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80" yWindow="696" windowWidth="14352" windowHeight="4848"/>
  </bookViews>
  <sheets>
    <sheet name="أساسيات" sheetId="13" r:id="rId1"/>
    <sheet name="أسماء الطلاب" sheetId="4" r:id="rId2"/>
    <sheet name="تفقد ث ك" sheetId="29" r:id="rId3"/>
    <sheet name="الإحصائية" sheetId="28" r:id="rId4"/>
  </sheets>
  <definedNames>
    <definedName name="_xlnm._FilterDatabase" localSheetId="1" hidden="1">'أسماء الطلاب'!$A$1:$AQ$460</definedName>
    <definedName name="Rng">OFFSET(#REF!,,31*(#REF!-1))</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87" i="29" l="1"/>
  <c r="B87" i="29"/>
  <c r="A87" i="29"/>
  <c r="C86" i="29"/>
  <c r="B86" i="29"/>
  <c r="A86" i="29"/>
  <c r="C85" i="29"/>
  <c r="B85" i="29"/>
  <c r="A85" i="29"/>
  <c r="C84" i="29"/>
  <c r="B84" i="29"/>
  <c r="A84" i="29"/>
  <c r="C83" i="29"/>
  <c r="B83" i="29"/>
  <c r="A83" i="29"/>
  <c r="C82" i="29"/>
  <c r="B82" i="29"/>
  <c r="A82" i="29"/>
  <c r="C81" i="29"/>
  <c r="B81" i="29"/>
  <c r="A81" i="29"/>
  <c r="C80" i="29"/>
  <c r="B80" i="29"/>
  <c r="A80" i="29"/>
  <c r="C79" i="29"/>
  <c r="B79" i="29"/>
  <c r="A79" i="29"/>
  <c r="C78" i="29"/>
  <c r="B78" i="29"/>
  <c r="A78" i="29"/>
  <c r="C77" i="29"/>
  <c r="B77" i="29"/>
  <c r="A77" i="29"/>
  <c r="C76" i="29"/>
  <c r="B76" i="29"/>
  <c r="A76" i="29"/>
  <c r="C75" i="29"/>
  <c r="B75" i="29"/>
  <c r="A75" i="29"/>
  <c r="C74" i="29"/>
  <c r="B74" i="29"/>
  <c r="A74" i="29"/>
  <c r="C73" i="29"/>
  <c r="B73" i="29"/>
  <c r="A73" i="29"/>
  <c r="C72" i="29"/>
  <c r="B72" i="29"/>
  <c r="A72" i="29"/>
  <c r="C71" i="29"/>
  <c r="B71" i="29"/>
  <c r="A71" i="29"/>
  <c r="C70" i="29"/>
  <c r="B70" i="29"/>
  <c r="A70" i="29"/>
  <c r="C69" i="29"/>
  <c r="B69" i="29"/>
  <c r="A69" i="29"/>
  <c r="C68" i="29"/>
  <c r="B68" i="29"/>
  <c r="A68" i="29"/>
  <c r="C67" i="29"/>
  <c r="B67" i="29"/>
  <c r="A67" i="29"/>
  <c r="C66" i="29"/>
  <c r="B66" i="29"/>
  <c r="A66" i="29"/>
  <c r="C65" i="29"/>
  <c r="B65" i="29"/>
  <c r="A65" i="29"/>
  <c r="C64" i="29"/>
  <c r="B64" i="29"/>
  <c r="A64" i="29"/>
  <c r="C63" i="29"/>
  <c r="B63" i="29"/>
  <c r="A63" i="29"/>
  <c r="C62" i="29"/>
  <c r="B62" i="29"/>
  <c r="A62" i="29"/>
  <c r="C61" i="29"/>
  <c r="B61" i="29"/>
  <c r="A61" i="29"/>
  <c r="C60" i="29"/>
  <c r="B60" i="29"/>
  <c r="A60" i="29"/>
  <c r="C59" i="29"/>
  <c r="B59" i="29"/>
  <c r="A59" i="29"/>
  <c r="C58" i="29"/>
  <c r="B58" i="29"/>
  <c r="A58" i="29"/>
  <c r="C57" i="29"/>
  <c r="B57" i="29"/>
  <c r="A57" i="29"/>
  <c r="C56" i="29"/>
  <c r="B56" i="29"/>
  <c r="A56" i="29"/>
  <c r="C55" i="29"/>
  <c r="B55" i="29"/>
  <c r="A55" i="29"/>
  <c r="C54" i="29"/>
  <c r="B54" i="29"/>
  <c r="A54" i="29"/>
  <c r="C53" i="29"/>
  <c r="B53" i="29"/>
  <c r="A53" i="29"/>
  <c r="C52" i="29"/>
  <c r="B52" i="29"/>
  <c r="A52" i="29"/>
  <c r="C51" i="29"/>
  <c r="B51" i="29"/>
  <c r="A51" i="29"/>
  <c r="C50" i="29"/>
  <c r="B50" i="29"/>
  <c r="A50" i="29"/>
  <c r="C49" i="29"/>
  <c r="B49" i="29"/>
  <c r="A49" i="29"/>
  <c r="C48" i="29"/>
  <c r="B48" i="29"/>
  <c r="A48" i="29"/>
  <c r="C47" i="29"/>
  <c r="B47" i="29"/>
  <c r="A47" i="29"/>
  <c r="C46" i="29"/>
  <c r="B46" i="29"/>
  <c r="A46" i="29"/>
  <c r="C45" i="29"/>
  <c r="B45" i="29"/>
  <c r="A45" i="29"/>
  <c r="C44" i="29"/>
  <c r="B44" i="29"/>
  <c r="A44" i="29"/>
  <c r="C43" i="29"/>
  <c r="B43" i="29"/>
  <c r="A43" i="29"/>
  <c r="C42" i="29"/>
  <c r="B42" i="29"/>
  <c r="A42" i="29"/>
  <c r="C41" i="29"/>
  <c r="B41" i="29"/>
  <c r="A41" i="29"/>
  <c r="C40" i="29"/>
  <c r="B40" i="29"/>
  <c r="A40" i="29"/>
  <c r="C39" i="29"/>
  <c r="B39" i="29"/>
  <c r="A39" i="29"/>
  <c r="C38" i="29"/>
  <c r="B38" i="29"/>
  <c r="A38" i="29"/>
  <c r="C37" i="29"/>
  <c r="B37" i="29"/>
  <c r="A37" i="29"/>
  <c r="C36" i="29"/>
  <c r="B36" i="29"/>
  <c r="A36" i="29"/>
  <c r="C35" i="29"/>
  <c r="B35" i="29"/>
  <c r="A35" i="29"/>
  <c r="C34" i="29"/>
  <c r="B34" i="29"/>
  <c r="A34" i="29"/>
  <c r="C33" i="29"/>
  <c r="B33" i="29"/>
  <c r="A33" i="29"/>
  <c r="C32" i="29"/>
  <c r="B32" i="29"/>
  <c r="A32" i="29"/>
  <c r="C31" i="29"/>
  <c r="B31" i="29"/>
  <c r="A31" i="29"/>
  <c r="C30" i="29"/>
  <c r="B30" i="29"/>
  <c r="A30" i="29"/>
  <c r="C29" i="29"/>
  <c r="B29" i="29"/>
  <c r="A29" i="29"/>
  <c r="C28" i="29"/>
  <c r="B28" i="29"/>
  <c r="A28" i="29"/>
  <c r="C27" i="29"/>
  <c r="B27" i="29"/>
  <c r="A27" i="29"/>
  <c r="C26" i="29"/>
  <c r="B26" i="29"/>
  <c r="A26" i="29"/>
  <c r="C25" i="29"/>
  <c r="B25" i="29"/>
  <c r="A25" i="29"/>
  <c r="C24" i="29"/>
  <c r="B24" i="29"/>
  <c r="A24" i="29"/>
  <c r="C23" i="29"/>
  <c r="B23" i="29"/>
  <c r="A23" i="29"/>
  <c r="C22" i="29"/>
  <c r="B22" i="29"/>
  <c r="A22" i="29"/>
  <c r="C21" i="29"/>
  <c r="B21" i="29"/>
  <c r="A21" i="29"/>
  <c r="C20" i="29"/>
  <c r="B20" i="29"/>
  <c r="A20" i="29"/>
  <c r="C19" i="29"/>
  <c r="B19" i="29"/>
  <c r="A19" i="29"/>
  <c r="C18" i="29"/>
  <c r="B18" i="29"/>
  <c r="A18" i="29"/>
  <c r="C17" i="29"/>
  <c r="B17" i="29"/>
  <c r="A17" i="29"/>
  <c r="C16" i="29"/>
  <c r="B16" i="29"/>
  <c r="A16" i="29"/>
  <c r="C15" i="29"/>
  <c r="B15" i="29"/>
  <c r="A15" i="29"/>
  <c r="C14" i="29"/>
  <c r="B14" i="29"/>
  <c r="A14" i="29"/>
  <c r="C13" i="29"/>
  <c r="B13" i="29"/>
  <c r="A13" i="29"/>
  <c r="C12" i="29"/>
  <c r="B12" i="29"/>
  <c r="A12" i="29"/>
  <c r="C11" i="29"/>
  <c r="B11" i="29"/>
  <c r="A11" i="29"/>
  <c r="C10" i="29"/>
  <c r="B10" i="29"/>
  <c r="A10" i="29"/>
  <c r="C9" i="29"/>
  <c r="B9" i="29"/>
  <c r="A9" i="29"/>
  <c r="C8" i="29"/>
  <c r="B8" i="29"/>
  <c r="A8" i="29"/>
  <c r="C7" i="29"/>
  <c r="B7" i="29"/>
  <c r="A7" i="29"/>
  <c r="A6" i="29"/>
  <c r="C6" i="29"/>
  <c r="B6" i="29"/>
  <c r="MQ2" i="29" l="1"/>
  <c r="LL2" i="29"/>
  <c r="KG2" i="29"/>
  <c r="JB2" i="29"/>
  <c r="HW2" i="29"/>
  <c r="GR2" i="29"/>
  <c r="FM2" i="29"/>
  <c r="EH2" i="29"/>
  <c r="DC2" i="29"/>
  <c r="BX2" i="29"/>
  <c r="AS2" i="29"/>
  <c r="N2" i="29"/>
  <c r="R4" i="29" l="1"/>
  <c r="M4" i="29"/>
  <c r="E4" i="29"/>
  <c r="F4" i="29"/>
  <c r="G4" i="29"/>
  <c r="H4" i="29"/>
  <c r="I4" i="29"/>
  <c r="J4" i="29"/>
  <c r="K4" i="29"/>
  <c r="L4" i="29"/>
  <c r="N4" i="29"/>
  <c r="O4" i="29"/>
  <c r="P4" i="29"/>
  <c r="Q4" i="29"/>
  <c r="S4" i="29"/>
  <c r="T4" i="29"/>
  <c r="U4" i="29"/>
  <c r="V4" i="29"/>
  <c r="W4" i="29"/>
  <c r="X4" i="29"/>
  <c r="Y4" i="29"/>
  <c r="Z4" i="29"/>
  <c r="AA4" i="29"/>
  <c r="AB4" i="29"/>
  <c r="AC4" i="29"/>
  <c r="AD4" i="29"/>
  <c r="AE4" i="29"/>
  <c r="AF4" i="29"/>
  <c r="AG4" i="29"/>
  <c r="AH4" i="29"/>
  <c r="D4" i="29" l="1"/>
  <c r="MI2" i="29" l="1"/>
  <c r="LD2" i="29"/>
  <c r="JY2" i="29"/>
  <c r="IT2" i="29"/>
  <c r="HO2" i="29"/>
  <c r="GJ2" i="29"/>
  <c r="FE2" i="29"/>
  <c r="DZ2" i="29"/>
  <c r="CU2" i="29"/>
  <c r="BP2" i="29"/>
  <c r="AK2" i="29"/>
  <c r="MG2" i="29"/>
  <c r="LB2" i="29"/>
  <c r="JW2" i="29"/>
  <c r="IR2" i="29"/>
  <c r="HM2" i="29"/>
  <c r="GH2" i="29"/>
  <c r="FC2" i="29"/>
  <c r="DX2" i="29"/>
  <c r="CS2" i="29"/>
  <c r="BN2" i="29"/>
  <c r="AI2" i="29"/>
  <c r="MH4" i="29"/>
  <c r="MH5" i="29" s="1"/>
  <c r="MH3" i="29" s="1"/>
  <c r="MI4" i="29"/>
  <c r="MI5" i="29" s="1"/>
  <c r="MI3" i="29" s="1"/>
  <c r="MJ4" i="29"/>
  <c r="MK4" i="29"/>
  <c r="ML4" i="29"/>
  <c r="ML5" i="29" s="1"/>
  <c r="ML3" i="29" s="1"/>
  <c r="MM4" i="29"/>
  <c r="MM5" i="29" s="1"/>
  <c r="MM3" i="29" s="1"/>
  <c r="MN4" i="29"/>
  <c r="MN5" i="29" s="1"/>
  <c r="MN3" i="29" s="1"/>
  <c r="MO4" i="29"/>
  <c r="MO5" i="29" s="1"/>
  <c r="MO3" i="29" s="1"/>
  <c r="MP4" i="29"/>
  <c r="MP5" i="29" s="1"/>
  <c r="MP3" i="29" s="1"/>
  <c r="MQ4" i="29"/>
  <c r="MQ5" i="29" s="1"/>
  <c r="MQ3" i="29" s="1"/>
  <c r="MR4" i="29"/>
  <c r="MR5" i="29" s="1"/>
  <c r="MR3" i="29" s="1"/>
  <c r="MS4" i="29"/>
  <c r="MS5" i="29" s="1"/>
  <c r="MS3" i="29" s="1"/>
  <c r="MT4" i="29"/>
  <c r="MT5" i="29" s="1"/>
  <c r="MT3" i="29" s="1"/>
  <c r="MU4" i="29"/>
  <c r="MU5" i="29" s="1"/>
  <c r="MU3" i="29" s="1"/>
  <c r="MV4" i="29"/>
  <c r="MV5" i="29" s="1"/>
  <c r="MV3" i="29" s="1"/>
  <c r="MW4" i="29"/>
  <c r="MW5" i="29" s="1"/>
  <c r="MW3" i="29" s="1"/>
  <c r="MX4" i="29"/>
  <c r="MX5" i="29" s="1"/>
  <c r="MX3" i="29" s="1"/>
  <c r="MY4" i="29"/>
  <c r="MY5" i="29" s="1"/>
  <c r="MY3" i="29" s="1"/>
  <c r="MZ4" i="29"/>
  <c r="MZ5" i="29" s="1"/>
  <c r="MZ3" i="29" s="1"/>
  <c r="NA4" i="29"/>
  <c r="NA5" i="29" s="1"/>
  <c r="NA3" i="29" s="1"/>
  <c r="NB4" i="29"/>
  <c r="NB5" i="29" s="1"/>
  <c r="NB3" i="29" s="1"/>
  <c r="NC4" i="29"/>
  <c r="NC5" i="29" s="1"/>
  <c r="NC3" i="29" s="1"/>
  <c r="ND4" i="29"/>
  <c r="ND5" i="29" s="1"/>
  <c r="ND3" i="29" s="1"/>
  <c r="NE4" i="29"/>
  <c r="NE5" i="29" s="1"/>
  <c r="NE3" i="29" s="1"/>
  <c r="NF4" i="29"/>
  <c r="NF5" i="29" s="1"/>
  <c r="NF3" i="29" s="1"/>
  <c r="NG4" i="29"/>
  <c r="NG5" i="29" s="1"/>
  <c r="NG3" i="29" s="1"/>
  <c r="NH4" i="29"/>
  <c r="NH5" i="29" s="1"/>
  <c r="NH3" i="29" s="1"/>
  <c r="NI4" i="29"/>
  <c r="NI5" i="29" s="1"/>
  <c r="NI3" i="29" s="1"/>
  <c r="NJ4" i="29"/>
  <c r="NJ5" i="29" s="1"/>
  <c r="NJ3" i="29" s="1"/>
  <c r="NK4" i="29"/>
  <c r="NK5" i="29" s="1"/>
  <c r="NK3" i="29" s="1"/>
  <c r="MJ5" i="29"/>
  <c r="MJ3" i="29" s="1"/>
  <c r="MK5" i="29"/>
  <c r="MK3" i="29" s="1"/>
  <c r="MG4" i="29"/>
  <c r="LC4" i="29"/>
  <c r="LC5" i="29" s="1"/>
  <c r="LC3" i="29" s="1"/>
  <c r="LD4" i="29"/>
  <c r="LD5" i="29" s="1"/>
  <c r="LD3" i="29" s="1"/>
  <c r="LE4" i="29"/>
  <c r="LF4" i="29"/>
  <c r="LG4" i="29"/>
  <c r="LG5" i="29" s="1"/>
  <c r="LG3" i="29" s="1"/>
  <c r="LH4" i="29"/>
  <c r="LH5" i="29" s="1"/>
  <c r="LH3" i="29" s="1"/>
  <c r="LI4" i="29"/>
  <c r="LI5" i="29" s="1"/>
  <c r="LI3" i="29" s="1"/>
  <c r="LJ4" i="29"/>
  <c r="LJ5" i="29" s="1"/>
  <c r="LJ3" i="29" s="1"/>
  <c r="LK4" i="29"/>
  <c r="LK5" i="29" s="1"/>
  <c r="LK3" i="29" s="1"/>
  <c r="LL4" i="29"/>
  <c r="LL5" i="29" s="1"/>
  <c r="LL3" i="29" s="1"/>
  <c r="LM4" i="29"/>
  <c r="LM5" i="29" s="1"/>
  <c r="LM3" i="29" s="1"/>
  <c r="LN4" i="29"/>
  <c r="LN5" i="29" s="1"/>
  <c r="LN3" i="29" s="1"/>
  <c r="LO4" i="29"/>
  <c r="LO5" i="29" s="1"/>
  <c r="LO3" i="29" s="1"/>
  <c r="LP4" i="29"/>
  <c r="LP5" i="29" s="1"/>
  <c r="LP3" i="29" s="1"/>
  <c r="LQ4" i="29"/>
  <c r="LQ5" i="29" s="1"/>
  <c r="LQ3" i="29" s="1"/>
  <c r="LR4" i="29"/>
  <c r="LR5" i="29" s="1"/>
  <c r="LR3" i="29" s="1"/>
  <c r="LS4" i="29"/>
  <c r="LS5" i="29" s="1"/>
  <c r="LS3" i="29" s="1"/>
  <c r="LT4" i="29"/>
  <c r="LT5" i="29" s="1"/>
  <c r="LT3" i="29" s="1"/>
  <c r="LU4" i="29"/>
  <c r="LU5" i="29" s="1"/>
  <c r="LU3" i="29" s="1"/>
  <c r="LV4" i="29"/>
  <c r="LV5" i="29" s="1"/>
  <c r="LV3" i="29" s="1"/>
  <c r="LW4" i="29"/>
  <c r="LW5" i="29" s="1"/>
  <c r="LW3" i="29" s="1"/>
  <c r="LX4" i="29"/>
  <c r="LX5" i="29" s="1"/>
  <c r="LX3" i="29" s="1"/>
  <c r="LY4" i="29"/>
  <c r="LY5" i="29" s="1"/>
  <c r="LY3" i="29" s="1"/>
  <c r="LZ4" i="29"/>
  <c r="LZ5" i="29" s="1"/>
  <c r="LZ3" i="29" s="1"/>
  <c r="MA4" i="29"/>
  <c r="MA5" i="29" s="1"/>
  <c r="MA3" i="29" s="1"/>
  <c r="MB4" i="29"/>
  <c r="MB5" i="29" s="1"/>
  <c r="MB3" i="29" s="1"/>
  <c r="MC4" i="29"/>
  <c r="MC5" i="29" s="1"/>
  <c r="MC3" i="29" s="1"/>
  <c r="MD4" i="29"/>
  <c r="MD5" i="29" s="1"/>
  <c r="MD3" i="29" s="1"/>
  <c r="ME4" i="29"/>
  <c r="ME5" i="29" s="1"/>
  <c r="ME3" i="29" s="1"/>
  <c r="MF4" i="29"/>
  <c r="MF5" i="29" s="1"/>
  <c r="MF3" i="29" s="1"/>
  <c r="LE5" i="29"/>
  <c r="LE3" i="29" s="1"/>
  <c r="LF5" i="29"/>
  <c r="LF3" i="29" s="1"/>
  <c r="LB4" i="29"/>
  <c r="JX4" i="29"/>
  <c r="JX5" i="29" s="1"/>
  <c r="JX3" i="29" s="1"/>
  <c r="JY4" i="29"/>
  <c r="JY5" i="29" s="1"/>
  <c r="JY3" i="29" s="1"/>
  <c r="JZ4" i="29"/>
  <c r="KA4" i="29"/>
  <c r="KB4" i="29"/>
  <c r="KB5" i="29" s="1"/>
  <c r="KB3" i="29" s="1"/>
  <c r="KC4" i="29"/>
  <c r="KC5" i="29" s="1"/>
  <c r="KC3" i="29" s="1"/>
  <c r="KD4" i="29"/>
  <c r="KD5" i="29" s="1"/>
  <c r="KD3" i="29" s="1"/>
  <c r="KE4" i="29"/>
  <c r="KE5" i="29" s="1"/>
  <c r="KE3" i="29" s="1"/>
  <c r="KF4" i="29"/>
  <c r="KF5" i="29" s="1"/>
  <c r="KF3" i="29" s="1"/>
  <c r="KG4" i="29"/>
  <c r="KG5" i="29" s="1"/>
  <c r="KG3" i="29" s="1"/>
  <c r="KH4" i="29"/>
  <c r="KH5" i="29" s="1"/>
  <c r="KH3" i="29" s="1"/>
  <c r="KI4" i="29"/>
  <c r="KI5" i="29" s="1"/>
  <c r="KI3" i="29" s="1"/>
  <c r="KJ4" i="29"/>
  <c r="KJ5" i="29" s="1"/>
  <c r="KJ3" i="29" s="1"/>
  <c r="KK4" i="29"/>
  <c r="KK5" i="29" s="1"/>
  <c r="KK3" i="29" s="1"/>
  <c r="KL4" i="29"/>
  <c r="KL5" i="29" s="1"/>
  <c r="KL3" i="29" s="1"/>
  <c r="KM4" i="29"/>
  <c r="KM5" i="29" s="1"/>
  <c r="KM3" i="29" s="1"/>
  <c r="KN4" i="29"/>
  <c r="KN5" i="29" s="1"/>
  <c r="KN3" i="29" s="1"/>
  <c r="KO4" i="29"/>
  <c r="KO5" i="29" s="1"/>
  <c r="KO3" i="29" s="1"/>
  <c r="KP4" i="29"/>
  <c r="KP5" i="29" s="1"/>
  <c r="KP3" i="29" s="1"/>
  <c r="KQ4" i="29"/>
  <c r="KQ5" i="29" s="1"/>
  <c r="KQ3" i="29" s="1"/>
  <c r="KR4" i="29"/>
  <c r="KR5" i="29" s="1"/>
  <c r="KR3" i="29" s="1"/>
  <c r="KS4" i="29"/>
  <c r="KS5" i="29" s="1"/>
  <c r="KS3" i="29" s="1"/>
  <c r="KT4" i="29"/>
  <c r="KT5" i="29" s="1"/>
  <c r="KT3" i="29" s="1"/>
  <c r="KU4" i="29"/>
  <c r="KU5" i="29" s="1"/>
  <c r="KU3" i="29" s="1"/>
  <c r="KV4" i="29"/>
  <c r="KV5" i="29" s="1"/>
  <c r="KV3" i="29" s="1"/>
  <c r="KW4" i="29"/>
  <c r="KW5" i="29" s="1"/>
  <c r="KW3" i="29" s="1"/>
  <c r="KX4" i="29"/>
  <c r="KX5" i="29" s="1"/>
  <c r="KX3" i="29" s="1"/>
  <c r="KY4" i="29"/>
  <c r="KY5" i="29" s="1"/>
  <c r="KY3" i="29" s="1"/>
  <c r="KZ4" i="29"/>
  <c r="KZ5" i="29" s="1"/>
  <c r="KZ3" i="29" s="1"/>
  <c r="LA4" i="29"/>
  <c r="LA5" i="29" s="1"/>
  <c r="LA3" i="29" s="1"/>
  <c r="JZ5" i="29"/>
  <c r="JZ3" i="29" s="1"/>
  <c r="KA5" i="29"/>
  <c r="KA3" i="29" s="1"/>
  <c r="JW4" i="29"/>
  <c r="IS4" i="29"/>
  <c r="IS5" i="29" s="1"/>
  <c r="IS3" i="29" s="1"/>
  <c r="IT4" i="29"/>
  <c r="IT5" i="29" s="1"/>
  <c r="IT3" i="29" s="1"/>
  <c r="IU4" i="29"/>
  <c r="IV4" i="29"/>
  <c r="IW4" i="29"/>
  <c r="IW5" i="29" s="1"/>
  <c r="IW3" i="29" s="1"/>
  <c r="IX4" i="29"/>
  <c r="IX5" i="29" s="1"/>
  <c r="IX3" i="29" s="1"/>
  <c r="IY4" i="29"/>
  <c r="IY5" i="29" s="1"/>
  <c r="IY3" i="29" s="1"/>
  <c r="IZ4" i="29"/>
  <c r="IZ5" i="29" s="1"/>
  <c r="IZ3" i="29" s="1"/>
  <c r="JA4" i="29"/>
  <c r="JA5" i="29" s="1"/>
  <c r="JA3" i="29" s="1"/>
  <c r="JB4" i="29"/>
  <c r="JB5" i="29" s="1"/>
  <c r="JB3" i="29" s="1"/>
  <c r="JC4" i="29"/>
  <c r="JC5" i="29" s="1"/>
  <c r="JC3" i="29" s="1"/>
  <c r="JD4" i="29"/>
  <c r="JD5" i="29" s="1"/>
  <c r="JD3" i="29" s="1"/>
  <c r="JE4" i="29"/>
  <c r="JE5" i="29" s="1"/>
  <c r="JE3" i="29" s="1"/>
  <c r="JF4" i="29"/>
  <c r="JF5" i="29" s="1"/>
  <c r="JF3" i="29" s="1"/>
  <c r="JG4" i="29"/>
  <c r="JG5" i="29" s="1"/>
  <c r="JG3" i="29" s="1"/>
  <c r="JH4" i="29"/>
  <c r="JH5" i="29" s="1"/>
  <c r="JH3" i="29" s="1"/>
  <c r="JI4" i="29"/>
  <c r="JI5" i="29" s="1"/>
  <c r="JI3" i="29" s="1"/>
  <c r="JJ4" i="29"/>
  <c r="JJ5" i="29" s="1"/>
  <c r="JJ3" i="29" s="1"/>
  <c r="JK4" i="29"/>
  <c r="JK5" i="29" s="1"/>
  <c r="JK3" i="29" s="1"/>
  <c r="JL4" i="29"/>
  <c r="JL5" i="29" s="1"/>
  <c r="JL3" i="29" s="1"/>
  <c r="JM4" i="29"/>
  <c r="JM5" i="29" s="1"/>
  <c r="JM3" i="29" s="1"/>
  <c r="JN4" i="29"/>
  <c r="JN5" i="29" s="1"/>
  <c r="JN3" i="29" s="1"/>
  <c r="JO4" i="29"/>
  <c r="JO5" i="29" s="1"/>
  <c r="JO3" i="29" s="1"/>
  <c r="JP4" i="29"/>
  <c r="JP5" i="29" s="1"/>
  <c r="JP3" i="29" s="1"/>
  <c r="JQ4" i="29"/>
  <c r="JQ5" i="29" s="1"/>
  <c r="JQ3" i="29" s="1"/>
  <c r="JR4" i="29"/>
  <c r="JR5" i="29" s="1"/>
  <c r="JR3" i="29" s="1"/>
  <c r="JS4" i="29"/>
  <c r="JS5" i="29" s="1"/>
  <c r="JS3" i="29" s="1"/>
  <c r="JT4" i="29"/>
  <c r="JT5" i="29" s="1"/>
  <c r="JT3" i="29" s="1"/>
  <c r="JU4" i="29"/>
  <c r="JU5" i="29" s="1"/>
  <c r="JU3" i="29" s="1"/>
  <c r="JV4" i="29"/>
  <c r="JV5" i="29" s="1"/>
  <c r="JV3" i="29" s="1"/>
  <c r="IU5" i="29"/>
  <c r="IU3" i="29" s="1"/>
  <c r="IV5" i="29"/>
  <c r="IV3" i="29" s="1"/>
  <c r="IR4" i="29"/>
  <c r="HN4" i="29"/>
  <c r="HN5" i="29" s="1"/>
  <c r="HN3" i="29" s="1"/>
  <c r="HO4" i="29"/>
  <c r="HO5" i="29" s="1"/>
  <c r="HO3" i="29" s="1"/>
  <c r="HP4" i="29"/>
  <c r="HQ4" i="29"/>
  <c r="HR4" i="29"/>
  <c r="HR5" i="29" s="1"/>
  <c r="HR3" i="29" s="1"/>
  <c r="HS4" i="29"/>
  <c r="HS5" i="29" s="1"/>
  <c r="HS3" i="29" s="1"/>
  <c r="HT4" i="29"/>
  <c r="HT5" i="29" s="1"/>
  <c r="HT3" i="29" s="1"/>
  <c r="HU4" i="29"/>
  <c r="HU5" i="29" s="1"/>
  <c r="HU3" i="29" s="1"/>
  <c r="HV4" i="29"/>
  <c r="HV5" i="29" s="1"/>
  <c r="HV3" i="29" s="1"/>
  <c r="HW4" i="29"/>
  <c r="HW5" i="29" s="1"/>
  <c r="HW3" i="29" s="1"/>
  <c r="HX4" i="29"/>
  <c r="HX5" i="29" s="1"/>
  <c r="HX3" i="29" s="1"/>
  <c r="HY4" i="29"/>
  <c r="HY5" i="29" s="1"/>
  <c r="HY3" i="29" s="1"/>
  <c r="HZ4" i="29"/>
  <c r="HZ5" i="29" s="1"/>
  <c r="HZ3" i="29" s="1"/>
  <c r="IA4" i="29"/>
  <c r="IA5" i="29" s="1"/>
  <c r="IA3" i="29" s="1"/>
  <c r="IB4" i="29"/>
  <c r="IB5" i="29" s="1"/>
  <c r="IB3" i="29" s="1"/>
  <c r="IC4" i="29"/>
  <c r="IC5" i="29" s="1"/>
  <c r="IC3" i="29" s="1"/>
  <c r="ID4" i="29"/>
  <c r="ID5" i="29" s="1"/>
  <c r="ID3" i="29" s="1"/>
  <c r="IE4" i="29"/>
  <c r="IE5" i="29" s="1"/>
  <c r="IE3" i="29" s="1"/>
  <c r="IF4" i="29"/>
  <c r="IF5" i="29" s="1"/>
  <c r="IF3" i="29" s="1"/>
  <c r="IG4" i="29"/>
  <c r="IG5" i="29" s="1"/>
  <c r="IG3" i="29" s="1"/>
  <c r="IH4" i="29"/>
  <c r="IH5" i="29" s="1"/>
  <c r="IH3" i="29" s="1"/>
  <c r="II4" i="29"/>
  <c r="II5" i="29" s="1"/>
  <c r="II3" i="29" s="1"/>
  <c r="IJ4" i="29"/>
  <c r="IJ5" i="29" s="1"/>
  <c r="IJ3" i="29" s="1"/>
  <c r="IK4" i="29"/>
  <c r="IK5" i="29" s="1"/>
  <c r="IK3" i="29" s="1"/>
  <c r="IL4" i="29"/>
  <c r="IL5" i="29" s="1"/>
  <c r="IL3" i="29" s="1"/>
  <c r="IM4" i="29"/>
  <c r="IM5" i="29" s="1"/>
  <c r="IM3" i="29" s="1"/>
  <c r="IN4" i="29"/>
  <c r="IN5" i="29" s="1"/>
  <c r="IN3" i="29" s="1"/>
  <c r="IO4" i="29"/>
  <c r="IO5" i="29" s="1"/>
  <c r="IO3" i="29" s="1"/>
  <c r="IP4" i="29"/>
  <c r="IP5" i="29" s="1"/>
  <c r="IP3" i="29" s="1"/>
  <c r="IQ4" i="29"/>
  <c r="IQ5" i="29" s="1"/>
  <c r="IQ3" i="29" s="1"/>
  <c r="HP5" i="29"/>
  <c r="HP3" i="29" s="1"/>
  <c r="HQ5" i="29"/>
  <c r="HQ3" i="29" s="1"/>
  <c r="HM4" i="29"/>
  <c r="GI4" i="29"/>
  <c r="GI5" i="29" s="1"/>
  <c r="GI3" i="29" s="1"/>
  <c r="GJ4" i="29"/>
  <c r="GJ5" i="29" s="1"/>
  <c r="GJ3" i="29" s="1"/>
  <c r="GK4" i="29"/>
  <c r="GL4" i="29"/>
  <c r="GM4" i="29"/>
  <c r="GM5" i="29" s="1"/>
  <c r="GM3" i="29" s="1"/>
  <c r="GN4" i="29"/>
  <c r="GN5" i="29" s="1"/>
  <c r="GN3" i="29" s="1"/>
  <c r="GO4" i="29"/>
  <c r="GO5" i="29" s="1"/>
  <c r="GO3" i="29" s="1"/>
  <c r="GP4" i="29"/>
  <c r="GP5" i="29" s="1"/>
  <c r="GP3" i="29" s="1"/>
  <c r="GQ4" i="29"/>
  <c r="GQ5" i="29" s="1"/>
  <c r="GQ3" i="29" s="1"/>
  <c r="GR4" i="29"/>
  <c r="GR5" i="29" s="1"/>
  <c r="GR3" i="29" s="1"/>
  <c r="GS4" i="29"/>
  <c r="GS5" i="29" s="1"/>
  <c r="GS3" i="29" s="1"/>
  <c r="GT4" i="29"/>
  <c r="GT5" i="29" s="1"/>
  <c r="GT3" i="29" s="1"/>
  <c r="GU4" i="29"/>
  <c r="GU5" i="29" s="1"/>
  <c r="GU3" i="29" s="1"/>
  <c r="GV4" i="29"/>
  <c r="GV5" i="29" s="1"/>
  <c r="GV3" i="29" s="1"/>
  <c r="GW4" i="29"/>
  <c r="GW5" i="29" s="1"/>
  <c r="GW3" i="29" s="1"/>
  <c r="GX4" i="29"/>
  <c r="GX5" i="29" s="1"/>
  <c r="GX3" i="29" s="1"/>
  <c r="GY4" i="29"/>
  <c r="GY5" i="29" s="1"/>
  <c r="GY3" i="29" s="1"/>
  <c r="GZ4" i="29"/>
  <c r="GZ5" i="29" s="1"/>
  <c r="GZ3" i="29" s="1"/>
  <c r="HA4" i="29"/>
  <c r="HA5" i="29" s="1"/>
  <c r="HA3" i="29" s="1"/>
  <c r="HB4" i="29"/>
  <c r="HB5" i="29" s="1"/>
  <c r="HB3" i="29" s="1"/>
  <c r="HC4" i="29"/>
  <c r="HC5" i="29" s="1"/>
  <c r="HC3" i="29" s="1"/>
  <c r="HD4" i="29"/>
  <c r="HD5" i="29" s="1"/>
  <c r="HD3" i="29" s="1"/>
  <c r="HE4" i="29"/>
  <c r="HE5" i="29" s="1"/>
  <c r="HE3" i="29" s="1"/>
  <c r="HF4" i="29"/>
  <c r="HF5" i="29" s="1"/>
  <c r="HF3" i="29" s="1"/>
  <c r="HG4" i="29"/>
  <c r="HG5" i="29" s="1"/>
  <c r="HG3" i="29" s="1"/>
  <c r="HH4" i="29"/>
  <c r="HH5" i="29" s="1"/>
  <c r="HH3" i="29" s="1"/>
  <c r="HI4" i="29"/>
  <c r="HI5" i="29" s="1"/>
  <c r="HI3" i="29" s="1"/>
  <c r="HJ4" i="29"/>
  <c r="HJ5" i="29" s="1"/>
  <c r="HJ3" i="29" s="1"/>
  <c r="HK4" i="29"/>
  <c r="HK5" i="29" s="1"/>
  <c r="HK3" i="29" s="1"/>
  <c r="HL4" i="29"/>
  <c r="HL5" i="29" s="1"/>
  <c r="HL3" i="29" s="1"/>
  <c r="GK5" i="29"/>
  <c r="GK3" i="29" s="1"/>
  <c r="GL5" i="29"/>
  <c r="GL3" i="29" s="1"/>
  <c r="GH4" i="29"/>
  <c r="FD4" i="29"/>
  <c r="FD5" i="29" s="1"/>
  <c r="FD3" i="29" s="1"/>
  <c r="FE4" i="29"/>
  <c r="FE5" i="29" s="1"/>
  <c r="FE3" i="29" s="1"/>
  <c r="FF4" i="29"/>
  <c r="FF5" i="29" s="1"/>
  <c r="FF3" i="29" s="1"/>
  <c r="FG4" i="29"/>
  <c r="FG5" i="29" s="1"/>
  <c r="FG3" i="29" s="1"/>
  <c r="FH4" i="29"/>
  <c r="FH5" i="29" s="1"/>
  <c r="FH3" i="29" s="1"/>
  <c r="FI4" i="29"/>
  <c r="FI5" i="29" s="1"/>
  <c r="FI3" i="29" s="1"/>
  <c r="FJ4" i="29"/>
  <c r="FJ5" i="29" s="1"/>
  <c r="FJ3" i="29" s="1"/>
  <c r="FK4" i="29"/>
  <c r="FK5" i="29" s="1"/>
  <c r="FK3" i="29" s="1"/>
  <c r="FL4" i="29"/>
  <c r="FL5" i="29" s="1"/>
  <c r="FL3" i="29" s="1"/>
  <c r="FM4" i="29"/>
  <c r="FM5" i="29" s="1"/>
  <c r="FM3" i="29" s="1"/>
  <c r="FN4" i="29"/>
  <c r="FN5" i="29" s="1"/>
  <c r="FN3" i="29" s="1"/>
  <c r="FO4" i="29"/>
  <c r="FO5" i="29" s="1"/>
  <c r="FO3" i="29" s="1"/>
  <c r="FP4" i="29"/>
  <c r="FP5" i="29" s="1"/>
  <c r="FP3" i="29" s="1"/>
  <c r="FQ4" i="29"/>
  <c r="FQ5" i="29" s="1"/>
  <c r="FQ3" i="29" s="1"/>
  <c r="FR4" i="29"/>
  <c r="FR5" i="29" s="1"/>
  <c r="FR3" i="29" s="1"/>
  <c r="FS4" i="29"/>
  <c r="FS5" i="29" s="1"/>
  <c r="FS3" i="29" s="1"/>
  <c r="FT4" i="29"/>
  <c r="FT5" i="29" s="1"/>
  <c r="FT3" i="29" s="1"/>
  <c r="FU4" i="29"/>
  <c r="FU5" i="29" s="1"/>
  <c r="FU3" i="29" s="1"/>
  <c r="FV4" i="29"/>
  <c r="FV5" i="29" s="1"/>
  <c r="FV3" i="29" s="1"/>
  <c r="FW4" i="29"/>
  <c r="FW5" i="29" s="1"/>
  <c r="FW3" i="29" s="1"/>
  <c r="FX4" i="29"/>
  <c r="FX5" i="29" s="1"/>
  <c r="FX3" i="29" s="1"/>
  <c r="FY4" i="29"/>
  <c r="FY5" i="29" s="1"/>
  <c r="FY3" i="29" s="1"/>
  <c r="FZ4" i="29"/>
  <c r="FZ5" i="29" s="1"/>
  <c r="FZ3" i="29" s="1"/>
  <c r="GA4" i="29"/>
  <c r="GA5" i="29" s="1"/>
  <c r="GA3" i="29" s="1"/>
  <c r="GB4" i="29"/>
  <c r="GB5" i="29" s="1"/>
  <c r="GB3" i="29" s="1"/>
  <c r="GC4" i="29"/>
  <c r="GC5" i="29" s="1"/>
  <c r="GC3" i="29" s="1"/>
  <c r="GD4" i="29"/>
  <c r="GD5" i="29" s="1"/>
  <c r="GD3" i="29" s="1"/>
  <c r="GE4" i="29"/>
  <c r="GE5" i="29" s="1"/>
  <c r="GE3" i="29" s="1"/>
  <c r="GF4" i="29"/>
  <c r="GF5" i="29" s="1"/>
  <c r="GF3" i="29" s="1"/>
  <c r="GG4" i="29"/>
  <c r="GG5" i="29" s="1"/>
  <c r="GG3" i="29" s="1"/>
  <c r="FC4" i="29"/>
  <c r="DX4" i="29"/>
  <c r="DY4" i="29"/>
  <c r="DY5" i="29" s="1"/>
  <c r="DY3" i="29" s="1"/>
  <c r="DZ4" i="29"/>
  <c r="EA4" i="29"/>
  <c r="EB4" i="29"/>
  <c r="EC4" i="29"/>
  <c r="ED4" i="29"/>
  <c r="EE4" i="29"/>
  <c r="EF4" i="29"/>
  <c r="EG4" i="29"/>
  <c r="EH4" i="29"/>
  <c r="EI4" i="29"/>
  <c r="EJ4" i="29"/>
  <c r="EK4" i="29"/>
  <c r="EL4" i="29"/>
  <c r="EM4" i="29"/>
  <c r="EN4" i="29"/>
  <c r="EO4" i="29"/>
  <c r="EP4" i="29"/>
  <c r="EQ4" i="29"/>
  <c r="ER4" i="29"/>
  <c r="ES4" i="29"/>
  <c r="ET4" i="29"/>
  <c r="EU4" i="29"/>
  <c r="EV4" i="29"/>
  <c r="EW4" i="29"/>
  <c r="EX4" i="29"/>
  <c r="EY4" i="29"/>
  <c r="EZ4" i="29"/>
  <c r="FA4" i="29"/>
  <c r="FB4" i="29"/>
  <c r="CT4" i="29"/>
  <c r="CT5" i="29" s="1"/>
  <c r="CT3" i="29" s="1"/>
  <c r="DW4" i="29"/>
  <c r="DV4" i="29"/>
  <c r="DU4" i="29"/>
  <c r="DT4" i="29"/>
  <c r="DS4" i="29"/>
  <c r="DR4" i="29"/>
  <c r="DQ4" i="29"/>
  <c r="DP4" i="29"/>
  <c r="DO4" i="29"/>
  <c r="DN4" i="29"/>
  <c r="DM4" i="29"/>
  <c r="DL4" i="29"/>
  <c r="DK4" i="29"/>
  <c r="DJ4" i="29"/>
  <c r="DI4" i="29"/>
  <c r="DH4" i="29"/>
  <c r="DG4" i="29"/>
  <c r="DF4" i="29"/>
  <c r="DE4" i="29"/>
  <c r="DD4" i="29"/>
  <c r="DC4" i="29"/>
  <c r="DB4" i="29"/>
  <c r="DA4" i="29"/>
  <c r="CZ4" i="29"/>
  <c r="CY4" i="29"/>
  <c r="CX4" i="29"/>
  <c r="CW4" i="29"/>
  <c r="CV4" i="29"/>
  <c r="CU4" i="29"/>
  <c r="CS4" i="29"/>
  <c r="CR4" i="29"/>
  <c r="BN4" i="29"/>
  <c r="BR4" i="29"/>
  <c r="BP4" i="29"/>
  <c r="BO4" i="29"/>
  <c r="BO5" i="29" s="1"/>
  <c r="BO3" i="29" s="1"/>
  <c r="CQ4" i="29"/>
  <c r="CP4" i="29"/>
  <c r="CO4" i="29"/>
  <c r="CN4" i="29"/>
  <c r="CM4" i="29"/>
  <c r="CL4" i="29"/>
  <c r="CK4" i="29"/>
  <c r="CJ4" i="29"/>
  <c r="CI4" i="29"/>
  <c r="CH4" i="29"/>
  <c r="CG4" i="29"/>
  <c r="CF4" i="29"/>
  <c r="CE4" i="29"/>
  <c r="CD4" i="29"/>
  <c r="CC4" i="29"/>
  <c r="CB4" i="29"/>
  <c r="CA4" i="29"/>
  <c r="BZ4" i="29"/>
  <c r="BY4" i="29"/>
  <c r="BX4" i="29"/>
  <c r="BW4" i="29"/>
  <c r="BV4" i="29"/>
  <c r="BU4" i="29"/>
  <c r="BT4" i="29"/>
  <c r="BS4" i="29"/>
  <c r="BQ4" i="29"/>
  <c r="M5" i="29"/>
  <c r="M3" i="29" s="1"/>
  <c r="AJ4" i="29"/>
  <c r="AJ5" i="29" s="1"/>
  <c r="AJ3" i="29" s="1"/>
  <c r="BM4" i="29"/>
  <c r="BL4" i="29"/>
  <c r="BK4" i="29"/>
  <c r="BJ4" i="29"/>
  <c r="BI4" i="29"/>
  <c r="BH4" i="29"/>
  <c r="BG4" i="29"/>
  <c r="BF4" i="29"/>
  <c r="BE4" i="29"/>
  <c r="BD4" i="29"/>
  <c r="BC4" i="29"/>
  <c r="BB4" i="29"/>
  <c r="BA4" i="29"/>
  <c r="AZ4" i="29"/>
  <c r="AY4" i="29"/>
  <c r="AX4" i="29"/>
  <c r="AW4" i="29"/>
  <c r="AV4" i="29"/>
  <c r="AU4" i="29"/>
  <c r="AT4" i="29"/>
  <c r="AS4" i="29"/>
  <c r="AR4" i="29"/>
  <c r="AQ4" i="29"/>
  <c r="AP4" i="29"/>
  <c r="AO4" i="29"/>
  <c r="AN4" i="29"/>
  <c r="AM4" i="29"/>
  <c r="C4" i="28" s="1"/>
  <c r="AL4" i="29"/>
  <c r="AK4" i="29"/>
  <c r="AI4" i="29"/>
  <c r="AH5" i="29"/>
  <c r="AH3" i="29" s="1"/>
  <c r="AF5" i="29"/>
  <c r="AF3" i="29" s="1"/>
  <c r="AE5" i="29"/>
  <c r="AE3" i="29" s="1"/>
  <c r="AD5" i="29"/>
  <c r="AD3" i="29" s="1"/>
  <c r="AC5" i="29"/>
  <c r="AC3" i="29" s="1"/>
  <c r="AB5" i="29"/>
  <c r="AB3" i="29" s="1"/>
  <c r="AA5" i="29"/>
  <c r="AA3" i="29" s="1"/>
  <c r="Z5" i="29"/>
  <c r="Z3" i="29" s="1"/>
  <c r="W5" i="29"/>
  <c r="W3" i="29" s="1"/>
  <c r="V5" i="29"/>
  <c r="V3" i="29" s="1"/>
  <c r="U5" i="29"/>
  <c r="U3" i="29" s="1"/>
  <c r="T5" i="29"/>
  <c r="T3" i="29" s="1"/>
  <c r="S5" i="29"/>
  <c r="S3" i="29" s="1"/>
  <c r="R5" i="29"/>
  <c r="R3" i="29" s="1"/>
  <c r="Q5" i="29"/>
  <c r="Q3" i="29" s="1"/>
  <c r="P5" i="29"/>
  <c r="P3" i="29" s="1"/>
  <c r="O5" i="29"/>
  <c r="O3" i="29" s="1"/>
  <c r="N5" i="29"/>
  <c r="N3" i="29" s="1"/>
  <c r="L5" i="29"/>
  <c r="L3" i="29" s="1"/>
  <c r="I5" i="29"/>
  <c r="I3" i="29" s="1"/>
  <c r="H5" i="29"/>
  <c r="H3" i="29" s="1"/>
  <c r="G5" i="29"/>
  <c r="G3" i="29" s="1"/>
  <c r="F5" i="29"/>
  <c r="F3" i="29" s="1"/>
  <c r="E5" i="29"/>
  <c r="E3" i="29" s="1"/>
  <c r="D4" i="28" l="1"/>
  <c r="AG5" i="29"/>
  <c r="AG3" i="29" s="1"/>
  <c r="NG2" i="29"/>
  <c r="MB2" i="29"/>
  <c r="KW2" i="29"/>
  <c r="JR2" i="29"/>
  <c r="IM2" i="29"/>
  <c r="NC2" i="29"/>
  <c r="MY2" i="29"/>
  <c r="LX2" i="29"/>
  <c r="LT2" i="29"/>
  <c r="KS2" i="29"/>
  <c r="KO2" i="29"/>
  <c r="JN2" i="29"/>
  <c r="JJ2" i="29"/>
  <c r="II2" i="29"/>
  <c r="IE2" i="29"/>
  <c r="HH2" i="29"/>
  <c r="HD2" i="29"/>
  <c r="GZ2" i="29"/>
  <c r="GC2" i="29"/>
  <c r="FY2" i="29"/>
  <c r="FU2" i="29"/>
  <c r="EP2" i="29"/>
  <c r="EX2" i="29"/>
  <c r="ET2" i="29"/>
  <c r="MG5" i="29"/>
  <c r="MG3" i="29" s="1"/>
  <c r="LB5" i="29"/>
  <c r="LB3" i="29" s="1"/>
  <c r="JW5" i="29"/>
  <c r="JW3" i="29" s="1"/>
  <c r="IR5" i="29"/>
  <c r="IR3" i="29" s="1"/>
  <c r="IX1" i="29" s="1"/>
  <c r="HM5" i="29"/>
  <c r="HM3" i="29" s="1"/>
  <c r="MM1" i="29" l="1"/>
  <c r="LH1" i="29"/>
  <c r="KC1" i="29"/>
  <c r="HS1" i="29"/>
  <c r="NJ2" i="29"/>
  <c r="ME2" i="29"/>
  <c r="KZ2" i="29"/>
  <c r="JU2" i="29"/>
  <c r="IP2" i="29"/>
  <c r="GH5" i="29"/>
  <c r="FC5" i="29"/>
  <c r="DZ5" i="29"/>
  <c r="DZ3" i="29" s="1"/>
  <c r="EC5" i="29"/>
  <c r="EC3" i="29" s="1"/>
  <c r="ED5" i="29"/>
  <c r="ED3" i="29" s="1"/>
  <c r="EE5" i="29"/>
  <c r="EE3" i="29" s="1"/>
  <c r="EF5" i="29"/>
  <c r="EF3" i="29" s="1"/>
  <c r="EG5" i="29"/>
  <c r="EG3" i="29" s="1"/>
  <c r="EH5" i="29"/>
  <c r="EH3" i="29" s="1"/>
  <c r="EI5" i="29"/>
  <c r="EI3" i="29" s="1"/>
  <c r="EJ5" i="29"/>
  <c r="EJ3" i="29" s="1"/>
  <c r="EK5" i="29"/>
  <c r="EK3" i="29" s="1"/>
  <c r="EL5" i="29"/>
  <c r="EL3" i="29" s="1"/>
  <c r="EM5" i="29"/>
  <c r="EM3" i="29" s="1"/>
  <c r="EN5" i="29"/>
  <c r="EN3" i="29" s="1"/>
  <c r="EO5" i="29"/>
  <c r="EO3" i="29" s="1"/>
  <c r="EP5" i="29"/>
  <c r="EP3" i="29" s="1"/>
  <c r="EQ5" i="29"/>
  <c r="EQ3" i="29" s="1"/>
  <c r="ER5" i="29"/>
  <c r="ER3" i="29" s="1"/>
  <c r="ES5" i="29"/>
  <c r="ES3" i="29" s="1"/>
  <c r="ET5" i="29"/>
  <c r="ET3" i="29" s="1"/>
  <c r="EU5" i="29"/>
  <c r="EU3" i="29" s="1"/>
  <c r="EV5" i="29"/>
  <c r="EV3" i="29" s="1"/>
  <c r="EW5" i="29"/>
  <c r="EW3" i="29" s="1"/>
  <c r="EX5" i="29"/>
  <c r="EX3" i="29" s="1"/>
  <c r="EY5" i="29"/>
  <c r="EY3" i="29" s="1"/>
  <c r="EZ5" i="29"/>
  <c r="EZ3" i="29" s="1"/>
  <c r="FA5" i="29"/>
  <c r="FA3" i="29" s="1"/>
  <c r="FB5" i="29"/>
  <c r="FB3" i="29" s="1"/>
  <c r="EA5" i="29"/>
  <c r="EA3" i="29" s="1"/>
  <c r="EB5" i="29"/>
  <c r="EB3" i="29" s="1"/>
  <c r="DX5" i="29"/>
  <c r="DX3" i="29" s="1"/>
  <c r="DS2" i="29"/>
  <c r="DO2" i="29"/>
  <c r="CJ2" i="29"/>
  <c r="DK2" i="29"/>
  <c r="CU5" i="29"/>
  <c r="CU3" i="29" s="1"/>
  <c r="CV5" i="29"/>
  <c r="CV3" i="29" s="1"/>
  <c r="CW5" i="29"/>
  <c r="CW3" i="29" s="1"/>
  <c r="CX5" i="29"/>
  <c r="CX3" i="29" s="1"/>
  <c r="CY5" i="29"/>
  <c r="CY3" i="29" s="1"/>
  <c r="CZ5" i="29"/>
  <c r="CZ3" i="29" s="1"/>
  <c r="DA5" i="29"/>
  <c r="DA3" i="29" s="1"/>
  <c r="DB5" i="29"/>
  <c r="DB3" i="29" s="1"/>
  <c r="DC5" i="29"/>
  <c r="DC3" i="29" s="1"/>
  <c r="DD5" i="29"/>
  <c r="DD3" i="29" s="1"/>
  <c r="DE5" i="29"/>
  <c r="DE3" i="29" s="1"/>
  <c r="DF5" i="29"/>
  <c r="DF3" i="29" s="1"/>
  <c r="DG5" i="29"/>
  <c r="DG3" i="29" s="1"/>
  <c r="DH5" i="29"/>
  <c r="DH3" i="29" s="1"/>
  <c r="DI5" i="29"/>
  <c r="DI3" i="29" s="1"/>
  <c r="DK5" i="29"/>
  <c r="DK3" i="29" s="1"/>
  <c r="DL5" i="29"/>
  <c r="DL3" i="29" s="1"/>
  <c r="DM5" i="29"/>
  <c r="DM3" i="29" s="1"/>
  <c r="DN5" i="29"/>
  <c r="DN3" i="29" s="1"/>
  <c r="DO5" i="29"/>
  <c r="DO3" i="29" s="1"/>
  <c r="DP5" i="29"/>
  <c r="DP3" i="29" s="1"/>
  <c r="DQ5" i="29"/>
  <c r="DQ3" i="29" s="1"/>
  <c r="DR5" i="29"/>
  <c r="DR3" i="29" s="1"/>
  <c r="DS5" i="29"/>
  <c r="DS3" i="29" s="1"/>
  <c r="DT5" i="29"/>
  <c r="DT3" i="29" s="1"/>
  <c r="DU5" i="29"/>
  <c r="DU3" i="29" s="1"/>
  <c r="DV5" i="29"/>
  <c r="DV3" i="29" s="1"/>
  <c r="DW5" i="29"/>
  <c r="DW3" i="29" s="1"/>
  <c r="CS5" i="29"/>
  <c r="DJ5" i="29"/>
  <c r="DJ3" i="29" s="1"/>
  <c r="ED1" i="29" l="1"/>
  <c r="FC3" i="29"/>
  <c r="FI1" i="29" s="1"/>
  <c r="CS3" i="29"/>
  <c r="CY1" i="29" s="1"/>
  <c r="GH3" i="29"/>
  <c r="GN1" i="29" s="1"/>
  <c r="HK2" i="29"/>
  <c r="GF2" i="29"/>
  <c r="FA2" i="29"/>
  <c r="DV2" i="29"/>
  <c r="CN2" i="29"/>
  <c r="CF2" i="29"/>
  <c r="BI2" i="29"/>
  <c r="BE2" i="29"/>
  <c r="BA2" i="29"/>
  <c r="CB5" i="29"/>
  <c r="CB3" i="29" s="1"/>
  <c r="CC5" i="29"/>
  <c r="CC3" i="29" s="1"/>
  <c r="CD5" i="29"/>
  <c r="CD3" i="29" s="1"/>
  <c r="CG5" i="29"/>
  <c r="CG3" i="29" s="1"/>
  <c r="CH5" i="29"/>
  <c r="CH3" i="29" s="1"/>
  <c r="CI5" i="29"/>
  <c r="CI3" i="29" s="1"/>
  <c r="CJ5" i="29"/>
  <c r="CJ3" i="29" s="1"/>
  <c r="CK5" i="29"/>
  <c r="CK3" i="29" s="1"/>
  <c r="CL5" i="29"/>
  <c r="CL3" i="29" s="1"/>
  <c r="CM5" i="29"/>
  <c r="CM3" i="29" s="1"/>
  <c r="CN5" i="29"/>
  <c r="CN3" i="29" s="1"/>
  <c r="CO5" i="29"/>
  <c r="CO3" i="29" s="1"/>
  <c r="CP5" i="29"/>
  <c r="CP3" i="29" s="1"/>
  <c r="CQ5" i="29"/>
  <c r="CQ3" i="29" s="1"/>
  <c r="CR5" i="29"/>
  <c r="CR3" i="29" s="1"/>
  <c r="BP5" i="29"/>
  <c r="BP3" i="29" s="1"/>
  <c r="BQ5" i="29"/>
  <c r="BQ3" i="29" s="1"/>
  <c r="BR5" i="29"/>
  <c r="BR3" i="29" s="1"/>
  <c r="BS5" i="29"/>
  <c r="BS3" i="29" s="1"/>
  <c r="BT5" i="29"/>
  <c r="BT3" i="29" s="1"/>
  <c r="BU5" i="29"/>
  <c r="BU3" i="29" s="1"/>
  <c r="BV5" i="29"/>
  <c r="BV3" i="29" s="1"/>
  <c r="BW5" i="29"/>
  <c r="BW3" i="29" s="1"/>
  <c r="BX5" i="29"/>
  <c r="BX3" i="29" s="1"/>
  <c r="BY5" i="29"/>
  <c r="BY3" i="29" s="1"/>
  <c r="BZ5" i="29"/>
  <c r="BZ3" i="29" s="1"/>
  <c r="BN5" i="29"/>
  <c r="CE5" i="29"/>
  <c r="CE3" i="29" s="1"/>
  <c r="CA5" i="29"/>
  <c r="CA3" i="29" s="1"/>
  <c r="BL5" i="29"/>
  <c r="BL3" i="29" s="1"/>
  <c r="BM5" i="29"/>
  <c r="BM3" i="29" s="1"/>
  <c r="AK5" i="29"/>
  <c r="AK3" i="29" s="1"/>
  <c r="AL5" i="29"/>
  <c r="AL3" i="29" s="1"/>
  <c r="AN5" i="29"/>
  <c r="AN3" i="29" s="1"/>
  <c r="AO5" i="29"/>
  <c r="AO3" i="29" s="1"/>
  <c r="AP5" i="29"/>
  <c r="AP3" i="29" s="1"/>
  <c r="AQ5" i="29"/>
  <c r="AQ3" i="29" s="1"/>
  <c r="AR5" i="29"/>
  <c r="AR3" i="29" s="1"/>
  <c r="AS5" i="29"/>
  <c r="AS3" i="29" s="1"/>
  <c r="AT5" i="29"/>
  <c r="AT3" i="29" s="1"/>
  <c r="AU5" i="29"/>
  <c r="AU3" i="29" s="1"/>
  <c r="AV5" i="29"/>
  <c r="AV3" i="29" s="1"/>
  <c r="AW5" i="29"/>
  <c r="AW3" i="29" s="1"/>
  <c r="AX5" i="29"/>
  <c r="AX3" i="29" s="1"/>
  <c r="AY5" i="29"/>
  <c r="AY3" i="29" s="1"/>
  <c r="AZ5" i="29"/>
  <c r="AZ3" i="29" s="1"/>
  <c r="BA5" i="29"/>
  <c r="BA3" i="29" s="1"/>
  <c r="BB5" i="29"/>
  <c r="BB3" i="29" s="1"/>
  <c r="BC5" i="29"/>
  <c r="BC3" i="29" s="1"/>
  <c r="BD5" i="29"/>
  <c r="BD3" i="29" s="1"/>
  <c r="BE5" i="29"/>
  <c r="BE3" i="29" s="1"/>
  <c r="BF5" i="29"/>
  <c r="BF3" i="29" s="1"/>
  <c r="BG5" i="29"/>
  <c r="BG3" i="29" s="1"/>
  <c r="BH5" i="29"/>
  <c r="BH3" i="29" s="1"/>
  <c r="BI5" i="29"/>
  <c r="BI3" i="29" s="1"/>
  <c r="BJ5" i="29"/>
  <c r="BJ3" i="29" s="1"/>
  <c r="BK5" i="29"/>
  <c r="BK3" i="29" s="1"/>
  <c r="AI5" i="29"/>
  <c r="AI3" i="29" s="1"/>
  <c r="BN3" i="29" l="1"/>
  <c r="CF5" i="29"/>
  <c r="CF3" i="29" s="1"/>
  <c r="BT1" i="29" s="1"/>
  <c r="AM5" i="29"/>
  <c r="AD2" i="29"/>
  <c r="Z2" i="29"/>
  <c r="V2" i="29"/>
  <c r="F2" i="29"/>
  <c r="D2" i="29"/>
  <c r="C2" i="29"/>
  <c r="AM3" i="29" l="1"/>
  <c r="AO1" i="29" s="1"/>
  <c r="BL2" i="29"/>
  <c r="D5" i="29"/>
  <c r="D3" i="29" l="1"/>
  <c r="CQ2" i="29"/>
  <c r="AF295" i="4" l="1"/>
  <c r="AG295" i="4"/>
  <c r="AI295" i="4"/>
  <c r="AJ295" i="4"/>
  <c r="AK295" i="4"/>
  <c r="AF160" i="4" l="1"/>
  <c r="AG160" i="4"/>
  <c r="AG423" i="4" l="1"/>
  <c r="AF423" i="4"/>
  <c r="AG364" i="4"/>
  <c r="AF364" i="4"/>
  <c r="AG378" i="4"/>
  <c r="AF378" i="4"/>
  <c r="AG422" i="4"/>
  <c r="AF422" i="4"/>
  <c r="AG421" i="4"/>
  <c r="AF421" i="4"/>
  <c r="AG420" i="4"/>
  <c r="AF420" i="4"/>
  <c r="AG437" i="4"/>
  <c r="AF437" i="4"/>
  <c r="AG411" i="4"/>
  <c r="AF411" i="4"/>
  <c r="AG393" i="4"/>
  <c r="AF393" i="4"/>
  <c r="AG57" i="4"/>
  <c r="AF57" i="4"/>
  <c r="AG56" i="4"/>
  <c r="AF56" i="4"/>
  <c r="AG392" i="4"/>
  <c r="AF392" i="4"/>
  <c r="AG460" i="4"/>
  <c r="AF460" i="4"/>
  <c r="AG440" i="4"/>
  <c r="AF440" i="4"/>
  <c r="AG228" i="4"/>
  <c r="AF228" i="4"/>
  <c r="AG459" i="4"/>
  <c r="AF459" i="4"/>
  <c r="AG419" i="4"/>
  <c r="AF419" i="4"/>
  <c r="AG458" i="4"/>
  <c r="AF458" i="4"/>
  <c r="AG362" i="4"/>
  <c r="AF362" i="4"/>
  <c r="AG409" i="4"/>
  <c r="AF409" i="4"/>
  <c r="AG408" i="4"/>
  <c r="AF408" i="4"/>
  <c r="AG361" i="4"/>
  <c r="AF361" i="4"/>
  <c r="AG383" i="4"/>
  <c r="AF383" i="4"/>
  <c r="AG377" i="4"/>
  <c r="AF377" i="4"/>
  <c r="AG396" i="4"/>
  <c r="AF396" i="4"/>
  <c r="AG407" i="4"/>
  <c r="AF407" i="4"/>
  <c r="AG418" i="4"/>
  <c r="AF418" i="4"/>
  <c r="AG406" i="4"/>
  <c r="AF406" i="4"/>
  <c r="AG385" i="4"/>
  <c r="AF385" i="4"/>
  <c r="AG391" i="4"/>
  <c r="AF391" i="4"/>
  <c r="AG382" i="4"/>
  <c r="AF382" i="4"/>
  <c r="AG376" i="4"/>
  <c r="AF376" i="4"/>
  <c r="AG416" i="4"/>
  <c r="AF416" i="4"/>
  <c r="AG390" i="4"/>
  <c r="AF390" i="4"/>
  <c r="AG371" i="4"/>
  <c r="AF371" i="4"/>
  <c r="AG386" i="4"/>
  <c r="AF386" i="4"/>
  <c r="AG417" i="4"/>
  <c r="AF417" i="4"/>
  <c r="AG108" i="4"/>
  <c r="AF108" i="4"/>
  <c r="AG61" i="4"/>
  <c r="AF61" i="4"/>
  <c r="AG363" i="4"/>
  <c r="AF363" i="4"/>
  <c r="AG425" i="4"/>
  <c r="AF425" i="4"/>
  <c r="AG384" i="4"/>
  <c r="AF384" i="4"/>
  <c r="AG457" i="4"/>
  <c r="AF457" i="4"/>
  <c r="AG415" i="4"/>
  <c r="AF415" i="4"/>
  <c r="AG372" i="4"/>
  <c r="AF372" i="4"/>
  <c r="AG346" i="4"/>
  <c r="AF346" i="4"/>
  <c r="AG439" i="4"/>
  <c r="AF439" i="4"/>
  <c r="AG25" i="4"/>
  <c r="AF25" i="4"/>
  <c r="AG345" i="4"/>
  <c r="AF345" i="4"/>
  <c r="AG300" i="4"/>
  <c r="AF300" i="4"/>
  <c r="AG23" i="4"/>
  <c r="AF23" i="4"/>
  <c r="AG375" i="4"/>
  <c r="AF375" i="4"/>
  <c r="AG456" i="4"/>
  <c r="AF456" i="4"/>
  <c r="AG414" i="4"/>
  <c r="AF414" i="4"/>
  <c r="AG370" i="4"/>
  <c r="AF370" i="4"/>
  <c r="AG379" i="4"/>
  <c r="AF379" i="4"/>
  <c r="AG354" i="4"/>
  <c r="AF354" i="4"/>
  <c r="AG405" i="4"/>
  <c r="AF405" i="4"/>
  <c r="AG349" i="4"/>
  <c r="AF349" i="4"/>
  <c r="AG381" i="4"/>
  <c r="AF381" i="4"/>
  <c r="AG410" i="4"/>
  <c r="AF410" i="4"/>
  <c r="AG434" i="4"/>
  <c r="AF434" i="4"/>
  <c r="AG350" i="4"/>
  <c r="AF350" i="4"/>
  <c r="AG404" i="4"/>
  <c r="AF404" i="4"/>
  <c r="AG380" i="4"/>
  <c r="AF380" i="4"/>
  <c r="AG360" i="4"/>
  <c r="AF360" i="4"/>
  <c r="AG19" i="4"/>
  <c r="AF19" i="4"/>
  <c r="AG446" i="4"/>
  <c r="AF446" i="4"/>
  <c r="AG365" i="4"/>
  <c r="AF365" i="4"/>
  <c r="AG395" i="4"/>
  <c r="AF395" i="4"/>
  <c r="AG358" i="4"/>
  <c r="AF358" i="4"/>
  <c r="AG455" i="4"/>
  <c r="AF455" i="4"/>
  <c r="AG359" i="4"/>
  <c r="AF359" i="4"/>
  <c r="AG424" i="4"/>
  <c r="AF424" i="4"/>
  <c r="AG431" i="4"/>
  <c r="AF431" i="4"/>
  <c r="AG436" i="4"/>
  <c r="AF436" i="4"/>
  <c r="AG441" i="4"/>
  <c r="AF441" i="4"/>
  <c r="AG374" i="4"/>
  <c r="AF374" i="4"/>
  <c r="AG352" i="4"/>
  <c r="AF352" i="4"/>
  <c r="AG344" i="4"/>
  <c r="AF344" i="4"/>
  <c r="AG389" i="4"/>
  <c r="AF389" i="4"/>
  <c r="AG343" i="4"/>
  <c r="AF343" i="4"/>
  <c r="AG430" i="4"/>
  <c r="AF430" i="4"/>
  <c r="AG357" i="4"/>
  <c r="AF357" i="4"/>
  <c r="AG413" i="4"/>
  <c r="AF413" i="4"/>
  <c r="AG403" i="4"/>
  <c r="AF403" i="4"/>
  <c r="AG356" i="4"/>
  <c r="AF356" i="4"/>
  <c r="AG342" i="4"/>
  <c r="AF342" i="4"/>
  <c r="AG402" i="4"/>
  <c r="AF402" i="4"/>
  <c r="AG341" i="4"/>
  <c r="AF341" i="4"/>
  <c r="AG353" i="4"/>
  <c r="AF353" i="4"/>
  <c r="AG429" i="4"/>
  <c r="AF429" i="4"/>
  <c r="AG445" i="4"/>
  <c r="AF445" i="4"/>
  <c r="AG428" i="4"/>
  <c r="AF428" i="4"/>
  <c r="AG355" i="4"/>
  <c r="AF355" i="4"/>
  <c r="AG387" i="4"/>
  <c r="AF387" i="4"/>
  <c r="AG401" i="4"/>
  <c r="AF401" i="4"/>
  <c r="AG373" i="4"/>
  <c r="AF373" i="4"/>
  <c r="AG340" i="4"/>
  <c r="AF340" i="4"/>
  <c r="AG433" i="4"/>
  <c r="AF433" i="4"/>
  <c r="AG369" i="4"/>
  <c r="AF369" i="4"/>
  <c r="AG412" i="4"/>
  <c r="AF412" i="4"/>
  <c r="AG444" i="4"/>
  <c r="AF444" i="4"/>
  <c r="AG454" i="4"/>
  <c r="AF454" i="4"/>
  <c r="AG435" i="4"/>
  <c r="AF435" i="4"/>
  <c r="AG10" i="4"/>
  <c r="AF10" i="4"/>
  <c r="AG368" i="4"/>
  <c r="AF368" i="4"/>
  <c r="AG367" i="4"/>
  <c r="AF367" i="4"/>
  <c r="AG351" i="4"/>
  <c r="AF351" i="4"/>
  <c r="AG339" i="4"/>
  <c r="AF339" i="4"/>
  <c r="AG453" i="4"/>
  <c r="AF453" i="4"/>
  <c r="AG427" i="4"/>
  <c r="AF427" i="4"/>
  <c r="AG400" i="4"/>
  <c r="AF400" i="4"/>
  <c r="AG452" i="4"/>
  <c r="AF452" i="4"/>
  <c r="AG338" i="4"/>
  <c r="AF338" i="4"/>
  <c r="AG443" i="4"/>
  <c r="AF443" i="4"/>
  <c r="AG426" i="4"/>
  <c r="AF426" i="4"/>
  <c r="AG451" i="4"/>
  <c r="AF451" i="4"/>
  <c r="AG388" i="4"/>
  <c r="AF388" i="4"/>
  <c r="AG442" i="4"/>
  <c r="AF442" i="4"/>
  <c r="AG337" i="4"/>
  <c r="AF337" i="4"/>
  <c r="AG399" i="4"/>
  <c r="AF399" i="4"/>
  <c r="AG432" i="4"/>
  <c r="AF432" i="4"/>
  <c r="AG348" i="4"/>
  <c r="AF348" i="4"/>
  <c r="AG448" i="4"/>
  <c r="AF448" i="4"/>
  <c r="AG438" i="4"/>
  <c r="AF438" i="4"/>
  <c r="AG449" i="4"/>
  <c r="AF449" i="4"/>
  <c r="AG450" i="4"/>
  <c r="AF450" i="4"/>
  <c r="AG394" i="4"/>
  <c r="AF394" i="4"/>
  <c r="AG366" i="4"/>
  <c r="AF366" i="4"/>
  <c r="AG447" i="4"/>
  <c r="AF447" i="4"/>
  <c r="AG398" i="4"/>
  <c r="AF398" i="4"/>
  <c r="AG347" i="4"/>
  <c r="AF347" i="4"/>
  <c r="AG113" i="4"/>
  <c r="AF113" i="4"/>
  <c r="AG112" i="4"/>
  <c r="AF112" i="4"/>
  <c r="AG397" i="4"/>
  <c r="AF397" i="4"/>
  <c r="AG333" i="4"/>
  <c r="AF333" i="4"/>
  <c r="AG336" i="4"/>
  <c r="AF336" i="4"/>
  <c r="AG335" i="4"/>
  <c r="AF335" i="4"/>
  <c r="AG334" i="4"/>
  <c r="AF334" i="4"/>
  <c r="AG332" i="4"/>
  <c r="AF332" i="4"/>
  <c r="AG331" i="4"/>
  <c r="AF331" i="4"/>
  <c r="AG330" i="4"/>
  <c r="AF330" i="4"/>
  <c r="AG329" i="4"/>
  <c r="AF329" i="4"/>
  <c r="AG328" i="4"/>
  <c r="AF328" i="4"/>
  <c r="AG327" i="4"/>
  <c r="AF327" i="4"/>
  <c r="AG326" i="4"/>
  <c r="AF326" i="4"/>
  <c r="AG325" i="4"/>
  <c r="AF325" i="4"/>
  <c r="AG324" i="4"/>
  <c r="AF324" i="4"/>
  <c r="AG323" i="4"/>
  <c r="AF323" i="4"/>
  <c r="AG87" i="4"/>
  <c r="AF87" i="4"/>
  <c r="AG109" i="4"/>
  <c r="AF109" i="4"/>
  <c r="AG8" i="4"/>
  <c r="AF8" i="4"/>
  <c r="AG139" i="4"/>
  <c r="AF139" i="4"/>
  <c r="AG262" i="4"/>
  <c r="AF262" i="4"/>
  <c r="AG188" i="4"/>
  <c r="AF188" i="4"/>
  <c r="AG71" i="4"/>
  <c r="AF71" i="4"/>
  <c r="AG187" i="4"/>
  <c r="AF187" i="4"/>
  <c r="AG179" i="4"/>
  <c r="AF179" i="4"/>
  <c r="AG296" i="4"/>
  <c r="AF296" i="4"/>
  <c r="AG321" i="4"/>
  <c r="AF321" i="4"/>
  <c r="AG306" i="4"/>
  <c r="AF306" i="4"/>
  <c r="AG282" i="4"/>
  <c r="AF282" i="4"/>
  <c r="AG297" i="4"/>
  <c r="AF297" i="4"/>
  <c r="AG203" i="4"/>
  <c r="AF203" i="4"/>
  <c r="AG34" i="4"/>
  <c r="AF34" i="4"/>
  <c r="AG177" i="4"/>
  <c r="AF177" i="4"/>
  <c r="AG98" i="4"/>
  <c r="AF98" i="4"/>
  <c r="AG165" i="4"/>
  <c r="AF165" i="4"/>
  <c r="AG267" i="4"/>
  <c r="AF267" i="4"/>
  <c r="AG81" i="4"/>
  <c r="AF81" i="4"/>
  <c r="AG158" i="4"/>
  <c r="AF158" i="4"/>
  <c r="AG121" i="4"/>
  <c r="AF121" i="4"/>
  <c r="AG115" i="4"/>
  <c r="AF115" i="4"/>
  <c r="AG126" i="4"/>
  <c r="AF126" i="4"/>
  <c r="AG153" i="4"/>
  <c r="AF153" i="4"/>
  <c r="AG308" i="4"/>
  <c r="AF308" i="4"/>
  <c r="AG197" i="4"/>
  <c r="AF197" i="4"/>
  <c r="AG298" i="4"/>
  <c r="AF298" i="4"/>
  <c r="AG229" i="4"/>
  <c r="AF229" i="4"/>
  <c r="AG206" i="4"/>
  <c r="AF206" i="4"/>
  <c r="AG305" i="4"/>
  <c r="AF305" i="4"/>
  <c r="AG186" i="4"/>
  <c r="AF186" i="4"/>
  <c r="AG316" i="4"/>
  <c r="AF316" i="4"/>
  <c r="AG318" i="4"/>
  <c r="AF318" i="4"/>
  <c r="AG6" i="4"/>
  <c r="AF6" i="4"/>
  <c r="AG9" i="4"/>
  <c r="AF9" i="4"/>
  <c r="AG122" i="4"/>
  <c r="AF122" i="4"/>
  <c r="AG32" i="4"/>
  <c r="AF32" i="4"/>
  <c r="AG167" i="4"/>
  <c r="AF167" i="4"/>
  <c r="AG253" i="4"/>
  <c r="AF253" i="4"/>
  <c r="AG251" i="4"/>
  <c r="AF251" i="4"/>
  <c r="AG51" i="4"/>
  <c r="AF51" i="4"/>
  <c r="AG21" i="4"/>
  <c r="AF21" i="4"/>
  <c r="AG132" i="4"/>
  <c r="AF132" i="4"/>
  <c r="AG223" i="4"/>
  <c r="AF223" i="4"/>
  <c r="AG20" i="4"/>
  <c r="AF20" i="4"/>
  <c r="AG49" i="4"/>
  <c r="AF49" i="4"/>
  <c r="AG172" i="4"/>
  <c r="AF172" i="4"/>
  <c r="AG43" i="4"/>
  <c r="AF43" i="4"/>
  <c r="AG13" i="4"/>
  <c r="AF13" i="4"/>
  <c r="AG119" i="4"/>
  <c r="AF119" i="4"/>
  <c r="AG7" i="4"/>
  <c r="AF7" i="4"/>
  <c r="AG144" i="4"/>
  <c r="AF144" i="4"/>
  <c r="AG33" i="4"/>
  <c r="AF33" i="4"/>
  <c r="AG2" i="4"/>
  <c r="AF2" i="4"/>
  <c r="AG142" i="4"/>
  <c r="AF142" i="4"/>
  <c r="AG63" i="4"/>
  <c r="AF63" i="4"/>
  <c r="AG294" i="4"/>
  <c r="AF294" i="4"/>
  <c r="AG293" i="4"/>
  <c r="AF293" i="4"/>
  <c r="AG292" i="4"/>
  <c r="AF292" i="4"/>
  <c r="AG291" i="4"/>
  <c r="AF291" i="4"/>
  <c r="AG290" i="4"/>
  <c r="AF290" i="4"/>
  <c r="AG289" i="4"/>
  <c r="AF289" i="4"/>
  <c r="AG307" i="4"/>
  <c r="AF307" i="4"/>
  <c r="AG288" i="4"/>
  <c r="AF288" i="4"/>
  <c r="AG287" i="4"/>
  <c r="AF287" i="4"/>
  <c r="AG286" i="4"/>
  <c r="AF286" i="4"/>
  <c r="AG285" i="4"/>
  <c r="AF285" i="4"/>
  <c r="AG284" i="4"/>
  <c r="AF284" i="4"/>
  <c r="AG283" i="4"/>
  <c r="AF283" i="4"/>
  <c r="AG281" i="4"/>
  <c r="AF281" i="4"/>
  <c r="AG280" i="4"/>
  <c r="AF280" i="4"/>
  <c r="AG279" i="4"/>
  <c r="AF279" i="4"/>
  <c r="AG278" i="4"/>
  <c r="AF278" i="4"/>
  <c r="AG319" i="4"/>
  <c r="AF319" i="4"/>
  <c r="AG277" i="4"/>
  <c r="AF277" i="4"/>
  <c r="AG274" i="4"/>
  <c r="AF274" i="4"/>
  <c r="AG276" i="4"/>
  <c r="AF276" i="4"/>
  <c r="AG273" i="4"/>
  <c r="AF273" i="4"/>
  <c r="AG275" i="4"/>
  <c r="AF275" i="4"/>
  <c r="AG317" i="4"/>
  <c r="AF317" i="4"/>
  <c r="AG272" i="4"/>
  <c r="AF272" i="4"/>
  <c r="AG315" i="4"/>
  <c r="AF315" i="4"/>
  <c r="AG271" i="4"/>
  <c r="AF271" i="4"/>
  <c r="AG270" i="4"/>
  <c r="AF270" i="4"/>
  <c r="AG269" i="4"/>
  <c r="AF269" i="4"/>
  <c r="AG268" i="4"/>
  <c r="AF268" i="4"/>
  <c r="AG314" i="4"/>
  <c r="AF314" i="4"/>
  <c r="AG266" i="4"/>
  <c r="AF266" i="4"/>
  <c r="AG265" i="4"/>
  <c r="AF265" i="4"/>
  <c r="AG313" i="4"/>
  <c r="AF313" i="4"/>
  <c r="AG264" i="4"/>
  <c r="AF264" i="4"/>
  <c r="AG312" i="4"/>
  <c r="AF312" i="4"/>
  <c r="AG263" i="4"/>
  <c r="AF263" i="4"/>
  <c r="AG311" i="4"/>
  <c r="AF311" i="4"/>
  <c r="AG310" i="4"/>
  <c r="AF310" i="4"/>
  <c r="AG261" i="4"/>
  <c r="AF261" i="4"/>
  <c r="AG309" i="4"/>
  <c r="AF309" i="4"/>
  <c r="AG260" i="4"/>
  <c r="AF260" i="4"/>
  <c r="AG258" i="4"/>
  <c r="AF258" i="4"/>
  <c r="AG259" i="4"/>
  <c r="AF259" i="4"/>
  <c r="AG257" i="4"/>
  <c r="AF257" i="4"/>
  <c r="AG256" i="4"/>
  <c r="AF256" i="4"/>
  <c r="AG255" i="4"/>
  <c r="AF255" i="4"/>
  <c r="AG252" i="4"/>
  <c r="AF252" i="4"/>
  <c r="AG254" i="4"/>
  <c r="AF254" i="4"/>
  <c r="AG250" i="4"/>
  <c r="AF250" i="4"/>
  <c r="AG248" i="4"/>
  <c r="AF248" i="4"/>
  <c r="AG249" i="4"/>
  <c r="AF249" i="4"/>
  <c r="AG247" i="4"/>
  <c r="AF247" i="4"/>
  <c r="AG246" i="4"/>
  <c r="AF246" i="4"/>
  <c r="AG245" i="4"/>
  <c r="AF245" i="4"/>
  <c r="AG244" i="4"/>
  <c r="AF244" i="4"/>
  <c r="AG243" i="4"/>
  <c r="AF243" i="4"/>
  <c r="AG242" i="4"/>
  <c r="AF242" i="4"/>
  <c r="AG241" i="4"/>
  <c r="AF241" i="4"/>
  <c r="AG240" i="4"/>
  <c r="AF240" i="4"/>
  <c r="AG239" i="4"/>
  <c r="AF239" i="4"/>
  <c r="AG238" i="4"/>
  <c r="AF238" i="4"/>
  <c r="AG237" i="4"/>
  <c r="AF237" i="4"/>
  <c r="AG236" i="4"/>
  <c r="AF236" i="4"/>
  <c r="AG235" i="4"/>
  <c r="AF235" i="4"/>
  <c r="AG234" i="4"/>
  <c r="AF234" i="4"/>
  <c r="AG233" i="4"/>
  <c r="AF233" i="4"/>
  <c r="AG232" i="4"/>
  <c r="AF232" i="4"/>
  <c r="AG231" i="4"/>
  <c r="AF231" i="4"/>
  <c r="AG230" i="4"/>
  <c r="AF230" i="4"/>
  <c r="AG227" i="4"/>
  <c r="AF227" i="4"/>
  <c r="AG226" i="4"/>
  <c r="AF226" i="4"/>
  <c r="AG225" i="4"/>
  <c r="AF225" i="4"/>
  <c r="AG224" i="4"/>
  <c r="AF224" i="4"/>
  <c r="AG222" i="4"/>
  <c r="AF222" i="4"/>
  <c r="AG221" i="4"/>
  <c r="AF221" i="4"/>
  <c r="AG220" i="4"/>
  <c r="AF220" i="4"/>
  <c r="AG219" i="4"/>
  <c r="AF219" i="4"/>
  <c r="AG218" i="4"/>
  <c r="AF218" i="4"/>
  <c r="AG217" i="4"/>
  <c r="AF217" i="4"/>
  <c r="AG216" i="4"/>
  <c r="AF216" i="4"/>
  <c r="AG180" i="4"/>
  <c r="AF180" i="4"/>
  <c r="AG215" i="4"/>
  <c r="AF215" i="4"/>
  <c r="AG214" i="4"/>
  <c r="AF214" i="4"/>
  <c r="AG213" i="4"/>
  <c r="AF213" i="4"/>
  <c r="AG212" i="4"/>
  <c r="AF212" i="4"/>
  <c r="AG211" i="4"/>
  <c r="AF211" i="4"/>
  <c r="AG210" i="4"/>
  <c r="AF210" i="4"/>
  <c r="AG209" i="4"/>
  <c r="AF209" i="4"/>
  <c r="AG208" i="4"/>
  <c r="AF208" i="4"/>
  <c r="AG207" i="4"/>
  <c r="AF207" i="4"/>
  <c r="AG205" i="4"/>
  <c r="AF205" i="4"/>
  <c r="AG204" i="4"/>
  <c r="AF204" i="4"/>
  <c r="AG202" i="4"/>
  <c r="AF202" i="4"/>
  <c r="AG201" i="4"/>
  <c r="AF201" i="4"/>
  <c r="AG200" i="4"/>
  <c r="AF200" i="4"/>
  <c r="AG199" i="4"/>
  <c r="AF199" i="4"/>
  <c r="AG198" i="4"/>
  <c r="AF198" i="4"/>
  <c r="AG196" i="4"/>
  <c r="AF196" i="4"/>
  <c r="AG195" i="4"/>
  <c r="AF195" i="4"/>
  <c r="AG194" i="4"/>
  <c r="AF194" i="4"/>
  <c r="AG193" i="4"/>
  <c r="AF193" i="4"/>
  <c r="AG192" i="4"/>
  <c r="AF192" i="4"/>
  <c r="AG191" i="4"/>
  <c r="AF191" i="4"/>
  <c r="AG189" i="4"/>
  <c r="AF189" i="4"/>
  <c r="AG190" i="4"/>
  <c r="AF190" i="4"/>
  <c r="AG304" i="4"/>
  <c r="AF304" i="4"/>
  <c r="AG185" i="4"/>
  <c r="AF185" i="4"/>
  <c r="AG184" i="4"/>
  <c r="AF184" i="4"/>
  <c r="AG183" i="4"/>
  <c r="AF183" i="4"/>
  <c r="AG182" i="4"/>
  <c r="AF182" i="4"/>
  <c r="AG181" i="4"/>
  <c r="AF181" i="4"/>
  <c r="AG178" i="4"/>
  <c r="AF178" i="4"/>
  <c r="AG176" i="4"/>
  <c r="AF176" i="4"/>
  <c r="AG175" i="4"/>
  <c r="AF175" i="4"/>
  <c r="AG174" i="4"/>
  <c r="AF174" i="4"/>
  <c r="AG302" i="4"/>
  <c r="AF302" i="4"/>
  <c r="AG301" i="4"/>
  <c r="AF301" i="4"/>
  <c r="AG303" i="4"/>
  <c r="AF303" i="4"/>
  <c r="AG173" i="4"/>
  <c r="AF173" i="4"/>
  <c r="AG169" i="4"/>
  <c r="AF169" i="4"/>
  <c r="AG168" i="4"/>
  <c r="AF168" i="4"/>
  <c r="AG166" i="4"/>
  <c r="AF166" i="4"/>
  <c r="AG163" i="4"/>
  <c r="AF163" i="4"/>
  <c r="AG162" i="4"/>
  <c r="AF162" i="4"/>
  <c r="AG161" i="4"/>
  <c r="AF161" i="4"/>
  <c r="AG157" i="4"/>
  <c r="AF157" i="4"/>
  <c r="AG156" i="4"/>
  <c r="AF156" i="4"/>
  <c r="AG154" i="4"/>
  <c r="AF154" i="4"/>
  <c r="AG129" i="4"/>
  <c r="AF129" i="4"/>
  <c r="AG128" i="4"/>
  <c r="AF128" i="4"/>
  <c r="AG152" i="4"/>
  <c r="AF152" i="4"/>
  <c r="AG151" i="4"/>
  <c r="AF151" i="4"/>
  <c r="AG299" i="4"/>
  <c r="AF299" i="4"/>
  <c r="AG12" i="4"/>
  <c r="AF12" i="4"/>
  <c r="AG148" i="4"/>
  <c r="AF148" i="4"/>
  <c r="AG120" i="4"/>
  <c r="AF120" i="4"/>
  <c r="AG147" i="4"/>
  <c r="AF147" i="4"/>
  <c r="AG146" i="4"/>
  <c r="AF146" i="4"/>
  <c r="AG145" i="4"/>
  <c r="AF145" i="4"/>
  <c r="AG116" i="4"/>
  <c r="AF116" i="4"/>
  <c r="AG114" i="4"/>
  <c r="AF114" i="4"/>
  <c r="AG143" i="4"/>
  <c r="AF143" i="4"/>
  <c r="AG171" i="4"/>
  <c r="AF171" i="4"/>
  <c r="AG140" i="4"/>
  <c r="AF140" i="4"/>
  <c r="AG170" i="4"/>
  <c r="AF170" i="4"/>
  <c r="AG138" i="4"/>
  <c r="AF138" i="4"/>
  <c r="AG137" i="4"/>
  <c r="AF137" i="4"/>
  <c r="AG164" i="4"/>
  <c r="AF164" i="4"/>
  <c r="AG136" i="4"/>
  <c r="AF136" i="4"/>
  <c r="AG134" i="4"/>
  <c r="AF134" i="4"/>
  <c r="AG159" i="4"/>
  <c r="AF159" i="4"/>
  <c r="AG135" i="4"/>
  <c r="AF135" i="4"/>
  <c r="AG155" i="4"/>
  <c r="AF155" i="4"/>
  <c r="AG133" i="4"/>
  <c r="AF133" i="4"/>
  <c r="AG131" i="4"/>
  <c r="AF131" i="4"/>
  <c r="AG130" i="4"/>
  <c r="AF130" i="4"/>
  <c r="AG150" i="4"/>
  <c r="AF150" i="4"/>
  <c r="AG127" i="4"/>
  <c r="AF127" i="4"/>
  <c r="AG149" i="4"/>
  <c r="AF149" i="4"/>
  <c r="AG125" i="4"/>
  <c r="AF125" i="4"/>
  <c r="AG124" i="4"/>
  <c r="AF124" i="4"/>
  <c r="AG123" i="4"/>
  <c r="AF123" i="4"/>
  <c r="AG118" i="4"/>
  <c r="AF118" i="4"/>
  <c r="AG117" i="4"/>
  <c r="AF117" i="4"/>
  <c r="AG111" i="4"/>
  <c r="AF111" i="4"/>
  <c r="AG110" i="4"/>
  <c r="AF110" i="4"/>
  <c r="AG107" i="4"/>
  <c r="AF107" i="4"/>
  <c r="AG106" i="4"/>
  <c r="AF106" i="4"/>
  <c r="AG105" i="4"/>
  <c r="AF105" i="4"/>
  <c r="AG104" i="4"/>
  <c r="AF104" i="4"/>
  <c r="AG103" i="4"/>
  <c r="AF103" i="4"/>
  <c r="AG102" i="4"/>
  <c r="AF102" i="4"/>
  <c r="AG101" i="4"/>
  <c r="AF101" i="4"/>
  <c r="AG100" i="4"/>
  <c r="AF100" i="4"/>
  <c r="AG99" i="4"/>
  <c r="AF99" i="4"/>
  <c r="AG97" i="4"/>
  <c r="AF97" i="4"/>
  <c r="AG96" i="4"/>
  <c r="AF96" i="4"/>
  <c r="AG95" i="4"/>
  <c r="AF95" i="4"/>
  <c r="AG94" i="4"/>
  <c r="AF94" i="4"/>
  <c r="AG93" i="4"/>
  <c r="AF93" i="4"/>
  <c r="AG92" i="4"/>
  <c r="AF92" i="4"/>
  <c r="AG91" i="4"/>
  <c r="AF91" i="4"/>
  <c r="AG90" i="4"/>
  <c r="AF90" i="4"/>
  <c r="AG89" i="4"/>
  <c r="AF89" i="4"/>
  <c r="AG88" i="4"/>
  <c r="AF88" i="4"/>
  <c r="AG86" i="4"/>
  <c r="AF86" i="4"/>
  <c r="AG85" i="4"/>
  <c r="AF85" i="4"/>
  <c r="AG84" i="4"/>
  <c r="AF84" i="4"/>
  <c r="AG83" i="4"/>
  <c r="AF83" i="4"/>
  <c r="AG82" i="4"/>
  <c r="AF82" i="4"/>
  <c r="AG77" i="4"/>
  <c r="AF77" i="4"/>
  <c r="AG79" i="4"/>
  <c r="AF79" i="4"/>
  <c r="AG76" i="4"/>
  <c r="AF76" i="4"/>
  <c r="AG80" i="4"/>
  <c r="AF80" i="4"/>
  <c r="AG78" i="4"/>
  <c r="AF78" i="4"/>
  <c r="AG75" i="4"/>
  <c r="AF75" i="4"/>
  <c r="AG74" i="4"/>
  <c r="AF74" i="4"/>
  <c r="AG73" i="4"/>
  <c r="AF73" i="4"/>
  <c r="AG72" i="4"/>
  <c r="AF72" i="4"/>
  <c r="AG70" i="4"/>
  <c r="AF70" i="4"/>
  <c r="AG69" i="4"/>
  <c r="AF69" i="4"/>
  <c r="AG68" i="4"/>
  <c r="AF68" i="4"/>
  <c r="AG67" i="4"/>
  <c r="AF67" i="4"/>
  <c r="AG66" i="4"/>
  <c r="AF66" i="4"/>
  <c r="AG65" i="4"/>
  <c r="AF65" i="4"/>
  <c r="AG64" i="4"/>
  <c r="AF64" i="4"/>
  <c r="AG62" i="4"/>
  <c r="AF62" i="4"/>
  <c r="AG59" i="4"/>
  <c r="AF59" i="4"/>
  <c r="AG60" i="4"/>
  <c r="AF60" i="4"/>
  <c r="AG141" i="4"/>
  <c r="AF141" i="4"/>
  <c r="AG58" i="4"/>
  <c r="AF58" i="4"/>
  <c r="AG55" i="4"/>
  <c r="AF55" i="4"/>
  <c r="AG54" i="4"/>
  <c r="AF54" i="4"/>
  <c r="AG53" i="4"/>
  <c r="AF53" i="4"/>
  <c r="AG52" i="4"/>
  <c r="AF52" i="4"/>
  <c r="AG50" i="4"/>
  <c r="AF50" i="4"/>
  <c r="AG48" i="4"/>
  <c r="AF48" i="4"/>
  <c r="AG47" i="4"/>
  <c r="AF47" i="4"/>
  <c r="AG46" i="4"/>
  <c r="AF46" i="4"/>
  <c r="AG45" i="4"/>
  <c r="AF45" i="4"/>
  <c r="AG44" i="4"/>
  <c r="AF44" i="4"/>
  <c r="AG42" i="4"/>
  <c r="AF42" i="4"/>
  <c r="AG41" i="4"/>
  <c r="AF41" i="4"/>
  <c r="AG39" i="4"/>
  <c r="AF39" i="4"/>
  <c r="AG40" i="4"/>
  <c r="AF40" i="4"/>
  <c r="AG38" i="4"/>
  <c r="AF38" i="4"/>
  <c r="AG37" i="4"/>
  <c r="AF37" i="4"/>
  <c r="AG35" i="4"/>
  <c r="AF35" i="4"/>
  <c r="AG36" i="4"/>
  <c r="AF36" i="4"/>
  <c r="AG31" i="4"/>
  <c r="AF31" i="4"/>
  <c r="AG30" i="4"/>
  <c r="AF30" i="4"/>
  <c r="AG29" i="4"/>
  <c r="AF29" i="4"/>
  <c r="AG28" i="4"/>
  <c r="AF28" i="4"/>
  <c r="AG27" i="4"/>
  <c r="AF27" i="4"/>
  <c r="AG26" i="4"/>
  <c r="AF26" i="4"/>
  <c r="AG24" i="4"/>
  <c r="AF24" i="4"/>
  <c r="AG322" i="4"/>
  <c r="AF322" i="4"/>
  <c r="AG22" i="4"/>
  <c r="AF22" i="4"/>
  <c r="AG320" i="4"/>
  <c r="AF320" i="4"/>
  <c r="AG18" i="4"/>
  <c r="AF18" i="4"/>
  <c r="AG17" i="4"/>
  <c r="AF17" i="4"/>
  <c r="AG16" i="4"/>
  <c r="AF16" i="4"/>
  <c r="AG15" i="4"/>
  <c r="AF15" i="4"/>
  <c r="AG14" i="4"/>
  <c r="AF14" i="4"/>
  <c r="AG11" i="4"/>
  <c r="AF11" i="4"/>
  <c r="AG5" i="4"/>
  <c r="AF5" i="4"/>
  <c r="AG4" i="4"/>
  <c r="AF4" i="4"/>
  <c r="AK423" i="4"/>
  <c r="AJ423" i="4"/>
  <c r="AI423" i="4"/>
  <c r="AK364" i="4"/>
  <c r="AJ364" i="4"/>
  <c r="AI364" i="4"/>
  <c r="AK378" i="4"/>
  <c r="AJ378" i="4"/>
  <c r="AI378" i="4"/>
  <c r="AK422" i="4"/>
  <c r="AJ422" i="4"/>
  <c r="AI422" i="4"/>
  <c r="AK421" i="4"/>
  <c r="AJ421" i="4"/>
  <c r="AI421" i="4"/>
  <c r="AK420" i="4"/>
  <c r="AJ420" i="4"/>
  <c r="AI420" i="4"/>
  <c r="AK437" i="4"/>
  <c r="AJ437" i="4"/>
  <c r="AI437" i="4"/>
  <c r="AK411" i="4"/>
  <c r="AJ411" i="4"/>
  <c r="AI411" i="4"/>
  <c r="AK393" i="4"/>
  <c r="AJ393" i="4"/>
  <c r="AI393" i="4"/>
  <c r="AK57" i="4"/>
  <c r="AJ57" i="4"/>
  <c r="AI57" i="4"/>
  <c r="AK56" i="4"/>
  <c r="AJ56" i="4"/>
  <c r="AI56" i="4"/>
  <c r="AK392" i="4"/>
  <c r="AJ392" i="4"/>
  <c r="AI392" i="4"/>
  <c r="AK460" i="4"/>
  <c r="AJ460" i="4"/>
  <c r="AI460" i="4"/>
  <c r="AK440" i="4"/>
  <c r="AJ440" i="4"/>
  <c r="AI440" i="4"/>
  <c r="AK228" i="4"/>
  <c r="AJ228" i="4"/>
  <c r="AI228" i="4"/>
  <c r="AK459" i="4"/>
  <c r="AJ459" i="4"/>
  <c r="AI459" i="4"/>
  <c r="AK419" i="4"/>
  <c r="AJ419" i="4"/>
  <c r="AI419" i="4"/>
  <c r="AK458" i="4"/>
  <c r="AJ458" i="4"/>
  <c r="AI458" i="4"/>
  <c r="AK362" i="4"/>
  <c r="AJ362" i="4"/>
  <c r="AI362" i="4"/>
  <c r="AK409" i="4"/>
  <c r="AJ409" i="4"/>
  <c r="AI409" i="4"/>
  <c r="AK408" i="4"/>
  <c r="AJ408" i="4"/>
  <c r="AI408" i="4"/>
  <c r="AK361" i="4"/>
  <c r="AJ361" i="4"/>
  <c r="AI361" i="4"/>
  <c r="AK383" i="4"/>
  <c r="AJ383" i="4"/>
  <c r="AI383" i="4"/>
  <c r="AK377" i="4"/>
  <c r="AJ377" i="4"/>
  <c r="AI377" i="4"/>
  <c r="AK396" i="4"/>
  <c r="AJ396" i="4"/>
  <c r="AI396" i="4"/>
  <c r="AK407" i="4"/>
  <c r="AJ407" i="4"/>
  <c r="AI407" i="4"/>
  <c r="AK418" i="4"/>
  <c r="AJ418" i="4"/>
  <c r="AI418" i="4"/>
  <c r="AK406" i="4"/>
  <c r="AJ406" i="4"/>
  <c r="AI406" i="4"/>
  <c r="AK385" i="4"/>
  <c r="AJ385" i="4"/>
  <c r="AI385" i="4"/>
  <c r="AK391" i="4"/>
  <c r="AJ391" i="4"/>
  <c r="AI391" i="4"/>
  <c r="AK160" i="4"/>
  <c r="AJ160" i="4"/>
  <c r="AI160" i="4"/>
  <c r="AK382" i="4"/>
  <c r="AJ382" i="4"/>
  <c r="AI382" i="4"/>
  <c r="AK376" i="4"/>
  <c r="AJ376" i="4"/>
  <c r="AI376" i="4"/>
  <c r="AK416" i="4"/>
  <c r="AJ416" i="4"/>
  <c r="AI416" i="4"/>
  <c r="AK390" i="4"/>
  <c r="AJ390" i="4"/>
  <c r="AI390" i="4"/>
  <c r="AK371" i="4"/>
  <c r="AJ371" i="4"/>
  <c r="AI371" i="4"/>
  <c r="AK386" i="4"/>
  <c r="AJ386" i="4"/>
  <c r="AI386" i="4"/>
  <c r="AK417" i="4"/>
  <c r="AJ417" i="4"/>
  <c r="AI417" i="4"/>
  <c r="AK108" i="4"/>
  <c r="AJ108" i="4"/>
  <c r="AI108" i="4"/>
  <c r="AK61" i="4"/>
  <c r="AJ61" i="4"/>
  <c r="AI61" i="4"/>
  <c r="AK363" i="4"/>
  <c r="AJ363" i="4"/>
  <c r="AI363" i="4"/>
  <c r="AK425" i="4"/>
  <c r="AJ425" i="4"/>
  <c r="AI425" i="4"/>
  <c r="AK384" i="4"/>
  <c r="AJ384" i="4"/>
  <c r="AI384" i="4"/>
  <c r="AK457" i="4"/>
  <c r="AJ457" i="4"/>
  <c r="AI457" i="4"/>
  <c r="AK415" i="4"/>
  <c r="AJ415" i="4"/>
  <c r="AI415" i="4"/>
  <c r="AK372" i="4"/>
  <c r="AJ372" i="4"/>
  <c r="AI372" i="4"/>
  <c r="AK346" i="4"/>
  <c r="AJ346" i="4"/>
  <c r="AI346" i="4"/>
  <c r="AK439" i="4"/>
  <c r="AJ439" i="4"/>
  <c r="AI439" i="4"/>
  <c r="AK25" i="4"/>
  <c r="AJ25" i="4"/>
  <c r="AI25" i="4"/>
  <c r="AK345" i="4"/>
  <c r="AJ345" i="4"/>
  <c r="AI345" i="4"/>
  <c r="AK300" i="4"/>
  <c r="AJ300" i="4"/>
  <c r="AI300" i="4"/>
  <c r="AK23" i="4"/>
  <c r="AJ23" i="4"/>
  <c r="AI23" i="4"/>
  <c r="AK375" i="4"/>
  <c r="AJ375" i="4"/>
  <c r="AI375" i="4"/>
  <c r="AK456" i="4"/>
  <c r="AJ456" i="4"/>
  <c r="AI456" i="4"/>
  <c r="AK414" i="4"/>
  <c r="AJ414" i="4"/>
  <c r="AI414" i="4"/>
  <c r="AK370" i="4"/>
  <c r="AJ370" i="4"/>
  <c r="AI370" i="4"/>
  <c r="AK379" i="4"/>
  <c r="AJ379" i="4"/>
  <c r="AI379" i="4"/>
  <c r="AK354" i="4"/>
  <c r="AJ354" i="4"/>
  <c r="AI354" i="4"/>
  <c r="AK405" i="4"/>
  <c r="AJ405" i="4"/>
  <c r="AI405" i="4"/>
  <c r="AK349" i="4"/>
  <c r="AJ349" i="4"/>
  <c r="AI349" i="4"/>
  <c r="AK381" i="4"/>
  <c r="AJ381" i="4"/>
  <c r="AI381" i="4"/>
  <c r="AK410" i="4"/>
  <c r="AJ410" i="4"/>
  <c r="AI410" i="4"/>
  <c r="AK434" i="4"/>
  <c r="AJ434" i="4"/>
  <c r="AI434" i="4"/>
  <c r="AK350" i="4"/>
  <c r="AJ350" i="4"/>
  <c r="AI350" i="4"/>
  <c r="AK404" i="4"/>
  <c r="AJ404" i="4"/>
  <c r="AI404" i="4"/>
  <c r="AK380" i="4"/>
  <c r="AJ380" i="4"/>
  <c r="AI380" i="4"/>
  <c r="AK360" i="4"/>
  <c r="AJ360" i="4"/>
  <c r="AI360" i="4"/>
  <c r="AK19" i="4"/>
  <c r="AJ19" i="4"/>
  <c r="AI19" i="4"/>
  <c r="AK446" i="4"/>
  <c r="AJ446" i="4"/>
  <c r="AI446" i="4"/>
  <c r="AK365" i="4"/>
  <c r="AJ365" i="4"/>
  <c r="AI365" i="4"/>
  <c r="AK395" i="4"/>
  <c r="AJ395" i="4"/>
  <c r="AI395" i="4"/>
  <c r="AK358" i="4"/>
  <c r="AJ358" i="4"/>
  <c r="AI358" i="4"/>
  <c r="AK455" i="4"/>
  <c r="AJ455" i="4"/>
  <c r="AI455" i="4"/>
  <c r="AK359" i="4"/>
  <c r="AJ359" i="4"/>
  <c r="AI359" i="4"/>
  <c r="AK424" i="4"/>
  <c r="AJ424" i="4"/>
  <c r="AI424" i="4"/>
  <c r="AK431" i="4"/>
  <c r="AJ431" i="4"/>
  <c r="AI431" i="4"/>
  <c r="AK436" i="4"/>
  <c r="AJ436" i="4"/>
  <c r="AI436" i="4"/>
  <c r="AK441" i="4"/>
  <c r="AJ441" i="4"/>
  <c r="AI441" i="4"/>
  <c r="AK374" i="4"/>
  <c r="AJ374" i="4"/>
  <c r="AI374" i="4"/>
  <c r="AK352" i="4"/>
  <c r="AJ352" i="4"/>
  <c r="AI352" i="4"/>
  <c r="AK344" i="4"/>
  <c r="AJ344" i="4"/>
  <c r="AI344" i="4"/>
  <c r="AK389" i="4"/>
  <c r="AJ389" i="4"/>
  <c r="AI389" i="4"/>
  <c r="AK343" i="4"/>
  <c r="AJ343" i="4"/>
  <c r="AI343" i="4"/>
  <c r="AK430" i="4"/>
  <c r="AJ430" i="4"/>
  <c r="AI430" i="4"/>
  <c r="AK357" i="4"/>
  <c r="AJ357" i="4"/>
  <c r="AI357" i="4"/>
  <c r="AK413" i="4"/>
  <c r="AJ413" i="4"/>
  <c r="AI413" i="4"/>
  <c r="AK403" i="4"/>
  <c r="AJ403" i="4"/>
  <c r="AI403" i="4"/>
  <c r="AK356" i="4"/>
  <c r="AJ356" i="4"/>
  <c r="AI356" i="4"/>
  <c r="AK342" i="4"/>
  <c r="AJ342" i="4"/>
  <c r="AI342" i="4"/>
  <c r="AK402" i="4"/>
  <c r="AJ402" i="4"/>
  <c r="AI402" i="4"/>
  <c r="AK341" i="4"/>
  <c r="AJ341" i="4"/>
  <c r="AI341" i="4"/>
  <c r="AK353" i="4"/>
  <c r="AJ353" i="4"/>
  <c r="AI353" i="4"/>
  <c r="AK429" i="4"/>
  <c r="AJ429" i="4"/>
  <c r="AI429" i="4"/>
  <c r="AK445" i="4"/>
  <c r="AJ445" i="4"/>
  <c r="AI445" i="4"/>
  <c r="AK428" i="4"/>
  <c r="AJ428" i="4"/>
  <c r="AI428" i="4"/>
  <c r="AK355" i="4"/>
  <c r="AJ355" i="4"/>
  <c r="AI355" i="4"/>
  <c r="AK387" i="4"/>
  <c r="AJ387" i="4"/>
  <c r="AI387" i="4"/>
  <c r="AK401" i="4"/>
  <c r="AJ401" i="4"/>
  <c r="AI401" i="4"/>
  <c r="AK373" i="4"/>
  <c r="AJ373" i="4"/>
  <c r="AI373" i="4"/>
  <c r="AK340" i="4"/>
  <c r="AJ340" i="4"/>
  <c r="AI340" i="4"/>
  <c r="AK433" i="4"/>
  <c r="AJ433" i="4"/>
  <c r="AI433" i="4"/>
  <c r="AK369" i="4"/>
  <c r="AJ369" i="4"/>
  <c r="AI369" i="4"/>
  <c r="AK412" i="4"/>
  <c r="AJ412" i="4"/>
  <c r="AI412" i="4"/>
  <c r="AK444" i="4"/>
  <c r="AJ444" i="4"/>
  <c r="AI444" i="4"/>
  <c r="AK454" i="4"/>
  <c r="AJ454" i="4"/>
  <c r="AI454" i="4"/>
  <c r="AK435" i="4"/>
  <c r="AJ435" i="4"/>
  <c r="AI435" i="4"/>
  <c r="AK10" i="4"/>
  <c r="AJ10" i="4"/>
  <c r="AI10" i="4"/>
  <c r="AK368" i="4"/>
  <c r="AJ368" i="4"/>
  <c r="AI368" i="4"/>
  <c r="AK367" i="4"/>
  <c r="AJ367" i="4"/>
  <c r="AI367" i="4"/>
  <c r="AK351" i="4"/>
  <c r="AJ351" i="4"/>
  <c r="AI351" i="4"/>
  <c r="AK339" i="4"/>
  <c r="AJ339" i="4"/>
  <c r="AI339" i="4"/>
  <c r="AK453" i="4"/>
  <c r="AJ453" i="4"/>
  <c r="AI453" i="4"/>
  <c r="AK427" i="4"/>
  <c r="AJ427" i="4"/>
  <c r="AI427" i="4"/>
  <c r="AK400" i="4"/>
  <c r="AJ400" i="4"/>
  <c r="AI400" i="4"/>
  <c r="AK452" i="4"/>
  <c r="AJ452" i="4"/>
  <c r="AI452" i="4"/>
  <c r="AK338" i="4"/>
  <c r="AJ338" i="4"/>
  <c r="AI338" i="4"/>
  <c r="AK443" i="4"/>
  <c r="AJ443" i="4"/>
  <c r="AI443" i="4"/>
  <c r="AK426" i="4"/>
  <c r="AJ426" i="4"/>
  <c r="AI426" i="4"/>
  <c r="AK451" i="4"/>
  <c r="AJ451" i="4"/>
  <c r="AI451" i="4"/>
  <c r="AK388" i="4"/>
  <c r="AJ388" i="4"/>
  <c r="AI388" i="4"/>
  <c r="AK442" i="4"/>
  <c r="AJ442" i="4"/>
  <c r="AI442" i="4"/>
  <c r="AK337" i="4"/>
  <c r="AJ337" i="4"/>
  <c r="AI337" i="4"/>
  <c r="AK399" i="4"/>
  <c r="AJ399" i="4"/>
  <c r="AI399" i="4"/>
  <c r="AK432" i="4"/>
  <c r="AJ432" i="4"/>
  <c r="AI432" i="4"/>
  <c r="AK348" i="4"/>
  <c r="AJ348" i="4"/>
  <c r="AI348" i="4"/>
  <c r="AK448" i="4"/>
  <c r="AJ448" i="4"/>
  <c r="AI448" i="4"/>
  <c r="AK438" i="4"/>
  <c r="AJ438" i="4"/>
  <c r="AI438" i="4"/>
  <c r="AK449" i="4"/>
  <c r="AJ449" i="4"/>
  <c r="AI449" i="4"/>
  <c r="AK450" i="4"/>
  <c r="AJ450" i="4"/>
  <c r="AI450" i="4"/>
  <c r="AK394" i="4"/>
  <c r="AJ394" i="4"/>
  <c r="AI394" i="4"/>
  <c r="AK366" i="4"/>
  <c r="AJ366" i="4"/>
  <c r="AI366" i="4"/>
  <c r="AK447" i="4"/>
  <c r="AJ447" i="4"/>
  <c r="AI447" i="4"/>
  <c r="AK398" i="4"/>
  <c r="AJ398" i="4"/>
  <c r="AI398" i="4"/>
  <c r="AK347" i="4"/>
  <c r="AJ347" i="4"/>
  <c r="AI347" i="4"/>
  <c r="AK113" i="4"/>
  <c r="AJ113" i="4"/>
  <c r="AI113" i="4"/>
  <c r="AK112" i="4"/>
  <c r="AJ112" i="4"/>
  <c r="AI112" i="4"/>
  <c r="AK397" i="4"/>
  <c r="AJ397" i="4"/>
  <c r="AI397" i="4"/>
  <c r="AK333" i="4"/>
  <c r="AJ333" i="4"/>
  <c r="AI333" i="4"/>
  <c r="AK336" i="4"/>
  <c r="AJ336" i="4"/>
  <c r="AI336" i="4"/>
  <c r="AK335" i="4"/>
  <c r="AJ335" i="4"/>
  <c r="AI335" i="4"/>
  <c r="AK334" i="4"/>
  <c r="AJ334" i="4"/>
  <c r="AI334" i="4"/>
  <c r="AK332" i="4"/>
  <c r="AJ332" i="4"/>
  <c r="AI332" i="4"/>
  <c r="AK331" i="4"/>
  <c r="AJ331" i="4"/>
  <c r="AI331" i="4"/>
  <c r="AK330" i="4"/>
  <c r="AJ330" i="4"/>
  <c r="AI330" i="4"/>
  <c r="AK329" i="4"/>
  <c r="AJ329" i="4"/>
  <c r="AI329" i="4"/>
  <c r="AK328" i="4"/>
  <c r="AJ328" i="4"/>
  <c r="AI328" i="4"/>
  <c r="AK327" i="4"/>
  <c r="AJ327" i="4"/>
  <c r="AI327" i="4"/>
  <c r="AK326" i="4"/>
  <c r="AJ326" i="4"/>
  <c r="AI326" i="4"/>
  <c r="AK325" i="4"/>
  <c r="AJ325" i="4"/>
  <c r="AI325" i="4"/>
  <c r="AK324" i="4"/>
  <c r="AJ324" i="4"/>
  <c r="AI324" i="4"/>
  <c r="AK323" i="4"/>
  <c r="AJ323" i="4"/>
  <c r="AI323" i="4"/>
  <c r="AK87" i="4"/>
  <c r="AJ87" i="4"/>
  <c r="AI87" i="4"/>
  <c r="AK109" i="4"/>
  <c r="AJ109" i="4"/>
  <c r="AI109" i="4"/>
  <c r="AK8" i="4"/>
  <c r="AJ8" i="4"/>
  <c r="AI8" i="4"/>
  <c r="AK139" i="4"/>
  <c r="AJ139" i="4"/>
  <c r="AI139" i="4"/>
  <c r="AK262" i="4"/>
  <c r="AJ262" i="4"/>
  <c r="AI262" i="4"/>
  <c r="AK188" i="4"/>
  <c r="AJ188" i="4"/>
  <c r="AI188" i="4"/>
  <c r="AK71" i="4"/>
  <c r="AJ71" i="4"/>
  <c r="AI71" i="4"/>
  <c r="AK187" i="4"/>
  <c r="AJ187" i="4"/>
  <c r="AI187" i="4"/>
  <c r="AK179" i="4"/>
  <c r="AJ179" i="4"/>
  <c r="AI179" i="4"/>
  <c r="AK296" i="4"/>
  <c r="AJ296" i="4"/>
  <c r="AI296" i="4"/>
  <c r="AK321" i="4"/>
  <c r="AJ321" i="4"/>
  <c r="AI321" i="4"/>
  <c r="AK306" i="4"/>
  <c r="AJ306" i="4"/>
  <c r="AI306" i="4"/>
  <c r="AK282" i="4"/>
  <c r="AJ282" i="4"/>
  <c r="AI282" i="4"/>
  <c r="AK297" i="4"/>
  <c r="AJ297" i="4"/>
  <c r="AI297" i="4"/>
  <c r="AK203" i="4"/>
  <c r="AJ203" i="4"/>
  <c r="AI203" i="4"/>
  <c r="AK34" i="4"/>
  <c r="AJ34" i="4"/>
  <c r="AI34" i="4"/>
  <c r="AK177" i="4"/>
  <c r="AJ177" i="4"/>
  <c r="AI177" i="4"/>
  <c r="AK98" i="4"/>
  <c r="AJ98" i="4"/>
  <c r="AI98" i="4"/>
  <c r="AK165" i="4"/>
  <c r="AJ165" i="4"/>
  <c r="AI165" i="4"/>
  <c r="AK267" i="4"/>
  <c r="AJ267" i="4"/>
  <c r="AI267" i="4"/>
  <c r="AK81" i="4"/>
  <c r="AJ81" i="4"/>
  <c r="AI81" i="4"/>
  <c r="AK158" i="4"/>
  <c r="AJ158" i="4"/>
  <c r="AI158" i="4"/>
  <c r="AK121" i="4"/>
  <c r="AJ121" i="4"/>
  <c r="AI121" i="4"/>
  <c r="AK115" i="4"/>
  <c r="AJ115" i="4"/>
  <c r="AI115" i="4"/>
  <c r="AK126" i="4"/>
  <c r="AJ126" i="4"/>
  <c r="AI126" i="4"/>
  <c r="AK153" i="4"/>
  <c r="AJ153" i="4"/>
  <c r="AI153" i="4"/>
  <c r="AK308" i="4"/>
  <c r="AJ308" i="4"/>
  <c r="AI308" i="4"/>
  <c r="AK197" i="4"/>
  <c r="AJ197" i="4"/>
  <c r="AI197" i="4"/>
  <c r="AK298" i="4"/>
  <c r="AJ298" i="4"/>
  <c r="AI298" i="4"/>
  <c r="AK229" i="4"/>
  <c r="AJ229" i="4"/>
  <c r="AI229" i="4"/>
  <c r="AK206" i="4"/>
  <c r="AJ206" i="4"/>
  <c r="AI206" i="4"/>
  <c r="AK305" i="4"/>
  <c r="AJ305" i="4"/>
  <c r="AI305" i="4"/>
  <c r="AK186" i="4"/>
  <c r="AJ186" i="4"/>
  <c r="AI186" i="4"/>
  <c r="AK316" i="4"/>
  <c r="AJ316" i="4"/>
  <c r="AI316" i="4"/>
  <c r="AK318" i="4"/>
  <c r="AJ318" i="4"/>
  <c r="AI318" i="4"/>
  <c r="AK6" i="4"/>
  <c r="AJ6" i="4"/>
  <c r="AI6" i="4"/>
  <c r="AK9" i="4"/>
  <c r="AJ9" i="4"/>
  <c r="AI9" i="4"/>
  <c r="AK122" i="4"/>
  <c r="AJ122" i="4"/>
  <c r="AI122" i="4"/>
  <c r="AK32" i="4"/>
  <c r="AJ32" i="4"/>
  <c r="AI32" i="4"/>
  <c r="AK167" i="4"/>
  <c r="AJ167" i="4"/>
  <c r="AI167" i="4"/>
  <c r="AK253" i="4"/>
  <c r="AJ253" i="4"/>
  <c r="AI253" i="4"/>
  <c r="AK251" i="4"/>
  <c r="AJ251" i="4"/>
  <c r="AI251" i="4"/>
  <c r="AK51" i="4"/>
  <c r="AJ51" i="4"/>
  <c r="AI51" i="4"/>
  <c r="AK21" i="4"/>
  <c r="AJ21" i="4"/>
  <c r="AI21" i="4"/>
  <c r="AK132" i="4"/>
  <c r="AJ132" i="4"/>
  <c r="AI132" i="4"/>
  <c r="AK223" i="4"/>
  <c r="AJ223" i="4"/>
  <c r="AI223" i="4"/>
  <c r="AK20" i="4"/>
  <c r="AJ20" i="4"/>
  <c r="AI20" i="4"/>
  <c r="AK49" i="4"/>
  <c r="AJ49" i="4"/>
  <c r="AI49" i="4"/>
  <c r="AK172" i="4"/>
  <c r="AJ172" i="4"/>
  <c r="AI172" i="4"/>
  <c r="AK43" i="4"/>
  <c r="AJ43" i="4"/>
  <c r="AI43" i="4"/>
  <c r="AK13" i="4"/>
  <c r="AJ13" i="4"/>
  <c r="AI13" i="4"/>
  <c r="AK119" i="4"/>
  <c r="AJ119" i="4"/>
  <c r="AI119" i="4"/>
  <c r="AK7" i="4"/>
  <c r="AJ7" i="4"/>
  <c r="AI7" i="4"/>
  <c r="AK144" i="4"/>
  <c r="AJ144" i="4"/>
  <c r="AI144" i="4"/>
  <c r="AK33" i="4"/>
  <c r="AJ33" i="4"/>
  <c r="AI33" i="4"/>
  <c r="AK2" i="4"/>
  <c r="AJ2" i="4"/>
  <c r="AI2" i="4"/>
  <c r="AK142" i="4"/>
  <c r="AJ142" i="4"/>
  <c r="AI142" i="4"/>
  <c r="AK63" i="4"/>
  <c r="AJ63" i="4"/>
  <c r="AI63" i="4"/>
  <c r="AK294" i="4"/>
  <c r="AJ294" i="4"/>
  <c r="AI294" i="4"/>
  <c r="AK293" i="4"/>
  <c r="AJ293" i="4"/>
  <c r="AI293" i="4"/>
  <c r="AK292" i="4"/>
  <c r="AJ292" i="4"/>
  <c r="AI292" i="4"/>
  <c r="AK291" i="4"/>
  <c r="AJ291" i="4"/>
  <c r="AI291" i="4"/>
  <c r="AK290" i="4"/>
  <c r="AJ290" i="4"/>
  <c r="AI290" i="4"/>
  <c r="AK289" i="4"/>
  <c r="AJ289" i="4"/>
  <c r="AI289" i="4"/>
  <c r="AK288" i="4"/>
  <c r="AJ288" i="4"/>
  <c r="AI288" i="4"/>
  <c r="AK287" i="4"/>
  <c r="AJ287" i="4"/>
  <c r="AI287" i="4"/>
  <c r="AK286" i="4"/>
  <c r="AJ286" i="4"/>
  <c r="AI286" i="4"/>
  <c r="AK285" i="4"/>
  <c r="AJ285" i="4"/>
  <c r="AI285" i="4"/>
  <c r="AK284" i="4"/>
  <c r="AJ284" i="4"/>
  <c r="AI284" i="4"/>
  <c r="AK283" i="4"/>
  <c r="AJ283" i="4"/>
  <c r="AI283" i="4"/>
  <c r="AK281" i="4"/>
  <c r="AJ281" i="4"/>
  <c r="AI281" i="4"/>
  <c r="AK280" i="4"/>
  <c r="AJ280" i="4"/>
  <c r="AI280" i="4"/>
  <c r="AK279" i="4"/>
  <c r="AJ279" i="4"/>
  <c r="AI279" i="4"/>
  <c r="AK278" i="4"/>
  <c r="AJ278" i="4"/>
  <c r="AI278" i="4"/>
  <c r="AK319" i="4"/>
  <c r="AJ319" i="4"/>
  <c r="AI319" i="4"/>
  <c r="AK277" i="4"/>
  <c r="AJ277" i="4"/>
  <c r="AI277" i="4"/>
  <c r="AK274" i="4"/>
  <c r="AJ274" i="4"/>
  <c r="AI274" i="4"/>
  <c r="AK276" i="4"/>
  <c r="AJ276" i="4"/>
  <c r="AI276" i="4"/>
  <c r="AK273" i="4"/>
  <c r="AJ273" i="4"/>
  <c r="AI273" i="4"/>
  <c r="AK275" i="4"/>
  <c r="AJ275" i="4"/>
  <c r="AI275" i="4"/>
  <c r="AK317" i="4"/>
  <c r="AJ317" i="4"/>
  <c r="AI317" i="4"/>
  <c r="AK272" i="4"/>
  <c r="AJ272" i="4"/>
  <c r="AI272" i="4"/>
  <c r="AK315" i="4"/>
  <c r="AJ315" i="4"/>
  <c r="AI315" i="4"/>
  <c r="AK271" i="4"/>
  <c r="AJ271" i="4"/>
  <c r="AI271" i="4"/>
  <c r="AK270" i="4"/>
  <c r="AJ270" i="4"/>
  <c r="AI270" i="4"/>
  <c r="AK269" i="4"/>
  <c r="AJ269" i="4"/>
  <c r="AI269" i="4"/>
  <c r="AK268" i="4"/>
  <c r="AJ268" i="4"/>
  <c r="AI268" i="4"/>
  <c r="AK314" i="4"/>
  <c r="AJ314" i="4"/>
  <c r="AI314" i="4"/>
  <c r="AK266" i="4"/>
  <c r="AJ266" i="4"/>
  <c r="AI266" i="4"/>
  <c r="AK265" i="4"/>
  <c r="AJ265" i="4"/>
  <c r="AI265" i="4"/>
  <c r="AK313" i="4"/>
  <c r="AJ313" i="4"/>
  <c r="AI313" i="4"/>
  <c r="AK264" i="4"/>
  <c r="AJ264" i="4"/>
  <c r="AI264" i="4"/>
  <c r="AK312" i="4"/>
  <c r="AJ312" i="4"/>
  <c r="AI312" i="4"/>
  <c r="AK263" i="4"/>
  <c r="AJ263" i="4"/>
  <c r="AI263" i="4"/>
  <c r="AK311" i="4"/>
  <c r="AJ311" i="4"/>
  <c r="AI311" i="4"/>
  <c r="AK310" i="4"/>
  <c r="AJ310" i="4"/>
  <c r="AI310" i="4"/>
  <c r="AK261" i="4"/>
  <c r="AJ261" i="4"/>
  <c r="AI261" i="4"/>
  <c r="AK309" i="4"/>
  <c r="AJ309" i="4"/>
  <c r="AI309" i="4"/>
  <c r="AK260" i="4"/>
  <c r="AJ260" i="4"/>
  <c r="AI260" i="4"/>
  <c r="AK258" i="4"/>
  <c r="AJ258" i="4"/>
  <c r="AI258" i="4"/>
  <c r="AK259" i="4"/>
  <c r="AJ259" i="4"/>
  <c r="AI259" i="4"/>
  <c r="AK257" i="4"/>
  <c r="AJ257" i="4"/>
  <c r="AI257" i="4"/>
  <c r="AK256" i="4"/>
  <c r="AJ256" i="4"/>
  <c r="AI256" i="4"/>
  <c r="AK255" i="4"/>
  <c r="AJ255" i="4"/>
  <c r="AI255" i="4"/>
  <c r="AK252" i="4"/>
  <c r="AJ252" i="4"/>
  <c r="AI252" i="4"/>
  <c r="AK254" i="4"/>
  <c r="AJ254" i="4"/>
  <c r="AI254" i="4"/>
  <c r="AK250" i="4"/>
  <c r="AJ250" i="4"/>
  <c r="AI250" i="4"/>
  <c r="AK248" i="4"/>
  <c r="AJ248" i="4"/>
  <c r="AI248" i="4"/>
  <c r="AK249" i="4"/>
  <c r="AJ249" i="4"/>
  <c r="AI249" i="4"/>
  <c r="AK247" i="4"/>
  <c r="AJ247" i="4"/>
  <c r="AI247" i="4"/>
  <c r="AK246" i="4"/>
  <c r="AJ246" i="4"/>
  <c r="AI246" i="4"/>
  <c r="AK245" i="4"/>
  <c r="AJ245" i="4"/>
  <c r="AI245" i="4"/>
  <c r="AK244" i="4"/>
  <c r="AJ244" i="4"/>
  <c r="AI244" i="4"/>
  <c r="AK243" i="4"/>
  <c r="AJ243" i="4"/>
  <c r="AI243" i="4"/>
  <c r="AK242" i="4"/>
  <c r="AJ242" i="4"/>
  <c r="AI242" i="4"/>
  <c r="AK241" i="4"/>
  <c r="AJ241" i="4"/>
  <c r="AI241" i="4"/>
  <c r="AK240" i="4"/>
  <c r="AJ240" i="4"/>
  <c r="AI240" i="4"/>
  <c r="AK239" i="4"/>
  <c r="AJ239" i="4"/>
  <c r="AI239" i="4"/>
  <c r="AK238" i="4"/>
  <c r="AJ238" i="4"/>
  <c r="AI238" i="4"/>
  <c r="AK237" i="4"/>
  <c r="AJ237" i="4"/>
  <c r="AI237" i="4"/>
  <c r="AK236" i="4"/>
  <c r="AJ236" i="4"/>
  <c r="AI236" i="4"/>
  <c r="AK235" i="4"/>
  <c r="AJ235" i="4"/>
  <c r="AI235" i="4"/>
  <c r="AK234" i="4"/>
  <c r="AJ234" i="4"/>
  <c r="AI234" i="4"/>
  <c r="AK233" i="4"/>
  <c r="AJ233" i="4"/>
  <c r="AI233" i="4"/>
  <c r="AK232" i="4"/>
  <c r="AJ232" i="4"/>
  <c r="AI232" i="4"/>
  <c r="AK231" i="4"/>
  <c r="AJ231" i="4"/>
  <c r="AI231" i="4"/>
  <c r="AK230" i="4"/>
  <c r="AJ230" i="4"/>
  <c r="AI230" i="4"/>
  <c r="AK227" i="4"/>
  <c r="AJ227" i="4"/>
  <c r="AI227" i="4"/>
  <c r="AK226" i="4"/>
  <c r="AJ226" i="4"/>
  <c r="AI226" i="4"/>
  <c r="AK225" i="4"/>
  <c r="AJ225" i="4"/>
  <c r="AI225" i="4"/>
  <c r="AK224" i="4"/>
  <c r="AJ224" i="4"/>
  <c r="AI224" i="4"/>
  <c r="AK222" i="4"/>
  <c r="AJ222" i="4"/>
  <c r="AI222" i="4"/>
  <c r="AK221" i="4"/>
  <c r="AJ221" i="4"/>
  <c r="AI221" i="4"/>
  <c r="AK220" i="4"/>
  <c r="AJ220" i="4"/>
  <c r="AI220" i="4"/>
  <c r="AK219" i="4"/>
  <c r="AJ219" i="4"/>
  <c r="AI219" i="4"/>
  <c r="AK218" i="4"/>
  <c r="AJ218" i="4"/>
  <c r="AI218" i="4"/>
  <c r="AK217" i="4"/>
  <c r="AJ217" i="4"/>
  <c r="AI217" i="4"/>
  <c r="AK216" i="4"/>
  <c r="AJ216" i="4"/>
  <c r="AI216" i="4"/>
  <c r="AK180" i="4"/>
  <c r="AJ180" i="4"/>
  <c r="AI180" i="4"/>
  <c r="AK215" i="4"/>
  <c r="AJ215" i="4"/>
  <c r="AI215" i="4"/>
  <c r="AK214" i="4"/>
  <c r="AJ214" i="4"/>
  <c r="AI214" i="4"/>
  <c r="AK213" i="4"/>
  <c r="AJ213" i="4"/>
  <c r="AI213" i="4"/>
  <c r="AK212" i="4"/>
  <c r="AJ212" i="4"/>
  <c r="AI212" i="4"/>
  <c r="AK211" i="4"/>
  <c r="AJ211" i="4"/>
  <c r="AI211" i="4"/>
  <c r="AK210" i="4"/>
  <c r="AJ210" i="4"/>
  <c r="AI210" i="4"/>
  <c r="AK209" i="4"/>
  <c r="AJ209" i="4"/>
  <c r="AI209" i="4"/>
  <c r="AK208" i="4"/>
  <c r="AJ208" i="4"/>
  <c r="AI208" i="4"/>
  <c r="AK207" i="4"/>
  <c r="AJ207" i="4"/>
  <c r="AI207" i="4"/>
  <c r="AK205" i="4"/>
  <c r="AJ205" i="4"/>
  <c r="AI205" i="4"/>
  <c r="AK204" i="4"/>
  <c r="AJ204" i="4"/>
  <c r="AI204" i="4"/>
  <c r="AK202" i="4"/>
  <c r="AJ202" i="4"/>
  <c r="AI202" i="4"/>
  <c r="AK201" i="4"/>
  <c r="AJ201" i="4"/>
  <c r="AI201" i="4"/>
  <c r="AK200" i="4"/>
  <c r="AJ200" i="4"/>
  <c r="AI200" i="4"/>
  <c r="AK199" i="4"/>
  <c r="AJ199" i="4"/>
  <c r="AI199" i="4"/>
  <c r="AK198" i="4"/>
  <c r="AJ198" i="4"/>
  <c r="AI198" i="4"/>
  <c r="AK196" i="4"/>
  <c r="AJ196" i="4"/>
  <c r="AI196" i="4"/>
  <c r="AK195" i="4"/>
  <c r="AJ195" i="4"/>
  <c r="AI195" i="4"/>
  <c r="AK194" i="4"/>
  <c r="AJ194" i="4"/>
  <c r="AI194" i="4"/>
  <c r="AK193" i="4"/>
  <c r="AJ193" i="4"/>
  <c r="AI193" i="4"/>
  <c r="AK192" i="4"/>
  <c r="AJ192" i="4"/>
  <c r="AI192" i="4"/>
  <c r="AK191" i="4"/>
  <c r="AJ191" i="4"/>
  <c r="AI191" i="4"/>
  <c r="AK189" i="4"/>
  <c r="AJ189" i="4"/>
  <c r="AI189" i="4"/>
  <c r="AK190" i="4"/>
  <c r="AJ190" i="4"/>
  <c r="AI190" i="4"/>
  <c r="AK304" i="4"/>
  <c r="AJ304" i="4"/>
  <c r="AI304" i="4"/>
  <c r="AK185" i="4"/>
  <c r="AJ185" i="4"/>
  <c r="AI185" i="4"/>
  <c r="AK184" i="4"/>
  <c r="AJ184" i="4"/>
  <c r="AI184" i="4"/>
  <c r="AK183" i="4"/>
  <c r="AJ183" i="4"/>
  <c r="AI183" i="4"/>
  <c r="AK182" i="4"/>
  <c r="AJ182" i="4"/>
  <c r="AI182" i="4"/>
  <c r="AK181" i="4"/>
  <c r="AJ181" i="4"/>
  <c r="AI181" i="4"/>
  <c r="AK178" i="4"/>
  <c r="AJ178" i="4"/>
  <c r="AI178" i="4"/>
  <c r="AK176" i="4"/>
  <c r="AJ176" i="4"/>
  <c r="AI176" i="4"/>
  <c r="AK175" i="4"/>
  <c r="AJ175" i="4"/>
  <c r="AI175" i="4"/>
  <c r="AK174" i="4"/>
  <c r="AJ174" i="4"/>
  <c r="AI174" i="4"/>
  <c r="AK302" i="4"/>
  <c r="AJ302" i="4"/>
  <c r="AI302" i="4"/>
  <c r="AK301" i="4"/>
  <c r="AJ301" i="4"/>
  <c r="AI301" i="4"/>
  <c r="AK303" i="4"/>
  <c r="AJ303" i="4"/>
  <c r="AI303" i="4"/>
  <c r="AK173" i="4"/>
  <c r="AJ173" i="4"/>
  <c r="AI173" i="4"/>
  <c r="AK169" i="4"/>
  <c r="AJ169" i="4"/>
  <c r="AI169" i="4"/>
  <c r="AK168" i="4"/>
  <c r="AJ168" i="4"/>
  <c r="AI168" i="4"/>
  <c r="AK166" i="4"/>
  <c r="AJ166" i="4"/>
  <c r="AI166" i="4"/>
  <c r="AK163" i="4"/>
  <c r="AJ163" i="4"/>
  <c r="AI163" i="4"/>
  <c r="AK162" i="4"/>
  <c r="AJ162" i="4"/>
  <c r="AI162" i="4"/>
  <c r="AK161" i="4"/>
  <c r="AJ161" i="4"/>
  <c r="AI161" i="4"/>
  <c r="AK157" i="4"/>
  <c r="AJ157" i="4"/>
  <c r="AI157" i="4"/>
  <c r="AK156" i="4"/>
  <c r="AJ156" i="4"/>
  <c r="AI156" i="4"/>
  <c r="AK154" i="4"/>
  <c r="AJ154" i="4"/>
  <c r="AI154" i="4"/>
  <c r="AK129" i="4"/>
  <c r="AJ129" i="4"/>
  <c r="AI129" i="4"/>
  <c r="AK128" i="4"/>
  <c r="AJ128" i="4"/>
  <c r="AI128" i="4"/>
  <c r="AK152" i="4"/>
  <c r="AJ152" i="4"/>
  <c r="AI152" i="4"/>
  <c r="AK151" i="4"/>
  <c r="AJ151" i="4"/>
  <c r="AI151" i="4"/>
  <c r="AK299" i="4"/>
  <c r="AJ299" i="4"/>
  <c r="AI299" i="4"/>
  <c r="AK12" i="4"/>
  <c r="AJ12" i="4"/>
  <c r="AI12" i="4"/>
  <c r="AK148" i="4"/>
  <c r="AJ148" i="4"/>
  <c r="AI148" i="4"/>
  <c r="AK120" i="4"/>
  <c r="AJ120" i="4"/>
  <c r="AI120" i="4"/>
  <c r="AK147" i="4"/>
  <c r="AJ147" i="4"/>
  <c r="AI147" i="4"/>
  <c r="AK146" i="4"/>
  <c r="AJ146" i="4"/>
  <c r="AI146" i="4"/>
  <c r="AK145" i="4"/>
  <c r="AJ145" i="4"/>
  <c r="AI145" i="4"/>
  <c r="AK116" i="4"/>
  <c r="AJ116" i="4"/>
  <c r="AI116" i="4"/>
  <c r="AK114" i="4"/>
  <c r="AJ114" i="4"/>
  <c r="AI114" i="4"/>
  <c r="AK143" i="4"/>
  <c r="AJ143" i="4"/>
  <c r="AI143" i="4"/>
  <c r="AK171" i="4"/>
  <c r="AJ171" i="4"/>
  <c r="AI171" i="4"/>
  <c r="AK140" i="4"/>
  <c r="AJ140" i="4"/>
  <c r="AI140" i="4"/>
  <c r="AK170" i="4"/>
  <c r="AJ170" i="4"/>
  <c r="AI170" i="4"/>
  <c r="AK138" i="4"/>
  <c r="AJ138" i="4"/>
  <c r="AI138" i="4"/>
  <c r="AK137" i="4"/>
  <c r="AJ137" i="4"/>
  <c r="AI137" i="4"/>
  <c r="AK164" i="4"/>
  <c r="AJ164" i="4"/>
  <c r="AI164" i="4"/>
  <c r="AK136" i="4"/>
  <c r="AJ136" i="4"/>
  <c r="AI136" i="4"/>
  <c r="AK134" i="4"/>
  <c r="AJ134" i="4"/>
  <c r="AI134" i="4"/>
  <c r="AK159" i="4"/>
  <c r="AJ159" i="4"/>
  <c r="AI159" i="4"/>
  <c r="AK135" i="4"/>
  <c r="AJ135" i="4"/>
  <c r="AI135" i="4"/>
  <c r="AK155" i="4"/>
  <c r="AJ155" i="4"/>
  <c r="AI155" i="4"/>
  <c r="AK133" i="4"/>
  <c r="AJ133" i="4"/>
  <c r="AI133" i="4"/>
  <c r="AK131" i="4"/>
  <c r="AJ131" i="4"/>
  <c r="AI131" i="4"/>
  <c r="AK130" i="4"/>
  <c r="AJ130" i="4"/>
  <c r="AI130" i="4"/>
  <c r="AK150" i="4"/>
  <c r="AJ150" i="4"/>
  <c r="AI150" i="4"/>
  <c r="AK127" i="4"/>
  <c r="AJ127" i="4"/>
  <c r="AI127" i="4"/>
  <c r="AK149" i="4"/>
  <c r="AJ149" i="4"/>
  <c r="AI149" i="4"/>
  <c r="AK125" i="4"/>
  <c r="AJ125" i="4"/>
  <c r="AI125" i="4"/>
  <c r="AK124" i="4"/>
  <c r="AJ124" i="4"/>
  <c r="AI124" i="4"/>
  <c r="AK123" i="4"/>
  <c r="AJ123" i="4"/>
  <c r="AI123" i="4"/>
  <c r="AK118" i="4"/>
  <c r="AJ118" i="4"/>
  <c r="AI118" i="4"/>
  <c r="AK117" i="4"/>
  <c r="AJ117" i="4"/>
  <c r="AI117" i="4"/>
  <c r="AK111" i="4"/>
  <c r="AJ111" i="4"/>
  <c r="AI111" i="4"/>
  <c r="AK110" i="4"/>
  <c r="AJ110" i="4"/>
  <c r="AI110" i="4"/>
  <c r="AK107" i="4"/>
  <c r="AJ107" i="4"/>
  <c r="AI107" i="4"/>
  <c r="AK106" i="4"/>
  <c r="AJ106" i="4"/>
  <c r="AI106" i="4"/>
  <c r="AK105" i="4"/>
  <c r="AJ105" i="4"/>
  <c r="AI105" i="4"/>
  <c r="AK104" i="4"/>
  <c r="AJ104" i="4"/>
  <c r="AI104" i="4"/>
  <c r="AK103" i="4"/>
  <c r="AJ103" i="4"/>
  <c r="AI103" i="4"/>
  <c r="AK102" i="4"/>
  <c r="AJ102" i="4"/>
  <c r="AI102" i="4"/>
  <c r="AK101" i="4"/>
  <c r="AJ101" i="4"/>
  <c r="AI101" i="4"/>
  <c r="AK100" i="4"/>
  <c r="AJ100" i="4"/>
  <c r="AI100" i="4"/>
  <c r="AK99" i="4"/>
  <c r="AJ99" i="4"/>
  <c r="AI99" i="4"/>
  <c r="AK97" i="4"/>
  <c r="AJ97" i="4"/>
  <c r="AI97" i="4"/>
  <c r="AK96" i="4"/>
  <c r="AJ96" i="4"/>
  <c r="AI96" i="4"/>
  <c r="AK95" i="4"/>
  <c r="AJ95" i="4"/>
  <c r="AI95" i="4"/>
  <c r="AK94" i="4"/>
  <c r="AJ94" i="4"/>
  <c r="AI94" i="4"/>
  <c r="AK93" i="4"/>
  <c r="AJ93" i="4"/>
  <c r="AI93" i="4"/>
  <c r="AK92" i="4"/>
  <c r="AJ92" i="4"/>
  <c r="AI92" i="4"/>
  <c r="AK91" i="4"/>
  <c r="AJ91" i="4"/>
  <c r="AI91" i="4"/>
  <c r="AK90" i="4"/>
  <c r="AJ90" i="4"/>
  <c r="AI90" i="4"/>
  <c r="AK89" i="4"/>
  <c r="AJ89" i="4"/>
  <c r="AI89" i="4"/>
  <c r="AK88" i="4"/>
  <c r="AJ88" i="4"/>
  <c r="AI88" i="4"/>
  <c r="AK86" i="4"/>
  <c r="AJ86" i="4"/>
  <c r="AI86" i="4"/>
  <c r="AK85" i="4"/>
  <c r="AJ85" i="4"/>
  <c r="AI85" i="4"/>
  <c r="AK84" i="4"/>
  <c r="AJ84" i="4"/>
  <c r="AI84" i="4"/>
  <c r="AK83" i="4"/>
  <c r="AJ83" i="4"/>
  <c r="AI83" i="4"/>
  <c r="AK82" i="4"/>
  <c r="AJ82" i="4"/>
  <c r="AI82" i="4"/>
  <c r="AK77" i="4"/>
  <c r="AJ77" i="4"/>
  <c r="AI77" i="4"/>
  <c r="AK79" i="4"/>
  <c r="AJ79" i="4"/>
  <c r="AI79" i="4"/>
  <c r="AK76" i="4"/>
  <c r="AJ76" i="4"/>
  <c r="AI76" i="4"/>
  <c r="AK80" i="4"/>
  <c r="AJ80" i="4"/>
  <c r="AI80" i="4"/>
  <c r="AK78" i="4"/>
  <c r="AJ78" i="4"/>
  <c r="AI78" i="4"/>
  <c r="AK75" i="4"/>
  <c r="AJ75" i="4"/>
  <c r="AI75" i="4"/>
  <c r="AK74" i="4"/>
  <c r="AJ74" i="4"/>
  <c r="AI74" i="4"/>
  <c r="AK73" i="4"/>
  <c r="AJ73" i="4"/>
  <c r="AI73" i="4"/>
  <c r="AK72" i="4"/>
  <c r="AJ72" i="4"/>
  <c r="AI72" i="4"/>
  <c r="AK70" i="4"/>
  <c r="AJ70" i="4"/>
  <c r="AI70" i="4"/>
  <c r="AK69" i="4"/>
  <c r="AJ69" i="4"/>
  <c r="AI69" i="4"/>
  <c r="AK68" i="4"/>
  <c r="AJ68" i="4"/>
  <c r="AI68" i="4"/>
  <c r="AK67" i="4"/>
  <c r="AJ67" i="4"/>
  <c r="AI67" i="4"/>
  <c r="AK66" i="4"/>
  <c r="AJ66" i="4"/>
  <c r="AI66" i="4"/>
  <c r="AK65" i="4"/>
  <c r="AJ65" i="4"/>
  <c r="AI65" i="4"/>
  <c r="AK64" i="4"/>
  <c r="AJ64" i="4"/>
  <c r="AI64" i="4"/>
  <c r="AK62" i="4"/>
  <c r="AJ62" i="4"/>
  <c r="AI62" i="4"/>
  <c r="AK59" i="4"/>
  <c r="AJ59" i="4"/>
  <c r="AI59" i="4"/>
  <c r="AK60" i="4"/>
  <c r="AJ60" i="4"/>
  <c r="AI60" i="4"/>
  <c r="AK141" i="4"/>
  <c r="AJ141" i="4"/>
  <c r="AI141" i="4"/>
  <c r="AK58" i="4"/>
  <c r="AJ58" i="4"/>
  <c r="AI58" i="4"/>
  <c r="AK55" i="4"/>
  <c r="AJ55" i="4"/>
  <c r="AI55" i="4"/>
  <c r="AK54" i="4"/>
  <c r="AJ54" i="4"/>
  <c r="AI54" i="4"/>
  <c r="AK53" i="4"/>
  <c r="AJ53" i="4"/>
  <c r="AI53" i="4"/>
  <c r="AK52" i="4"/>
  <c r="AJ52" i="4"/>
  <c r="AI52" i="4"/>
  <c r="AK50" i="4"/>
  <c r="AJ50" i="4"/>
  <c r="AI50" i="4"/>
  <c r="AK48" i="4"/>
  <c r="AJ48" i="4"/>
  <c r="AI48" i="4"/>
  <c r="AK47" i="4"/>
  <c r="AJ47" i="4"/>
  <c r="AI47" i="4"/>
  <c r="AK46" i="4"/>
  <c r="AJ46" i="4"/>
  <c r="AI46" i="4"/>
  <c r="AK45" i="4"/>
  <c r="AJ45" i="4"/>
  <c r="AI45" i="4"/>
  <c r="AK44" i="4"/>
  <c r="AJ44" i="4"/>
  <c r="AI44" i="4"/>
  <c r="AK42" i="4"/>
  <c r="AJ42" i="4"/>
  <c r="AI42" i="4"/>
  <c r="AK41" i="4"/>
  <c r="AJ41" i="4"/>
  <c r="AI41" i="4"/>
  <c r="AK39" i="4"/>
  <c r="AJ39" i="4"/>
  <c r="AI39" i="4"/>
  <c r="AK40" i="4"/>
  <c r="AJ40" i="4"/>
  <c r="AI40" i="4"/>
  <c r="AK38" i="4"/>
  <c r="AJ38" i="4"/>
  <c r="AI38" i="4"/>
  <c r="AK37" i="4"/>
  <c r="AJ37" i="4"/>
  <c r="AI37" i="4"/>
  <c r="AK35" i="4"/>
  <c r="AJ35" i="4"/>
  <c r="AI35" i="4"/>
  <c r="AK36" i="4"/>
  <c r="AJ36" i="4"/>
  <c r="AI36" i="4"/>
  <c r="AK31" i="4"/>
  <c r="AJ31" i="4"/>
  <c r="AI31" i="4"/>
  <c r="AK30" i="4"/>
  <c r="AJ30" i="4"/>
  <c r="AI30" i="4"/>
  <c r="AK29" i="4"/>
  <c r="AJ29" i="4"/>
  <c r="AI29" i="4"/>
  <c r="AK28" i="4"/>
  <c r="AJ28" i="4"/>
  <c r="AI28" i="4"/>
  <c r="AK27" i="4"/>
  <c r="AJ27" i="4"/>
  <c r="AI27" i="4"/>
  <c r="AK26" i="4"/>
  <c r="AJ26" i="4"/>
  <c r="AI26" i="4"/>
  <c r="AK24" i="4"/>
  <c r="AJ24" i="4"/>
  <c r="AI24" i="4"/>
  <c r="AK322" i="4"/>
  <c r="AJ322" i="4"/>
  <c r="AI322" i="4"/>
  <c r="AK22" i="4"/>
  <c r="AJ22" i="4"/>
  <c r="AI22" i="4"/>
  <c r="AK320" i="4"/>
  <c r="AJ320" i="4"/>
  <c r="AI320" i="4"/>
  <c r="AK18" i="4"/>
  <c r="AJ18" i="4"/>
  <c r="AI18" i="4"/>
  <c r="AK17" i="4"/>
  <c r="AJ17" i="4"/>
  <c r="AI17" i="4"/>
  <c r="AK16" i="4"/>
  <c r="AJ16" i="4"/>
  <c r="AI16" i="4"/>
  <c r="AK15" i="4"/>
  <c r="AJ15" i="4"/>
  <c r="AI15" i="4"/>
  <c r="AK14" i="4"/>
  <c r="AJ14" i="4"/>
  <c r="AI14" i="4"/>
  <c r="AK11" i="4"/>
  <c r="AJ11" i="4"/>
  <c r="AI11" i="4"/>
  <c r="AK5" i="4"/>
  <c r="AJ5" i="4"/>
  <c r="AI5" i="4"/>
  <c r="AK4" i="4"/>
  <c r="AJ4" i="4"/>
  <c r="AI4" i="4"/>
  <c r="AK3" i="4"/>
  <c r="AJ3" i="4"/>
  <c r="AI3" i="4"/>
  <c r="AG3" i="4"/>
  <c r="AF3" i="4"/>
  <c r="Y5" i="29" l="1"/>
  <c r="Y3" i="29" s="1"/>
  <c r="J5" i="29"/>
  <c r="J3" i="29" s="1"/>
  <c r="X5" i="29"/>
  <c r="X3" i="29" s="1"/>
  <c r="B4" i="28"/>
  <c r="K5" i="29"/>
  <c r="K3" i="29" s="1"/>
  <c r="AM2" i="29"/>
  <c r="J1" i="29" l="1"/>
  <c r="X1" i="29" s="1"/>
  <c r="AX1" i="29" s="1"/>
  <c r="BC1" i="29" s="1"/>
  <c r="CC1" i="29" s="1"/>
  <c r="CH1" i="29" s="1"/>
  <c r="DH1" i="29" s="1"/>
  <c r="DM1" i="29" s="1"/>
  <c r="EM1" i="29" s="1"/>
  <c r="ER1" i="29" s="1"/>
  <c r="FR1" i="29" s="1"/>
  <c r="FW1" i="29" s="1"/>
  <c r="GW1" i="29" s="1"/>
  <c r="HB1" i="29" s="1"/>
  <c r="IB1" i="29" s="1"/>
  <c r="IG1" i="29" s="1"/>
  <c r="JG1" i="29" s="1"/>
  <c r="JL1" i="29" s="1"/>
  <c r="KL1" i="29" s="1"/>
  <c r="KQ1" i="29" s="1"/>
  <c r="LQ1" i="29" s="1"/>
  <c r="LV1" i="29" s="1"/>
  <c r="MV1" i="29" s="1"/>
  <c r="NA1" i="29" s="1"/>
  <c r="AG2" i="29"/>
</calcChain>
</file>

<file path=xl/sharedStrings.xml><?xml version="1.0" encoding="utf-8"?>
<sst xmlns="http://schemas.openxmlformats.org/spreadsheetml/2006/main" count="6276" uniqueCount="1670">
  <si>
    <t>الرقم</t>
  </si>
  <si>
    <t>الاسم</t>
  </si>
  <si>
    <t>الصف</t>
  </si>
  <si>
    <t>الأول</t>
  </si>
  <si>
    <t>المشهد</t>
  </si>
  <si>
    <t>السكري</t>
  </si>
  <si>
    <t>الفردوس</t>
  </si>
  <si>
    <t>يسرب</t>
  </si>
  <si>
    <t>نورا</t>
  </si>
  <si>
    <t>فاطمة</t>
  </si>
  <si>
    <t>أسماء</t>
  </si>
  <si>
    <t>ميادة</t>
  </si>
  <si>
    <t>زينب</t>
  </si>
  <si>
    <t>منى</t>
  </si>
  <si>
    <t>سامية</t>
  </si>
  <si>
    <t>بتول</t>
  </si>
  <si>
    <t>شذى</t>
  </si>
  <si>
    <t>راضية</t>
  </si>
  <si>
    <t>بيان</t>
  </si>
  <si>
    <t>هالة</t>
  </si>
  <si>
    <t>ياسمين</t>
  </si>
  <si>
    <t>آسيا</t>
  </si>
  <si>
    <t>هيفاء</t>
  </si>
  <si>
    <t>ثريا</t>
  </si>
  <si>
    <t>أميرة</t>
  </si>
  <si>
    <t>علياء</t>
  </si>
  <si>
    <t>أمل</t>
  </si>
  <si>
    <t>الثاني</t>
  </si>
  <si>
    <t>صباح</t>
  </si>
  <si>
    <t>خنساء</t>
  </si>
  <si>
    <t>دنيا</t>
  </si>
  <si>
    <t>درية</t>
  </si>
  <si>
    <t>سميرة</t>
  </si>
  <si>
    <t>دلال</t>
  </si>
  <si>
    <t>حسناء</t>
  </si>
  <si>
    <t>سوسن</t>
  </si>
  <si>
    <t>الثالث</t>
  </si>
  <si>
    <t>نهى</t>
  </si>
  <si>
    <t>ميرفت</t>
  </si>
  <si>
    <t>غيثاء</t>
  </si>
  <si>
    <t>رهف</t>
  </si>
  <si>
    <t>نور</t>
  </si>
  <si>
    <t>روعة</t>
  </si>
  <si>
    <t>مها</t>
  </si>
  <si>
    <t>الرابع</t>
  </si>
  <si>
    <t>المغاير</t>
  </si>
  <si>
    <t>بشرى</t>
  </si>
  <si>
    <t>صفاء</t>
  </si>
  <si>
    <t>رانيا</t>
  </si>
  <si>
    <t>غفران</t>
  </si>
  <si>
    <t>منتهى</t>
  </si>
  <si>
    <t>هدى</t>
  </si>
  <si>
    <t>السادس</t>
  </si>
  <si>
    <t>السابع</t>
  </si>
  <si>
    <t>لمى</t>
  </si>
  <si>
    <t>الثامن</t>
  </si>
  <si>
    <t>ملاحظات</t>
  </si>
  <si>
    <t>الصالحين</t>
  </si>
  <si>
    <t>ريما</t>
  </si>
  <si>
    <t>وفاء</t>
  </si>
  <si>
    <t>سحر</t>
  </si>
  <si>
    <t>التاسع</t>
  </si>
  <si>
    <t>كميلة</t>
  </si>
  <si>
    <t>القاطرجي</t>
  </si>
  <si>
    <t>جنى عقيل</t>
  </si>
  <si>
    <t>محمد نور الحسن</t>
  </si>
  <si>
    <t>الخامس</t>
  </si>
  <si>
    <t>آية الدبيس</t>
  </si>
  <si>
    <t>سمى العبسي</t>
  </si>
  <si>
    <t>مصطفى شريمو</t>
  </si>
  <si>
    <t>غيث طباخ</t>
  </si>
  <si>
    <t>عمر حميدي</t>
  </si>
  <si>
    <t>خديجة مراد</t>
  </si>
  <si>
    <t>أحمد رمضان</t>
  </si>
  <si>
    <t>محمد باروتجي</t>
  </si>
  <si>
    <t>شيماء مرقو</t>
  </si>
  <si>
    <t>سارة السيد</t>
  </si>
  <si>
    <t>آسيا بكاري</t>
  </si>
  <si>
    <t>نعيمة أبو شريف</t>
  </si>
  <si>
    <t>راوية ستر</t>
  </si>
  <si>
    <t>روان ستر</t>
  </si>
  <si>
    <t>عبد الهادي دقاق</t>
  </si>
  <si>
    <t>محمود شريمو</t>
  </si>
  <si>
    <t>محمد زراع</t>
  </si>
  <si>
    <t>نور حدادة</t>
  </si>
  <si>
    <t>يوسف شريمو</t>
  </si>
  <si>
    <t>لجين السيد</t>
  </si>
  <si>
    <t>محمد ميمة</t>
  </si>
  <si>
    <t>زيد حدادة</t>
  </si>
  <si>
    <t>محمد عمار حجازي</t>
  </si>
  <si>
    <t>سميرة حدادة</t>
  </si>
  <si>
    <t>محمد مرقو</t>
  </si>
  <si>
    <t>عمر مراد</t>
  </si>
  <si>
    <t>محمد عموري</t>
  </si>
  <si>
    <t>عبيدة عتيق</t>
  </si>
  <si>
    <t>أحمد شوبك</t>
  </si>
  <si>
    <t>وئام أوسو</t>
  </si>
  <si>
    <t>يامن طباخ</t>
  </si>
  <si>
    <t>كمال بكور</t>
  </si>
  <si>
    <t>زهراء خطيب</t>
  </si>
  <si>
    <t>يوسف خطيب</t>
  </si>
  <si>
    <t>بسمة خانطوماني</t>
  </si>
  <si>
    <t>ريم مشاعل</t>
  </si>
  <si>
    <t>شهد جسري</t>
  </si>
  <si>
    <t>النسبة</t>
  </si>
  <si>
    <t>الأب</t>
  </si>
  <si>
    <t>الأم</t>
  </si>
  <si>
    <t>رقم التواصل</t>
  </si>
  <si>
    <t>النوع</t>
  </si>
  <si>
    <t>ساجدة</t>
  </si>
  <si>
    <t>محمد</t>
  </si>
  <si>
    <t>بركات</t>
  </si>
  <si>
    <t>ملحم</t>
  </si>
  <si>
    <t>أحمد</t>
  </si>
  <si>
    <t>بدلها</t>
  </si>
  <si>
    <t>أنثى</t>
  </si>
  <si>
    <t>ذكر</t>
  </si>
  <si>
    <t>حردان</t>
  </si>
  <si>
    <t>غسان</t>
  </si>
  <si>
    <t>ريماس</t>
  </si>
  <si>
    <t>بكور</t>
  </si>
  <si>
    <t>حنان</t>
  </si>
  <si>
    <t>مصعب</t>
  </si>
  <si>
    <t>الحمود</t>
  </si>
  <si>
    <t>خليفة</t>
  </si>
  <si>
    <t>النور</t>
  </si>
  <si>
    <t>شهد</t>
  </si>
  <si>
    <t>الأحمد</t>
  </si>
  <si>
    <t>جاسم</t>
  </si>
  <si>
    <t>جازية</t>
  </si>
  <si>
    <t>حدادة</t>
  </si>
  <si>
    <t>عتيق</t>
  </si>
  <si>
    <t>عمر</t>
  </si>
  <si>
    <t>مراد</t>
  </si>
  <si>
    <t>راوية</t>
  </si>
  <si>
    <t>ستر</t>
  </si>
  <si>
    <t>ناهد</t>
  </si>
  <si>
    <t>مروان</t>
  </si>
  <si>
    <t>زكريا</t>
  </si>
  <si>
    <t>العبسي</t>
  </si>
  <si>
    <t>مصطفى</t>
  </si>
  <si>
    <t>حسين</t>
  </si>
  <si>
    <t>بساطة</t>
  </si>
  <si>
    <t>عبدالحميد</t>
  </si>
  <si>
    <t>حسن</t>
  </si>
  <si>
    <t>صبحي</t>
  </si>
  <si>
    <t>حناوي</t>
  </si>
  <si>
    <t>السيد</t>
  </si>
  <si>
    <t>خالد</t>
  </si>
  <si>
    <t>نادية</t>
  </si>
  <si>
    <t>مرقو</t>
  </si>
  <si>
    <t>رامية</t>
  </si>
  <si>
    <t>خاروف</t>
  </si>
  <si>
    <t>ماهر</t>
  </si>
  <si>
    <t>حشيشو</t>
  </si>
  <si>
    <t>محمود</t>
  </si>
  <si>
    <t>الجدعان</t>
  </si>
  <si>
    <t>جميلة</t>
  </si>
  <si>
    <t>النهضة</t>
  </si>
  <si>
    <t>تسنيم</t>
  </si>
  <si>
    <t>فليس</t>
  </si>
  <si>
    <t>علاء</t>
  </si>
  <si>
    <t>مقرش</t>
  </si>
  <si>
    <t>شادي</t>
  </si>
  <si>
    <t>شيماء</t>
  </si>
  <si>
    <t>لؤي</t>
  </si>
  <si>
    <t>هلال</t>
  </si>
  <si>
    <t>قافو</t>
  </si>
  <si>
    <t>حسام</t>
  </si>
  <si>
    <t>آية</t>
  </si>
  <si>
    <t>مخلصة</t>
  </si>
  <si>
    <t>حمشو</t>
  </si>
  <si>
    <t>بسام</t>
  </si>
  <si>
    <t>خديجة</t>
  </si>
  <si>
    <t>رشيد</t>
  </si>
  <si>
    <t>كوكب</t>
  </si>
  <si>
    <t>مشاعل</t>
  </si>
  <si>
    <t>طباخ</t>
  </si>
  <si>
    <t>رباح</t>
  </si>
  <si>
    <t>ورد</t>
  </si>
  <si>
    <t>عقاد</t>
  </si>
  <si>
    <t>مازن</t>
  </si>
  <si>
    <t>حمزة</t>
  </si>
  <si>
    <t>رمضان</t>
  </si>
  <si>
    <t>غصون</t>
  </si>
  <si>
    <t>حميدي</t>
  </si>
  <si>
    <t>فطوم</t>
  </si>
  <si>
    <t>قزموز</t>
  </si>
  <si>
    <t>إيلاف</t>
  </si>
  <si>
    <t>المصري</t>
  </si>
  <si>
    <t>حلاق</t>
  </si>
  <si>
    <t>نوار</t>
  </si>
  <si>
    <t>عمار</t>
  </si>
  <si>
    <t>رغد</t>
  </si>
  <si>
    <t>سلوى</t>
  </si>
  <si>
    <t>عائشة</t>
  </si>
  <si>
    <t>جمال</t>
  </si>
  <si>
    <t>الموسى</t>
  </si>
  <si>
    <t>عادل</t>
  </si>
  <si>
    <t>مدلل</t>
  </si>
  <si>
    <t>زين الدين</t>
  </si>
  <si>
    <t>طالب</t>
  </si>
  <si>
    <t>أيمن</t>
  </si>
  <si>
    <t>وسيم</t>
  </si>
  <si>
    <t>روها</t>
  </si>
  <si>
    <t>خوندة</t>
  </si>
  <si>
    <t>تميم</t>
  </si>
  <si>
    <t>حجازي</t>
  </si>
  <si>
    <t>يوسف</t>
  </si>
  <si>
    <t>ناديا</t>
  </si>
  <si>
    <t>صباغ</t>
  </si>
  <si>
    <t>سدرة المنتهى</t>
  </si>
  <si>
    <t>بسملة</t>
  </si>
  <si>
    <t>أول</t>
  </si>
  <si>
    <t>صالح</t>
  </si>
  <si>
    <t>قمقم</t>
  </si>
  <si>
    <t>دروبي</t>
  </si>
  <si>
    <t>آمنة</t>
  </si>
  <si>
    <t>سلمى</t>
  </si>
  <si>
    <t>أماني</t>
  </si>
  <si>
    <t>براءة</t>
  </si>
  <si>
    <t>حارس</t>
  </si>
  <si>
    <t>وئام</t>
  </si>
  <si>
    <t>أوسو</t>
  </si>
  <si>
    <t>بلال</t>
  </si>
  <si>
    <t>زهراء</t>
  </si>
  <si>
    <t>خطيب</t>
  </si>
  <si>
    <t>مبنية</t>
  </si>
  <si>
    <t>يامن</t>
  </si>
  <si>
    <t>زيدان</t>
  </si>
  <si>
    <t>جلنار</t>
  </si>
  <si>
    <t>دانية</t>
  </si>
  <si>
    <t>شامي</t>
  </si>
  <si>
    <t>فضيلة</t>
  </si>
  <si>
    <t>مكان</t>
  </si>
  <si>
    <t>الأنصاري</t>
  </si>
  <si>
    <t>الكلاسة</t>
  </si>
  <si>
    <t>الزبدية</t>
  </si>
  <si>
    <t>الإيمان</t>
  </si>
  <si>
    <t>تاريخ التولد</t>
  </si>
  <si>
    <t>يوم</t>
  </si>
  <si>
    <t>شهر</t>
  </si>
  <si>
    <t>إبراهيم</t>
  </si>
  <si>
    <t>حافظ</t>
  </si>
  <si>
    <t>حلب</t>
  </si>
  <si>
    <t>شوبك</t>
  </si>
  <si>
    <t>بابللي</t>
  </si>
  <si>
    <t>إسراء</t>
  </si>
  <si>
    <t>قصير</t>
  </si>
  <si>
    <t>إسماعيل</t>
  </si>
  <si>
    <t>ريحاوي</t>
  </si>
  <si>
    <t>دواليبي</t>
  </si>
  <si>
    <t>السفان</t>
  </si>
  <si>
    <t>مهدي</t>
  </si>
  <si>
    <t>الدبيس</t>
  </si>
  <si>
    <t>نجار</t>
  </si>
  <si>
    <t>خانطوماني</t>
  </si>
  <si>
    <t>بسمة</t>
  </si>
  <si>
    <t>ميمة</t>
  </si>
  <si>
    <t>عقيل</t>
  </si>
  <si>
    <t>جنى</t>
  </si>
  <si>
    <t>جودي</t>
  </si>
  <si>
    <t>حذيفة</t>
  </si>
  <si>
    <t>حسان</t>
  </si>
  <si>
    <t>العموري</t>
  </si>
  <si>
    <t>جسري</t>
  </si>
  <si>
    <t>حلا</t>
  </si>
  <si>
    <t>مزكتلي</t>
  </si>
  <si>
    <t>راما</t>
  </si>
  <si>
    <t>أسامة</t>
  </si>
  <si>
    <t>رضوان</t>
  </si>
  <si>
    <t>ديري</t>
  </si>
  <si>
    <t>عدنان</t>
  </si>
  <si>
    <t>روان</t>
  </si>
  <si>
    <t>ريان</t>
  </si>
  <si>
    <t>ريم</t>
  </si>
  <si>
    <t>سارة</t>
  </si>
  <si>
    <t>الديب</t>
  </si>
  <si>
    <t>سيفو</t>
  </si>
  <si>
    <t>عبادة</t>
  </si>
  <si>
    <t>دقاق</t>
  </si>
  <si>
    <t>شريمو</t>
  </si>
  <si>
    <t>قصي</t>
  </si>
  <si>
    <t>قمر</t>
  </si>
  <si>
    <t>كسار</t>
  </si>
  <si>
    <t>كمال</t>
  </si>
  <si>
    <t>مايا</t>
  </si>
  <si>
    <t>عموري</t>
  </si>
  <si>
    <t>باروتجي</t>
  </si>
  <si>
    <t>زراع</t>
  </si>
  <si>
    <t>سندة</t>
  </si>
  <si>
    <t>الحسن</t>
  </si>
  <si>
    <t>نعيمة</t>
  </si>
  <si>
    <t>ساجدة بركات</t>
  </si>
  <si>
    <t>محمد ملحم</t>
  </si>
  <si>
    <t>ريماس بكور</t>
  </si>
  <si>
    <t>مصعب الحمود</t>
  </si>
  <si>
    <t>أحمد الجدعان</t>
  </si>
  <si>
    <t>شهد الأحمد</t>
  </si>
  <si>
    <t>شهد حردان</t>
  </si>
  <si>
    <t>تسنيم فليس</t>
  </si>
  <si>
    <t>أحمد عتيق</t>
  </si>
  <si>
    <t>شيماء خاروف</t>
  </si>
  <si>
    <t>هلال حدادة</t>
  </si>
  <si>
    <t>كميلة قافو</t>
  </si>
  <si>
    <t>مخلصة حمشو</t>
  </si>
  <si>
    <t>محمد مشاعل</t>
  </si>
  <si>
    <t>ورد عقاد</t>
  </si>
  <si>
    <t>حمزة بكور</t>
  </si>
  <si>
    <t>وفاء قزموز</t>
  </si>
  <si>
    <t>إيلاف المصري</t>
  </si>
  <si>
    <t>محمد حلاق</t>
  </si>
  <si>
    <t>نوار حلاق</t>
  </si>
  <si>
    <t>عمار حشيشو</t>
  </si>
  <si>
    <t>رغد خاروف</t>
  </si>
  <si>
    <t>عائشة الجدعان</t>
  </si>
  <si>
    <t>حسن ملحم</t>
  </si>
  <si>
    <t>آية مراد</t>
  </si>
  <si>
    <t>جلنار مراد</t>
  </si>
  <si>
    <t>دانية عقاد</t>
  </si>
  <si>
    <t>روان أول</t>
  </si>
  <si>
    <t>مروان بركات</t>
  </si>
  <si>
    <t>رهف الحمود</t>
  </si>
  <si>
    <t>محمد الأحمد</t>
  </si>
  <si>
    <t>رهف الأحمد</t>
  </si>
  <si>
    <t>ناديا بركات</t>
  </si>
  <si>
    <t>سدرة المنتهى صباغ</t>
  </si>
  <si>
    <t>محمود بساطة</t>
  </si>
  <si>
    <t>بسملة خاروف</t>
  </si>
  <si>
    <t>إيلاف أول</t>
  </si>
  <si>
    <t>محمد أول</t>
  </si>
  <si>
    <t>صالح قمقم</t>
  </si>
  <si>
    <t>إيلاف الموسى</t>
  </si>
  <si>
    <t>بيان مدلل</t>
  </si>
  <si>
    <t>منى خاروف</t>
  </si>
  <si>
    <t>رغد حدادة</t>
  </si>
  <si>
    <t>زين الدين طالب</t>
  </si>
  <si>
    <t>أيمن ملحم</t>
  </si>
  <si>
    <t>وسيم عقاد</t>
  </si>
  <si>
    <t>محمد بكور</t>
  </si>
  <si>
    <t>روها خوندة</t>
  </si>
  <si>
    <t>تميم حجازي</t>
  </si>
  <si>
    <t>ماهر حلاق</t>
  </si>
  <si>
    <t>تسنيم الموسى</t>
  </si>
  <si>
    <t>ياسمين مراد</t>
  </si>
  <si>
    <t>فاطمة أحمد</t>
  </si>
  <si>
    <t>محمد مراد</t>
  </si>
  <si>
    <t>حسن بساطة</t>
  </si>
  <si>
    <t>زكريا دروبي</t>
  </si>
  <si>
    <t>آمنة ملحم</t>
  </si>
  <si>
    <t>سلمى بساطة</t>
  </si>
  <si>
    <t>أماني خاروف</t>
  </si>
  <si>
    <t>براءة خاروف</t>
  </si>
  <si>
    <t>حمزة خاروف</t>
  </si>
  <si>
    <t>إبراهيم شوبك</t>
  </si>
  <si>
    <t>أحمد قصير</t>
  </si>
  <si>
    <t>أحمد خاروف</t>
  </si>
  <si>
    <t>أحمد دواليبي</t>
  </si>
  <si>
    <t>أمل قافو</t>
  </si>
  <si>
    <t>أمل ريحاوي</t>
  </si>
  <si>
    <t>بيان صالح</t>
  </si>
  <si>
    <t>تسنيم ميمة</t>
  </si>
  <si>
    <t>تسنيم مدلل</t>
  </si>
  <si>
    <t>جودي الموسى</t>
  </si>
  <si>
    <t>حذيفة السفان</t>
  </si>
  <si>
    <t>حسان ريحاوي</t>
  </si>
  <si>
    <t>حسن نجار</t>
  </si>
  <si>
    <t>حلا جسري</t>
  </si>
  <si>
    <t>حلا مزكتلي</t>
  </si>
  <si>
    <t>حمزة حدادة</t>
  </si>
  <si>
    <t>حمزة مدلل</t>
  </si>
  <si>
    <t>راما العموري</t>
  </si>
  <si>
    <t>رضوان خياط نقو</t>
  </si>
  <si>
    <t>روان ديري</t>
  </si>
  <si>
    <t>ريان صالح</t>
  </si>
  <si>
    <t>ريان بابللي</t>
  </si>
  <si>
    <t>ريان مدلل</t>
  </si>
  <si>
    <t>سحر حجازي</t>
  </si>
  <si>
    <t>سيفو الديب</t>
  </si>
  <si>
    <t>عبادة الديب</t>
  </si>
  <si>
    <t>عبد اللطيف أبو شريف</t>
  </si>
  <si>
    <t>عبد الكريم أبو شريف</t>
  </si>
  <si>
    <t>عبد الله شريمو</t>
  </si>
  <si>
    <t>عبد الله حجازي</t>
  </si>
  <si>
    <t>عمر ميمة</t>
  </si>
  <si>
    <t>فاطمة دواليبي</t>
  </si>
  <si>
    <t>قصي خاروف</t>
  </si>
  <si>
    <t>كسار الديب</t>
  </si>
  <si>
    <t>مايا مشاعل</t>
  </si>
  <si>
    <t>محمد أبو شريف</t>
  </si>
  <si>
    <t>محمد مزكتلي</t>
  </si>
  <si>
    <t>محمد شريمو</t>
  </si>
  <si>
    <t>محمد مهدي عقاد</t>
  </si>
  <si>
    <t>محمود جسري</t>
  </si>
  <si>
    <t>أمينة</t>
  </si>
  <si>
    <t>بكاري</t>
  </si>
  <si>
    <t>زيد</t>
  </si>
  <si>
    <t>سمى</t>
  </si>
  <si>
    <t>عبيدة</t>
  </si>
  <si>
    <t>غيث</t>
  </si>
  <si>
    <t>لجين</t>
  </si>
  <si>
    <t>أحمد نور خاروف</t>
  </si>
  <si>
    <t>بتول حدادة</t>
  </si>
  <si>
    <t>ريم حشيشو</t>
  </si>
  <si>
    <t>غيث حردان</t>
  </si>
  <si>
    <t>غيث خاروف</t>
  </si>
  <si>
    <t>اللطامنة</t>
  </si>
  <si>
    <t>تادف</t>
  </si>
  <si>
    <t>إيناس</t>
  </si>
  <si>
    <t>الأولى</t>
  </si>
  <si>
    <t>الثانية</t>
  </si>
  <si>
    <t>الشعبة</t>
  </si>
  <si>
    <t>تخلف عقلي</t>
  </si>
  <si>
    <t>الأب مفقود</t>
  </si>
  <si>
    <t>إعاقة حركية</t>
  </si>
  <si>
    <t>راسب</t>
  </si>
  <si>
    <t>تسرب</t>
  </si>
  <si>
    <t>يتيم</t>
  </si>
  <si>
    <t>محمد خطاب</t>
  </si>
  <si>
    <t>هديل حردان</t>
  </si>
  <si>
    <t>زيد كراسي</t>
  </si>
  <si>
    <t>مصطفى خطاب</t>
  </si>
  <si>
    <t>علا مقرش</t>
  </si>
  <si>
    <t>إيناس رمضان</t>
  </si>
  <si>
    <t>فاطمة بكاري</t>
  </si>
  <si>
    <t>بيان بكاري</t>
  </si>
  <si>
    <t>يحيى حناوي</t>
  </si>
  <si>
    <t>وليد</t>
  </si>
  <si>
    <t>علية</t>
  </si>
  <si>
    <t>مهند الخلف</t>
  </si>
  <si>
    <t>خالد المحمد</t>
  </si>
  <si>
    <t>خنسة الطالب</t>
  </si>
  <si>
    <t>أحمد مصطفى</t>
  </si>
  <si>
    <t>إسماعيل عتيق</t>
  </si>
  <si>
    <t>إيمان الحمود</t>
  </si>
  <si>
    <t>قتيبة الطالب</t>
  </si>
  <si>
    <t>قمر حردان</t>
  </si>
  <si>
    <t>مصطفى مصطفى</t>
  </si>
  <si>
    <t>أحمد خطاب</t>
  </si>
  <si>
    <t>أنس عرعور</t>
  </si>
  <si>
    <t>رضوان حردان</t>
  </si>
  <si>
    <t>ريان ميمة</t>
  </si>
  <si>
    <t>عمر فاروق غراب</t>
  </si>
  <si>
    <t>محمود قزموز</t>
  </si>
  <si>
    <t>غالية كراسي</t>
  </si>
  <si>
    <t>محمود سويدان</t>
  </si>
  <si>
    <t>محمد كنساوي</t>
  </si>
  <si>
    <t>مصطفى عفش</t>
  </si>
  <si>
    <t>عمر سعد الدين</t>
  </si>
  <si>
    <t>البراء عرعور</t>
  </si>
  <si>
    <t>سارة كراسي</t>
  </si>
  <si>
    <t>مبينة</t>
  </si>
  <si>
    <t>خطاب</t>
  </si>
  <si>
    <t>غراب</t>
  </si>
  <si>
    <t>الطالب</t>
  </si>
  <si>
    <t>سماح</t>
  </si>
  <si>
    <t>طلال</t>
  </si>
  <si>
    <t>فهيمة</t>
  </si>
  <si>
    <t>السعيد</t>
  </si>
  <si>
    <t>سعيد</t>
  </si>
  <si>
    <t>مروة</t>
  </si>
  <si>
    <t>حليمة</t>
  </si>
  <si>
    <t>المحمد</t>
  </si>
  <si>
    <t>كراسي</t>
  </si>
  <si>
    <t>هديل</t>
  </si>
  <si>
    <t>يحيى</t>
  </si>
  <si>
    <t>أنس</t>
  </si>
  <si>
    <t>غزلان</t>
  </si>
  <si>
    <t>حسان غراب</t>
  </si>
  <si>
    <t>يوسف عز الدين</t>
  </si>
  <si>
    <t>عفش</t>
  </si>
  <si>
    <t>يوسف عز الدين عفش</t>
  </si>
  <si>
    <t>عبد الله</t>
  </si>
  <si>
    <t>حمص</t>
  </si>
  <si>
    <t>عبد الله السعيد</t>
  </si>
  <si>
    <t>الثاني1</t>
  </si>
  <si>
    <t>إيمان</t>
  </si>
  <si>
    <t>خان شيخون</t>
  </si>
  <si>
    <t>الثاني2</t>
  </si>
  <si>
    <t>جمعة</t>
  </si>
  <si>
    <t>سويدان</t>
  </si>
  <si>
    <t>إلهام</t>
  </si>
  <si>
    <t>الحس</t>
  </si>
  <si>
    <t>جمعة سويدان</t>
  </si>
  <si>
    <t>الثالث1</t>
  </si>
  <si>
    <t>الثالث2</t>
  </si>
  <si>
    <t>جواهر</t>
  </si>
  <si>
    <t>الخلف</t>
  </si>
  <si>
    <t>عبد الحميد</t>
  </si>
  <si>
    <t>صلاح الدين</t>
  </si>
  <si>
    <t>عفراء</t>
  </si>
  <si>
    <t>حليمة المحمد</t>
  </si>
  <si>
    <t>سلوى الطالب</t>
  </si>
  <si>
    <t>مروة السعيد</t>
  </si>
  <si>
    <t>حسن عموري</t>
  </si>
  <si>
    <t>أحمد المحمد</t>
  </si>
  <si>
    <t>رغد السعيد</t>
  </si>
  <si>
    <t>مهند</t>
  </si>
  <si>
    <t>غالية</t>
  </si>
  <si>
    <t>عرعور</t>
  </si>
  <si>
    <t>عائشة حمادة</t>
  </si>
  <si>
    <t>النايف</t>
  </si>
  <si>
    <t>شهناز</t>
  </si>
  <si>
    <t>عبد اللطيف</t>
  </si>
  <si>
    <t>خياط نقو</t>
  </si>
  <si>
    <t>عبد الرزاق الباب</t>
  </si>
  <si>
    <t>الباب</t>
  </si>
  <si>
    <t>عبد الرزاق</t>
  </si>
  <si>
    <t>عبد الهادي</t>
  </si>
  <si>
    <t>عمر فاروق</t>
  </si>
  <si>
    <t>علا</t>
  </si>
  <si>
    <t>خنسة</t>
  </si>
  <si>
    <t>إبرهيم</t>
  </si>
  <si>
    <t>محمد عمار</t>
  </si>
  <si>
    <t>ظلال الإيمان</t>
  </si>
  <si>
    <t>أبو بكر</t>
  </si>
  <si>
    <t>عبد الكريم</t>
  </si>
  <si>
    <t>عبد الحي</t>
  </si>
  <si>
    <t>أبو شريف</t>
  </si>
  <si>
    <t>قتيبة</t>
  </si>
  <si>
    <t>عبد الجليل</t>
  </si>
  <si>
    <t>عبد الرحمن</t>
  </si>
  <si>
    <t>عبد القادر</t>
  </si>
  <si>
    <t>عبد الخالق</t>
  </si>
  <si>
    <t>محمد نور</t>
  </si>
  <si>
    <t>محمد براء</t>
  </si>
  <si>
    <t>محمد خير</t>
  </si>
  <si>
    <t>محمد نصر الدين</t>
  </si>
  <si>
    <t>أحمد نور</t>
  </si>
  <si>
    <t>البراء</t>
  </si>
  <si>
    <t>طه</t>
  </si>
  <si>
    <t>سعد الدين</t>
  </si>
  <si>
    <t>كنساوي</t>
  </si>
  <si>
    <t>محمد مهدي</t>
  </si>
  <si>
    <t>نور الهدى</t>
  </si>
  <si>
    <t>علي خميس</t>
  </si>
  <si>
    <t>محمد منير</t>
  </si>
  <si>
    <t>محمد هشام</t>
  </si>
  <si>
    <t>محمد أسامة</t>
  </si>
  <si>
    <t>محمد وليد</t>
  </si>
  <si>
    <t>محمد فخر الدين</t>
  </si>
  <si>
    <t>علاء الدين</t>
  </si>
  <si>
    <t>محمد ديب</t>
  </si>
  <si>
    <t>فاطمة حمامي</t>
  </si>
  <si>
    <t>بستان القصر</t>
  </si>
  <si>
    <t>كرم النزهة</t>
  </si>
  <si>
    <t>عبد اللطيف غراب</t>
  </si>
  <si>
    <t>عبد الله خطيب</t>
  </si>
  <si>
    <t>جواهر الأحمد</t>
  </si>
  <si>
    <t>شهناز الخلف</t>
  </si>
  <si>
    <t>عبد الحميد ملحم</t>
  </si>
  <si>
    <t>عبد الله العبسي</t>
  </si>
  <si>
    <t>إيمان شامي</t>
  </si>
  <si>
    <t>عبد الحي أبو بكر</t>
  </si>
  <si>
    <t>عبد الكريم بكاري</t>
  </si>
  <si>
    <t>ظلال الإيمان صباغ</t>
  </si>
  <si>
    <t>عبد الله المصري</t>
  </si>
  <si>
    <t>عبد الله مدلل</t>
  </si>
  <si>
    <t>محمد نور حميدي</t>
  </si>
  <si>
    <t>عبد الرحمن مراد</t>
  </si>
  <si>
    <t>محمد براء حجازي</t>
  </si>
  <si>
    <t>محمد خير ستر</t>
  </si>
  <si>
    <t>محمد نصر الدين زيدان</t>
  </si>
  <si>
    <t>الأب شهيد</t>
  </si>
  <si>
    <t>ضحى</t>
  </si>
  <si>
    <t>تل دادين</t>
  </si>
  <si>
    <t>حمود</t>
  </si>
  <si>
    <t>فوزة</t>
  </si>
  <si>
    <t>ولاء</t>
  </si>
  <si>
    <t>عواد</t>
  </si>
  <si>
    <t>شله</t>
  </si>
  <si>
    <t>حرستا</t>
  </si>
  <si>
    <t>وفاء أحمد</t>
  </si>
  <si>
    <t>ناصر</t>
  </si>
  <si>
    <t>عائدة</t>
  </si>
  <si>
    <t>فادي</t>
  </si>
  <si>
    <t>إعاقة ذهنية</t>
  </si>
  <si>
    <t>المشرف</t>
  </si>
  <si>
    <t>الرمز</t>
  </si>
  <si>
    <t>الاسم والنسبة</t>
  </si>
  <si>
    <t>روهى خياط نقو</t>
  </si>
  <si>
    <t>روهى</t>
  </si>
  <si>
    <t>أحمد الحسن</t>
  </si>
  <si>
    <t>خالد السعيد</t>
  </si>
  <si>
    <t>شهد الحسن</t>
  </si>
  <si>
    <t>عبد الله شله</t>
  </si>
  <si>
    <t>محمد عفش</t>
  </si>
  <si>
    <t>محمد عواد</t>
  </si>
  <si>
    <t>ولاء المحمد</t>
  </si>
  <si>
    <t>ولاء عفش</t>
  </si>
  <si>
    <t>فوزة الحسن</t>
  </si>
  <si>
    <t>معراتي</t>
  </si>
  <si>
    <t>ماجد</t>
  </si>
  <si>
    <t>العلوش</t>
  </si>
  <si>
    <t>علاوي</t>
  </si>
  <si>
    <t>نديمة</t>
  </si>
  <si>
    <t>كفرعبيد</t>
  </si>
  <si>
    <t>محمد العلوش</t>
  </si>
  <si>
    <t>فاطمة العلوش</t>
  </si>
  <si>
    <t>ولاء العلوش</t>
  </si>
  <si>
    <t>فيصل</t>
  </si>
  <si>
    <t>نسرين</t>
  </si>
  <si>
    <t>ابراهيم</t>
  </si>
  <si>
    <t>غزالة</t>
  </si>
  <si>
    <t>نسرين العلوش</t>
  </si>
  <si>
    <t xml:space="preserve">علي </t>
  </si>
  <si>
    <t>شحود</t>
  </si>
  <si>
    <t>شحود العلوش</t>
  </si>
  <si>
    <t>محمد ريان معراتي</t>
  </si>
  <si>
    <t>محمد ريان</t>
  </si>
  <si>
    <t>سنة</t>
  </si>
  <si>
    <t>فاتنة</t>
  </si>
  <si>
    <t>أمنة</t>
  </si>
  <si>
    <t xml:space="preserve">سمير </t>
  </si>
  <si>
    <t>الهام</t>
  </si>
  <si>
    <t>حميدية</t>
  </si>
  <si>
    <t>هناء</t>
  </si>
  <si>
    <t>معاون</t>
  </si>
  <si>
    <t>صف افتراضي</t>
  </si>
  <si>
    <t>التولد</t>
  </si>
  <si>
    <t>يجوز</t>
  </si>
  <si>
    <t>قبل المدرسة</t>
  </si>
  <si>
    <t>قبل</t>
  </si>
  <si>
    <t>ويجوز أول</t>
  </si>
  <si>
    <t>ويجوز رابع وثالث</t>
  </si>
  <si>
    <t>ويجوز خامس ورابع</t>
  </si>
  <si>
    <t>ويجوز سادس وخامس</t>
  </si>
  <si>
    <t>ويجوز سابع وسادس</t>
  </si>
  <si>
    <t>ويجوز ثامن وسابع</t>
  </si>
  <si>
    <t>ثانوي</t>
  </si>
  <si>
    <t>الجد</t>
  </si>
  <si>
    <t>تاريخ احتساب العمر</t>
  </si>
  <si>
    <t>معاق</t>
  </si>
  <si>
    <t>مرض مزمن</t>
  </si>
  <si>
    <t>الأب معتقل</t>
  </si>
  <si>
    <t>حركي</t>
  </si>
  <si>
    <t>ويجوز ثاني</t>
  </si>
  <si>
    <t>ويجوز ثالث</t>
  </si>
  <si>
    <t>ويجوز تاسع وثامن</t>
  </si>
  <si>
    <t>ويجوز تاسع</t>
  </si>
  <si>
    <t>منى سندة</t>
  </si>
  <si>
    <t>مداوم</t>
  </si>
  <si>
    <t>نعم</t>
  </si>
  <si>
    <t>لا</t>
  </si>
  <si>
    <t>رابعة</t>
  </si>
  <si>
    <t>ابتسام</t>
  </si>
  <si>
    <t>مريم</t>
  </si>
  <si>
    <t>فاتن</t>
  </si>
  <si>
    <t>إسراء حارس</t>
  </si>
  <si>
    <t>ظلال</t>
  </si>
  <si>
    <t>دمشق</t>
  </si>
  <si>
    <t>طه بصبوص</t>
  </si>
  <si>
    <t>بصبوص</t>
  </si>
  <si>
    <t>بركاوي</t>
  </si>
  <si>
    <t>علي</t>
  </si>
  <si>
    <t>حسناء بركاوي</t>
  </si>
  <si>
    <t>هبة</t>
  </si>
  <si>
    <t>محمد نجاد عقاد</t>
  </si>
  <si>
    <t>محمد نجاد</t>
  </si>
  <si>
    <t>محمد معطي</t>
  </si>
  <si>
    <t>جهاد</t>
  </si>
  <si>
    <t>خلود</t>
  </si>
  <si>
    <t>عدنان العرمان</t>
  </si>
  <si>
    <t>العرمان</t>
  </si>
  <si>
    <t>عرمان</t>
  </si>
  <si>
    <t>زاهدة</t>
  </si>
  <si>
    <t>خليل المحمد</t>
  </si>
  <si>
    <t>خليل</t>
  </si>
  <si>
    <t>علي العرمان</t>
  </si>
  <si>
    <t>محمد عتيق</t>
  </si>
  <si>
    <t>ليلى</t>
  </si>
  <si>
    <t>عبد الحميد العرمان</t>
  </si>
  <si>
    <t>20/7/2019</t>
  </si>
  <si>
    <t>24/7/2019</t>
  </si>
  <si>
    <t>ريف حمص</t>
  </si>
  <si>
    <t>مخيم بدلها</t>
  </si>
  <si>
    <t>ريف حلب</t>
  </si>
  <si>
    <t>جيدة</t>
  </si>
  <si>
    <t xml:space="preserve">الحالة الصحية </t>
  </si>
  <si>
    <t xml:space="preserve">الحالة النفسية والسلوكية </t>
  </si>
  <si>
    <t xml:space="preserve">ملاحظات اجتماعية عامة </t>
  </si>
  <si>
    <t>ج</t>
  </si>
  <si>
    <t>العلي المظلومة</t>
  </si>
  <si>
    <t>هاجر</t>
  </si>
  <si>
    <t>لم يلتحق بالتعليم</t>
  </si>
  <si>
    <t>عبد العزيز</t>
  </si>
  <si>
    <t>وحيدة</t>
  </si>
  <si>
    <t>أمنية</t>
  </si>
  <si>
    <t>متلازمة الدون</t>
  </si>
  <si>
    <t>خالدية</t>
  </si>
  <si>
    <t>أبو الخيش</t>
  </si>
  <si>
    <t>فطيم</t>
  </si>
  <si>
    <t>ريف حماة</t>
  </si>
  <si>
    <t>درويش</t>
  </si>
  <si>
    <t>مهيان</t>
  </si>
  <si>
    <t>وعد</t>
  </si>
  <si>
    <t>مخيم النور</t>
  </si>
  <si>
    <t>أنور</t>
  </si>
  <si>
    <t>عبيد</t>
  </si>
  <si>
    <t>ردينة</t>
  </si>
  <si>
    <t>النعسان</t>
  </si>
  <si>
    <t>عبد الفتاح</t>
  </si>
  <si>
    <t>ناصيف</t>
  </si>
  <si>
    <t>أديبة</t>
  </si>
  <si>
    <t>أمون</t>
  </si>
  <si>
    <t>يونس</t>
  </si>
  <si>
    <t>خويدة</t>
  </si>
  <si>
    <t>الدرويش</t>
  </si>
  <si>
    <t>وائل</t>
  </si>
  <si>
    <t>نوفة</t>
  </si>
  <si>
    <t>مخيم النهضة</t>
  </si>
  <si>
    <t>بشار</t>
  </si>
  <si>
    <t>أمينو</t>
  </si>
  <si>
    <t>منال شماع</t>
  </si>
  <si>
    <t>بهاء</t>
  </si>
  <si>
    <t>اليوسف</t>
  </si>
  <si>
    <t>ليمار</t>
  </si>
  <si>
    <t>محمد رامي</t>
  </si>
  <si>
    <t>منى مقرش</t>
  </si>
  <si>
    <t>الشامي</t>
  </si>
  <si>
    <t>نورية العيسى</t>
  </si>
  <si>
    <t>العيسى</t>
  </si>
  <si>
    <t>إيمان مراد</t>
  </si>
  <si>
    <t>المصطفى</t>
  </si>
  <si>
    <t>وصال</t>
  </si>
  <si>
    <t>عبد الباسط</t>
  </si>
  <si>
    <t>عبير</t>
  </si>
  <si>
    <t>وحيدة الحسن</t>
  </si>
  <si>
    <t>أمين</t>
  </si>
  <si>
    <t>الجاسم</t>
  </si>
  <si>
    <t>حسنة خليل</t>
  </si>
  <si>
    <t>الدياب</t>
  </si>
  <si>
    <t>غياث</t>
  </si>
  <si>
    <t>رقية سليمان</t>
  </si>
  <si>
    <t>غنى موسى آغا</t>
  </si>
  <si>
    <t>عفراء الرجب</t>
  </si>
  <si>
    <t>بهلوان</t>
  </si>
  <si>
    <t>عامر</t>
  </si>
  <si>
    <t>آمنة شحود</t>
  </si>
  <si>
    <t>شام</t>
  </si>
  <si>
    <t>ردينة الدرويش</t>
  </si>
  <si>
    <t>وعد الدرويش</t>
  </si>
  <si>
    <t>سميحة</t>
  </si>
  <si>
    <t>ملكة</t>
  </si>
  <si>
    <t>وجدان</t>
  </si>
  <si>
    <t>معمر</t>
  </si>
  <si>
    <t>آمنة سليمان</t>
  </si>
  <si>
    <t>جويرية</t>
  </si>
  <si>
    <t>المظلومة</t>
  </si>
  <si>
    <t>سفيان</t>
  </si>
  <si>
    <t>زهية</t>
  </si>
  <si>
    <t>فهد</t>
  </si>
  <si>
    <t>مؤيد</t>
  </si>
  <si>
    <t>مالك</t>
  </si>
  <si>
    <t>ختام</t>
  </si>
  <si>
    <t>شدوان</t>
  </si>
  <si>
    <t>كوثر</t>
  </si>
  <si>
    <t>الحسين</t>
  </si>
  <si>
    <t>حاجة</t>
  </si>
  <si>
    <t>الخالد</t>
  </si>
  <si>
    <t>فاطمة عبيد</t>
  </si>
  <si>
    <t>مريم الحسين</t>
  </si>
  <si>
    <t>رجاء</t>
  </si>
  <si>
    <t>عيدو</t>
  </si>
  <si>
    <t>فاطمة الحسين</t>
  </si>
  <si>
    <t>نوح</t>
  </si>
  <si>
    <t>مريم المظلومة</t>
  </si>
  <si>
    <t>فطيم الجمعة</t>
  </si>
  <si>
    <t>صفاء عثمان</t>
  </si>
  <si>
    <t>كلزية</t>
  </si>
  <si>
    <t>دنيا طاطة</t>
  </si>
  <si>
    <t>تركية</t>
  </si>
  <si>
    <t>صابرين</t>
  </si>
  <si>
    <t>الجمعة</t>
  </si>
  <si>
    <t>رياض</t>
  </si>
  <si>
    <t>الغاب</t>
  </si>
  <si>
    <t>احسم</t>
  </si>
  <si>
    <t>شورلين</t>
  </si>
  <si>
    <t>الهبيط</t>
  </si>
  <si>
    <t>جج</t>
  </si>
  <si>
    <t/>
  </si>
  <si>
    <t>أحمد بساطة</t>
  </si>
  <si>
    <t>الصبيحية</t>
  </si>
  <si>
    <t>الحاج مصطفى</t>
  </si>
  <si>
    <t>عبد الرحمن الدرويش</t>
  </si>
  <si>
    <t>أنور الدرويش</t>
  </si>
  <si>
    <t>أحمد النعسان</t>
  </si>
  <si>
    <t>ياسمين الحاج مصطفى</t>
  </si>
  <si>
    <t>مريم النعسان</t>
  </si>
  <si>
    <t>إسراء النعسان</t>
  </si>
  <si>
    <t>فاطمة النعسان</t>
  </si>
  <si>
    <t>مصطفى النعسان</t>
  </si>
  <si>
    <t>حسين الدرويش</t>
  </si>
  <si>
    <t>بشار أمينو</t>
  </si>
  <si>
    <t>بهاء المحمد</t>
  </si>
  <si>
    <t>راما المحمد</t>
  </si>
  <si>
    <t>زكريا النعسان</t>
  </si>
  <si>
    <t>صفاء النعسان</t>
  </si>
  <si>
    <t>عبد الله النعسان</t>
  </si>
  <si>
    <t>ليمار مقرش</t>
  </si>
  <si>
    <t>هدى الشامي</t>
  </si>
  <si>
    <t>إبراهيم العلي المظلومة</t>
  </si>
  <si>
    <t>خديجة العلي المظلومة</t>
  </si>
  <si>
    <t>عبد العزيز الموسى</t>
  </si>
  <si>
    <t>عبد الرزاق العلي المظلومة</t>
  </si>
  <si>
    <t>خالدية أبو الخيش</t>
  </si>
  <si>
    <t>نور الهدى أبو الخيش</t>
  </si>
  <si>
    <t>منى سعد الدين</t>
  </si>
  <si>
    <t>مروة سعد الدين</t>
  </si>
  <si>
    <t>بيان العيسى</t>
  </si>
  <si>
    <t>جهاد العيسى</t>
  </si>
  <si>
    <t>أحمد العيسى</t>
  </si>
  <si>
    <t>بتول المصطفى</t>
  </si>
  <si>
    <t>مصطفى المصطفى</t>
  </si>
  <si>
    <t>مروة المصطفى</t>
  </si>
  <si>
    <t>عبير النعسان</t>
  </si>
  <si>
    <t>نور النعسان</t>
  </si>
  <si>
    <t>محمد الحسن</t>
  </si>
  <si>
    <t>محمود الحسن</t>
  </si>
  <si>
    <t>أمين الجاسم</t>
  </si>
  <si>
    <t>خالد الجاسم</t>
  </si>
  <si>
    <t>غياث الدياب</t>
  </si>
  <si>
    <t>فاطمة بهلوان</t>
  </si>
  <si>
    <t>شام بهلوان</t>
  </si>
  <si>
    <t>مريم الدرويش</t>
  </si>
  <si>
    <t>سميحة الدرويش</t>
  </si>
  <si>
    <t>وجدان الدرويش</t>
  </si>
  <si>
    <t>إسراء الحسن</t>
  </si>
  <si>
    <t>مها المظلومة</t>
  </si>
  <si>
    <t>مالك الدرويش</t>
  </si>
  <si>
    <t>محمد الدرويش</t>
  </si>
  <si>
    <t>نور الدرويش</t>
  </si>
  <si>
    <t>عمر الدرويش</t>
  </si>
  <si>
    <t>مصطفى العلوش</t>
  </si>
  <si>
    <t>عبد الباسط العلوش</t>
  </si>
  <si>
    <t>أحمد الحسين</t>
  </si>
  <si>
    <t>أحمد الخالد</t>
  </si>
  <si>
    <t>منى المحمد</t>
  </si>
  <si>
    <t>رجاء المحمد</t>
  </si>
  <si>
    <t>نوح المظلومة</t>
  </si>
  <si>
    <t>عائشة العلي المظلومة</t>
  </si>
  <si>
    <t>زكريا خطاب</t>
  </si>
  <si>
    <t>علي كلزية</t>
  </si>
  <si>
    <t>تركية عواد</t>
  </si>
  <si>
    <t>أمين عواد</t>
  </si>
  <si>
    <t>صابرين الجمعة</t>
  </si>
  <si>
    <t>أحمد الجمعة</t>
  </si>
  <si>
    <t>عبد الله مشاعل</t>
  </si>
  <si>
    <t>علي  العلوش</t>
  </si>
  <si>
    <t>سمير  كراسي</t>
  </si>
  <si>
    <t>الاسم الثلاثي</t>
  </si>
  <si>
    <t>سلوى طلال الطالب</t>
  </si>
  <si>
    <t>عبد الرحمن مهيان الدرويش</t>
  </si>
  <si>
    <t>أنور عبيد الدرويش</t>
  </si>
  <si>
    <t>أحمد عبد الفتاح النعسان</t>
  </si>
  <si>
    <t>ياسمين عبد الله الحاج مصطفى</t>
  </si>
  <si>
    <t>مريم يونس النعسان</t>
  </si>
  <si>
    <t>إسراء عبد الفتاح النعسان</t>
  </si>
  <si>
    <t>فاطمة عبد الله النعسان</t>
  </si>
  <si>
    <t>مصطفى عبد الرزاق النعسان</t>
  </si>
  <si>
    <t>حسين وائل الدرويش</t>
  </si>
  <si>
    <t>بشار مصطفى أمينو</t>
  </si>
  <si>
    <t>بهاء عدنان المحمد</t>
  </si>
  <si>
    <t>راما عدنان المحمد</t>
  </si>
  <si>
    <t>زكريا عبد الرزاق النعسان</t>
  </si>
  <si>
    <t>صفاء عبد الرزاق النعسان</t>
  </si>
  <si>
    <t>عبد الله أنس النعسان</t>
  </si>
  <si>
    <t>ليمار محمد رامي مقرش</t>
  </si>
  <si>
    <t>محمد مهدي مصطفى عقاد</t>
  </si>
  <si>
    <t>هدى أحمد الشامي</t>
  </si>
  <si>
    <t>أحمد محمود المحمد</t>
  </si>
  <si>
    <t>أحمد حسين خطاب</t>
  </si>
  <si>
    <t>حسن أحمد عموري</t>
  </si>
  <si>
    <t>حليمة محمود المحمد</t>
  </si>
  <si>
    <t>خالد سعيد السعيد</t>
  </si>
  <si>
    <t>رهف جاسم الأحمد</t>
  </si>
  <si>
    <t>رهف خليفة الحمود</t>
  </si>
  <si>
    <t>ريان علاء ميمة</t>
  </si>
  <si>
    <t>ريماس أحمد بكور</t>
  </si>
  <si>
    <t>شهد حمود الحسن</t>
  </si>
  <si>
    <t>عبد الهادي فادي دقاق</t>
  </si>
  <si>
    <t>عمر فاروق أحمد غراب</t>
  </si>
  <si>
    <t>محمد أحمد ملحم</t>
  </si>
  <si>
    <t>مروة سعيد السعيد</t>
  </si>
  <si>
    <t>مصعب خليفة الحمود</t>
  </si>
  <si>
    <t>إسماعيل عمر عتيق</t>
  </si>
  <si>
    <t>إيلاف زكريا المصري</t>
  </si>
  <si>
    <t>أحمد عمر عتيق</t>
  </si>
  <si>
    <t>تسنيم أحمد فليس</t>
  </si>
  <si>
    <t>تسنيم أحمد ميمة</t>
  </si>
  <si>
    <t>حمزة أحمد بكور</t>
  </si>
  <si>
    <t>سارة خالد السيد</t>
  </si>
  <si>
    <t>شيماء عبد الجليل مرقو</t>
  </si>
  <si>
    <t>علا شادي مقرش</t>
  </si>
  <si>
    <t>كميلة حسام قافو</t>
  </si>
  <si>
    <t>محمد جاسم الأحمد</t>
  </si>
  <si>
    <t>محمد حسن ملحم</t>
  </si>
  <si>
    <t>هلال زكريا حدادة</t>
  </si>
  <si>
    <t>وفاء محمد منير قزموز</t>
  </si>
  <si>
    <t>قمر أحمد حردان</t>
  </si>
  <si>
    <t>إيناس محمود رمضان</t>
  </si>
  <si>
    <t>أحمد محمد خاروف</t>
  </si>
  <si>
    <t>أحمد محمود دواليبي</t>
  </si>
  <si>
    <t>بيان أحمد بكاري</t>
  </si>
  <si>
    <t>جواهر جاسم الأحمد</t>
  </si>
  <si>
    <t>حمزة عمار مدلل</t>
  </si>
  <si>
    <t>خنسة طلال الطالب</t>
  </si>
  <si>
    <t>رغد سعيد السعيد</t>
  </si>
  <si>
    <t>روان عدنان ديري</t>
  </si>
  <si>
    <t>شيماء لؤي خاروف</t>
  </si>
  <si>
    <t>عمر عبد الحميد حميدي</t>
  </si>
  <si>
    <t>فاطمة أحمد بكاري</t>
  </si>
  <si>
    <t>محمد حسين حلاق</t>
  </si>
  <si>
    <t>مخلصة بسام حمشو</t>
  </si>
  <si>
    <t>مصطفى حسين خطاب</t>
  </si>
  <si>
    <t>نوار حسين حلاق</t>
  </si>
  <si>
    <t>ورد مازن عقاد</t>
  </si>
  <si>
    <t>إيمان خليفة الحمود</t>
  </si>
  <si>
    <t>أحمد محمد بساطة</t>
  </si>
  <si>
    <t>رضوان أحمد حردان</t>
  </si>
  <si>
    <t>زيد زكريا حدادة</t>
  </si>
  <si>
    <t>عبد الحميد حسن ملحم</t>
  </si>
  <si>
    <t>عبيدة عمر عتيق</t>
  </si>
  <si>
    <t>عمر أحمد مراد</t>
  </si>
  <si>
    <t>عمر محمد ميمة</t>
  </si>
  <si>
    <t>لجين خالد السيد</t>
  </si>
  <si>
    <t>محمد حسين خطاب</t>
  </si>
  <si>
    <t>محمد عمار مصطفى حجازي</t>
  </si>
  <si>
    <t>محمد أحمد عموري</t>
  </si>
  <si>
    <t>محمد عبد الجليل مرقو</t>
  </si>
  <si>
    <t>محمد أحمد ميمة</t>
  </si>
  <si>
    <t>يحيى زكريا حناوي</t>
  </si>
  <si>
    <t>إيمان أحمد شامي</t>
  </si>
  <si>
    <t>آسيا أحمد بكاري</t>
  </si>
  <si>
    <t>راوية أحمد ستر</t>
  </si>
  <si>
    <t>روان أحمد ستر</t>
  </si>
  <si>
    <t>عبد الكريم أحمد بكاري</t>
  </si>
  <si>
    <t>غيث ماهر خاروف</t>
  </si>
  <si>
    <t>قتيبة طلال الطالب</t>
  </si>
  <si>
    <t>مصطفى محمد خطاب</t>
  </si>
  <si>
    <t>نور محمد حدادة</t>
  </si>
  <si>
    <t>هديل غسان حردان</t>
  </si>
  <si>
    <t>إيلاف محمد هشام أول</t>
  </si>
  <si>
    <t>رضوان أسامة خياط نقو</t>
  </si>
  <si>
    <t>صالح محمد وليد قمقم</t>
  </si>
  <si>
    <t>عبد الله زكريا المصري</t>
  </si>
  <si>
    <t>محمود محمد بساطة</t>
  </si>
  <si>
    <t>محمد إبراهيم عفش</t>
  </si>
  <si>
    <t>إيلاف عادل الموسى</t>
  </si>
  <si>
    <t>أحمد محمود رمضان</t>
  </si>
  <si>
    <t>أيمن محمد ملحم</t>
  </si>
  <si>
    <t>بيان محمود مدلل</t>
  </si>
  <si>
    <t>تميم مصطفى حجازي</t>
  </si>
  <si>
    <t>جنى عبد الله عقيل</t>
  </si>
  <si>
    <t>حسان أحمد غراب</t>
  </si>
  <si>
    <t>رغد زكريا حدادة</t>
  </si>
  <si>
    <t>روها محمد خوندة</t>
  </si>
  <si>
    <t>زين الدين محمد فخر الدين طالب</t>
  </si>
  <si>
    <t>عبد الرحمن رشيد مراد</t>
  </si>
  <si>
    <t>عبد الله سعيد السعيد</t>
  </si>
  <si>
    <t>فاطمة محمود دواليبي</t>
  </si>
  <si>
    <t>محمد براء مصطفى حجازي</t>
  </si>
  <si>
    <t>محمد أحمد بكور</t>
  </si>
  <si>
    <t>محمد خير أحمد ستر</t>
  </si>
  <si>
    <t>منى لؤي خاروف</t>
  </si>
  <si>
    <t>وسيم مازن عقاد</t>
  </si>
  <si>
    <t>يوسف عز الدين أحمد عفش</t>
  </si>
  <si>
    <t>البراء محمد عرعور</t>
  </si>
  <si>
    <t>حسن مصطفى بساطة</t>
  </si>
  <si>
    <t>عبد اللطيف أحمد غراب</t>
  </si>
  <si>
    <t>عبد الله مصطفى حجازي</t>
  </si>
  <si>
    <t>محمد نجاد مازن عقاد</t>
  </si>
  <si>
    <t>محمود محمد سويدان</t>
  </si>
  <si>
    <t>غيث غسان حردان</t>
  </si>
  <si>
    <t>روهى أسامة خياط نقو</t>
  </si>
  <si>
    <t>إبراهيم حسن العلي المظلومة</t>
  </si>
  <si>
    <t>خديجة حسن العلي المظلومة</t>
  </si>
  <si>
    <t>عبد العزيز جهاد الموسى</t>
  </si>
  <si>
    <t>عبد الرزاق محمد العلي المظلومة</t>
  </si>
  <si>
    <t>خالدية عبد الكريم أبو الخيش</t>
  </si>
  <si>
    <t>نور الهدى عبد الكريم أبو الخيش</t>
  </si>
  <si>
    <t>بسملة أحمد خاروف</t>
  </si>
  <si>
    <t>حمزة ماهر خاروف</t>
  </si>
  <si>
    <t>عمر أحمد سعد الدين</t>
  </si>
  <si>
    <t>محمد نصر الدين أحمد زيدان</t>
  </si>
  <si>
    <t>طه ناصر بصبوص</t>
  </si>
  <si>
    <t>شحود ابراهيم العلوش</t>
  </si>
  <si>
    <t>عائشة جمال الجدعان</t>
  </si>
  <si>
    <t>أحمد جمال الجدعان</t>
  </si>
  <si>
    <t>بتول محمد حدادة</t>
  </si>
  <si>
    <t>سدرة المنتهى عبد الله صباغ</t>
  </si>
  <si>
    <t>خديجة أحمد مراد</t>
  </si>
  <si>
    <t>منى أحمد سعد الدين</t>
  </si>
  <si>
    <t>مروة أحمد سعد الدين</t>
  </si>
  <si>
    <t>بيان خالد العيسى</t>
  </si>
  <si>
    <t>جهاد خالد العيسى</t>
  </si>
  <si>
    <t>أحمد خالد العيسى</t>
  </si>
  <si>
    <t>بتول محمد المصطفى</t>
  </si>
  <si>
    <t>مصطفى محمد المصطفى</t>
  </si>
  <si>
    <t>مروة محمد المصطفى</t>
  </si>
  <si>
    <t>مصطفى يوسف النعسان</t>
  </si>
  <si>
    <t>مصطفى عبد الباسط النعسان</t>
  </si>
  <si>
    <t>أحمد يونس النعسان</t>
  </si>
  <si>
    <t>عبير عبد الفتاح النعسان</t>
  </si>
  <si>
    <t>نور عبد الفتاح النعسان</t>
  </si>
  <si>
    <t>محمد خالد الحسن</t>
  </si>
  <si>
    <t>محمود خالد الحسن</t>
  </si>
  <si>
    <t>أحمد خالد الحسن</t>
  </si>
  <si>
    <t>أمين إبراهيم الجاسم</t>
  </si>
  <si>
    <t>خالد إبراهيم الجاسم</t>
  </si>
  <si>
    <t>غياث وائل الدياب</t>
  </si>
  <si>
    <t>فاطمة عامر بهلوان</t>
  </si>
  <si>
    <t>شام عامر بهلوان</t>
  </si>
  <si>
    <t>مريم عبيد الدرويش</t>
  </si>
  <si>
    <t>سميحة أنور الدرويش</t>
  </si>
  <si>
    <t>وجدان معمر الدرويش</t>
  </si>
  <si>
    <t>إسراء عبد الكريم الحسن</t>
  </si>
  <si>
    <t>بيان عبد الرزاق النعسان</t>
  </si>
  <si>
    <t>أحمد عبد الرزاق النعسان</t>
  </si>
  <si>
    <t>مها صبحي المظلومة</t>
  </si>
  <si>
    <t>مالك مهيان الدرويش</t>
  </si>
  <si>
    <t>محمد أحمد الدرويش</t>
  </si>
  <si>
    <t>نور عبيد الدرويش</t>
  </si>
  <si>
    <t>عمر شدوان الدرويش</t>
  </si>
  <si>
    <t>مصطفى حمزة العلوش</t>
  </si>
  <si>
    <t>عبد الباسط حمزة العلوش</t>
  </si>
  <si>
    <t>أحمد عدنان الحسين</t>
  </si>
  <si>
    <t>أحمد درويش الخالد</t>
  </si>
  <si>
    <t>منى محمد المحمد</t>
  </si>
  <si>
    <t>رجاء محمد المحمد</t>
  </si>
  <si>
    <t>مريم عيدو المظلومة</t>
  </si>
  <si>
    <t>نوح محمود المظلومة</t>
  </si>
  <si>
    <t>عائشة حسن العلي المظلومة</t>
  </si>
  <si>
    <t>زكريا يحيى خطاب</t>
  </si>
  <si>
    <t>علي أحمد كلزية</t>
  </si>
  <si>
    <t>تركية أحمد عواد</t>
  </si>
  <si>
    <t>أمين أحمد عواد</t>
  </si>
  <si>
    <t>محمد أحمد عواد</t>
  </si>
  <si>
    <t>صابرين رياض الجمعة</t>
  </si>
  <si>
    <t>أحمد رياض الجمعة</t>
  </si>
  <si>
    <t>إبرهيم صبحي علي خميس</t>
  </si>
  <si>
    <t>إبراهيم محمد شوبك</t>
  </si>
  <si>
    <t>أحمد محمد شوبك</t>
  </si>
  <si>
    <t>عبد الله مصطفى العبسي</t>
  </si>
  <si>
    <t>عبد الله  شريمو</t>
  </si>
  <si>
    <t>حذيفة مهدي السفان</t>
  </si>
  <si>
    <t>سميرة محمود حدادة</t>
  </si>
  <si>
    <t>ريان  بابللي</t>
  </si>
  <si>
    <t>عدنان عرمان العرمان</t>
  </si>
  <si>
    <t>زيد أحمد كراسي</t>
  </si>
  <si>
    <t>خليل علي المحمد</t>
  </si>
  <si>
    <t>ريم أنس حشيشو</t>
  </si>
  <si>
    <t>ساجدة محمد بركات</t>
  </si>
  <si>
    <t>عبد اللطيف يوسف أبو شريف</t>
  </si>
  <si>
    <t>عبادة أحمد الديب</t>
  </si>
  <si>
    <t>عبد الرزاق يوسف الباب</t>
  </si>
  <si>
    <t>محمود  شريمو</t>
  </si>
  <si>
    <t>مروان محمد أسامة بركات</t>
  </si>
  <si>
    <t>محمد  زراع</t>
  </si>
  <si>
    <t>نعيمة يوسف أبو شريف</t>
  </si>
  <si>
    <t>يوسف  شريمو</t>
  </si>
  <si>
    <t>عبد الحي أنس أبو بكر</t>
  </si>
  <si>
    <t>أحمد خالد الجدعان</t>
  </si>
  <si>
    <t>أحمد حسن قصير</t>
  </si>
  <si>
    <t>حسن حسين ملحم</t>
  </si>
  <si>
    <t>حسن عبد الخالق نجار</t>
  </si>
  <si>
    <t>حلا مصطفى مزكتلي</t>
  </si>
  <si>
    <t>خديجة رشيد مراد</t>
  </si>
  <si>
    <t>عمار أنس حشيشو</t>
  </si>
  <si>
    <t>رغد مروان خاروف</t>
  </si>
  <si>
    <t>راما أحمد العموري</t>
  </si>
  <si>
    <t>كسار أحمد الديب</t>
  </si>
  <si>
    <t>حسان محمد ريحاوي</t>
  </si>
  <si>
    <t>سيفو أحمد الديب</t>
  </si>
  <si>
    <t>عبد الله أحمد مشاعل</t>
  </si>
  <si>
    <t>غيث إبراهيم طباخ</t>
  </si>
  <si>
    <t>محمد صالح شريمو</t>
  </si>
  <si>
    <t>محمد أحمد مشاعل</t>
  </si>
  <si>
    <t>محمد يوسف أبو شريف</t>
  </si>
  <si>
    <t>علي عرمان العرمان</t>
  </si>
  <si>
    <t>عبد الكريم يوسف أبو شريف</t>
  </si>
  <si>
    <t>عبد الله محمود مدلل</t>
  </si>
  <si>
    <t>محمد علاء الدين شريمو</t>
  </si>
  <si>
    <t>محمد يوسف حلاق</t>
  </si>
  <si>
    <t>ماهر يوسف حلاق</t>
  </si>
  <si>
    <t>محمد حسن عتيق</t>
  </si>
  <si>
    <t>خالد  المحمد</t>
  </si>
  <si>
    <t>أمل محمد ريحاوي</t>
  </si>
  <si>
    <t>آية  الدبيس</t>
  </si>
  <si>
    <t>سمى مصطفى العبسي</t>
  </si>
  <si>
    <t>ظلال الإيمان عبد الله صباغ</t>
  </si>
  <si>
    <t>محمد حسين ملحم</t>
  </si>
  <si>
    <t>محمد مصطفى مزكتلي</t>
  </si>
  <si>
    <t>محمد محمد هشام أول</t>
  </si>
  <si>
    <t>مصطفى محمد ديب شريمو</t>
  </si>
  <si>
    <t>ناديا محمد أسامة بركات</t>
  </si>
  <si>
    <t>وفاء خالد أحمد</t>
  </si>
  <si>
    <t>أحمد حمود الحسن</t>
  </si>
  <si>
    <t>عبد الحميد عرمان العرمان</t>
  </si>
  <si>
    <t>محمد نور عبد الحميد حميدي</t>
  </si>
  <si>
    <t>إسراء طالب حارس</t>
  </si>
  <si>
    <t>أحمد نور مروان خاروف</t>
  </si>
  <si>
    <t>أماني أحمد خاروف</t>
  </si>
  <si>
    <t>آمنة محمد ملحم</t>
  </si>
  <si>
    <t>براءة أحمد خاروف</t>
  </si>
  <si>
    <t>تسنيم حافظ مدلل</t>
  </si>
  <si>
    <t>ريان حافظ مدلل</t>
  </si>
  <si>
    <t>زكريا عبد القادر دروبي</t>
  </si>
  <si>
    <t>سلمى محمد بساطة</t>
  </si>
  <si>
    <t>غالية أحمد كراسي</t>
  </si>
  <si>
    <t>محمد نور خالد الحسن</t>
  </si>
  <si>
    <t>محمود محمد جسري</t>
  </si>
  <si>
    <t>عبد الله محمد شله</t>
  </si>
  <si>
    <t>محمد خالد عواد</t>
  </si>
  <si>
    <t>منى أحمد سندة</t>
  </si>
  <si>
    <t>ولاء أحمد عفش</t>
  </si>
  <si>
    <t>تسنيم عادل الموسى</t>
  </si>
  <si>
    <t>حلا محمد جسري</t>
  </si>
  <si>
    <t>زهراء محمد خطيب</t>
  </si>
  <si>
    <t>كمال صبحي بكور</t>
  </si>
  <si>
    <t>محمد رضوان كنساوي</t>
  </si>
  <si>
    <t>محمد أحمد مراد</t>
  </si>
  <si>
    <t>مصطفى إبراهيم عفش</t>
  </si>
  <si>
    <t>وئام بلال أوسو</t>
  </si>
  <si>
    <t>ياسمين أحمد مراد</t>
  </si>
  <si>
    <t>يامن إبراهيم طباخ</t>
  </si>
  <si>
    <t>يوسف محمد خطيب</t>
  </si>
  <si>
    <t>مايا أحمد مشاعل</t>
  </si>
  <si>
    <t>آية أحمد مراد</t>
  </si>
  <si>
    <t>بسمة محمد معطي خانطوماني</t>
  </si>
  <si>
    <t>جلنار أحمد مراد</t>
  </si>
  <si>
    <t>دانية مازن عقاد</t>
  </si>
  <si>
    <t>روان محمد هشام أول</t>
  </si>
  <si>
    <t>سارة أحمد كراسي</t>
  </si>
  <si>
    <t>شهد غسان حردان</t>
  </si>
  <si>
    <t>عبد الله محمد خطيب</t>
  </si>
  <si>
    <t>محمد علاوي العلوش</t>
  </si>
  <si>
    <t>محمد ريان ماجد معراتي</t>
  </si>
  <si>
    <t>حسناء إبراهيم بركاوي</t>
  </si>
  <si>
    <t>أنس محمد عرعور</t>
  </si>
  <si>
    <t>علي  ابراهيم العلوش</t>
  </si>
  <si>
    <t>جمعة محمد سويدان</t>
  </si>
  <si>
    <t>ولاء محمود المحمد</t>
  </si>
  <si>
    <t>أحمد عبد الحميد مصطفى</t>
  </si>
  <si>
    <t>محمد فيصل العلوش</t>
  </si>
  <si>
    <t>فاطمة علاوي العلوش</t>
  </si>
  <si>
    <t>نسرين ابراهيم العلوش</t>
  </si>
  <si>
    <t>ولاء علاوي العلوش</t>
  </si>
  <si>
    <t>مصطفى عبدالحميد مصطفى</t>
  </si>
  <si>
    <t>شهناز صلاح الدين الخلف</t>
  </si>
  <si>
    <t>أمل عبد القادر قافو</t>
  </si>
  <si>
    <t>شهد محمد جسري</t>
  </si>
  <si>
    <t>ريم أحمد مشاعل</t>
  </si>
  <si>
    <t>سمير  أحمد كراسي</t>
  </si>
  <si>
    <t>جودي عادل الموسى</t>
  </si>
  <si>
    <t>بيان أحمد صالح</t>
  </si>
  <si>
    <t>ريان أحمد صالح</t>
  </si>
  <si>
    <t>سحر مصطفى حجازي</t>
  </si>
  <si>
    <t>فاطمة خالد أحمد</t>
  </si>
  <si>
    <t>شهد جاسم الأحمد</t>
  </si>
  <si>
    <t>حمزة أحمد حدادة</t>
  </si>
  <si>
    <t>قصي ماهر خاروف</t>
  </si>
  <si>
    <t>الأول2</t>
  </si>
  <si>
    <t>الرابع2</t>
  </si>
  <si>
    <t>الرابع1</t>
  </si>
  <si>
    <t>الأول1</t>
  </si>
  <si>
    <t>إيمان ناصيف النعسان</t>
  </si>
  <si>
    <t>حمدوش</t>
  </si>
  <si>
    <t>شهد طلال حمدوش</t>
  </si>
  <si>
    <t>شهد حمدوش</t>
  </si>
  <si>
    <t>إيمان النعسان</t>
  </si>
  <si>
    <t>عفان</t>
  </si>
  <si>
    <t>زكية</t>
  </si>
  <si>
    <t>زياد</t>
  </si>
  <si>
    <t>زكية أبو الخيش</t>
  </si>
  <si>
    <t>زكية زياد أبو الخيش</t>
  </si>
  <si>
    <t>نور طلال حمدوش</t>
  </si>
  <si>
    <t>نور حمدوش</t>
  </si>
  <si>
    <t>مراد شراق الزيت</t>
  </si>
  <si>
    <t>مراد حسن شراق الويت</t>
  </si>
  <si>
    <t>شراق الزيت</t>
  </si>
  <si>
    <t>أحمد كردي</t>
  </si>
  <si>
    <t>أحمد حسن كردي</t>
  </si>
  <si>
    <t>كردي</t>
  </si>
  <si>
    <t>عدنان المحمد</t>
  </si>
  <si>
    <t>عدنان إبراهيم المحمد</t>
  </si>
  <si>
    <t>صبا الجمعة</t>
  </si>
  <si>
    <t>صبا رياض الجمعة</t>
  </si>
  <si>
    <t>صبا</t>
  </si>
  <si>
    <t>حمدان</t>
  </si>
  <si>
    <t>تيسير</t>
  </si>
  <si>
    <t>عبد الله عبد الباسط النعسان</t>
  </si>
  <si>
    <t>شهد مصطفى</t>
  </si>
  <si>
    <t>شهد فادي مصطفى</t>
  </si>
  <si>
    <t>مصطفى محمد النعسان</t>
  </si>
  <si>
    <t>محمود النعسان</t>
  </si>
  <si>
    <t>محمود عبد الباسط النعسان</t>
  </si>
  <si>
    <t>علي النيوف</t>
  </si>
  <si>
    <t>علي أيمن النيوف</t>
  </si>
  <si>
    <t>النيوف</t>
  </si>
  <si>
    <t>أحمد عمار الجمعة</t>
  </si>
  <si>
    <t>فواز</t>
  </si>
  <si>
    <t>القدور</t>
  </si>
  <si>
    <t>نجوى</t>
  </si>
  <si>
    <t>سيدرا</t>
  </si>
  <si>
    <t>الكردي</t>
  </si>
  <si>
    <t>آيات</t>
  </si>
  <si>
    <t>رهام</t>
  </si>
  <si>
    <t>معاذ</t>
  </si>
  <si>
    <t>جبل</t>
  </si>
  <si>
    <t>الحاجي</t>
  </si>
  <si>
    <t>باسل</t>
  </si>
  <si>
    <t>عاشور</t>
  </si>
  <si>
    <t>دغيم</t>
  </si>
  <si>
    <t>العلي</t>
  </si>
  <si>
    <t>السادس1</t>
  </si>
  <si>
    <t>السادس2</t>
  </si>
  <si>
    <t>السابع1</t>
  </si>
  <si>
    <t>الخامس1</t>
  </si>
  <si>
    <t>الخامس2</t>
  </si>
  <si>
    <t>العبود</t>
  </si>
  <si>
    <t>دياب</t>
  </si>
  <si>
    <t>الرحال</t>
  </si>
  <si>
    <t>مروة النعسان</t>
  </si>
  <si>
    <t>مروة محمد النعسان</t>
  </si>
  <si>
    <t>بيداء</t>
  </si>
  <si>
    <t>غنى</t>
  </si>
  <si>
    <t>الدغيم</t>
  </si>
  <si>
    <t>علي الجمعة</t>
  </si>
  <si>
    <t>علي عمار الجمعة</t>
  </si>
  <si>
    <t>نجوى الجمعة</t>
  </si>
  <si>
    <t>نجوى مازن الجمعة</t>
  </si>
  <si>
    <t>سيدرا الدرويش</t>
  </si>
  <si>
    <t>سيدرا أنور الدرويش</t>
  </si>
  <si>
    <t>أمل علي خميس</t>
  </si>
  <si>
    <t>أمل صبحي علي خميس</t>
  </si>
  <si>
    <t>رهام اليوسف</t>
  </si>
  <si>
    <t>رهام حسن اليوسف</t>
  </si>
  <si>
    <t>فاطمة الجدعان</t>
  </si>
  <si>
    <t>فاطمة خالد الجدعان</t>
  </si>
  <si>
    <t>معاذ الحاجي</t>
  </si>
  <si>
    <t>معاذ جبل الحاجي</t>
  </si>
  <si>
    <t>باسل الحاج مصطفى</t>
  </si>
  <si>
    <t>باسل عبد الله الحاج مصطفى</t>
  </si>
  <si>
    <t>خطاب خطاب</t>
  </si>
  <si>
    <t>خطاب محمود خطاب</t>
  </si>
  <si>
    <t>مصطفى عبد الحميد النعسان</t>
  </si>
  <si>
    <t>عبد الله عبد الحميد النعسان</t>
  </si>
  <si>
    <t>براءة الجمعة</t>
  </si>
  <si>
    <t>براءة مازن الجمعة</t>
  </si>
  <si>
    <t>تسنيم المصري</t>
  </si>
  <si>
    <t>تسنيم زكريا المصري</t>
  </si>
  <si>
    <t>أماني عاشور</t>
  </si>
  <si>
    <t>أماني مالك عاشور</t>
  </si>
  <si>
    <t>نور الهدى خطاب</t>
  </si>
  <si>
    <t>نور الهدى تيسير خطاب</t>
  </si>
  <si>
    <t>زينب عواد</t>
  </si>
  <si>
    <t>زينب محمود عواد</t>
  </si>
  <si>
    <t>باسل النعسان</t>
  </si>
  <si>
    <t>باسل أنس النعسان</t>
  </si>
  <si>
    <t>حلا القدور</t>
  </si>
  <si>
    <t>حلا حسين القدور</t>
  </si>
  <si>
    <t>بيداء الحاجي</t>
  </si>
  <si>
    <t>نور الهدى كردي</t>
  </si>
  <si>
    <t>هديل كردي</t>
  </si>
  <si>
    <t>هديل حسين كردي</t>
  </si>
  <si>
    <t>حمزة دياب</t>
  </si>
  <si>
    <t>حمزة مصطفى دياب</t>
  </si>
  <si>
    <t>غنى حمدوش</t>
  </si>
  <si>
    <t>غنى طلال حمدوش</t>
  </si>
  <si>
    <t>عبد القادر المظلومة</t>
  </si>
  <si>
    <t>إبراهيم المصطفى</t>
  </si>
  <si>
    <t>إبراهيم يوسف المصطفى</t>
  </si>
  <si>
    <t>بيان المحمد</t>
  </si>
  <si>
    <t>بتول النعسان</t>
  </si>
  <si>
    <t>بتول محمد النعسان</t>
  </si>
  <si>
    <t>خالد الدغيم</t>
  </si>
  <si>
    <t>زيد دياب</t>
  </si>
  <si>
    <t>سارة العبود</t>
  </si>
  <si>
    <t>علي خطاب</t>
  </si>
  <si>
    <t>علي محمود خطاب</t>
  </si>
  <si>
    <t>محمود حمدان</t>
  </si>
  <si>
    <t>أحمد العبود</t>
  </si>
  <si>
    <t>منى الدرويش</t>
  </si>
  <si>
    <t>منى شدوان الدرويش</t>
  </si>
  <si>
    <t>فواز مصطفى</t>
  </si>
  <si>
    <t>فواز فادي مصطفى</t>
  </si>
  <si>
    <t>مسرع</t>
  </si>
  <si>
    <t>مسرع1</t>
  </si>
  <si>
    <t>هند</t>
  </si>
  <si>
    <t>قدور</t>
  </si>
  <si>
    <t>محمد مهيان الدرويش</t>
  </si>
  <si>
    <t>آيات كلزية</t>
  </si>
  <si>
    <t>محمد عيد</t>
  </si>
  <si>
    <t>خالد محمد عيد الدغيم</t>
  </si>
  <si>
    <t>إسراء دغيم</t>
  </si>
  <si>
    <t>إسراء محمد عيد دغيم</t>
  </si>
  <si>
    <t>عساني</t>
  </si>
  <si>
    <t>صباح عساني</t>
  </si>
  <si>
    <t>صباح محمد عساني</t>
  </si>
  <si>
    <t>حمزة العلي المظلومة</t>
  </si>
  <si>
    <t>آسية</t>
  </si>
  <si>
    <t>آسية العلي المظلومة</t>
  </si>
  <si>
    <t>آسية  العلي المظلومة</t>
  </si>
  <si>
    <t>نور المحمد</t>
  </si>
  <si>
    <t>نور علي المحمد</t>
  </si>
  <si>
    <t>شهد المحمد</t>
  </si>
  <si>
    <t>شهد علي المحمد</t>
  </si>
  <si>
    <t>بتول العلي المظلومة</t>
  </si>
  <si>
    <t>رغد الرحال</t>
  </si>
  <si>
    <t>رغد أحمد الرحال</t>
  </si>
  <si>
    <t>آيات أحمد كلزية</t>
  </si>
  <si>
    <t>عبد الغني</t>
  </si>
  <si>
    <t>نصر الله</t>
  </si>
  <si>
    <t>الشيخ عبدو</t>
  </si>
  <si>
    <t>نصر الله الشيخ عبدو</t>
  </si>
  <si>
    <t>مؤيد معراتي</t>
  </si>
  <si>
    <t>عبد الرحمن العلي</t>
  </si>
  <si>
    <t>هبة الجمعة</t>
  </si>
  <si>
    <t>هبة رياض الجمعة</t>
  </si>
  <si>
    <t>الحاج خلف</t>
  </si>
  <si>
    <t>إبراهيم الحاج خلف</t>
  </si>
  <si>
    <t>إبراهيم بركات الحاج خلف</t>
  </si>
  <si>
    <t>فاطمة العلي المظلومة</t>
  </si>
  <si>
    <t>فاطمة حسن العلي المظلومة</t>
  </si>
  <si>
    <t xml:space="preserve"> </t>
  </si>
  <si>
    <t xml:space="preserve">  </t>
  </si>
  <si>
    <t>محاسن</t>
  </si>
  <si>
    <t>محمود محمد حمدان</t>
  </si>
  <si>
    <t>بابيص</t>
  </si>
  <si>
    <t>مؤيد عبد الله معراتي</t>
  </si>
  <si>
    <t>عبد الرحمن محمد العلي</t>
  </si>
  <si>
    <t>باسا</t>
  </si>
  <si>
    <t>سارة باسل العبود</t>
  </si>
  <si>
    <t>زيد مصطفى دياب</t>
  </si>
  <si>
    <t>تلدو</t>
  </si>
  <si>
    <t>مظهر</t>
  </si>
  <si>
    <t>نصر الله مظهر الشيخ عبدو</t>
  </si>
  <si>
    <t>جمانة</t>
  </si>
  <si>
    <t>حمزة علي العلي المظلومة</t>
  </si>
  <si>
    <t>محمود محمد منير قزموز</t>
  </si>
  <si>
    <t>حامد</t>
  </si>
  <si>
    <t>بيداء حامد الحاجي</t>
  </si>
  <si>
    <t>كفر عبيد</t>
  </si>
  <si>
    <t>بتول علي العلي المظلومة</t>
  </si>
  <si>
    <t>نور عبد الباسط النعسان</t>
  </si>
  <si>
    <t>إبراهيم محمد العلي المظلومة</t>
  </si>
  <si>
    <t>حسن العلي المظلومة</t>
  </si>
  <si>
    <t>حسن محمد العلي المظلومة</t>
  </si>
  <si>
    <t>موسى</t>
  </si>
  <si>
    <t>العبد الله</t>
  </si>
  <si>
    <t>فادية</t>
  </si>
  <si>
    <t>فاطمة العبد الله</t>
  </si>
  <si>
    <t>فادية العبد الله</t>
  </si>
  <si>
    <t>فاطمة عبد الله العبد الله</t>
  </si>
  <si>
    <t>فادية محمود العبد الله</t>
  </si>
  <si>
    <t>محمد رشيد مراد</t>
  </si>
  <si>
    <t>أحمد باسل العبود</t>
  </si>
  <si>
    <t>أحمد العلي المظلومة</t>
  </si>
  <si>
    <t>أحمد محمد العلي المظلومة</t>
  </si>
  <si>
    <t>نسيم</t>
  </si>
  <si>
    <t>نسيم الكردي</t>
  </si>
  <si>
    <t>نسيم حسين الكردي</t>
  </si>
  <si>
    <t>عدلة</t>
  </si>
  <si>
    <t>جرجناز</t>
  </si>
  <si>
    <t>آية الله</t>
  </si>
  <si>
    <t>أمونة</t>
  </si>
  <si>
    <t>عزيزة</t>
  </si>
  <si>
    <t>كفرنبل</t>
  </si>
  <si>
    <t>زهرة</t>
  </si>
  <si>
    <t>دير الزور</t>
  </si>
  <si>
    <t>صبوحة</t>
  </si>
  <si>
    <t>عطلة1</t>
  </si>
  <si>
    <t>خميس</t>
  </si>
  <si>
    <t>عطلة2</t>
  </si>
  <si>
    <t>سبت</t>
  </si>
  <si>
    <t>أحد</t>
  </si>
  <si>
    <t>اثنين</t>
  </si>
  <si>
    <t>ثلاثاء</t>
  </si>
  <si>
    <t>أربعاء</t>
  </si>
  <si>
    <t>قرطبة</t>
  </si>
  <si>
    <t>اسم المدرسة</t>
  </si>
  <si>
    <t>جميل</t>
  </si>
  <si>
    <t>عواش</t>
  </si>
  <si>
    <t>رحاب</t>
  </si>
  <si>
    <t>العمقية</t>
  </si>
  <si>
    <t>حيالين</t>
  </si>
  <si>
    <t>معرتحرمة</t>
  </si>
  <si>
    <t>أخرس</t>
  </si>
  <si>
    <t>نور الهدى حسين كردي</t>
  </si>
  <si>
    <t>عبد القادر محمود المظلومة</t>
  </si>
  <si>
    <t>المليحة</t>
  </si>
  <si>
    <t>كفر نبوذة</t>
  </si>
  <si>
    <t>خنيزير</t>
  </si>
  <si>
    <t>الوضيحي</t>
  </si>
  <si>
    <t>العقمية</t>
  </si>
  <si>
    <t>تلدين</t>
  </si>
  <si>
    <t>كوكبة</t>
  </si>
  <si>
    <t>عبود</t>
  </si>
  <si>
    <t>حسام عبود الحسين</t>
  </si>
  <si>
    <t>حسام الحسين</t>
  </si>
  <si>
    <t>فائز</t>
  </si>
  <si>
    <t>البكري</t>
  </si>
  <si>
    <t>فائز رضوان البكري</t>
  </si>
  <si>
    <t>فائز البكري</t>
  </si>
  <si>
    <t>منير</t>
  </si>
  <si>
    <t>المرة</t>
  </si>
  <si>
    <t>علي المرة</t>
  </si>
  <si>
    <t>علي منير المرة</t>
  </si>
  <si>
    <t>العمر</t>
  </si>
  <si>
    <t>عمر العمر</t>
  </si>
  <si>
    <t>عمر أحمد العمر</t>
  </si>
  <si>
    <t>الإبراهيم</t>
  </si>
  <si>
    <t>علي الإبراهيم</t>
  </si>
  <si>
    <t>علي وليد الإبراهيم</t>
  </si>
  <si>
    <t>طيبة</t>
  </si>
  <si>
    <t>طيبة العمر</t>
  </si>
  <si>
    <t>طيبة أحمد العمر</t>
  </si>
  <si>
    <t>آلاء</t>
  </si>
  <si>
    <t>آلاء المرة</t>
  </si>
  <si>
    <t>آلاء أحمد المرة</t>
  </si>
  <si>
    <t>محمد مراد البكري</t>
  </si>
  <si>
    <t>محمد مراد رضوان البكري</t>
  </si>
  <si>
    <t>علي العبد الله</t>
  </si>
  <si>
    <t>علي خالد العبد الله</t>
  </si>
  <si>
    <t>أسماء العبد الله</t>
  </si>
  <si>
    <t>أسماء خالد العبد الله</t>
  </si>
  <si>
    <t>خديجة الإبراهيم</t>
  </si>
  <si>
    <t>خديجة وليد الإبراهيم</t>
  </si>
  <si>
    <t>محمد الحسين</t>
  </si>
  <si>
    <t>محمد عبود الحسين</t>
  </si>
  <si>
    <t>محمد نور العمر</t>
  </si>
  <si>
    <t>محمد نور أحمد العمر</t>
  </si>
  <si>
    <t>فتحية</t>
  </si>
  <si>
    <t>تفتناز</t>
  </si>
  <si>
    <t>تاريخ التسجيل</t>
  </si>
  <si>
    <t>سكن سابق
مكان النزوح</t>
  </si>
  <si>
    <t>السكن الحالي</t>
  </si>
  <si>
    <t>يتيم
معاق</t>
  </si>
  <si>
    <t>تاريخ الانقطاع عن التعليم</t>
  </si>
  <si>
    <t>الصف جواز</t>
  </si>
  <si>
    <t>الصف السابق</t>
  </si>
  <si>
    <t>قاعة</t>
  </si>
  <si>
    <t>عصرية</t>
  </si>
  <si>
    <t>كفر زيتا</t>
  </si>
  <si>
    <t>فطومة</t>
  </si>
  <si>
    <t>رشا</t>
  </si>
  <si>
    <t>التمانعة</t>
  </si>
  <si>
    <t>حيان</t>
  </si>
  <si>
    <t>ثراء</t>
  </si>
  <si>
    <t>عمقية</t>
  </si>
  <si>
    <t>سرسك</t>
  </si>
  <si>
    <t>خديجة محمود العلي المظلومة</t>
  </si>
  <si>
    <t>موسى كيروان</t>
  </si>
  <si>
    <t>موسى عبد الله كيروان</t>
  </si>
  <si>
    <t>كيروان</t>
  </si>
  <si>
    <t>الصفيرة</t>
  </si>
  <si>
    <t>تقدير2007</t>
  </si>
  <si>
    <t>تقدير2006</t>
  </si>
  <si>
    <t>مهند صلاح الدين الخلف</t>
  </si>
  <si>
    <t>تقدير2010</t>
  </si>
  <si>
    <t>تقدير2012</t>
  </si>
  <si>
    <t>فضيلة صقال</t>
  </si>
  <si>
    <t>تقدير2013</t>
  </si>
  <si>
    <t>تقدير2005</t>
  </si>
  <si>
    <t>تقدير2004</t>
  </si>
  <si>
    <t>تقدير2008</t>
  </si>
  <si>
    <t>تقدير2009</t>
  </si>
  <si>
    <t>تقدير2011</t>
  </si>
  <si>
    <t>م</t>
  </si>
  <si>
    <t>محل القيد</t>
  </si>
  <si>
    <t>رقم دفتر العائلة</t>
  </si>
  <si>
    <t>رقم هوية الأب</t>
  </si>
  <si>
    <t>اسم ولي الأمر</t>
  </si>
  <si>
    <t>صفته</t>
  </si>
  <si>
    <t>عمل الأب</t>
  </si>
  <si>
    <t>الصف الذي سجل فيه</t>
  </si>
  <si>
    <t>محمود صبحي العلي المظلومة</t>
  </si>
  <si>
    <t>محمود عيدو العلي المظلومة</t>
  </si>
  <si>
    <t>محمود العلي المظلومة</t>
  </si>
  <si>
    <t>أويس</t>
  </si>
  <si>
    <t>أويس العلي المظلومة</t>
  </si>
  <si>
    <t>أويس عبد الغني العلي المظلومة</t>
  </si>
  <si>
    <t>أوسيمة</t>
  </si>
  <si>
    <t>أوسيمة عفان</t>
  </si>
  <si>
    <t>أوسيمة خالد عفان</t>
  </si>
  <si>
    <t>آية العلي</t>
  </si>
  <si>
    <t>آية عامر العلي</t>
  </si>
  <si>
    <t>ريم العبد الله</t>
  </si>
  <si>
    <t>ريم أحمد العبد الله</t>
  </si>
  <si>
    <t>حويز فوقاني</t>
  </si>
  <si>
    <t>عزبة</t>
  </si>
  <si>
    <t>أرينبة</t>
  </si>
  <si>
    <t>فاطمة الجاسم</t>
  </si>
  <si>
    <t>المليحية</t>
  </si>
  <si>
    <t>الحرية</t>
  </si>
  <si>
    <t>هناء المحمد</t>
  </si>
  <si>
    <t>زهية العلي المظلومة</t>
  </si>
  <si>
    <t>الصفيرةخ48</t>
  </si>
  <si>
    <t>الحمكي</t>
  </si>
  <si>
    <t>فهد الحمكي</t>
  </si>
  <si>
    <t>فهد محمد الحمكي</t>
  </si>
  <si>
    <t>مؤيد الحمكي</t>
  </si>
  <si>
    <t>مؤيد محمد الحمكي</t>
  </si>
  <si>
    <t>مهند الحمكي</t>
  </si>
  <si>
    <t>مهند محمد الحمكي</t>
  </si>
  <si>
    <t>سفيان الحمكي</t>
  </si>
  <si>
    <t>سفيان محمد الحمكي</t>
  </si>
  <si>
    <t>العفتان</t>
  </si>
  <si>
    <t>عمر العفتان</t>
  </si>
  <si>
    <t>عمر محمد العفتان</t>
  </si>
  <si>
    <t>آمنة الدياب</t>
  </si>
  <si>
    <t>عيدة</t>
  </si>
  <si>
    <t>عيدة الحسن</t>
  </si>
  <si>
    <t>عيدة خالد الحسن</t>
  </si>
  <si>
    <t>المشيرفة الجنوبية</t>
  </si>
  <si>
    <t>منوف</t>
  </si>
  <si>
    <t>الجنسية</t>
  </si>
  <si>
    <t>الصفوف التي أعادها</t>
  </si>
  <si>
    <t>عدد أام الغياب</t>
  </si>
  <si>
    <t>عدد أيام الغياب</t>
  </si>
  <si>
    <t>مبرر</t>
  </si>
  <si>
    <t>غير مبرر</t>
  </si>
  <si>
    <t>عدد أيام الدوام</t>
  </si>
  <si>
    <t>مجموع أيام الدوام الفعلية للأشهر السابقة</t>
  </si>
  <si>
    <t>كفر نبل</t>
  </si>
  <si>
    <t>في الشهر</t>
  </si>
  <si>
    <t>في الأشهر السابقة</t>
  </si>
  <si>
    <t>مأ</t>
  </si>
  <si>
    <t>غ</t>
  </si>
  <si>
    <t>أيام الدوام</t>
  </si>
  <si>
    <t>مع الشهر الحالي</t>
  </si>
  <si>
    <t>حسين اليوسف</t>
  </si>
  <si>
    <t>حسين حسن اليوسف</t>
  </si>
  <si>
    <t>مستجد أم معيد أم منقول أم مستمع</t>
  </si>
  <si>
    <t>نتيجة آخر العام راسب ناجح متسرب</t>
  </si>
  <si>
    <t>قصر في القدم</t>
  </si>
  <si>
    <t>إبراهيم علي خميس</t>
  </si>
  <si>
    <t>يتيم و معاق</t>
  </si>
  <si>
    <t>متلازمة داون</t>
  </si>
  <si>
    <t>الشومرية</t>
  </si>
  <si>
    <t>محمد إبراهيم باروتجي</t>
  </si>
  <si>
    <t>آية العلي المظلومة</t>
  </si>
  <si>
    <t>آية حسن العلي المظلومة</t>
  </si>
  <si>
    <t>أمينة العلي المظلومة</t>
  </si>
  <si>
    <t>الصفيرةخ25/4</t>
  </si>
  <si>
    <t>معرتحرمة خ124</t>
  </si>
  <si>
    <t>أمون خالد</t>
  </si>
  <si>
    <t>مجمع الغاب</t>
  </si>
  <si>
    <t>مخيم مورك</t>
  </si>
  <si>
    <t>حازم</t>
  </si>
  <si>
    <t>عندان</t>
  </si>
  <si>
    <t>مخيم الجيسات</t>
  </si>
  <si>
    <t>عوض</t>
  </si>
  <si>
    <t>مريم عابد</t>
  </si>
  <si>
    <t>مخيم خان شيخون</t>
  </si>
  <si>
    <t>عامل</t>
  </si>
  <si>
    <t>خان شيخون خ131</t>
  </si>
  <si>
    <t>أب</t>
  </si>
  <si>
    <t>الصح</t>
  </si>
  <si>
    <t>غفران الصح</t>
  </si>
  <si>
    <t>خان شيخون خ190</t>
  </si>
  <si>
    <t>الحاضر</t>
  </si>
  <si>
    <t>الصفيرة خ25/4</t>
  </si>
  <si>
    <t>حمدو</t>
  </si>
  <si>
    <t>هيفاء مصطفى</t>
  </si>
  <si>
    <t>الفطاطة</t>
  </si>
  <si>
    <t>تابع النهضة</t>
  </si>
  <si>
    <t>الأب مسافر إلى لبنان</t>
  </si>
  <si>
    <t>جد</t>
  </si>
  <si>
    <t>العمقية خ106</t>
  </si>
  <si>
    <t>عدي</t>
  </si>
  <si>
    <t>مأمون</t>
  </si>
  <si>
    <t>نهود</t>
  </si>
  <si>
    <t>صابورة</t>
  </si>
  <si>
    <t>ضياء</t>
  </si>
  <si>
    <t>يمان</t>
  </si>
  <si>
    <t>هدى حمدان</t>
  </si>
  <si>
    <t>هدى محمد حمدان</t>
  </si>
  <si>
    <t>مريم حمدان</t>
  </si>
  <si>
    <t>مريم محمد حمدان</t>
  </si>
  <si>
    <t>رشا المرة</t>
  </si>
  <si>
    <t>رشا محمد المرة</t>
  </si>
  <si>
    <t>حازم خليفة</t>
  </si>
  <si>
    <t>حازم محمد خليفة</t>
  </si>
  <si>
    <t>أحمد العبد الله</t>
  </si>
  <si>
    <t>أحمد محمود العبد الله</t>
  </si>
  <si>
    <t>ريان عوض</t>
  </si>
  <si>
    <t>ريان محمد عوض</t>
  </si>
  <si>
    <t>أمل الصح</t>
  </si>
  <si>
    <t>أمل وسيم الصح</t>
  </si>
  <si>
    <t>حمدو العلي المظلومة</t>
  </si>
  <si>
    <t>حمدو حسن العلي المظلومة</t>
  </si>
  <si>
    <t>قصي الجمعة</t>
  </si>
  <si>
    <t>قصي عامر الجمعة</t>
  </si>
  <si>
    <t>عدي الجمعة</t>
  </si>
  <si>
    <t>عدي عامر الجمعة</t>
  </si>
  <si>
    <t>مأمون الجمعة</t>
  </si>
  <si>
    <t>مأمون فيصل الجمعة</t>
  </si>
  <si>
    <t>راما صابورة</t>
  </si>
  <si>
    <t>راما عمار صابورة</t>
  </si>
  <si>
    <t>يمان الجمعة</t>
  </si>
  <si>
    <t>يمان فيصل الجمعة</t>
  </si>
  <si>
    <t>جنى أحمد</t>
  </si>
  <si>
    <t>الجنكي</t>
  </si>
  <si>
    <t>ريم العمر</t>
  </si>
  <si>
    <t>خان شيخون خ134</t>
  </si>
  <si>
    <t>مصطفى الجنكي</t>
  </si>
  <si>
    <t>مصطفى أحمد الجنكي</t>
  </si>
  <si>
    <t>مزارع</t>
  </si>
  <si>
    <t>مسرع0</t>
  </si>
  <si>
    <t>جديد11</t>
  </si>
  <si>
    <t>جنى خالد أحمد</t>
  </si>
  <si>
    <t>عماد الدين</t>
  </si>
  <si>
    <t>ملحم الزويغي</t>
  </si>
  <si>
    <t>محمد عماد الدين ملحم</t>
  </si>
  <si>
    <t>معلم</t>
  </si>
  <si>
    <t>سامية البكور</t>
  </si>
  <si>
    <t>المعلقة خ25</t>
  </si>
  <si>
    <t>خالد البكور</t>
  </si>
  <si>
    <t>زهرة الخطاب</t>
  </si>
  <si>
    <t>هبة خطاب</t>
  </si>
  <si>
    <t>هبة تيسير خطاب</t>
  </si>
  <si>
    <t>الفطيرة</t>
  </si>
  <si>
    <t>الفطيرة خ6</t>
  </si>
  <si>
    <t>عزام</t>
  </si>
  <si>
    <t>مرام</t>
  </si>
  <si>
    <t>عواج</t>
  </si>
  <si>
    <t>شهد عواج</t>
  </si>
  <si>
    <t>شهد أحمد عواج</t>
  </si>
  <si>
    <t>مرام الجمعة</t>
  </si>
  <si>
    <t>مرام رياض الجمعة</t>
  </si>
  <si>
    <t>غفران الجمعة</t>
  </si>
  <si>
    <t>عزام الجمعة</t>
  </si>
  <si>
    <t>راما النعسان</t>
  </si>
  <si>
    <t>سيدرا النعسان</t>
  </si>
  <si>
    <t>غفران مازن الجمعة</t>
  </si>
  <si>
    <t>عزام خالد الجمعة</t>
  </si>
  <si>
    <t>راما معاذ النعسان</t>
  </si>
  <si>
    <t>سيدرا معاذ النعسان</t>
  </si>
  <si>
    <t>تقدير العمر</t>
  </si>
  <si>
    <t>عبد الملك</t>
  </si>
  <si>
    <t>وردة</t>
  </si>
  <si>
    <t>عبد الملك الحمكي</t>
  </si>
  <si>
    <t>عبد الملك محمد الحمكي</t>
  </si>
  <si>
    <t>وردة المحمد</t>
  </si>
  <si>
    <t>وردة خالد المحمد</t>
  </si>
  <si>
    <t>الصفيرة خ48</t>
  </si>
  <si>
    <t>جديد12</t>
  </si>
  <si>
    <t>مسرع2</t>
  </si>
  <si>
    <t>مسلسل مسرع</t>
  </si>
  <si>
    <t>غائب</t>
  </si>
  <si>
    <t>عذر</t>
  </si>
  <si>
    <t>بداية الفصل</t>
  </si>
  <si>
    <t>نهاية الفصل</t>
  </si>
  <si>
    <t>سجل عام</t>
  </si>
  <si>
    <t>معدل</t>
  </si>
  <si>
    <t>العطل</t>
  </si>
  <si>
    <t>العبد الله حمالو</t>
  </si>
  <si>
    <t>نور رمضان العبد الله حمالو</t>
  </si>
  <si>
    <t>نور العبد الله حمالو</t>
  </si>
  <si>
    <t>مقطع البكارة خ14</t>
  </si>
  <si>
    <t>محمد العبد الله</t>
  </si>
  <si>
    <t>محمد خالد العبد الله</t>
  </si>
  <si>
    <t>كفر زيتا خ158</t>
  </si>
  <si>
    <t>الفصل الثاني</t>
  </si>
  <si>
    <t>الفصل الأول</t>
  </si>
  <si>
    <t>العام</t>
  </si>
  <si>
    <t>COUNTIFS(D6:NK6;"مأ";month(D4:NK4);أساسيات!F2;YEAR(D4:NK4);أساسيات!F1)</t>
  </si>
  <si>
    <t>أريد حساب عدد مرات "مأ" خلال شهر محدد في صفحة أساسيات وسنة محددة ولكن دالة count  لاتقبل شهر أو سنة معينة هل من دالة لعمل ذلك</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</si>
</sst>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010000]yyyy/mm/dd;@"/>
    <numFmt numFmtId="165" formatCode="d"/>
    <numFmt numFmtId="166" formatCode="0000000000"/>
  </numFmts>
  <fonts count="27" x14ac:knownFonts="1">
    <font>
      <sz val="11"/>
      <color theme="1"/>
      <name val="Arial"/>
      <family val="2"/>
      <charset val="178"/>
      <scheme val="minor"/>
    </font>
    <font>
      <sz val="14"/>
      <color theme="1"/>
      <name val="Arial"/>
      <family val="2"/>
      <scheme val="minor"/>
    </font>
    <font>
      <sz val="11"/>
      <color theme="1"/>
      <name val="Arial"/>
      <family val="2"/>
      <scheme val="minor"/>
    </font>
    <font>
      <b/>
      <sz val="14"/>
      <color theme="1"/>
      <name val="Arial"/>
      <family val="2"/>
      <scheme val="minor"/>
    </font>
    <font>
      <sz val="10"/>
      <name val="Arial"/>
      <family val="2"/>
    </font>
    <font>
      <b/>
      <sz val="10"/>
      <name val="Arial"/>
      <family val="2"/>
    </font>
    <font>
      <b/>
      <sz val="9"/>
      <name val="Arial"/>
      <family val="2"/>
    </font>
    <font>
      <sz val="14"/>
      <color theme="1"/>
      <name val="Arial"/>
      <family val="2"/>
      <charset val="178"/>
      <scheme val="minor"/>
    </font>
    <font>
      <b/>
      <sz val="11"/>
      <color theme="1"/>
      <name val="Arial"/>
      <family val="2"/>
      <scheme val="minor"/>
    </font>
    <font>
      <sz val="16"/>
      <color theme="3" tint="0.39997558519241921"/>
      <name val="PT Bold Heading"/>
      <charset val="178"/>
    </font>
    <font>
      <b/>
      <sz val="11"/>
      <color rgb="FFFF0000"/>
      <name val="Arial"/>
      <family val="2"/>
      <scheme val="minor"/>
    </font>
    <font>
      <b/>
      <sz val="14"/>
      <color rgb="FFFF0000"/>
      <name val="Arial"/>
      <family val="2"/>
      <scheme val="minor"/>
    </font>
    <font>
      <sz val="14"/>
      <color rgb="FFFF0000"/>
      <name val="Arial"/>
      <family val="2"/>
      <scheme val="minor"/>
    </font>
    <font>
      <sz val="14"/>
      <color theme="0" tint="-0.499984740745262"/>
      <name val="Arial"/>
      <family val="2"/>
      <scheme val="minor"/>
    </font>
    <font>
      <sz val="11"/>
      <color theme="9" tint="-0.499984740745262"/>
      <name val="Arial"/>
      <family val="2"/>
      <scheme val="minor"/>
    </font>
    <font>
      <sz val="14"/>
      <color rgb="FF0070C0"/>
      <name val="Arial"/>
      <family val="2"/>
      <scheme val="minor"/>
    </font>
    <font>
      <sz val="14"/>
      <color rgb="FF002060"/>
      <name val="Arial"/>
      <family val="2"/>
      <scheme val="minor"/>
    </font>
    <font>
      <sz val="14"/>
      <color theme="5" tint="-0.499984740745262"/>
      <name val="Arial"/>
      <family val="2"/>
      <scheme val="minor"/>
    </font>
    <font>
      <sz val="14"/>
      <color rgb="FF00B050"/>
      <name val="Arial"/>
      <family val="2"/>
      <scheme val="minor"/>
    </font>
    <font>
      <sz val="11"/>
      <color rgb="FFFF0000"/>
      <name val="Arial"/>
      <family val="2"/>
      <scheme val="minor"/>
    </font>
    <font>
      <b/>
      <sz val="11"/>
      <color theme="1"/>
      <name val="Traditional Arabic"/>
      <family val="1"/>
    </font>
    <font>
      <b/>
      <sz val="11"/>
      <color theme="0"/>
      <name val="Traditional Arabic"/>
      <family val="1"/>
    </font>
    <font>
      <sz val="11"/>
      <color theme="1"/>
      <name val="Traditional Arabic"/>
      <family val="1"/>
    </font>
    <font>
      <sz val="11"/>
      <color theme="0"/>
      <name val="Traditional Arabic"/>
      <family val="1"/>
    </font>
    <font>
      <sz val="14"/>
      <color theme="9" tint="-0.499984740745262"/>
      <name val="Arial"/>
      <family val="2"/>
      <scheme val="minor"/>
    </font>
    <font>
      <b/>
      <sz val="14"/>
      <color rgb="FF000000"/>
      <name val="Calibri"/>
      <family val="2"/>
    </font>
    <font>
      <sz val="11"/>
      <color rgb="FFFF0000"/>
      <name val="Arial"/>
      <family val="2"/>
      <charset val="178"/>
      <scheme val="minor"/>
    </font>
  </fonts>
  <fills count="10">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000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186">
    <xf numFmtId="0" fontId="0" fillId="0" borderId="0" xfId="0"/>
    <xf numFmtId="0" fontId="0" fillId="0" borderId="0" xfId="0" applyAlignment="1">
      <alignment horizontal="center" vertical="center"/>
    </xf>
    <xf numFmtId="0" fontId="3" fillId="0" borderId="0" xfId="0" applyFont="1" applyAlignment="1">
      <alignment horizontal="center" vertical="center"/>
    </xf>
    <xf numFmtId="0" fontId="0" fillId="0" borderId="0" xfId="0" applyBorder="1"/>
    <xf numFmtId="0" fontId="1" fillId="0" borderId="0" xfId="0" applyFont="1" applyAlignment="1">
      <alignment horizontal="center" vertical="center"/>
    </xf>
    <xf numFmtId="165" fontId="0" fillId="0" borderId="0" xfId="0" applyNumberFormat="1" applyAlignment="1">
      <alignment horizontal="center" vertical="center"/>
    </xf>
    <xf numFmtId="0" fontId="5" fillId="3" borderId="1" xfId="1" applyFont="1" applyFill="1" applyBorder="1" applyAlignment="1">
      <alignment horizontal="center" vertical="center" readingOrder="2"/>
    </xf>
    <xf numFmtId="0" fontId="7" fillId="0" borderId="0" xfId="0" applyFont="1" applyAlignment="1">
      <alignment horizontal="center" vertical="center"/>
    </xf>
    <xf numFmtId="0" fontId="8" fillId="6" borderId="4"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6" xfId="0" applyFont="1" applyFill="1" applyBorder="1" applyAlignment="1">
      <alignment horizontal="center" vertical="center"/>
    </xf>
    <xf numFmtId="165" fontId="5" fillId="6" borderId="1" xfId="1" applyNumberFormat="1" applyFont="1" applyFill="1" applyBorder="1" applyAlignment="1">
      <alignment horizontal="center" vertical="center" readingOrder="2"/>
    </xf>
    <xf numFmtId="0" fontId="6" fillId="6" borderId="1" xfId="1" applyFont="1" applyFill="1" applyBorder="1" applyAlignment="1">
      <alignment horizontal="center" vertical="center" readingOrder="2"/>
    </xf>
    <xf numFmtId="0" fontId="7" fillId="0" borderId="0" xfId="0" applyFont="1" applyAlignment="1">
      <alignment horizontal="center"/>
    </xf>
    <xf numFmtId="0" fontId="7" fillId="0" borderId="0" xfId="0" applyFont="1" applyAlignment="1" applyProtection="1">
      <alignment horizontal="center"/>
      <protection locked="0"/>
    </xf>
    <xf numFmtId="0" fontId="7" fillId="3" borderId="1" xfId="0" applyFont="1" applyFill="1" applyBorder="1" applyAlignment="1" applyProtection="1">
      <alignment horizontal="center" vertical="center"/>
      <protection locked="0"/>
    </xf>
    <xf numFmtId="0" fontId="1" fillId="3" borderId="1" xfId="0" applyFont="1" applyFill="1" applyBorder="1" applyAlignment="1" applyProtection="1">
      <alignment horizontal="center" vertical="center"/>
      <protection locked="0"/>
    </xf>
    <xf numFmtId="0" fontId="7" fillId="3" borderId="0" xfId="0" applyFont="1" applyFill="1" applyAlignment="1" applyProtection="1">
      <alignment horizontal="center" vertical="center"/>
      <protection locked="0"/>
    </xf>
    <xf numFmtId="0" fontId="1" fillId="3" borderId="0" xfId="0" applyFont="1" applyFill="1" applyAlignment="1" applyProtection="1">
      <alignment horizontal="center"/>
      <protection locked="0"/>
    </xf>
    <xf numFmtId="0" fontId="2" fillId="3" borderId="0" xfId="0" applyFont="1" applyFill="1" applyProtection="1">
      <protection locked="0"/>
    </xf>
    <xf numFmtId="0" fontId="0" fillId="0" borderId="0" xfId="0" applyProtection="1">
      <protection locked="0"/>
    </xf>
    <xf numFmtId="0" fontId="0" fillId="0" borderId="0" xfId="0" applyFont="1"/>
    <xf numFmtId="0" fontId="10" fillId="0" borderId="0" xfId="0" applyFont="1" applyAlignment="1">
      <alignment horizontal="center" vertical="center"/>
    </xf>
    <xf numFmtId="0" fontId="11" fillId="0" borderId="1" xfId="0" applyFont="1" applyBorder="1" applyAlignment="1" applyProtection="1">
      <alignment horizontal="center" vertical="center"/>
      <protection locked="0"/>
    </xf>
    <xf numFmtId="0" fontId="11" fillId="0" borderId="1" xfId="0" applyFont="1" applyBorder="1" applyAlignment="1">
      <alignment horizontal="center" vertical="center"/>
    </xf>
    <xf numFmtId="0" fontId="11" fillId="3" borderId="1" xfId="0" applyFont="1"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0" borderId="0" xfId="0" applyFont="1" applyAlignment="1" applyProtection="1">
      <alignment horizontal="center"/>
      <protection locked="0"/>
    </xf>
    <xf numFmtId="164" fontId="12" fillId="3" borderId="1" xfId="0" applyNumberFormat="1" applyFont="1" applyFill="1" applyBorder="1" applyAlignment="1" applyProtection="1">
      <alignment horizontal="center" vertical="center"/>
      <protection locked="0"/>
    </xf>
    <xf numFmtId="164" fontId="12" fillId="3" borderId="0" xfId="0" applyNumberFormat="1" applyFont="1" applyFill="1" applyAlignment="1" applyProtection="1">
      <alignment horizontal="center"/>
      <protection locked="0"/>
    </xf>
    <xf numFmtId="0" fontId="13" fillId="3" borderId="1" xfId="0" applyFont="1" applyFill="1" applyBorder="1" applyAlignment="1" applyProtection="1">
      <alignment horizontal="center" vertical="center"/>
      <protection locked="0"/>
    </xf>
    <xf numFmtId="0" fontId="13" fillId="3" borderId="0" xfId="0" applyFont="1" applyFill="1" applyAlignment="1" applyProtection="1">
      <alignment horizontal="center"/>
      <protection locked="0"/>
    </xf>
    <xf numFmtId="166" fontId="12" fillId="3" borderId="1" xfId="0" applyNumberFormat="1" applyFont="1" applyFill="1" applyBorder="1" applyAlignment="1" applyProtection="1">
      <alignment horizontal="center" vertical="center"/>
      <protection locked="0"/>
    </xf>
    <xf numFmtId="0" fontId="12" fillId="3" borderId="0" xfId="0" applyFont="1" applyFill="1" applyAlignment="1" applyProtection="1">
      <alignment horizontal="center"/>
      <protection locked="0"/>
    </xf>
    <xf numFmtId="0" fontId="14" fillId="0" borderId="0" xfId="0" applyFont="1" applyAlignment="1" applyProtection="1">
      <alignment horizontal="center" vertical="center"/>
      <protection locked="0"/>
    </xf>
    <xf numFmtId="0" fontId="15" fillId="0" borderId="0" xfId="0" applyFont="1" applyAlignment="1" applyProtection="1">
      <alignment horizontal="center"/>
      <protection locked="0"/>
    </xf>
    <xf numFmtId="0" fontId="16" fillId="0" borderId="0" xfId="0" applyFont="1" applyAlignment="1" applyProtection="1">
      <alignment horizontal="center"/>
      <protection locked="0"/>
    </xf>
    <xf numFmtId="0" fontId="17" fillId="0" borderId="0" xfId="0" applyFont="1" applyAlignment="1" applyProtection="1">
      <alignment horizontal="center"/>
      <protection locked="0"/>
    </xf>
    <xf numFmtId="0" fontId="1" fillId="0" borderId="0" xfId="0" applyFont="1" applyAlignment="1" applyProtection="1">
      <alignment horizontal="center"/>
      <protection locked="0"/>
    </xf>
    <xf numFmtId="0" fontId="18" fillId="0" borderId="0" xfId="0" applyFont="1" applyAlignment="1">
      <alignment horizontal="center"/>
    </xf>
    <xf numFmtId="0" fontId="19" fillId="0" borderId="0" xfId="0" applyFont="1"/>
    <xf numFmtId="0" fontId="7" fillId="0" borderId="1" xfId="0" applyFont="1" applyBorder="1" applyAlignment="1">
      <alignment horizontal="center" vertical="center"/>
    </xf>
    <xf numFmtId="0" fontId="7" fillId="7" borderId="1" xfId="0" applyFont="1" applyFill="1" applyBorder="1" applyAlignment="1" applyProtection="1">
      <alignment horizontal="center" vertical="center"/>
      <protection locked="0"/>
    </xf>
    <xf numFmtId="164" fontId="12" fillId="7" borderId="1" xfId="0" applyNumberFormat="1" applyFont="1" applyFill="1" applyBorder="1" applyAlignment="1" applyProtection="1">
      <alignment horizontal="center" vertical="center"/>
      <protection locked="0"/>
    </xf>
    <xf numFmtId="0" fontId="13" fillId="7" borderId="1" xfId="0" applyFont="1" applyFill="1" applyBorder="1" applyAlignment="1" applyProtection="1">
      <alignment horizontal="center" vertical="center"/>
      <protection locked="0"/>
    </xf>
    <xf numFmtId="0" fontId="1" fillId="7" borderId="1" xfId="0" applyFont="1" applyFill="1" applyBorder="1" applyAlignment="1" applyProtection="1">
      <alignment horizontal="center" vertical="center"/>
      <protection locked="0"/>
    </xf>
    <xf numFmtId="0" fontId="0" fillId="0" borderId="0" xfId="0" applyFill="1" applyBorder="1"/>
    <xf numFmtId="0" fontId="7" fillId="0" borderId="1"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5" fillId="0" borderId="1" xfId="0"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6" fillId="0" borderId="1" xfId="0" applyFont="1" applyBorder="1" applyAlignment="1" applyProtection="1">
      <alignment horizontal="center" vertical="center"/>
      <protection locked="0"/>
    </xf>
    <xf numFmtId="0" fontId="18" fillId="0" borderId="1" xfId="0" applyFont="1" applyBorder="1" applyAlignment="1">
      <alignment horizontal="center" vertical="center"/>
    </xf>
    <xf numFmtId="0" fontId="12" fillId="7" borderId="1" xfId="0" applyFont="1" applyFill="1" applyBorder="1" applyAlignment="1" applyProtection="1">
      <alignment horizontal="center" vertical="center"/>
      <protection locked="0"/>
    </xf>
    <xf numFmtId="0" fontId="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9" fillId="0" borderId="11" xfId="0" applyFont="1" applyBorder="1" applyAlignment="1">
      <alignment vertical="center"/>
    </xf>
    <xf numFmtId="0" fontId="0" fillId="0" borderId="0" xfId="0" applyBorder="1" applyAlignment="1">
      <alignment horizontal="center" vertical="center"/>
    </xf>
    <xf numFmtId="0" fontId="0" fillId="0" borderId="0" xfId="0" applyAlignment="1">
      <alignment horizontal="right" vertical="center"/>
    </xf>
    <xf numFmtId="0" fontId="0" fillId="0" borderId="0" xfId="0" applyBorder="1" applyAlignment="1">
      <alignment horizontal="right" vertical="center"/>
    </xf>
    <xf numFmtId="0" fontId="0" fillId="0" borderId="0" xfId="0" applyFont="1" applyBorder="1" applyAlignment="1">
      <alignment horizontal="right" vertical="center"/>
    </xf>
    <xf numFmtId="0" fontId="0" fillId="0" borderId="7" xfId="0" applyFont="1" applyBorder="1" applyAlignment="1">
      <alignment horizontal="center" vertical="center"/>
    </xf>
    <xf numFmtId="0" fontId="0" fillId="0" borderId="1" xfId="0" applyFont="1" applyBorder="1" applyAlignment="1">
      <alignment horizontal="center" vertical="center"/>
    </xf>
    <xf numFmtId="0" fontId="0" fillId="0" borderId="3" xfId="0" applyFont="1" applyBorder="1" applyAlignment="1">
      <alignment horizontal="center" vertical="center"/>
    </xf>
    <xf numFmtId="0" fontId="21" fillId="4" borderId="10" xfId="0" applyFont="1" applyFill="1" applyBorder="1" applyAlignment="1" applyProtection="1">
      <alignment horizontal="center" vertical="center"/>
      <protection locked="0"/>
    </xf>
    <xf numFmtId="164" fontId="0" fillId="0" borderId="7" xfId="0" applyNumberFormat="1" applyFont="1" applyBorder="1" applyAlignment="1">
      <alignment horizontal="center" vertical="center"/>
    </xf>
    <xf numFmtId="0" fontId="22" fillId="0" borderId="4" xfId="0" applyFont="1" applyBorder="1" applyAlignment="1">
      <alignment horizontal="center" vertical="center" wrapText="1"/>
    </xf>
    <xf numFmtId="0" fontId="23" fillId="4" borderId="6" xfId="0" applyFont="1" applyFill="1" applyBorder="1" applyAlignment="1">
      <alignment horizontal="center" vertical="center"/>
    </xf>
    <xf numFmtId="0" fontId="22" fillId="0" borderId="8" xfId="0" applyFont="1" applyBorder="1" applyAlignment="1">
      <alignment horizontal="center" vertical="center" wrapText="1"/>
    </xf>
    <xf numFmtId="0" fontId="23" fillId="4" borderId="10" xfId="0" applyFont="1" applyFill="1" applyBorder="1" applyAlignment="1">
      <alignment horizontal="center" vertical="center"/>
    </xf>
    <xf numFmtId="0" fontId="0" fillId="0" borderId="0" xfId="0" applyFont="1" applyAlignment="1">
      <alignment horizontal="center" vertical="center"/>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164" fontId="0" fillId="0" borderId="8" xfId="0" applyNumberFormat="1"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8" xfId="0" applyFont="1" applyBorder="1" applyAlignment="1">
      <alignment horizontal="center" vertical="center"/>
    </xf>
    <xf numFmtId="0" fontId="22" fillId="0" borderId="15"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17" xfId="0" applyFont="1" applyFill="1" applyBorder="1" applyAlignment="1">
      <alignment horizontal="center" vertical="center"/>
    </xf>
    <xf numFmtId="0" fontId="20" fillId="0" borderId="4" xfId="0" applyFont="1" applyBorder="1" applyAlignment="1">
      <alignment horizontal="center" vertical="center"/>
    </xf>
    <xf numFmtId="0" fontId="20" fillId="0" borderId="8" xfId="0" applyFont="1" applyBorder="1" applyAlignment="1">
      <alignment horizontal="center" vertical="center" wrapText="1"/>
    </xf>
    <xf numFmtId="164" fontId="2" fillId="0" borderId="18" xfId="0" applyNumberFormat="1"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11" fillId="3" borderId="1" xfId="0" applyFont="1" applyFill="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7" fillId="0" borderId="1" xfId="0" applyFont="1" applyFill="1" applyBorder="1" applyAlignment="1" applyProtection="1">
      <alignment horizontal="center" vertical="center"/>
      <protection locked="0"/>
    </xf>
    <xf numFmtId="0" fontId="12" fillId="0" borderId="1" xfId="0" applyFont="1" applyFill="1" applyBorder="1" applyAlignment="1" applyProtection="1">
      <alignment horizontal="center" vertical="center"/>
      <protection locked="0"/>
    </xf>
    <xf numFmtId="0" fontId="16" fillId="0" borderId="1" xfId="0" applyFont="1" applyFill="1" applyBorder="1" applyAlignment="1" applyProtection="1">
      <alignment horizontal="center" vertical="center"/>
      <protection locked="0"/>
    </xf>
    <xf numFmtId="0" fontId="1" fillId="0" borderId="1" xfId="0" applyFont="1" applyFill="1" applyBorder="1" applyAlignment="1" applyProtection="1">
      <alignment horizontal="center" vertical="center"/>
      <protection locked="0"/>
    </xf>
    <xf numFmtId="164" fontId="12" fillId="0" borderId="1" xfId="0" applyNumberFormat="1" applyFont="1" applyFill="1" applyBorder="1" applyAlignment="1" applyProtection="1">
      <alignment horizontal="center" vertical="center"/>
      <protection locked="0"/>
    </xf>
    <xf numFmtId="0" fontId="13" fillId="0" borderId="1" xfId="0" applyFont="1" applyFill="1" applyBorder="1" applyAlignment="1" applyProtection="1">
      <alignment horizontal="center" vertical="center"/>
      <protection locked="0"/>
    </xf>
    <xf numFmtId="0" fontId="7" fillId="0" borderId="1" xfId="0" applyFont="1" applyFill="1" applyBorder="1" applyAlignment="1">
      <alignment horizontal="center" vertical="center"/>
    </xf>
    <xf numFmtId="0" fontId="18" fillId="0" borderId="1" xfId="0" applyFont="1" applyFill="1" applyBorder="1" applyAlignment="1">
      <alignment horizontal="center" vertical="center"/>
    </xf>
    <xf numFmtId="0" fontId="0" fillId="0" borderId="0" xfId="0" applyFill="1"/>
    <xf numFmtId="0" fontId="24" fillId="0" borderId="1" xfId="0" applyFont="1" applyFill="1" applyBorder="1" applyAlignment="1" applyProtection="1">
      <alignment horizontal="center" vertical="center"/>
      <protection locked="0"/>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24" fillId="0" borderId="1" xfId="0" applyFont="1" applyBorder="1" applyAlignment="1" applyProtection="1">
      <alignment horizontal="center" vertical="center"/>
      <protection locked="0"/>
    </xf>
    <xf numFmtId="0" fontId="12" fillId="0" borderId="1" xfId="0" applyFont="1" applyBorder="1" applyAlignment="1">
      <alignment horizontal="center" vertical="center"/>
    </xf>
    <xf numFmtId="0" fontId="24" fillId="7" borderId="1" xfId="0" applyFont="1" applyFill="1" applyBorder="1" applyAlignment="1" applyProtection="1">
      <alignment horizontal="center" vertical="center"/>
      <protection locked="0"/>
    </xf>
    <xf numFmtId="0" fontId="12" fillId="7" borderId="1" xfId="0" applyFont="1" applyFill="1" applyBorder="1" applyAlignment="1">
      <alignment horizontal="center" vertical="center"/>
    </xf>
    <xf numFmtId="0" fontId="25" fillId="7" borderId="1" xfId="0" applyFont="1" applyFill="1" applyBorder="1" applyAlignment="1">
      <alignment horizontal="center" vertical="center" wrapText="1" readingOrder="2"/>
    </xf>
    <xf numFmtId="0" fontId="11" fillId="0" borderId="1" xfId="0" applyFont="1" applyBorder="1" applyAlignment="1">
      <alignment horizontal="center" vertical="center" textRotation="90"/>
    </xf>
    <xf numFmtId="0" fontId="11" fillId="0" borderId="1" xfId="0" applyFont="1" applyBorder="1" applyAlignment="1" applyProtection="1">
      <alignment horizontal="center" vertical="center" textRotation="90"/>
      <protection locked="0"/>
    </xf>
    <xf numFmtId="0" fontId="5" fillId="3" borderId="19" xfId="1" applyFont="1" applyFill="1" applyBorder="1" applyAlignment="1">
      <alignment horizontal="center" vertical="center" readingOrder="2"/>
    </xf>
    <xf numFmtId="0" fontId="5" fillId="6" borderId="19" xfId="1" applyFont="1" applyFill="1" applyBorder="1" applyAlignment="1">
      <alignment horizontal="center" vertical="center" readingOrder="2"/>
    </xf>
    <xf numFmtId="0" fontId="5" fillId="3" borderId="7" xfId="1" applyFont="1" applyFill="1" applyBorder="1" applyAlignment="1">
      <alignment horizontal="center" vertical="center" readingOrder="2"/>
    </xf>
    <xf numFmtId="0" fontId="5" fillId="3" borderId="3" xfId="1" applyFont="1" applyFill="1" applyBorder="1" applyAlignment="1">
      <alignment horizontal="center" vertical="center" readingOrder="2"/>
    </xf>
    <xf numFmtId="0" fontId="6" fillId="8" borderId="1" xfId="1" applyFont="1" applyFill="1" applyBorder="1" applyAlignment="1">
      <alignment horizontal="center" vertical="center" readingOrder="2"/>
    </xf>
    <xf numFmtId="0" fontId="5" fillId="8" borderId="7" xfId="1" applyFont="1" applyFill="1" applyBorder="1" applyAlignment="1">
      <alignment horizontal="center" vertical="center" readingOrder="2"/>
    </xf>
    <xf numFmtId="0" fontId="5" fillId="8" borderId="1" xfId="1" applyFont="1" applyFill="1" applyBorder="1" applyAlignment="1">
      <alignment horizontal="center" vertical="center" readingOrder="2"/>
    </xf>
    <xf numFmtId="0" fontId="5" fillId="8" borderId="8" xfId="1" applyFont="1" applyFill="1" applyBorder="1" applyAlignment="1">
      <alignment horizontal="center" vertical="center" readingOrder="2"/>
    </xf>
    <xf numFmtId="0" fontId="5" fillId="8" borderId="9" xfId="1" applyFont="1" applyFill="1" applyBorder="1" applyAlignment="1">
      <alignment horizontal="center" vertical="center" readingOrder="2"/>
    </xf>
    <xf numFmtId="0" fontId="6" fillId="5" borderId="1" xfId="1" applyFont="1" applyFill="1" applyBorder="1" applyAlignment="1">
      <alignment horizontal="center" vertical="center" readingOrder="2"/>
    </xf>
    <xf numFmtId="0" fontId="5" fillId="5" borderId="1" xfId="1" applyFont="1" applyFill="1" applyBorder="1" applyAlignment="1">
      <alignment horizontal="center" vertical="center" readingOrder="2"/>
    </xf>
    <xf numFmtId="0" fontId="5" fillId="5" borderId="3" xfId="1" applyFont="1" applyFill="1" applyBorder="1" applyAlignment="1">
      <alignment horizontal="center" vertical="center" readingOrder="2"/>
    </xf>
    <xf numFmtId="0" fontId="5" fillId="5" borderId="9" xfId="1" applyFont="1" applyFill="1" applyBorder="1" applyAlignment="1">
      <alignment horizontal="center" vertical="center" readingOrder="2"/>
    </xf>
    <xf numFmtId="0" fontId="5" fillId="5" borderId="10" xfId="1" applyFont="1" applyFill="1" applyBorder="1" applyAlignment="1">
      <alignment horizontal="center" vertical="center" readingOrder="2"/>
    </xf>
    <xf numFmtId="0" fontId="5" fillId="8" borderId="19" xfId="1" applyFont="1" applyFill="1" applyBorder="1" applyAlignment="1">
      <alignment horizontal="center" vertical="center" readingOrder="2"/>
    </xf>
    <xf numFmtId="0" fontId="5" fillId="8" borderId="21" xfId="1" applyFont="1" applyFill="1" applyBorder="1" applyAlignment="1">
      <alignment horizontal="center" vertical="center" readingOrder="2"/>
    </xf>
    <xf numFmtId="0" fontId="5" fillId="5" borderId="7" xfId="1" applyFont="1" applyFill="1" applyBorder="1" applyAlignment="1">
      <alignment horizontal="center" vertical="center" readingOrder="2"/>
    </xf>
    <xf numFmtId="0" fontId="5" fillId="5" borderId="8" xfId="1" applyFont="1" applyFill="1" applyBorder="1" applyAlignment="1">
      <alignment horizontal="center" vertical="center" readingOrder="2"/>
    </xf>
    <xf numFmtId="165" fontId="0" fillId="0" borderId="0" xfId="0" applyNumberFormat="1"/>
    <xf numFmtId="0" fontId="16" fillId="7" borderId="1" xfId="0" applyFont="1" applyFill="1" applyBorder="1" applyAlignment="1" applyProtection="1">
      <alignment horizontal="center" vertical="center"/>
      <protection locked="0"/>
    </xf>
    <xf numFmtId="0" fontId="12" fillId="9" borderId="1" xfId="0" applyFont="1" applyFill="1" applyBorder="1" applyAlignment="1" applyProtection="1">
      <alignment horizontal="center" vertical="center"/>
      <protection locked="0"/>
    </xf>
    <xf numFmtId="0" fontId="15" fillId="0" borderId="1" xfId="0" applyFont="1" applyFill="1" applyBorder="1" applyAlignment="1" applyProtection="1">
      <alignment horizontal="center" vertical="center"/>
      <protection locked="0"/>
    </xf>
    <xf numFmtId="0" fontId="17" fillId="0" borderId="1" xfId="0" applyFont="1" applyFill="1" applyBorder="1" applyAlignment="1" applyProtection="1">
      <alignment horizontal="center" vertical="center"/>
      <protection locked="0"/>
    </xf>
    <xf numFmtId="166" fontId="12" fillId="0" borderId="1" xfId="0" applyNumberFormat="1"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12" fillId="2" borderId="1" xfId="0" applyFont="1" applyFill="1" applyBorder="1" applyAlignment="1" applyProtection="1">
      <alignment horizontal="center" vertical="center"/>
      <protection locked="0"/>
    </xf>
    <xf numFmtId="0" fontId="15" fillId="2" borderId="1" xfId="0"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0" fontId="17" fillId="2" borderId="1" xfId="0" applyFont="1" applyFill="1" applyBorder="1" applyAlignment="1" applyProtection="1">
      <alignment horizontal="center" vertical="center"/>
      <protection locked="0"/>
    </xf>
    <xf numFmtId="164" fontId="12" fillId="2" borderId="1" xfId="0" applyNumberFormat="1" applyFont="1" applyFill="1" applyBorder="1" applyAlignment="1" applyProtection="1">
      <alignment horizontal="center" vertical="center"/>
      <protection locked="0"/>
    </xf>
    <xf numFmtId="0" fontId="16" fillId="2" borderId="1" xfId="0" applyFont="1" applyFill="1" applyBorder="1" applyAlignment="1" applyProtection="1">
      <alignment horizontal="center" vertical="center"/>
      <protection locked="0"/>
    </xf>
    <xf numFmtId="0" fontId="24" fillId="2" borderId="1"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0" fontId="7" fillId="2" borderId="1" xfId="0" applyFont="1" applyFill="1" applyBorder="1" applyAlignment="1">
      <alignment horizontal="center" vertical="center"/>
    </xf>
    <xf numFmtId="166" fontId="12" fillId="2" borderId="1" xfId="0" applyNumberFormat="1" applyFont="1" applyFill="1" applyBorder="1" applyAlignment="1" applyProtection="1">
      <alignment horizontal="center" vertical="center"/>
      <protection locked="0"/>
    </xf>
    <xf numFmtId="0" fontId="18" fillId="2" borderId="1" xfId="0" applyFont="1" applyFill="1" applyBorder="1" applyAlignment="1">
      <alignment horizontal="center" vertical="center"/>
    </xf>
    <xf numFmtId="0" fontId="12" fillId="2" borderId="1" xfId="0" applyFont="1" applyFill="1" applyBorder="1" applyAlignment="1">
      <alignment horizontal="center" vertical="center"/>
    </xf>
    <xf numFmtId="0" fontId="0" fillId="2" borderId="0" xfId="0" applyFill="1"/>
    <xf numFmtId="0" fontId="18" fillId="2"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5" fillId="6" borderId="1" xfId="1" applyFont="1" applyFill="1" applyBorder="1" applyAlignment="1">
      <alignment horizontal="center" vertical="center" readingOrder="2"/>
    </xf>
    <xf numFmtId="0" fontId="0" fillId="0" borderId="22" xfId="0" applyBorder="1"/>
    <xf numFmtId="0" fontId="0" fillId="0" borderId="22" xfId="0" applyBorder="1" applyAlignment="1">
      <alignment horizontal="center" vertical="center"/>
    </xf>
    <xf numFmtId="165" fontId="0" fillId="0" borderId="0" xfId="0" applyNumberFormat="1" applyBorder="1" applyAlignment="1">
      <alignment horizontal="center" vertical="center"/>
    </xf>
    <xf numFmtId="0" fontId="9" fillId="0" borderId="0" xfId="0" applyFont="1" applyBorder="1" applyAlignment="1">
      <alignment vertical="center"/>
    </xf>
    <xf numFmtId="0" fontId="5" fillId="6" borderId="1" xfId="1" applyFont="1" applyFill="1" applyBorder="1" applyAlignment="1">
      <alignment horizontal="center" vertical="center" readingOrder="2"/>
    </xf>
    <xf numFmtId="0" fontId="5" fillId="6" borderId="1" xfId="1" applyFont="1" applyFill="1" applyBorder="1" applyAlignment="1">
      <alignment horizontal="center" vertical="center" readingOrder="2"/>
    </xf>
    <xf numFmtId="0" fontId="0" fillId="0" borderId="0" xfId="0" applyNumberFormat="1"/>
    <xf numFmtId="1" fontId="0" fillId="0" borderId="0" xfId="0" applyNumberFormat="1"/>
    <xf numFmtId="165" fontId="0" fillId="0" borderId="0" xfId="0" applyNumberFormat="1" applyFill="1"/>
    <xf numFmtId="0" fontId="8" fillId="6" borderId="20" xfId="0" applyFont="1" applyFill="1" applyBorder="1" applyAlignment="1">
      <alignment horizontal="center" vertical="center"/>
    </xf>
    <xf numFmtId="0" fontId="0" fillId="0" borderId="21" xfId="0" applyFont="1" applyBorder="1" applyAlignment="1">
      <alignment horizontal="center" vertical="center"/>
    </xf>
    <xf numFmtId="0" fontId="8" fillId="6" borderId="1" xfId="0" applyFont="1" applyFill="1" applyBorder="1" applyAlignment="1">
      <alignment horizontal="center" vertical="center"/>
    </xf>
    <xf numFmtId="14" fontId="0" fillId="0" borderId="1" xfId="0" applyNumberFormat="1" applyBorder="1"/>
    <xf numFmtId="0" fontId="0" fillId="0" borderId="1" xfId="0" applyBorder="1"/>
    <xf numFmtId="0" fontId="0" fillId="0" borderId="11" xfId="0" applyNumberFormat="1" applyFont="1" applyBorder="1" applyAlignment="1">
      <alignment horizontal="right" vertical="center"/>
    </xf>
    <xf numFmtId="0" fontId="0" fillId="0" borderId="2" xfId="0" applyNumberFormat="1" applyFont="1" applyBorder="1" applyAlignment="1">
      <alignment horizontal="right" vertical="center"/>
    </xf>
    <xf numFmtId="0" fontId="0" fillId="0" borderId="24" xfId="0" applyNumberFormat="1" applyFont="1" applyBorder="1" applyAlignment="1">
      <alignment horizontal="right" vertical="center"/>
    </xf>
    <xf numFmtId="0" fontId="0" fillId="0" borderId="19" xfId="0" applyNumberFormat="1" applyFont="1" applyBorder="1" applyAlignment="1">
      <alignment horizontal="right" vertical="center"/>
    </xf>
    <xf numFmtId="165" fontId="5" fillId="6" borderId="19" xfId="1" applyNumberFormat="1" applyFont="1" applyFill="1" applyBorder="1" applyAlignment="1">
      <alignment horizontal="center" vertical="center" readingOrder="2"/>
    </xf>
    <xf numFmtId="0" fontId="6" fillId="6" borderId="19" xfId="1" applyFont="1" applyFill="1" applyBorder="1" applyAlignment="1">
      <alignment horizontal="center" vertical="center" readingOrder="2"/>
    </xf>
    <xf numFmtId="0" fontId="5" fillId="6" borderId="1" xfId="1" applyFont="1" applyFill="1" applyBorder="1" applyAlignment="1">
      <alignment horizontal="center" vertical="center" readingOrder="2"/>
    </xf>
    <xf numFmtId="0" fontId="0" fillId="0" borderId="1" xfId="0" applyBorder="1" applyAlignment="1">
      <alignment horizontal="center" vertical="center"/>
    </xf>
    <xf numFmtId="1" fontId="0" fillId="0" borderId="0" xfId="0" applyNumberFormat="1" applyAlignment="1">
      <alignment horizontal="right"/>
    </xf>
    <xf numFmtId="165" fontId="5" fillId="5" borderId="1" xfId="1" applyNumberFormat="1" applyFont="1" applyFill="1" applyBorder="1" applyAlignment="1">
      <alignment horizontal="center" vertical="center" wrapText="1" readingOrder="2"/>
    </xf>
    <xf numFmtId="0" fontId="0" fillId="0" borderId="23" xfId="0" applyBorder="1" applyAlignment="1">
      <alignment horizontal="center" vertical="center"/>
    </xf>
    <xf numFmtId="0" fontId="0" fillId="0" borderId="0" xfId="0" applyBorder="1" applyAlignment="1">
      <alignment horizontal="center" vertical="center"/>
    </xf>
    <xf numFmtId="0" fontId="5" fillId="6" borderId="1" xfId="1" applyFont="1" applyFill="1" applyBorder="1" applyAlignment="1">
      <alignment horizontal="center" vertical="center" readingOrder="2"/>
    </xf>
    <xf numFmtId="165" fontId="5" fillId="8" borderId="1" xfId="1" applyNumberFormat="1" applyFont="1" applyFill="1" applyBorder="1" applyAlignment="1">
      <alignment horizontal="center" vertical="center" readingOrder="2"/>
    </xf>
    <xf numFmtId="165" fontId="5" fillId="8" borderId="1" xfId="1" applyNumberFormat="1" applyFont="1" applyFill="1" applyBorder="1" applyAlignment="1">
      <alignment horizontal="center" vertical="center" wrapText="1" readingOrder="2"/>
    </xf>
    <xf numFmtId="165" fontId="5" fillId="5" borderId="1" xfId="1" applyNumberFormat="1" applyFont="1" applyFill="1" applyBorder="1" applyAlignment="1">
      <alignment horizontal="center" vertical="center" readingOrder="2"/>
    </xf>
    <xf numFmtId="0" fontId="0" fillId="0" borderId="1" xfId="0" applyBorder="1" applyAlignment="1">
      <alignment horizontal="center" vertical="center"/>
    </xf>
    <xf numFmtId="0" fontId="5" fillId="6" borderId="13" xfId="1" applyFont="1" applyFill="1" applyBorder="1" applyAlignment="1">
      <alignment horizontal="center" vertical="center" readingOrder="2"/>
    </xf>
    <xf numFmtId="0" fontId="5" fillId="6" borderId="25" xfId="1" applyFont="1" applyFill="1" applyBorder="1" applyAlignment="1">
      <alignment horizontal="center" vertical="center" readingOrder="2"/>
    </xf>
    <xf numFmtId="0" fontId="0" fillId="0" borderId="1" xfId="0" applyBorder="1" applyAlignment="1">
      <alignment horizontal="center"/>
    </xf>
    <xf numFmtId="0" fontId="0" fillId="7" borderId="1" xfId="0" applyFill="1" applyBorder="1"/>
    <xf numFmtId="0" fontId="26" fillId="7" borderId="1" xfId="0" applyFont="1" applyFill="1" applyBorder="1" applyAlignment="1" applyProtection="1">
      <alignment horizontal="center" vertical="center"/>
      <protection locked="0"/>
    </xf>
    <xf numFmtId="0" fontId="5" fillId="5" borderId="19" xfId="1" applyFont="1" applyFill="1" applyBorder="1" applyAlignment="1">
      <alignment horizontal="center" vertical="center" readingOrder="2"/>
    </xf>
    <xf numFmtId="0" fontId="7" fillId="0" borderId="1" xfId="0" applyFont="1" applyBorder="1" applyAlignment="1">
      <alignment horizontal="center" wrapText="1"/>
    </xf>
  </cellXfs>
  <cellStyles count="2">
    <cellStyle name="Normal" xfId="0" builtinId="0"/>
    <cellStyle name="Normal 3" xfId="1"/>
  </cellStyles>
  <dxfs count="40">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patternType="lightGray">
          <bgColor rgb="FFC7E6A4"/>
        </patternFill>
      </fill>
    </dxf>
    <dxf>
      <fill>
        <patternFill>
          <bgColor theme="3"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s>
  <tableStyles count="0" defaultTableStyle="TableStyleMedium2" defaultPivotStyle="PivotStyleLight16"/>
  <colors>
    <mruColors>
      <color rgb="FFC7E6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525780</xdr:colOff>
      <xdr:row>0</xdr:row>
      <xdr:rowOff>0</xdr:rowOff>
    </xdr:from>
    <xdr:to>
      <xdr:col>6</xdr:col>
      <xdr:colOff>129540</xdr:colOff>
      <xdr:row>2</xdr:row>
      <xdr:rowOff>68580</xdr:rowOff>
    </xdr:to>
    <xdr:sp macro="" textlink="">
      <xdr:nvSpPr>
        <xdr:cNvPr id="2" name="شكل بيضاوي 1"/>
        <xdr:cNvSpPr/>
      </xdr:nvSpPr>
      <xdr:spPr>
        <a:xfrm>
          <a:off x="10983475620" y="0"/>
          <a:ext cx="967740" cy="449580"/>
        </a:xfrm>
        <a:prstGeom prst="ellipse">
          <a:avLst/>
        </a:prstGeom>
        <a:noFill/>
        <a:ln>
          <a:solidFill>
            <a:schemeClr val="tx1">
              <a:lumMod val="75000"/>
              <a:lumOff val="25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1" anchor="t"/>
        <a:lstStyle/>
        <a:p>
          <a:pPr algn="r" rtl="1"/>
          <a:endParaRPr lang="ar-SA" sz="1100"/>
        </a:p>
      </xdr:txBody>
    </xdr:sp>
    <xdr:clientData/>
  </xdr:twoCellAnchor>
  <xdr:twoCellAnchor>
    <xdr:from>
      <xdr:col>4</xdr:col>
      <xdr:colOff>457200</xdr:colOff>
      <xdr:row>2</xdr:row>
      <xdr:rowOff>76200</xdr:rowOff>
    </xdr:from>
    <xdr:to>
      <xdr:col>5</xdr:col>
      <xdr:colOff>487680</xdr:colOff>
      <xdr:row>7</xdr:row>
      <xdr:rowOff>68580</xdr:rowOff>
    </xdr:to>
    <xdr:cxnSp macro="">
      <xdr:nvCxnSpPr>
        <xdr:cNvPr id="4" name="رابط كسهم مستقيم 3"/>
        <xdr:cNvCxnSpPr/>
      </xdr:nvCxnSpPr>
      <xdr:spPr>
        <a:xfrm>
          <a:off x="10983810900" y="457200"/>
          <a:ext cx="701040" cy="944880"/>
        </a:xfrm>
        <a:prstGeom prst="straightConnector1">
          <a:avLst/>
        </a:prstGeom>
        <a:ln>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4</xdr:col>
      <xdr:colOff>60960</xdr:colOff>
      <xdr:row>7</xdr:row>
      <xdr:rowOff>76200</xdr:rowOff>
    </xdr:from>
    <xdr:to>
      <xdr:col>4</xdr:col>
      <xdr:colOff>662940</xdr:colOff>
      <xdr:row>11</xdr:row>
      <xdr:rowOff>182880</xdr:rowOff>
    </xdr:to>
    <xdr:sp macro="" textlink="">
      <xdr:nvSpPr>
        <xdr:cNvPr id="5" name="مستطيل 4"/>
        <xdr:cNvSpPr/>
      </xdr:nvSpPr>
      <xdr:spPr>
        <a:xfrm>
          <a:off x="10984306200" y="1409700"/>
          <a:ext cx="601980" cy="86868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1" anchor="t"/>
        <a:lstStyle/>
        <a:p>
          <a:pPr algn="r" rtl="1"/>
          <a:r>
            <a:rPr lang="ar-SA" sz="1400"/>
            <a:t>هنا</a:t>
          </a:r>
          <a:r>
            <a:rPr lang="ar-SA" sz="1400" baseline="0"/>
            <a:t> الشهر والسنة</a:t>
          </a:r>
          <a:endParaRPr lang="ar-S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375</xdr:col>
      <xdr:colOff>219075</xdr:colOff>
      <xdr:row>5</xdr:row>
      <xdr:rowOff>161925</xdr:rowOff>
    </xdr:from>
    <xdr:to>
      <xdr:col>381</xdr:col>
      <xdr:colOff>238125</xdr:colOff>
      <xdr:row>8</xdr:row>
      <xdr:rowOff>76200</xdr:rowOff>
    </xdr:to>
    <xdr:cxnSp macro="">
      <xdr:nvCxnSpPr>
        <xdr:cNvPr id="3" name="رابط كسهم مستقيم 2"/>
        <xdr:cNvCxnSpPr/>
      </xdr:nvCxnSpPr>
      <xdr:spPr>
        <a:xfrm flipH="1">
          <a:off x="10669762125" y="1619250"/>
          <a:ext cx="2333625" cy="5143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57150</xdr:colOff>
      <xdr:row>9</xdr:row>
      <xdr:rowOff>9525</xdr:rowOff>
    </xdr:from>
    <xdr:to>
      <xdr:col>18</xdr:col>
      <xdr:colOff>180975</xdr:colOff>
      <xdr:row>22</xdr:row>
      <xdr:rowOff>142875</xdr:rowOff>
    </xdr:to>
    <xdr:sp macro="" textlink="">
      <xdr:nvSpPr>
        <xdr:cNvPr id="6" name="مستطيل 5"/>
        <xdr:cNvSpPr/>
      </xdr:nvSpPr>
      <xdr:spPr>
        <a:xfrm>
          <a:off x="10763945325" y="2266950"/>
          <a:ext cx="3209925" cy="2733675"/>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1" anchor="t"/>
        <a:lstStyle/>
        <a:p>
          <a:pPr algn="r" rtl="1"/>
          <a:r>
            <a:rPr lang="ar-SA" sz="1400"/>
            <a:t>عن</a:t>
          </a:r>
          <a:r>
            <a:rPr lang="ar-SA" sz="1400" baseline="0"/>
            <a:t> طريق الكود أريد أن يخفي كل الشهور ويظهر فقط الشهر المحدد شهر وسنة في صفحة أساسيات وأن يظهر فقط الصف المحدد هنا من السهم ويخفي بقية الصفوف ثم يرتب هذا الصفوف الذي سيظهرها حسب الرقم الذي في العمود </a:t>
          </a:r>
          <a:r>
            <a:rPr lang="en-US" sz="1400" baseline="0"/>
            <a:t>a</a:t>
          </a:r>
          <a:endParaRPr lang="ar-SA" sz="1400"/>
        </a:p>
      </xdr:txBody>
    </xdr:sp>
    <xdr:clientData/>
  </xdr:twoCellAnchor>
  <xdr:twoCellAnchor>
    <xdr:from>
      <xdr:col>0</xdr:col>
      <xdr:colOff>228599</xdr:colOff>
      <xdr:row>4</xdr:row>
      <xdr:rowOff>142875</xdr:rowOff>
    </xdr:from>
    <xdr:to>
      <xdr:col>8</xdr:col>
      <xdr:colOff>28575</xdr:colOff>
      <xdr:row>12</xdr:row>
      <xdr:rowOff>114300</xdr:rowOff>
    </xdr:to>
    <xdr:cxnSp macro="">
      <xdr:nvCxnSpPr>
        <xdr:cNvPr id="8" name="رابط كسهم مستقيم 7"/>
        <xdr:cNvCxnSpPr/>
      </xdr:nvCxnSpPr>
      <xdr:spPr>
        <a:xfrm flipH="1">
          <a:off x="10766669475" y="1400175"/>
          <a:ext cx="3028951" cy="1571625"/>
        </a:xfrm>
        <a:prstGeom prst="straightConnector1">
          <a:avLst/>
        </a:prstGeom>
        <a:ln>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xdr:col>
      <xdr:colOff>704850</xdr:colOff>
      <xdr:row>0</xdr:row>
      <xdr:rowOff>95250</xdr:rowOff>
    </xdr:from>
    <xdr:to>
      <xdr:col>9</xdr:col>
      <xdr:colOff>9525</xdr:colOff>
      <xdr:row>11</xdr:row>
      <xdr:rowOff>95250</xdr:rowOff>
    </xdr:to>
    <xdr:cxnSp macro="">
      <xdr:nvCxnSpPr>
        <xdr:cNvPr id="5" name="رابط كسهم مستقيم 4"/>
        <xdr:cNvCxnSpPr/>
      </xdr:nvCxnSpPr>
      <xdr:spPr>
        <a:xfrm flipH="1">
          <a:off x="10766431350" y="95250"/>
          <a:ext cx="2209800" cy="2657475"/>
        </a:xfrm>
        <a:prstGeom prst="straightConnector1">
          <a:avLst/>
        </a:prstGeom>
        <a:ln>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xdr:col>
      <xdr:colOff>466725</xdr:colOff>
      <xdr:row>9</xdr:row>
      <xdr:rowOff>180975</xdr:rowOff>
    </xdr:from>
    <xdr:to>
      <xdr:col>15</xdr:col>
      <xdr:colOff>219075</xdr:colOff>
      <xdr:row>34</xdr:row>
      <xdr:rowOff>66675</xdr:rowOff>
    </xdr:to>
    <xdr:cxnSp macro="">
      <xdr:nvCxnSpPr>
        <xdr:cNvPr id="12" name="رابط كسهم مستقيم 11"/>
        <xdr:cNvCxnSpPr/>
      </xdr:nvCxnSpPr>
      <xdr:spPr>
        <a:xfrm>
          <a:off x="10764678750" y="2438400"/>
          <a:ext cx="4200525" cy="4886325"/>
        </a:xfrm>
        <a:prstGeom prst="straightConnector1">
          <a:avLst/>
        </a:prstGeom>
        <a:ln>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14</xdr:col>
      <xdr:colOff>171450</xdr:colOff>
      <xdr:row>3</xdr:row>
      <xdr:rowOff>142875</xdr:rowOff>
    </xdr:from>
    <xdr:to>
      <xdr:col>16</xdr:col>
      <xdr:colOff>9525</xdr:colOff>
      <xdr:row>10</xdr:row>
      <xdr:rowOff>0</xdr:rowOff>
    </xdr:to>
    <xdr:cxnSp macro="">
      <xdr:nvCxnSpPr>
        <xdr:cNvPr id="14" name="رابط كسهم مستقيم 13"/>
        <xdr:cNvCxnSpPr/>
      </xdr:nvCxnSpPr>
      <xdr:spPr>
        <a:xfrm flipV="1">
          <a:off x="10764631125" y="1200150"/>
          <a:ext cx="352425" cy="1257300"/>
        </a:xfrm>
        <a:prstGeom prst="straightConnector1">
          <a:avLst/>
        </a:prstGeom>
        <a:ln>
          <a:tailEnd type="arrow"/>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21</xdr:col>
      <xdr:colOff>247650</xdr:colOff>
      <xdr:row>6</xdr:row>
      <xdr:rowOff>114301</xdr:rowOff>
    </xdr:from>
    <xdr:to>
      <xdr:col>30</xdr:col>
      <xdr:colOff>219075</xdr:colOff>
      <xdr:row>15</xdr:row>
      <xdr:rowOff>9526</xdr:rowOff>
    </xdr:to>
    <xdr:sp macro="" textlink="">
      <xdr:nvSpPr>
        <xdr:cNvPr id="15" name="مستطيل 14"/>
        <xdr:cNvSpPr/>
      </xdr:nvSpPr>
      <xdr:spPr>
        <a:xfrm>
          <a:off x="10760821125" y="1771651"/>
          <a:ext cx="2286000" cy="1695450"/>
        </a:xfrm>
        <a:prstGeom prst="rect">
          <a:avLst/>
        </a:prstGeom>
      </xdr:spPr>
      <xdr:style>
        <a:lnRef idx="2">
          <a:schemeClr val="accent4"/>
        </a:lnRef>
        <a:fillRef idx="1">
          <a:schemeClr val="lt1"/>
        </a:fillRef>
        <a:effectRef idx="0">
          <a:schemeClr val="accent4"/>
        </a:effectRef>
        <a:fontRef idx="minor">
          <a:schemeClr val="dk1"/>
        </a:fontRef>
      </xdr:style>
      <xdr:txBody>
        <a:bodyPr vertOverflow="clip" horzOverflow="clip" rtlCol="1" anchor="t"/>
        <a:lstStyle/>
        <a:p>
          <a:pPr algn="r" rtl="1"/>
          <a:r>
            <a:rPr lang="ar-SA" sz="1400"/>
            <a:t>استخدمت</a:t>
          </a:r>
          <a:r>
            <a:rPr lang="ar-SA" sz="1400" baseline="0"/>
            <a:t> الدالة </a:t>
          </a:r>
          <a:r>
            <a:rPr lang="en-US" sz="1400" baseline="0"/>
            <a:t>count </a:t>
          </a:r>
          <a:r>
            <a:rPr lang="ar-SA" sz="1400" baseline="0"/>
            <a:t>لحساب عدد الحضور والغياب لشهر لكن هناك خطأ دربت الدالة في الأعمدة الأخيرة العمود </a:t>
          </a:r>
          <a:r>
            <a:rPr lang="en-US" sz="1400" baseline="0"/>
            <a:t>nl1</a:t>
          </a:r>
          <a:endParaRPr lang="ar-SA" sz="1400"/>
        </a:p>
      </xdr:txBody>
    </xdr:sp>
    <xdr:clientData/>
  </xdr:twoCellAnchor>
  <xdr:twoCellAnchor>
    <xdr:from>
      <xdr:col>28</xdr:col>
      <xdr:colOff>114300</xdr:colOff>
      <xdr:row>9</xdr:row>
      <xdr:rowOff>171450</xdr:rowOff>
    </xdr:from>
    <xdr:to>
      <xdr:col>54</xdr:col>
      <xdr:colOff>200024</xdr:colOff>
      <xdr:row>10</xdr:row>
      <xdr:rowOff>152400</xdr:rowOff>
    </xdr:to>
    <xdr:cxnSp macro="">
      <xdr:nvCxnSpPr>
        <xdr:cNvPr id="17" name="رابط كسهم مستقيم 16"/>
        <xdr:cNvCxnSpPr/>
      </xdr:nvCxnSpPr>
      <xdr:spPr>
        <a:xfrm flipH="1">
          <a:off x="10754667976" y="2428875"/>
          <a:ext cx="6772274" cy="180975"/>
        </a:xfrm>
        <a:prstGeom prst="straightConnector1">
          <a:avLst/>
        </a:prstGeom>
        <a:ln>
          <a:tailEnd type="arrow"/>
        </a:ln>
      </xdr:spPr>
      <xdr:style>
        <a:lnRef idx="2">
          <a:schemeClr val="accent6"/>
        </a:lnRef>
        <a:fillRef idx="0">
          <a:schemeClr val="accent6"/>
        </a:fillRef>
        <a:effectRef idx="1">
          <a:schemeClr val="accent6"/>
        </a:effectRef>
        <a:fontRef idx="minor">
          <a:schemeClr val="tx1"/>
        </a:fontRef>
      </xdr:style>
    </xdr:cxn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
  <dimension ref="A1:L15"/>
  <sheetViews>
    <sheetView rightToLeft="1" tabSelected="1" view="pageBreakPreview" zoomScaleNormal="100" zoomScaleSheetLayoutView="100" workbookViewId="0">
      <selection activeCell="F14" sqref="F14"/>
    </sheetView>
  </sheetViews>
  <sheetFormatPr defaultRowHeight="13.8" x14ac:dyDescent="0.25"/>
  <cols>
    <col min="6" max="6" width="9.09765625" bestFit="1" customWidth="1"/>
    <col min="7" max="7" width="13.5" bestFit="1" customWidth="1"/>
    <col min="9" max="9" width="13.69921875" bestFit="1" customWidth="1"/>
    <col min="10" max="10" width="13.5" bestFit="1" customWidth="1"/>
    <col min="12" max="12" width="9.8984375" bestFit="1" customWidth="1"/>
  </cols>
  <sheetData>
    <row r="1" spans="1:12" ht="15" customHeight="1" thickBot="1" x14ac:dyDescent="0.3">
      <c r="A1" s="8" t="s">
        <v>578</v>
      </c>
      <c r="B1" s="9" t="s">
        <v>2</v>
      </c>
      <c r="C1" s="9" t="s">
        <v>411</v>
      </c>
      <c r="D1" s="10" t="s">
        <v>577</v>
      </c>
      <c r="E1" s="82" t="s">
        <v>610</v>
      </c>
      <c r="F1" s="65">
        <v>2018</v>
      </c>
      <c r="G1" s="8" t="s">
        <v>619</v>
      </c>
      <c r="H1" s="9" t="s">
        <v>2</v>
      </c>
      <c r="I1" s="10" t="s">
        <v>620</v>
      </c>
      <c r="J1" s="8" t="s">
        <v>631</v>
      </c>
      <c r="K1" s="157" t="s">
        <v>1381</v>
      </c>
      <c r="L1" s="159" t="s">
        <v>1657</v>
      </c>
    </row>
    <row r="2" spans="1:12" ht="15" customHeight="1" thickBot="1" x14ac:dyDescent="0.3">
      <c r="A2" s="62" t="s">
        <v>1165</v>
      </c>
      <c r="B2" s="63" t="s">
        <v>3</v>
      </c>
      <c r="C2" s="63" t="s">
        <v>409</v>
      </c>
      <c r="D2" s="64" t="s">
        <v>1289</v>
      </c>
      <c r="E2" s="83" t="s">
        <v>241</v>
      </c>
      <c r="F2" s="65">
        <v>12</v>
      </c>
      <c r="G2" s="66">
        <v>42035</v>
      </c>
      <c r="H2" s="63" t="s">
        <v>621</v>
      </c>
      <c r="I2" s="64" t="s">
        <v>622</v>
      </c>
      <c r="J2" s="84">
        <v>43709</v>
      </c>
      <c r="K2" s="158" t="s">
        <v>1380</v>
      </c>
      <c r="L2" s="160">
        <v>43362</v>
      </c>
    </row>
    <row r="3" spans="1:12" ht="15" customHeight="1" x14ac:dyDescent="0.25">
      <c r="A3" s="62" t="s">
        <v>1162</v>
      </c>
      <c r="B3" s="63" t="s">
        <v>3</v>
      </c>
      <c r="C3" s="63" t="s">
        <v>410</v>
      </c>
      <c r="D3" s="64" t="s">
        <v>43</v>
      </c>
      <c r="E3" s="67" t="s">
        <v>1372</v>
      </c>
      <c r="F3" s="68" t="s">
        <v>1373</v>
      </c>
      <c r="G3" s="66">
        <v>41670</v>
      </c>
      <c r="H3" s="63" t="s">
        <v>3</v>
      </c>
      <c r="I3" s="64" t="s">
        <v>213</v>
      </c>
      <c r="J3" s="21"/>
      <c r="K3" s="21"/>
      <c r="L3" s="160">
        <v>43345</v>
      </c>
    </row>
    <row r="4" spans="1:12" ht="15" customHeight="1" thickBot="1" x14ac:dyDescent="0.3">
      <c r="A4" s="62" t="s">
        <v>475</v>
      </c>
      <c r="B4" s="63" t="s">
        <v>27</v>
      </c>
      <c r="C4" s="63" t="s">
        <v>409</v>
      </c>
      <c r="D4" s="64" t="s">
        <v>1382</v>
      </c>
      <c r="E4" s="69" t="s">
        <v>1374</v>
      </c>
      <c r="F4" s="70" t="s">
        <v>479</v>
      </c>
      <c r="G4" s="66">
        <v>41305</v>
      </c>
      <c r="H4" s="63" t="s">
        <v>27</v>
      </c>
      <c r="I4" s="64" t="s">
        <v>623</v>
      </c>
      <c r="J4" s="21"/>
      <c r="K4" s="21"/>
      <c r="L4" s="160">
        <v>43346</v>
      </c>
    </row>
    <row r="5" spans="1:12" ht="15" customHeight="1" x14ac:dyDescent="0.25">
      <c r="A5" s="62" t="s">
        <v>478</v>
      </c>
      <c r="B5" s="63" t="s">
        <v>27</v>
      </c>
      <c r="C5" s="63" t="s">
        <v>410</v>
      </c>
      <c r="D5" s="64" t="s">
        <v>41</v>
      </c>
      <c r="E5" s="21"/>
      <c r="F5" s="79" t="s">
        <v>1375</v>
      </c>
      <c r="G5" s="66">
        <v>40939</v>
      </c>
      <c r="H5" s="63" t="s">
        <v>36</v>
      </c>
      <c r="I5" s="64" t="s">
        <v>636</v>
      </c>
      <c r="J5" s="21"/>
      <c r="K5" s="21"/>
      <c r="L5" s="160">
        <v>43679</v>
      </c>
    </row>
    <row r="6" spans="1:12" ht="15" customHeight="1" x14ac:dyDescent="0.25">
      <c r="A6" s="62" t="s">
        <v>484</v>
      </c>
      <c r="B6" s="63" t="s">
        <v>36</v>
      </c>
      <c r="C6" s="63" t="s">
        <v>409</v>
      </c>
      <c r="D6" s="64" t="s">
        <v>141</v>
      </c>
      <c r="E6" s="21"/>
      <c r="F6" s="80" t="s">
        <v>1376</v>
      </c>
      <c r="G6" s="66">
        <v>40574</v>
      </c>
      <c r="H6" s="63" t="s">
        <v>44</v>
      </c>
      <c r="I6" s="64" t="s">
        <v>637</v>
      </c>
      <c r="J6" s="21"/>
      <c r="K6" s="21"/>
      <c r="L6" s="160">
        <v>43379</v>
      </c>
    </row>
    <row r="7" spans="1:12" ht="15" customHeight="1" x14ac:dyDescent="0.25">
      <c r="A7" s="62" t="s">
        <v>485</v>
      </c>
      <c r="B7" s="63" t="s">
        <v>36</v>
      </c>
      <c r="C7" s="63" t="s">
        <v>410</v>
      </c>
      <c r="D7" s="64" t="s">
        <v>1290</v>
      </c>
      <c r="E7" s="21"/>
      <c r="F7" s="80" t="s">
        <v>1377</v>
      </c>
      <c r="G7" s="66">
        <v>40209</v>
      </c>
      <c r="H7" s="63" t="s">
        <v>66</v>
      </c>
      <c r="I7" s="64" t="s">
        <v>624</v>
      </c>
      <c r="J7" s="21"/>
      <c r="K7" s="21"/>
      <c r="L7" s="160">
        <v>43380</v>
      </c>
    </row>
    <row r="8" spans="1:12" ht="15" customHeight="1" x14ac:dyDescent="0.25">
      <c r="A8" s="62" t="s">
        <v>1164</v>
      </c>
      <c r="B8" s="63" t="s">
        <v>44</v>
      </c>
      <c r="C8" s="63" t="s">
        <v>409</v>
      </c>
      <c r="D8" s="64" t="s">
        <v>647</v>
      </c>
      <c r="E8" s="21"/>
      <c r="F8" s="80" t="s">
        <v>1378</v>
      </c>
      <c r="G8" s="66">
        <v>39844</v>
      </c>
      <c r="H8" s="63" t="s">
        <v>52</v>
      </c>
      <c r="I8" s="64" t="s">
        <v>625</v>
      </c>
      <c r="J8" s="21"/>
      <c r="K8" s="21"/>
      <c r="L8" s="160">
        <v>43709</v>
      </c>
    </row>
    <row r="9" spans="1:12" ht="15" customHeight="1" x14ac:dyDescent="0.25">
      <c r="A9" s="62" t="s">
        <v>1163</v>
      </c>
      <c r="B9" s="63" t="s">
        <v>44</v>
      </c>
      <c r="C9" s="63" t="s">
        <v>410</v>
      </c>
      <c r="D9" s="64" t="s">
        <v>649</v>
      </c>
      <c r="E9" s="21"/>
      <c r="F9" s="80" t="s">
        <v>1379</v>
      </c>
      <c r="G9" s="66">
        <v>39478</v>
      </c>
      <c r="H9" s="63" t="s">
        <v>53</v>
      </c>
      <c r="I9" s="64" t="s">
        <v>626</v>
      </c>
      <c r="J9" s="21"/>
      <c r="K9" s="21"/>
      <c r="L9" s="160">
        <v>43344</v>
      </c>
    </row>
    <row r="10" spans="1:12" ht="15" customHeight="1" x14ac:dyDescent="0.25">
      <c r="A10" s="62" t="s">
        <v>1218</v>
      </c>
      <c r="B10" s="63" t="s">
        <v>66</v>
      </c>
      <c r="C10" s="63" t="s">
        <v>409</v>
      </c>
      <c r="D10" s="64" t="s">
        <v>617</v>
      </c>
      <c r="E10" s="21"/>
      <c r="F10" s="80" t="s">
        <v>1373</v>
      </c>
      <c r="G10" s="66">
        <v>39113</v>
      </c>
      <c r="H10" s="63" t="s">
        <v>55</v>
      </c>
      <c r="I10" s="64" t="s">
        <v>627</v>
      </c>
      <c r="J10" s="21"/>
      <c r="K10" s="21"/>
      <c r="L10" s="160">
        <v>43348</v>
      </c>
    </row>
    <row r="11" spans="1:12" ht="15" customHeight="1" thickBot="1" x14ac:dyDescent="0.3">
      <c r="A11" s="62" t="s">
        <v>1219</v>
      </c>
      <c r="B11" s="63" t="s">
        <v>66</v>
      </c>
      <c r="C11" s="63" t="s">
        <v>410</v>
      </c>
      <c r="D11" s="64" t="s">
        <v>617</v>
      </c>
      <c r="E11" s="21"/>
      <c r="F11" s="81" t="s">
        <v>479</v>
      </c>
      <c r="G11" s="66">
        <v>38748</v>
      </c>
      <c r="H11" s="63" t="s">
        <v>61</v>
      </c>
      <c r="I11" s="64" t="s">
        <v>628</v>
      </c>
      <c r="J11" s="21"/>
      <c r="K11" s="21"/>
      <c r="L11" s="161"/>
    </row>
    <row r="12" spans="1:12" ht="15" customHeight="1" x14ac:dyDescent="0.25">
      <c r="A12" s="62" t="s">
        <v>1215</v>
      </c>
      <c r="B12" s="63" t="s">
        <v>52</v>
      </c>
      <c r="C12" s="63" t="s">
        <v>409</v>
      </c>
      <c r="D12" s="64" t="s">
        <v>617</v>
      </c>
      <c r="E12" s="71"/>
      <c r="F12" s="71"/>
      <c r="G12" s="66">
        <v>38383</v>
      </c>
      <c r="H12" s="63" t="s">
        <v>629</v>
      </c>
      <c r="I12" s="64" t="s">
        <v>638</v>
      </c>
      <c r="J12" s="21"/>
      <c r="K12" s="21"/>
      <c r="L12" s="161"/>
    </row>
    <row r="13" spans="1:12" ht="14.4" thickBot="1" x14ac:dyDescent="0.3">
      <c r="A13" s="72" t="s">
        <v>1216</v>
      </c>
      <c r="B13" s="73" t="s">
        <v>52</v>
      </c>
      <c r="C13" s="73" t="s">
        <v>410</v>
      </c>
      <c r="D13" s="74" t="s">
        <v>617</v>
      </c>
      <c r="E13" s="21"/>
      <c r="F13" s="21"/>
      <c r="G13" s="75">
        <v>38017</v>
      </c>
      <c r="H13" s="76" t="s">
        <v>629</v>
      </c>
      <c r="I13" s="77" t="s">
        <v>639</v>
      </c>
      <c r="J13" s="21"/>
      <c r="K13" s="21"/>
      <c r="L13" s="161"/>
    </row>
    <row r="14" spans="1:12" x14ac:dyDescent="0.25">
      <c r="A14" s="72" t="s">
        <v>1217</v>
      </c>
      <c r="B14" s="73" t="s">
        <v>53</v>
      </c>
      <c r="C14" s="73" t="s">
        <v>409</v>
      </c>
      <c r="D14" s="74" t="s">
        <v>617</v>
      </c>
      <c r="E14" s="21"/>
      <c r="F14" s="21"/>
      <c r="G14" s="21"/>
      <c r="H14" s="21"/>
      <c r="I14" s="21"/>
      <c r="J14" s="21"/>
      <c r="K14" s="21"/>
      <c r="L14" s="161"/>
    </row>
    <row r="15" spans="1:12" ht="14.4" thickBot="1" x14ac:dyDescent="0.3">
      <c r="A15" s="78" t="s">
        <v>1288</v>
      </c>
      <c r="B15" s="76" t="s">
        <v>1287</v>
      </c>
      <c r="C15" s="76" t="s">
        <v>409</v>
      </c>
      <c r="D15" s="77" t="s">
        <v>617</v>
      </c>
      <c r="E15" s="21"/>
      <c r="F15" s="21"/>
      <c r="G15" s="21"/>
      <c r="H15" s="21"/>
      <c r="I15" s="21"/>
      <c r="J15" s="21"/>
      <c r="K15" s="21"/>
      <c r="L15" s="161"/>
    </row>
  </sheetData>
  <dataValidations count="1">
    <dataValidation type="list" allowBlank="1" showInputMessage="1" showErrorMessage="1" sqref="F3:F4">
      <formula1>$F$5:$F$11</formula1>
    </dataValidation>
  </dataValidations>
  <pageMargins left="0.7" right="0.7" top="0.75" bottom="0.75" header="0.3" footer="0.3"/>
  <pageSetup paperSize="9" orientation="portrait" horizontalDpi="360" verticalDpi="360" r:id="rId1"/>
  <drawing r:id="rId2"/>
  <extLst>
    <ext xmlns:x14="http://schemas.microsoft.com/office/spreadsheetml/2009/9/main" uri="{78C0D931-6437-407d-A8EE-F0AAD7539E65}">
      <x14:conditionalFormattings>
        <x14:conditionalFormatting xmlns:xm="http://schemas.microsoft.com/office/excel/2006/main">
          <x14:cfRule type="expression" priority="1" id="{881AED6F-97C7-4883-A869-3A21F764E202}">
            <xm:f>IF(ISERROR(MATCH($L$2,OFFSET('تفقد ث ك'!$A$4:$A$5,,MATCH('تفقد ث ك'!$A$3,0)-1,,31),0)),"",1)=1</xm:f>
            <x14:dxf>
              <fill>
                <patternFill>
                  <bgColor theme="5" tint="0.59996337778862885"/>
                </patternFill>
              </fill>
            </x14:dxf>
          </x14:cfRule>
          <xm:sqref>L2:L15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
    <tabColor rgb="FF00B050"/>
  </sheetPr>
  <dimension ref="A1:AQ460"/>
  <sheetViews>
    <sheetView rightToLeft="1" view="pageBreakPreview" zoomScale="80" zoomScaleNormal="90" zoomScaleSheetLayoutView="80" workbookViewId="0">
      <pane ySplit="1" topLeftCell="A2" activePane="bottomLeft" state="frozen"/>
      <selection pane="bottomLeft" activeCell="A5" sqref="A5"/>
    </sheetView>
  </sheetViews>
  <sheetFormatPr defaultRowHeight="17.399999999999999" x14ac:dyDescent="0.3"/>
  <cols>
    <col min="1" max="1" width="5.8984375" style="14" customWidth="1"/>
    <col min="2" max="2" width="5.19921875" style="27" bestFit="1" customWidth="1"/>
    <col min="3" max="3" width="12" style="35" customWidth="1"/>
    <col min="4" max="4" width="12.5" style="35" bestFit="1" customWidth="1"/>
    <col min="5" max="5" width="10.59765625" style="38" customWidth="1"/>
    <col min="6" max="6" width="10.5" style="37" customWidth="1"/>
    <col min="7" max="7" width="6.8984375" style="17" customWidth="1"/>
    <col min="8" max="8" width="13.5" style="29" customWidth="1"/>
    <col min="9" max="9" width="14" customWidth="1"/>
    <col min="10" max="10" width="6.69921875" style="36" customWidth="1"/>
    <col min="11" max="11" width="4.69921875" style="34" bestFit="1" customWidth="1"/>
    <col min="12" max="12" width="21.19921875" style="38" bestFit="1" customWidth="1"/>
    <col min="13" max="13" width="25.8984375" style="38" bestFit="1" customWidth="1"/>
    <col min="14" max="14" width="7.5" style="14" customWidth="1"/>
    <col min="15" max="15" width="10.59765625" style="14" customWidth="1"/>
    <col min="16" max="16" width="10.5" style="14" customWidth="1"/>
    <col min="17" max="17" width="5.09765625" style="31" customWidth="1"/>
    <col min="18" max="18" width="15.5" customWidth="1"/>
    <col min="19" max="19" width="16" bestFit="1" customWidth="1"/>
    <col min="20" max="20" width="13.59765625" bestFit="1" customWidth="1"/>
    <col min="21" max="21" width="15" bestFit="1" customWidth="1"/>
    <col min="22" max="22" width="5.09765625" style="18" customWidth="1"/>
    <col min="23" max="24" width="7.5" style="14" customWidth="1"/>
    <col min="25" max="25" width="17.8984375" style="33" customWidth="1"/>
    <col min="26" max="26" width="10.3984375" style="33" customWidth="1"/>
    <col min="27" max="27" width="7.3984375" style="33" customWidth="1"/>
    <col min="28" max="28" width="13.5" customWidth="1"/>
    <col min="29" max="29" width="7.8984375" customWidth="1"/>
    <col min="30" max="30" width="9" customWidth="1"/>
    <col min="31" max="31" width="6.69921875" style="14" customWidth="1"/>
    <col min="32" max="32" width="7.59765625" style="13" customWidth="1"/>
    <col min="33" max="33" width="18" style="39" customWidth="1"/>
    <col min="34" max="34" width="9" style="19" customWidth="1"/>
    <col min="35" max="35" width="4.19921875" style="40" customWidth="1"/>
    <col min="36" max="36" width="4.09765625" style="40" customWidth="1"/>
    <col min="37" max="39" width="3.8984375" style="40" customWidth="1"/>
    <col min="40" max="40" width="6.09765625" style="20" customWidth="1"/>
    <col min="41" max="41" width="9.3984375" style="20" bestFit="1" customWidth="1"/>
    <col min="42" max="42" width="6.8984375" style="46" customWidth="1"/>
    <col min="43" max="43" width="4.59765625" style="46" bestFit="1" customWidth="1"/>
  </cols>
  <sheetData>
    <row r="1" spans="1:43" s="96" customFormat="1" ht="69.75" customHeight="1" x14ac:dyDescent="0.25">
      <c r="A1" s="85" t="s">
        <v>1655</v>
      </c>
      <c r="B1" s="23" t="s">
        <v>1469</v>
      </c>
      <c r="C1" s="23" t="s">
        <v>1</v>
      </c>
      <c r="D1" s="23" t="s">
        <v>104</v>
      </c>
      <c r="E1" s="23" t="s">
        <v>105</v>
      </c>
      <c r="F1" s="23" t="s">
        <v>106</v>
      </c>
      <c r="G1" s="25" t="s">
        <v>234</v>
      </c>
      <c r="H1" s="26" t="s">
        <v>239</v>
      </c>
      <c r="I1" s="24" t="s">
        <v>1435</v>
      </c>
      <c r="J1" s="23" t="s">
        <v>2</v>
      </c>
      <c r="K1" s="23" t="s">
        <v>641</v>
      </c>
      <c r="L1" s="23" t="s">
        <v>579</v>
      </c>
      <c r="M1" s="23" t="s">
        <v>850</v>
      </c>
      <c r="N1" s="23" t="s">
        <v>630</v>
      </c>
      <c r="O1" s="85" t="s">
        <v>1436</v>
      </c>
      <c r="P1" s="23" t="s">
        <v>1437</v>
      </c>
      <c r="Q1" s="25" t="s">
        <v>108</v>
      </c>
      <c r="R1" s="87" t="s">
        <v>680</v>
      </c>
      <c r="S1" s="87" t="s">
        <v>1470</v>
      </c>
      <c r="T1" s="87" t="s">
        <v>1471</v>
      </c>
      <c r="U1" s="87" t="s">
        <v>1472</v>
      </c>
      <c r="V1" s="86" t="s">
        <v>1438</v>
      </c>
      <c r="W1" s="85" t="s">
        <v>1473</v>
      </c>
      <c r="X1" s="23" t="s">
        <v>1474</v>
      </c>
      <c r="Y1" s="25" t="s">
        <v>107</v>
      </c>
      <c r="Z1" s="86" t="s">
        <v>1476</v>
      </c>
      <c r="AA1" s="86" t="s">
        <v>1475</v>
      </c>
      <c r="AB1" s="87" t="s">
        <v>1439</v>
      </c>
      <c r="AC1" s="87" t="s">
        <v>678</v>
      </c>
      <c r="AD1" s="87" t="s">
        <v>679</v>
      </c>
      <c r="AE1" s="85" t="s">
        <v>1441</v>
      </c>
      <c r="AF1" s="87" t="s">
        <v>618</v>
      </c>
      <c r="AG1" s="24" t="s">
        <v>1440</v>
      </c>
      <c r="AH1" s="25" t="s">
        <v>56</v>
      </c>
      <c r="AI1" s="24" t="s">
        <v>610</v>
      </c>
      <c r="AJ1" s="24" t="s">
        <v>241</v>
      </c>
      <c r="AK1" s="24" t="s">
        <v>240</v>
      </c>
      <c r="AL1" s="105" t="s">
        <v>1517</v>
      </c>
      <c r="AM1" s="105" t="s">
        <v>1518</v>
      </c>
      <c r="AN1" s="106" t="s">
        <v>1534</v>
      </c>
      <c r="AO1" s="85" t="s">
        <v>1535</v>
      </c>
      <c r="AP1" s="146" t="s">
        <v>1650</v>
      </c>
      <c r="AQ1" s="98" t="s">
        <v>1442</v>
      </c>
    </row>
    <row r="2" spans="1:43" s="22" customFormat="1" ht="18" customHeight="1" x14ac:dyDescent="0.25">
      <c r="A2" s="88"/>
      <c r="B2" s="89">
        <v>1</v>
      </c>
      <c r="C2" s="128" t="s">
        <v>113</v>
      </c>
      <c r="D2" s="128" t="s">
        <v>773</v>
      </c>
      <c r="E2" s="91" t="s">
        <v>774</v>
      </c>
      <c r="F2" s="129" t="s">
        <v>756</v>
      </c>
      <c r="G2" s="88"/>
      <c r="H2" s="92">
        <v>40560</v>
      </c>
      <c r="I2" s="92"/>
      <c r="J2" s="90" t="s">
        <v>1165</v>
      </c>
      <c r="K2" s="97" t="s">
        <v>642</v>
      </c>
      <c r="L2" s="91" t="s">
        <v>846</v>
      </c>
      <c r="M2" s="91" t="s">
        <v>1039</v>
      </c>
      <c r="N2" s="88"/>
      <c r="O2" s="94"/>
      <c r="P2" s="94"/>
      <c r="Q2" s="93" t="s">
        <v>116</v>
      </c>
      <c r="R2" s="94"/>
      <c r="S2" s="94"/>
      <c r="T2" s="94"/>
      <c r="U2" s="94"/>
      <c r="V2" s="91"/>
      <c r="W2" s="88"/>
      <c r="X2" s="88"/>
      <c r="Y2" s="89"/>
      <c r="Z2" s="89"/>
      <c r="AA2" s="89"/>
      <c r="AB2" s="92"/>
      <c r="AC2" s="94"/>
      <c r="AD2" s="94"/>
      <c r="AE2" s="88"/>
      <c r="AF2" s="94" t="str">
        <f>IF(H2="","",IF(H2&lt;=أساسيات!$G$13,أساسيات!$H$13,IF(H2&lt;=أساسيات!$G$12,أساسيات!$H$12,IF(H2&lt;=أساسيات!$G$11,أساسيات!$H$11,IF(H2&lt;=أساسيات!$G$10,أساسيات!$H$10,IF(H2&lt;=أساسيات!$G$9,أساسيات!$H$9,IF(H2&lt;=أساسيات!$G$8,أساسيات!$H$8,IF(H2&lt;=أساسيات!$G$7,أساسيات!$H$7,IF(H2&lt;=أساسيات!$G$6,أساسيات!$H$6,IF(H2&lt;=أساسيات!$G$5,أساسيات!$H$5,IF(H2&lt;=أساسيات!$G$4,أساسيات!$H$4,IF(H2&lt;=أساسيات!$G$3,أساسيات!$H$3,أساسيات!$H$2))))))))))))</f>
        <v>الرابع</v>
      </c>
      <c r="AG2" s="95" t="str">
        <f>IF(H2="","",IF(H2&lt;=أساسيات!$G$13,أساسيات!$I$13,IF(H2&lt;=أساسيات!$G$12,أساسيات!$I$12,IF(H2&lt;=أساسيات!$G$11,أساسيات!$I$11,IF(H2&lt;=أساسيات!$G$10,أساسيات!$I$10,IF(H2&lt;=أساسيات!$G$9,أساسيات!$I$9,IF(H2&lt;=أساسيات!$G$8,أساسيات!$I$8,IF(H2&lt;=أساسيات!$G$7,أساسيات!$I$7,IF(H2&lt;=أساسيات!$G$6,أساسيات!$I$6,IF(H2&lt;=أساسيات!$G$5,أساسيات!$I$5,IF(H2&lt;=أساسيات!$G$4,أساسيات!$I$4,IF(H2&lt;=أساسيات!$G$3,أساسيات!$I$3,أساسيات!$I$2))))))))))))</f>
        <v>ويجوز ثالث</v>
      </c>
      <c r="AH2" s="91"/>
      <c r="AI2" s="99">
        <f>IFERROR(IF(H2="","",DATEDIF($H2,أساسيات!$J$2,"Y")),"")</f>
        <v>8</v>
      </c>
      <c r="AJ2" s="99">
        <f>IFERROR(IF(H2="","",DATEDIF($H2,أساسيات!$J$2,"ym")),"")</f>
        <v>7</v>
      </c>
      <c r="AK2" s="99">
        <f>IFERROR(IF(H2="","",DATEDIF($H2,أساسيات!$J$2,"md")),"")</f>
        <v>15</v>
      </c>
      <c r="AL2" s="99"/>
      <c r="AM2" s="99"/>
      <c r="AN2" s="88"/>
      <c r="AO2" s="88"/>
      <c r="AP2" s="94">
        <v>216</v>
      </c>
      <c r="AQ2" s="94"/>
    </row>
    <row r="3" spans="1:43" s="96" customFormat="1" x14ac:dyDescent="0.25">
      <c r="A3" s="88"/>
      <c r="B3" s="89">
        <v>2</v>
      </c>
      <c r="C3" s="128" t="s">
        <v>113</v>
      </c>
      <c r="D3" s="128" t="s">
        <v>291</v>
      </c>
      <c r="E3" s="91" t="s">
        <v>148</v>
      </c>
      <c r="F3" s="129" t="s">
        <v>727</v>
      </c>
      <c r="G3" s="88"/>
      <c r="H3" s="92">
        <v>40940</v>
      </c>
      <c r="I3" s="92"/>
      <c r="J3" s="90" t="s">
        <v>1165</v>
      </c>
      <c r="K3" s="97" t="s">
        <v>642</v>
      </c>
      <c r="L3" s="91" t="s">
        <v>582</v>
      </c>
      <c r="M3" s="91" t="s">
        <v>1007</v>
      </c>
      <c r="N3" s="88"/>
      <c r="O3" s="94"/>
      <c r="P3" s="94" t="s">
        <v>501</v>
      </c>
      <c r="Q3" s="93" t="s">
        <v>116</v>
      </c>
      <c r="R3" s="94"/>
      <c r="S3" s="94"/>
      <c r="T3" s="94"/>
      <c r="U3" s="94"/>
      <c r="V3" s="91"/>
      <c r="W3" s="88"/>
      <c r="X3" s="88"/>
      <c r="Y3" s="89"/>
      <c r="Z3" s="89"/>
      <c r="AA3" s="89"/>
      <c r="AB3" s="92"/>
      <c r="AC3" s="94"/>
      <c r="AD3" s="94"/>
      <c r="AE3" s="88"/>
      <c r="AF3" s="94" t="str">
        <f>IF(H3="","",IF(H3&lt;=أساسيات!$G$13,أساسيات!$H$13,IF(H3&lt;=أساسيات!$G$12,أساسيات!$H$12,IF(H3&lt;=أساسيات!$G$11,أساسيات!$H$11,IF(H3&lt;=أساسيات!$G$10,أساسيات!$H$10,IF(H3&lt;=أساسيات!$G$9,أساسيات!$H$9,IF(H3&lt;=أساسيات!$G$8,أساسيات!$H$8,IF(H3&lt;=أساسيات!$G$7,أساسيات!$H$7,IF(H3&lt;=أساسيات!$G$6,أساسيات!$H$6,IF(H3&lt;=أساسيات!$G$5,أساسيات!$H$5,IF(H3&lt;=أساسيات!$G$4,أساسيات!$H$4,IF(H3&lt;=أساسيات!$G$3,أساسيات!$H$3,أساسيات!$H$2))))))))))))</f>
        <v>الثاني</v>
      </c>
      <c r="AG3" s="95" t="str">
        <f>IF(H3="","",IF(H3&lt;=أساسيات!$G$13,أساسيات!$I$13,IF(H3&lt;=أساسيات!$G$12,أساسيات!$I$12,IF(H3&lt;=أساسيات!$G$11,أساسيات!$I$11,IF(H3&lt;=أساسيات!$G$10,أساسيات!$I$10,IF(H3&lt;=أساسيات!$G$9,أساسيات!$I$9,IF(H3&lt;=أساسيات!$G$8,أساسيات!$I$8,IF(H3&lt;=أساسيات!$G$7,أساسيات!$I$7,IF(H3&lt;=أساسيات!$G$6,أساسيات!$I$6,IF(H3&lt;=أساسيات!$G$5,أساسيات!$I$5,IF(H3&lt;=أساسيات!$G$4,أساسيات!$I$4,IF(H3&lt;=أساسيات!$G$3,أساسيات!$I$3,أساسيات!$I$2))))))))))))</f>
        <v>ويجوز أول</v>
      </c>
      <c r="AH3" s="91"/>
      <c r="AI3" s="99">
        <f>IFERROR(IF(H3="","",DATEDIF($H3,أساسيات!$J$2,"Y")),"")</f>
        <v>7</v>
      </c>
      <c r="AJ3" s="99">
        <f>IFERROR(IF(H3="","",DATEDIF($H3,أساسيات!$J$2,"ym")),"")</f>
        <v>7</v>
      </c>
      <c r="AK3" s="99">
        <f>IFERROR(IF(H3="","",DATEDIF($H3,أساسيات!$J$2,"md")),"")</f>
        <v>0</v>
      </c>
      <c r="AL3" s="99"/>
      <c r="AM3" s="99"/>
      <c r="AN3" s="88"/>
      <c r="AO3" s="88"/>
      <c r="AP3" s="94">
        <v>167</v>
      </c>
      <c r="AQ3" s="94"/>
    </row>
    <row r="4" spans="1:43" s="96" customFormat="1" x14ac:dyDescent="0.25">
      <c r="A4" s="88"/>
      <c r="B4" s="89">
        <v>3</v>
      </c>
      <c r="C4" s="128" t="s">
        <v>26</v>
      </c>
      <c r="D4" s="128" t="s">
        <v>535</v>
      </c>
      <c r="E4" s="91" t="s">
        <v>145</v>
      </c>
      <c r="F4" s="129" t="s">
        <v>476</v>
      </c>
      <c r="G4" s="88" t="s">
        <v>244</v>
      </c>
      <c r="H4" s="92">
        <v>41647</v>
      </c>
      <c r="I4" s="92"/>
      <c r="J4" s="90" t="s">
        <v>1165</v>
      </c>
      <c r="K4" s="97" t="s">
        <v>642</v>
      </c>
      <c r="L4" s="91" t="s">
        <v>1234</v>
      </c>
      <c r="M4" s="91" t="s">
        <v>1235</v>
      </c>
      <c r="N4" s="88"/>
      <c r="O4" s="94"/>
      <c r="P4" s="94"/>
      <c r="Q4" s="93" t="s">
        <v>115</v>
      </c>
      <c r="R4" s="94" t="s">
        <v>417</v>
      </c>
      <c r="S4" s="94"/>
      <c r="T4" s="94"/>
      <c r="U4" s="94"/>
      <c r="V4" s="91" t="s">
        <v>417</v>
      </c>
      <c r="W4" s="88"/>
      <c r="X4" s="88"/>
      <c r="Y4" s="89"/>
      <c r="Z4" s="89"/>
      <c r="AA4" s="89"/>
      <c r="AB4" s="92"/>
      <c r="AC4" s="94"/>
      <c r="AD4" s="94"/>
      <c r="AE4" s="88"/>
      <c r="AF4" s="94" t="str">
        <f>IF(H4="","",IF(H4&lt;=أساسيات!$G$13,أساسيات!$H$13,IF(H4&lt;=أساسيات!$G$12,أساسيات!$H$12,IF(H4&lt;=أساسيات!$G$11,أساسيات!$H$11,IF(H4&lt;=أساسيات!$G$10,أساسيات!$H$10,IF(H4&lt;=أساسيات!$G$9,أساسيات!$H$9,IF(H4&lt;=أساسيات!$G$8,أساسيات!$H$8,IF(H4&lt;=أساسيات!$G$7,أساسيات!$H$7,IF(H4&lt;=أساسيات!$G$6,أساسيات!$H$6,IF(H4&lt;=أساسيات!$G$5,أساسيات!$H$5,IF(H4&lt;=أساسيات!$G$4,أساسيات!$H$4,IF(H4&lt;=أساسيات!$G$3,أساسيات!$H$3,أساسيات!$H$2))))))))))))</f>
        <v>الأول</v>
      </c>
      <c r="AG4" s="95" t="str">
        <f>IF(H4="","",IF(H4&lt;=أساسيات!$G$13,أساسيات!$I$13,IF(H4&lt;=أساسيات!$G$12,أساسيات!$I$12,IF(H4&lt;=أساسيات!$G$11,أساسيات!$I$11,IF(H4&lt;=أساسيات!$G$10,أساسيات!$I$10,IF(H4&lt;=أساسيات!$G$9,أساسيات!$I$9,IF(H4&lt;=أساسيات!$G$8,أساسيات!$I$8,IF(H4&lt;=أساسيات!$G$7,أساسيات!$I$7,IF(H4&lt;=أساسيات!$G$6,أساسيات!$I$6,IF(H4&lt;=أساسيات!$G$5,أساسيات!$I$5,IF(H4&lt;=أساسيات!$G$4,أساسيات!$I$4,IF(H4&lt;=أساسيات!$G$3,أساسيات!$I$3,أساسيات!$I$2))))))))))))</f>
        <v>أول</v>
      </c>
      <c r="AH4" s="91"/>
      <c r="AI4" s="99">
        <f>IFERROR(IF(H4="","",DATEDIF($H4,أساسيات!$J$2,"Y")),"")</f>
        <v>5</v>
      </c>
      <c r="AJ4" s="99">
        <f>IFERROR(IF(H4="","",DATEDIF($H4,أساسيات!$J$2,"ym")),"")</f>
        <v>7</v>
      </c>
      <c r="AK4" s="99">
        <f>IFERROR(IF(H4="","",DATEDIF($H4,أساسيات!$J$2,"md")),"")</f>
        <v>24</v>
      </c>
      <c r="AL4" s="99"/>
      <c r="AM4" s="99"/>
      <c r="AN4" s="88"/>
      <c r="AO4" s="88"/>
      <c r="AP4" s="94"/>
      <c r="AQ4" s="94"/>
    </row>
    <row r="5" spans="1:43" s="96" customFormat="1" x14ac:dyDescent="0.25">
      <c r="A5" s="88"/>
      <c r="B5" s="89">
        <v>4</v>
      </c>
      <c r="C5" s="128" t="s">
        <v>1206</v>
      </c>
      <c r="D5" s="128" t="s">
        <v>769</v>
      </c>
      <c r="E5" s="91" t="s">
        <v>113</v>
      </c>
      <c r="F5" s="129" t="s">
        <v>30</v>
      </c>
      <c r="G5" s="88"/>
      <c r="H5" s="92">
        <v>41275</v>
      </c>
      <c r="I5" s="92"/>
      <c r="J5" s="90" t="s">
        <v>1165</v>
      </c>
      <c r="K5" s="97" t="s">
        <v>642</v>
      </c>
      <c r="L5" s="91" t="s">
        <v>1292</v>
      </c>
      <c r="M5" s="91" t="s">
        <v>1311</v>
      </c>
      <c r="N5" s="88"/>
      <c r="O5" s="94"/>
      <c r="P5" s="94"/>
      <c r="Q5" s="93" t="s">
        <v>115</v>
      </c>
      <c r="R5" s="94"/>
      <c r="S5" s="94"/>
      <c r="T5" s="94"/>
      <c r="U5" s="94"/>
      <c r="V5" s="91"/>
      <c r="W5" s="88"/>
      <c r="X5" s="88"/>
      <c r="Y5" s="89"/>
      <c r="Z5" s="89"/>
      <c r="AA5" s="89"/>
      <c r="AB5" s="92"/>
      <c r="AC5" s="94"/>
      <c r="AD5" s="94"/>
      <c r="AE5" s="88"/>
      <c r="AF5" s="94" t="str">
        <f>IF(H5="","",IF(H5&lt;=أساسيات!$G$13,أساسيات!$H$13,IF(H5&lt;=أساسيات!$G$12,أساسيات!$H$12,IF(H5&lt;=أساسيات!$G$11,أساسيات!$H$11,IF(H5&lt;=أساسيات!$G$10,أساسيات!$H$10,IF(H5&lt;=أساسيات!$G$9,أساسيات!$H$9,IF(H5&lt;=أساسيات!$G$8,أساسيات!$H$8,IF(H5&lt;=أساسيات!$G$7,أساسيات!$H$7,IF(H5&lt;=أساسيات!$G$6,أساسيات!$H$6,IF(H5&lt;=أساسيات!$G$5,أساسيات!$H$5,IF(H5&lt;=أساسيات!$G$4,أساسيات!$H$4,IF(H5&lt;=أساسيات!$G$3,أساسيات!$H$3,أساسيات!$H$2))))))))))))</f>
        <v>الثاني</v>
      </c>
      <c r="AG5" s="95" t="str">
        <f>IF(H5="","",IF(H5&lt;=أساسيات!$G$13,أساسيات!$I$13,IF(H5&lt;=أساسيات!$G$12,أساسيات!$I$12,IF(H5&lt;=أساسيات!$G$11,أساسيات!$I$11,IF(H5&lt;=أساسيات!$G$10,أساسيات!$I$10,IF(H5&lt;=أساسيات!$G$9,أساسيات!$I$9,IF(H5&lt;=أساسيات!$G$8,أساسيات!$I$8,IF(H5&lt;=أساسيات!$G$7,أساسيات!$I$7,IF(H5&lt;=أساسيات!$G$6,أساسيات!$I$6,IF(H5&lt;=أساسيات!$G$5,أساسيات!$I$5,IF(H5&lt;=أساسيات!$G$4,أساسيات!$I$4,IF(H5&lt;=أساسيات!$G$3,أساسيات!$I$3,أساسيات!$I$2))))))))))))</f>
        <v>ويجوز أول</v>
      </c>
      <c r="AH5" s="91"/>
      <c r="AI5" s="99">
        <f>IFERROR(IF(H5="","",DATEDIF($H5,أساسيات!$J$2,"Y")),"")</f>
        <v>6</v>
      </c>
      <c r="AJ5" s="99">
        <f>IFERROR(IF(H5="","",DATEDIF($H5,أساسيات!$J$2,"ym")),"")</f>
        <v>8</v>
      </c>
      <c r="AK5" s="99">
        <f>IFERROR(IF(H5="","",DATEDIF($H5,أساسيات!$J$2,"md")),"")</f>
        <v>0</v>
      </c>
      <c r="AL5" s="99"/>
      <c r="AM5" s="99"/>
      <c r="AN5" s="88"/>
      <c r="AO5" s="88"/>
      <c r="AP5" s="94"/>
      <c r="AQ5" s="94"/>
    </row>
    <row r="6" spans="1:43" s="96" customFormat="1" x14ac:dyDescent="0.25">
      <c r="A6" s="88"/>
      <c r="B6" s="89">
        <v>5</v>
      </c>
      <c r="C6" s="128" t="s">
        <v>169</v>
      </c>
      <c r="D6" s="128" t="s">
        <v>682</v>
      </c>
      <c r="E6" s="91" t="s">
        <v>144</v>
      </c>
      <c r="F6" s="129" t="s">
        <v>1544</v>
      </c>
      <c r="G6" s="88"/>
      <c r="H6" s="92">
        <v>41358</v>
      </c>
      <c r="I6" s="92"/>
      <c r="J6" s="90" t="s">
        <v>1165</v>
      </c>
      <c r="K6" s="97" t="s">
        <v>642</v>
      </c>
      <c r="L6" s="91" t="s">
        <v>1542</v>
      </c>
      <c r="M6" s="91" t="s">
        <v>1543</v>
      </c>
      <c r="N6" s="88" t="s">
        <v>110</v>
      </c>
      <c r="O6" s="94"/>
      <c r="P6" s="94"/>
      <c r="Q6" s="93" t="s">
        <v>115</v>
      </c>
      <c r="R6" s="94"/>
      <c r="S6" s="94"/>
      <c r="T6" s="94"/>
      <c r="U6" s="94"/>
      <c r="V6" s="91"/>
      <c r="W6" s="88"/>
      <c r="X6" s="88"/>
      <c r="Y6" s="89"/>
      <c r="Z6" s="89"/>
      <c r="AA6" s="89"/>
      <c r="AB6" s="92"/>
      <c r="AC6" s="94"/>
      <c r="AD6" s="94"/>
      <c r="AE6" s="88"/>
      <c r="AF6" s="94" t="str">
        <f>IF(H6="","",IF(H6&lt;=أساسيات!$G$13,أساسيات!$H$13,IF(H6&lt;=أساسيات!$G$12,أساسيات!$H$12,IF(H6&lt;=أساسيات!$G$11,أساسيات!$H$11,IF(H6&lt;=أساسيات!$G$10,أساسيات!$H$10,IF(H6&lt;=أساسيات!$G$9,أساسيات!$H$9,IF(H6&lt;=أساسيات!$G$8,أساسيات!$H$8,IF(H6&lt;=أساسيات!$G$7,أساسيات!$H$7,IF(H6&lt;=أساسيات!$G$6,أساسيات!$H$6,IF(H6&lt;=أساسيات!$G$5,أساسيات!$H$5,IF(H6&lt;=أساسيات!$G$4,أساسيات!$H$4,IF(H6&lt;=أساسيات!$G$3,أساسيات!$H$3,أساسيات!$H$2))))))))))))</f>
        <v>الأول</v>
      </c>
      <c r="AG6" s="95" t="str">
        <f>IF(H6="","",IF(H6&lt;=أساسيات!$G$13,أساسيات!$I$13,IF(H6&lt;=أساسيات!$G$12,أساسيات!$I$12,IF(H6&lt;=أساسيات!$G$11,أساسيات!$I$11,IF(H6&lt;=أساسيات!$G$10,أساسيات!$I$10,IF(H6&lt;=أساسيات!$G$9,أساسيات!$I$9,IF(H6&lt;=أساسيات!$G$8,أساسيات!$I$8,IF(H6&lt;=أساسيات!$G$7,أساسيات!$I$7,IF(H6&lt;=أساسيات!$G$6,أساسيات!$I$6,IF(H6&lt;=أساسيات!$G$5,أساسيات!$I$5,IF(H6&lt;=أساسيات!$G$4,أساسيات!$I$4,IF(H6&lt;=أساسيات!$G$3,أساسيات!$I$3,أساسيات!$I$2))))))))))))</f>
        <v>أول</v>
      </c>
      <c r="AH6" s="91" t="s">
        <v>1640</v>
      </c>
      <c r="AI6" s="99">
        <f>IFERROR(IF(H6="","",DATEDIF($H6,أساسيات!$J$2,"Y")),"")</f>
        <v>6</v>
      </c>
      <c r="AJ6" s="99">
        <f>IFERROR(IF(H6="","",DATEDIF($H6,أساسيات!$J$2,"ym")),"")</f>
        <v>5</v>
      </c>
      <c r="AK6" s="99">
        <f>IFERROR(IF(H6="","",DATEDIF($H6,أساسيات!$J$2,"md")),"")</f>
        <v>7</v>
      </c>
      <c r="AL6" s="99"/>
      <c r="AM6" s="99"/>
      <c r="AN6" s="88"/>
      <c r="AO6" s="88"/>
      <c r="AP6" s="94"/>
      <c r="AQ6" s="94"/>
    </row>
    <row r="7" spans="1:43" s="96" customFormat="1" x14ac:dyDescent="0.25">
      <c r="A7" s="88" t="s">
        <v>1288</v>
      </c>
      <c r="B7" s="89">
        <v>6</v>
      </c>
      <c r="C7" s="128" t="s">
        <v>220</v>
      </c>
      <c r="D7" s="128" t="s">
        <v>773</v>
      </c>
      <c r="E7" s="91" t="s">
        <v>181</v>
      </c>
      <c r="F7" s="129" t="s">
        <v>1367</v>
      </c>
      <c r="G7" s="88"/>
      <c r="H7" s="92">
        <v>39965</v>
      </c>
      <c r="I7" s="92"/>
      <c r="J7" s="90" t="s">
        <v>1165</v>
      </c>
      <c r="K7" s="97" t="s">
        <v>642</v>
      </c>
      <c r="L7" s="91" t="s">
        <v>1248</v>
      </c>
      <c r="M7" s="91" t="s">
        <v>1249</v>
      </c>
      <c r="N7" s="88"/>
      <c r="O7" s="94"/>
      <c r="P7" s="94"/>
      <c r="Q7" s="93" t="s">
        <v>115</v>
      </c>
      <c r="R7" s="94"/>
      <c r="S7" s="94"/>
      <c r="T7" s="94"/>
      <c r="U7" s="94"/>
      <c r="V7" s="91"/>
      <c r="W7" s="88"/>
      <c r="X7" s="88"/>
      <c r="Y7" s="89"/>
      <c r="Z7" s="89"/>
      <c r="AA7" s="89"/>
      <c r="AB7" s="92"/>
      <c r="AC7" s="94"/>
      <c r="AD7" s="94"/>
      <c r="AE7" s="88"/>
      <c r="AF7" s="94" t="str">
        <f>IF(H7="","",IF(H7&lt;=أساسيات!$G$13,أساسيات!$H$13,IF(H7&lt;=أساسيات!$G$12,أساسيات!$H$12,IF(H7&lt;=أساسيات!$G$11,أساسيات!$H$11,IF(H7&lt;=أساسيات!$G$10,أساسيات!$H$10,IF(H7&lt;=أساسيات!$G$9,أساسيات!$H$9,IF(H7&lt;=أساسيات!$G$8,أساسيات!$H$8,IF(H7&lt;=أساسيات!$G$7,أساسيات!$H$7,IF(H7&lt;=أساسيات!$G$6,أساسيات!$H$6,IF(H7&lt;=أساسيات!$G$5,أساسيات!$H$5,IF(H7&lt;=أساسيات!$G$4,أساسيات!$H$4,IF(H7&lt;=أساسيات!$G$3,أساسيات!$H$3,أساسيات!$H$2))))))))))))</f>
        <v>الخامس</v>
      </c>
      <c r="AG7" s="95" t="str">
        <f>IF(H7="","",IF(H7&lt;=أساسيات!$G$13,أساسيات!$I$13,IF(H7&lt;=أساسيات!$G$12,أساسيات!$I$12,IF(H7&lt;=أساسيات!$G$11,أساسيات!$I$11,IF(H7&lt;=أساسيات!$G$10,أساسيات!$I$10,IF(H7&lt;=أساسيات!$G$9,أساسيات!$I$9,IF(H7&lt;=أساسيات!$G$8,أساسيات!$I$8,IF(H7&lt;=أساسيات!$G$7,أساسيات!$I$7,IF(H7&lt;=أساسيات!$G$6,أساسيات!$I$6,IF(H7&lt;=أساسيات!$G$5,أساسيات!$I$5,IF(H7&lt;=أساسيات!$G$4,أساسيات!$I$4,IF(H7&lt;=أساسيات!$G$3,أساسيات!$I$3,أساسيات!$I$2))))))))))))</f>
        <v>ويجوز رابع وثالث</v>
      </c>
      <c r="AH7" s="91"/>
      <c r="AI7" s="99">
        <f>IFERROR(IF(H7="","",DATEDIF($H7,أساسيات!$J$2,"Y")),"")</f>
        <v>10</v>
      </c>
      <c r="AJ7" s="99">
        <f>IFERROR(IF(H7="","",DATEDIF($H7,أساسيات!$J$2,"ym")),"")</f>
        <v>3</v>
      </c>
      <c r="AK7" s="99">
        <f>IFERROR(IF(H7="","",DATEDIF($H7,أساسيات!$J$2,"md")),"")</f>
        <v>0</v>
      </c>
      <c r="AL7" s="99"/>
      <c r="AM7" s="99"/>
      <c r="AN7" s="88"/>
      <c r="AO7" s="88"/>
      <c r="AP7" s="94"/>
      <c r="AQ7" s="94"/>
    </row>
    <row r="8" spans="1:43" s="96" customFormat="1" x14ac:dyDescent="0.25">
      <c r="A8" s="88" t="s">
        <v>1648</v>
      </c>
      <c r="B8" s="89">
        <v>7</v>
      </c>
      <c r="C8" s="128" t="s">
        <v>260</v>
      </c>
      <c r="D8" s="128" t="s">
        <v>113</v>
      </c>
      <c r="E8" s="91" t="s">
        <v>148</v>
      </c>
      <c r="F8" s="129" t="s">
        <v>1617</v>
      </c>
      <c r="G8" s="88" t="s">
        <v>244</v>
      </c>
      <c r="H8" s="92">
        <v>41366</v>
      </c>
      <c r="I8" s="92"/>
      <c r="J8" s="90" t="s">
        <v>1165</v>
      </c>
      <c r="K8" s="97" t="s">
        <v>642</v>
      </c>
      <c r="L8" s="91" t="s">
        <v>1603</v>
      </c>
      <c r="M8" s="91" t="s">
        <v>1612</v>
      </c>
      <c r="N8" s="88" t="s">
        <v>113</v>
      </c>
      <c r="O8" s="88" t="s">
        <v>244</v>
      </c>
      <c r="P8" s="88" t="s">
        <v>114</v>
      </c>
      <c r="Q8" s="93" t="s">
        <v>115</v>
      </c>
      <c r="R8" s="94"/>
      <c r="S8" s="94" t="s">
        <v>1618</v>
      </c>
      <c r="T8" s="94">
        <v>1813</v>
      </c>
      <c r="U8" s="94">
        <v>7240143887</v>
      </c>
      <c r="V8" s="91"/>
      <c r="W8" s="88" t="s">
        <v>1619</v>
      </c>
      <c r="X8" s="88" t="s">
        <v>1569</v>
      </c>
      <c r="Y8" s="130"/>
      <c r="Z8" s="130"/>
      <c r="AA8" s="130"/>
      <c r="AB8" s="92"/>
      <c r="AC8" s="94"/>
      <c r="AD8" s="94"/>
      <c r="AE8" s="88"/>
      <c r="AF8" s="94" t="str">
        <f>IF(H8="","",IF(H8&lt;=أساسيات!$G$13,أساسيات!$H$13,IF(H8&lt;=أساسيات!$G$12,أساسيات!$H$12,IF(H8&lt;=أساسيات!$G$11,أساسيات!$H$11,IF(H8&lt;=أساسيات!$G$10,أساسيات!$H$10,IF(H8&lt;=أساسيات!$G$9,أساسيات!$H$9,IF(H8&lt;=أساسيات!$G$8,أساسيات!$H$8,IF(H8&lt;=أساسيات!$G$7,أساسيات!$H$7,IF(H8&lt;=أساسيات!$G$6,أساسيات!$H$6,IF(H8&lt;=أساسيات!$G$5,أساسيات!$H$5,IF(H8&lt;=أساسيات!$G$4,أساسيات!$H$4,IF(H8&lt;=أساسيات!$G$3,أساسيات!$H$3,أساسيات!$H$2))))))))))))</f>
        <v>الأول</v>
      </c>
      <c r="AG8" s="95" t="str">
        <f>IF(H8="","",IF(H8&lt;=أساسيات!$G$13,أساسيات!$I$13,IF(H8&lt;=أساسيات!$G$12,أساسيات!$I$12,IF(H8&lt;=أساسيات!$G$11,أساسيات!$I$11,IF(H8&lt;=أساسيات!$G$10,أساسيات!$I$10,IF(H8&lt;=أساسيات!$G$9,أساسيات!$I$9,IF(H8&lt;=أساسيات!$G$8,أساسيات!$I$8,IF(H8&lt;=أساسيات!$G$7,أساسيات!$I$7,IF(H8&lt;=أساسيات!$G$6,أساسيات!$I$6,IF(H8&lt;=أساسيات!$G$5,أساسيات!$I$5,IF(H8&lt;=أساسيات!$G$4,أساسيات!$I$4,IF(H8&lt;=أساسيات!$G$3,أساسيات!$I$3,أساسيات!$I$2))))))))))))</f>
        <v>أول</v>
      </c>
      <c r="AH8" s="91"/>
      <c r="AI8" s="99">
        <f>IFERROR(IF(H8="","",DATEDIF($H8,أساسيات!$J$2,"Y")),"")</f>
        <v>6</v>
      </c>
      <c r="AJ8" s="99">
        <f>IFERROR(IF(H8="","",DATEDIF($H8,أساسيات!$J$2,"ym")),"")</f>
        <v>4</v>
      </c>
      <c r="AK8" s="99">
        <f>IFERROR(IF(H8="","",DATEDIF($H8,أساسيات!$J$2,"md")),"")</f>
        <v>30</v>
      </c>
      <c r="AL8" s="99"/>
      <c r="AM8" s="99"/>
      <c r="AN8" s="88"/>
      <c r="AO8" s="88"/>
      <c r="AP8" s="94"/>
      <c r="AQ8" s="94"/>
    </row>
    <row r="9" spans="1:43" s="96" customFormat="1" x14ac:dyDescent="0.25">
      <c r="A9" s="88"/>
      <c r="B9" s="89">
        <v>8</v>
      </c>
      <c r="C9" s="128" t="s">
        <v>168</v>
      </c>
      <c r="D9" s="128" t="s">
        <v>757</v>
      </c>
      <c r="E9" s="91" t="s">
        <v>1398</v>
      </c>
      <c r="F9" s="129" t="s">
        <v>59</v>
      </c>
      <c r="G9" s="88"/>
      <c r="H9" s="92">
        <v>41461</v>
      </c>
      <c r="I9" s="92"/>
      <c r="J9" s="90" t="s">
        <v>1165</v>
      </c>
      <c r="K9" s="97" t="s">
        <v>642</v>
      </c>
      <c r="L9" s="91" t="s">
        <v>1400</v>
      </c>
      <c r="M9" s="91" t="s">
        <v>1399</v>
      </c>
      <c r="N9" s="88"/>
      <c r="O9" s="94"/>
      <c r="P9" s="94"/>
      <c r="Q9" s="93" t="s">
        <v>116</v>
      </c>
      <c r="R9" s="94"/>
      <c r="S9" s="94" t="s">
        <v>1545</v>
      </c>
      <c r="T9" s="94"/>
      <c r="U9" s="94"/>
      <c r="V9" s="91"/>
      <c r="W9" s="88"/>
      <c r="X9" s="88"/>
      <c r="Y9" s="89"/>
      <c r="Z9" s="89"/>
      <c r="AA9" s="89"/>
      <c r="AB9" s="92"/>
      <c r="AC9" s="94"/>
      <c r="AD9" s="94"/>
      <c r="AE9" s="88"/>
      <c r="AF9" s="94" t="str">
        <f>IF(H9="","",IF(H9&lt;=أساسيات!$G$13,أساسيات!$H$13,IF(H9&lt;=أساسيات!$G$12,أساسيات!$H$12,IF(H9&lt;=أساسيات!$G$11,أساسيات!$H$11,IF(H9&lt;=أساسيات!$G$10,أساسيات!$H$10,IF(H9&lt;=أساسيات!$G$9,أساسيات!$H$9,IF(H9&lt;=أساسيات!$G$8,أساسيات!$H$8,IF(H9&lt;=أساسيات!$G$7,أساسيات!$H$7,IF(H9&lt;=أساسيات!$G$6,أساسيات!$H$6,IF(H9&lt;=أساسيات!$G$5,أساسيات!$H$5,IF(H9&lt;=أساسيات!$G$4,أساسيات!$H$4,IF(H9&lt;=أساسيات!$G$3,أساسيات!$H$3,أساسيات!$H$2))))))))))))</f>
        <v>الأول</v>
      </c>
      <c r="AG9" s="95" t="str">
        <f>IF(H9="","",IF(H9&lt;=أساسيات!$G$13,أساسيات!$I$13,IF(H9&lt;=أساسيات!$G$12,أساسيات!$I$12,IF(H9&lt;=أساسيات!$G$11,أساسيات!$I$11,IF(H9&lt;=أساسيات!$G$10,أساسيات!$I$10,IF(H9&lt;=أساسيات!$G$9,أساسيات!$I$9,IF(H9&lt;=أساسيات!$G$8,أساسيات!$I$8,IF(H9&lt;=أساسيات!$G$7,أساسيات!$I$7,IF(H9&lt;=أساسيات!$G$6,أساسيات!$I$6,IF(H9&lt;=أساسيات!$G$5,أساسيات!$I$5,IF(H9&lt;=أساسيات!$G$4,أساسيات!$I$4,IF(H9&lt;=أساسيات!$G$3,أساسيات!$I$3,أساسيات!$I$2))))))))))))</f>
        <v>أول</v>
      </c>
      <c r="AH9" s="91"/>
      <c r="AI9" s="99">
        <f>IFERROR(IF(H9="","",DATEDIF($H9,أساسيات!$J$2,"Y")),"")</f>
        <v>6</v>
      </c>
      <c r="AJ9" s="99">
        <f>IFERROR(IF(H9="","",DATEDIF($H9,أساسيات!$J$2,"ym")),"")</f>
        <v>1</v>
      </c>
      <c r="AK9" s="99">
        <f>IFERROR(IF(H9="","",DATEDIF($H9,أساسيات!$J$2,"md")),"")</f>
        <v>26</v>
      </c>
      <c r="AL9" s="99"/>
      <c r="AM9" s="99"/>
      <c r="AN9" s="88"/>
      <c r="AO9" s="88"/>
      <c r="AP9" s="94"/>
      <c r="AQ9" s="94"/>
    </row>
    <row r="10" spans="1:43" s="96" customFormat="1" x14ac:dyDescent="0.25">
      <c r="A10" s="88" t="s">
        <v>1288</v>
      </c>
      <c r="B10" s="89">
        <v>9</v>
      </c>
      <c r="C10" s="128" t="s">
        <v>144</v>
      </c>
      <c r="D10" s="128" t="s">
        <v>682</v>
      </c>
      <c r="E10" s="91" t="s">
        <v>110</v>
      </c>
      <c r="F10" s="129" t="s">
        <v>1371</v>
      </c>
      <c r="G10" s="88"/>
      <c r="H10" s="92">
        <v>40544</v>
      </c>
      <c r="I10" s="92"/>
      <c r="J10" s="90" t="s">
        <v>1165</v>
      </c>
      <c r="K10" s="97" t="s">
        <v>642</v>
      </c>
      <c r="L10" s="91" t="s">
        <v>1347</v>
      </c>
      <c r="M10" s="91" t="s">
        <v>1348</v>
      </c>
      <c r="N10" s="88"/>
      <c r="O10" s="94"/>
      <c r="P10" s="94"/>
      <c r="Q10" s="93" t="s">
        <v>116</v>
      </c>
      <c r="R10" s="94"/>
      <c r="S10" s="94"/>
      <c r="T10" s="94"/>
      <c r="U10" s="94"/>
      <c r="V10" s="91"/>
      <c r="W10" s="88"/>
      <c r="X10" s="88"/>
      <c r="Y10" s="89"/>
      <c r="Z10" s="89"/>
      <c r="AA10" s="89"/>
      <c r="AB10" s="92"/>
      <c r="AC10" s="94"/>
      <c r="AD10" s="94"/>
      <c r="AE10" s="88"/>
      <c r="AF10" s="94" t="str">
        <f>IF(H10="","",IF(H10&lt;=أساسيات!$G$13,أساسيات!$H$13,IF(H10&lt;=أساسيات!$G$12,أساسيات!$H$12,IF(H10&lt;=أساسيات!$G$11,أساسيات!$H$11,IF(H10&lt;=أساسيات!$G$10,أساسيات!$H$10,IF(H10&lt;=أساسيات!$G$9,أساسيات!$H$9,IF(H10&lt;=أساسيات!$G$8,أساسيات!$H$8,IF(H10&lt;=أساسيات!$G$7,أساسيات!$H$7,IF(H10&lt;=أساسيات!$G$6,أساسيات!$H$6,IF(H10&lt;=أساسيات!$G$5,أساسيات!$H$5,IF(H10&lt;=أساسيات!$G$4,أساسيات!$H$4,IF(H10&lt;=أساسيات!$G$3,أساسيات!$H$3,أساسيات!$H$2))))))))))))</f>
        <v>الرابع</v>
      </c>
      <c r="AG10" s="95" t="str">
        <f>IF(H10="","",IF(H10&lt;=أساسيات!$G$13,أساسيات!$I$13,IF(H10&lt;=أساسيات!$G$12,أساسيات!$I$12,IF(H10&lt;=أساسيات!$G$11,أساسيات!$I$11,IF(H10&lt;=أساسيات!$G$10,أساسيات!$I$10,IF(H10&lt;=أساسيات!$G$9,أساسيات!$I$9,IF(H10&lt;=أساسيات!$G$8,أساسيات!$I$8,IF(H10&lt;=أساسيات!$G$7,أساسيات!$I$7,IF(H10&lt;=أساسيات!$G$6,أساسيات!$I$6,IF(H10&lt;=أساسيات!$G$5,أساسيات!$I$5,IF(H10&lt;=أساسيات!$G$4,أساسيات!$I$4,IF(H10&lt;=أساسيات!$G$3,أساسيات!$I$3,أساسيات!$I$2))))))))))))</f>
        <v>ويجوز ثالث</v>
      </c>
      <c r="AH10" s="91"/>
      <c r="AI10" s="99">
        <f>IFERROR(IF(H10="","",DATEDIF($H10,أساسيات!$J$2,"Y")),"")</f>
        <v>8</v>
      </c>
      <c r="AJ10" s="99">
        <f>IFERROR(IF(H10="","",DATEDIF($H10,أساسيات!$J$2,"ym")),"")</f>
        <v>8</v>
      </c>
      <c r="AK10" s="99">
        <f>IFERROR(IF(H10="","",DATEDIF($H10,أساسيات!$J$2,"md")),"")</f>
        <v>0</v>
      </c>
      <c r="AL10" s="99"/>
      <c r="AM10" s="99"/>
      <c r="AN10" s="88"/>
      <c r="AO10" s="88"/>
      <c r="AP10" s="94"/>
      <c r="AQ10" s="94"/>
    </row>
    <row r="11" spans="1:43" s="96" customFormat="1" x14ac:dyDescent="0.25">
      <c r="A11" s="88">
        <v>192</v>
      </c>
      <c r="B11" s="89">
        <v>10</v>
      </c>
      <c r="C11" s="128" t="s">
        <v>148</v>
      </c>
      <c r="D11" s="128" t="s">
        <v>458</v>
      </c>
      <c r="E11" s="91" t="s">
        <v>459</v>
      </c>
      <c r="F11" s="129" t="s">
        <v>33</v>
      </c>
      <c r="G11" s="88"/>
      <c r="H11" s="92">
        <v>41136</v>
      </c>
      <c r="I11" s="92">
        <v>41840</v>
      </c>
      <c r="J11" s="90" t="s">
        <v>1165</v>
      </c>
      <c r="K11" s="97" t="s">
        <v>642</v>
      </c>
      <c r="L11" s="91" t="s">
        <v>583</v>
      </c>
      <c r="M11" s="91" t="s">
        <v>874</v>
      </c>
      <c r="N11" s="88"/>
      <c r="O11" s="94"/>
      <c r="P11" s="94" t="s">
        <v>501</v>
      </c>
      <c r="Q11" s="93" t="s">
        <v>116</v>
      </c>
      <c r="R11" s="94" t="s">
        <v>417</v>
      </c>
      <c r="S11" s="94"/>
      <c r="T11" s="94"/>
      <c r="U11" s="94"/>
      <c r="V11" s="91" t="s">
        <v>417</v>
      </c>
      <c r="W11" s="88"/>
      <c r="X11" s="88"/>
      <c r="Y11" s="89"/>
      <c r="Z11" s="89"/>
      <c r="AA11" s="89"/>
      <c r="AB11" s="92">
        <v>43466</v>
      </c>
      <c r="AC11" s="94" t="s">
        <v>677</v>
      </c>
      <c r="AD11" s="94" t="s">
        <v>677</v>
      </c>
      <c r="AE11" s="88" t="s">
        <v>3</v>
      </c>
      <c r="AF11" s="94" t="str">
        <f>IF(H11="","",IF(H11&lt;=أساسيات!$G$13,أساسيات!$H$13,IF(H11&lt;=أساسيات!$G$12,أساسيات!$H$12,IF(H11&lt;=أساسيات!$G$11,أساسيات!$H$11,IF(H11&lt;=أساسيات!$G$10,أساسيات!$H$10,IF(H11&lt;=أساسيات!$G$9,أساسيات!$H$9,IF(H11&lt;=أساسيات!$G$8,أساسيات!$H$8,IF(H11&lt;=أساسيات!$G$7,أساسيات!$H$7,IF(H11&lt;=أساسيات!$G$6,أساسيات!$H$6,IF(H11&lt;=أساسيات!$G$5,أساسيات!$H$5,IF(H11&lt;=أساسيات!$G$4,أساسيات!$H$4,IF(H11&lt;=أساسيات!$G$3,أساسيات!$H$3,أساسيات!$H$2))))))))))))</f>
        <v>الثاني</v>
      </c>
      <c r="AG11" s="95" t="str">
        <f>IF(H11="","",IF(H11&lt;=أساسيات!$G$13,أساسيات!$I$13,IF(H11&lt;=أساسيات!$G$12,أساسيات!$I$12,IF(H11&lt;=أساسيات!$G$11,أساسيات!$I$11,IF(H11&lt;=أساسيات!$G$10,أساسيات!$I$10,IF(H11&lt;=أساسيات!$G$9,أساسيات!$I$9,IF(H11&lt;=أساسيات!$G$8,أساسيات!$I$8,IF(H11&lt;=أساسيات!$G$7,أساسيات!$I$7,IF(H11&lt;=أساسيات!$G$6,أساسيات!$I$6,IF(H11&lt;=أساسيات!$G$5,أساسيات!$I$5,IF(H11&lt;=أساسيات!$G$4,أساسيات!$I$4,IF(H11&lt;=أساسيات!$G$3,أساسيات!$I$3,أساسيات!$I$2))))))))))))</f>
        <v>ويجوز أول</v>
      </c>
      <c r="AH11" s="91"/>
      <c r="AI11" s="99">
        <f>IFERROR(IF(H11="","",DATEDIF($H11,أساسيات!$J$2,"Y")),"")</f>
        <v>7</v>
      </c>
      <c r="AJ11" s="99">
        <f>IFERROR(IF(H11="","",DATEDIF($H11,أساسيات!$J$2,"ym")),"")</f>
        <v>0</v>
      </c>
      <c r="AK11" s="99">
        <f>IFERROR(IF(H11="","",DATEDIF($H11,أساسيات!$J$2,"md")),"")</f>
        <v>17</v>
      </c>
      <c r="AL11" s="99"/>
      <c r="AM11" s="99"/>
      <c r="AN11" s="88"/>
      <c r="AO11" s="88"/>
      <c r="AP11" s="94">
        <v>29</v>
      </c>
      <c r="AQ11" s="94">
        <v>1</v>
      </c>
    </row>
    <row r="12" spans="1:43" s="96" customFormat="1" x14ac:dyDescent="0.25">
      <c r="A12" s="88"/>
      <c r="B12" s="89">
        <v>11</v>
      </c>
      <c r="C12" s="128" t="s">
        <v>173</v>
      </c>
      <c r="D12" s="128" t="s">
        <v>682</v>
      </c>
      <c r="E12" s="91" t="s">
        <v>144</v>
      </c>
      <c r="F12" s="129" t="s">
        <v>394</v>
      </c>
      <c r="G12" s="88"/>
      <c r="H12" s="92">
        <v>40849</v>
      </c>
      <c r="I12" s="92"/>
      <c r="J12" s="90" t="s">
        <v>1165</v>
      </c>
      <c r="K12" s="97" t="s">
        <v>642</v>
      </c>
      <c r="L12" s="91" t="s">
        <v>802</v>
      </c>
      <c r="M12" s="91" t="s">
        <v>976</v>
      </c>
      <c r="N12" s="88"/>
      <c r="O12" s="94"/>
      <c r="P12" s="94"/>
      <c r="Q12" s="93" t="s">
        <v>115</v>
      </c>
      <c r="R12" s="94"/>
      <c r="S12" s="94"/>
      <c r="T12" s="94"/>
      <c r="U12" s="94"/>
      <c r="V12" s="91"/>
      <c r="W12" s="88"/>
      <c r="X12" s="88"/>
      <c r="Y12" s="89"/>
      <c r="Z12" s="89"/>
      <c r="AA12" s="89"/>
      <c r="AB12" s="92"/>
      <c r="AC12" s="94"/>
      <c r="AD12" s="94"/>
      <c r="AE12" s="88"/>
      <c r="AF12" s="94" t="str">
        <f>IF(H12="","",IF(H12&lt;=أساسيات!$G$13,أساسيات!$H$13,IF(H12&lt;=أساسيات!$G$12,أساسيات!$H$12,IF(H12&lt;=أساسيات!$G$11,أساسيات!$H$11,IF(H12&lt;=أساسيات!$G$10,أساسيات!$H$10,IF(H12&lt;=أساسيات!$G$9,أساسيات!$H$9,IF(H12&lt;=أساسيات!$G$8,أساسيات!$H$8,IF(H12&lt;=أساسيات!$G$7,أساسيات!$H$7,IF(H12&lt;=أساسيات!$G$6,أساسيات!$H$6,IF(H12&lt;=أساسيات!$G$5,أساسيات!$H$5,IF(H12&lt;=أساسيات!$G$4,أساسيات!$H$4,IF(H12&lt;=أساسيات!$G$3,أساسيات!$H$3,أساسيات!$H$2))))))))))))</f>
        <v>الثالث</v>
      </c>
      <c r="AG12" s="95" t="str">
        <f>IF(H12="","",IF(H12&lt;=أساسيات!$G$13,أساسيات!$I$13,IF(H12&lt;=أساسيات!$G$12,أساسيات!$I$12,IF(H12&lt;=أساسيات!$G$11,أساسيات!$I$11,IF(H12&lt;=أساسيات!$G$10,أساسيات!$I$10,IF(H12&lt;=أساسيات!$G$9,أساسيات!$I$9,IF(H12&lt;=أساسيات!$G$8,أساسيات!$I$8,IF(H12&lt;=أساسيات!$G$7,أساسيات!$I$7,IF(H12&lt;=أساسيات!$G$6,أساسيات!$I$6,IF(H12&lt;=أساسيات!$G$5,أساسيات!$I$5,IF(H12&lt;=أساسيات!$G$4,أساسيات!$I$4,IF(H12&lt;=أساسيات!$G$3,أساسيات!$I$3,أساسيات!$I$2))))))))))))</f>
        <v>ويجوز ثاني</v>
      </c>
      <c r="AH12" s="91"/>
      <c r="AI12" s="99">
        <f>IFERROR(IF(H12="","",DATEDIF($H12,أساسيات!$J$2,"Y")),"")</f>
        <v>7</v>
      </c>
      <c r="AJ12" s="99">
        <f>IFERROR(IF(H12="","",DATEDIF($H12,أساسيات!$J$2,"ym")),"")</f>
        <v>9</v>
      </c>
      <c r="AK12" s="99">
        <f>IFERROR(IF(H12="","",DATEDIF($H12,أساسيات!$J$2,"md")),"")</f>
        <v>30</v>
      </c>
      <c r="AL12" s="99"/>
      <c r="AM12" s="99"/>
      <c r="AN12" s="88"/>
      <c r="AO12" s="88"/>
      <c r="AP12" s="94"/>
      <c r="AQ12" s="94"/>
    </row>
    <row r="13" spans="1:43" s="96" customFormat="1" x14ac:dyDescent="0.25">
      <c r="A13" s="88" t="s">
        <v>1288</v>
      </c>
      <c r="B13" s="89">
        <v>12</v>
      </c>
      <c r="C13" s="128" t="s">
        <v>173</v>
      </c>
      <c r="D13" s="128" t="s">
        <v>682</v>
      </c>
      <c r="E13" s="91" t="s">
        <v>155</v>
      </c>
      <c r="F13" s="129" t="s">
        <v>646</v>
      </c>
      <c r="G13" s="88"/>
      <c r="H13" s="92">
        <v>40923</v>
      </c>
      <c r="I13" s="92"/>
      <c r="J13" s="90" t="s">
        <v>1165</v>
      </c>
      <c r="K13" s="97" t="s">
        <v>642</v>
      </c>
      <c r="L13" s="91" t="s">
        <v>802</v>
      </c>
      <c r="M13" s="91" t="s">
        <v>1452</v>
      </c>
      <c r="N13" s="88"/>
      <c r="O13" s="94"/>
      <c r="P13" s="94"/>
      <c r="Q13" s="93" t="s">
        <v>115</v>
      </c>
      <c r="R13" s="94"/>
      <c r="S13" s="94"/>
      <c r="T13" s="94"/>
      <c r="U13" s="94"/>
      <c r="V13" s="91"/>
      <c r="W13" s="88"/>
      <c r="X13" s="88"/>
      <c r="Y13" s="89"/>
      <c r="Z13" s="89"/>
      <c r="AA13" s="89"/>
      <c r="AB13" s="92"/>
      <c r="AC13" s="94"/>
      <c r="AD13" s="94"/>
      <c r="AE13" s="88"/>
      <c r="AF13" s="94" t="str">
        <f>IF(H13="","",IF(H13&lt;=أساسيات!$G$13,أساسيات!$H$13,IF(H13&lt;=أساسيات!$G$12,أساسيات!$H$12,IF(H13&lt;=أساسيات!$G$11,أساسيات!$H$11,IF(H13&lt;=أساسيات!$G$10,أساسيات!$H$10,IF(H13&lt;=أساسيات!$G$9,أساسيات!$H$9,IF(H13&lt;=أساسيات!$G$8,أساسيات!$H$8,IF(H13&lt;=أساسيات!$G$7,أساسيات!$H$7,IF(H13&lt;=أساسيات!$G$6,أساسيات!$H$6,IF(H13&lt;=أساسيات!$G$5,أساسيات!$H$5,IF(H13&lt;=أساسيات!$G$4,أساسيات!$H$4,IF(H13&lt;=أساسيات!$G$3,أساسيات!$H$3,أساسيات!$H$2))))))))))))</f>
        <v>الثالث</v>
      </c>
      <c r="AG13" s="95" t="str">
        <f>IF(H13="","",IF(H13&lt;=أساسيات!$G$13,أساسيات!$I$13,IF(H13&lt;=أساسيات!$G$12,أساسيات!$I$12,IF(H13&lt;=أساسيات!$G$11,أساسيات!$I$11,IF(H13&lt;=أساسيات!$G$10,أساسيات!$I$10,IF(H13&lt;=أساسيات!$G$9,أساسيات!$I$9,IF(H13&lt;=أساسيات!$G$8,أساسيات!$I$8,IF(H13&lt;=أساسيات!$G$7,أساسيات!$I$7,IF(H13&lt;=أساسيات!$G$6,أساسيات!$I$6,IF(H13&lt;=أساسيات!$G$5,أساسيات!$I$5,IF(H13&lt;=أساسيات!$G$4,أساسيات!$I$4,IF(H13&lt;=أساسيات!$G$3,أساسيات!$I$3,أساسيات!$I$2))))))))))))</f>
        <v>ويجوز ثاني</v>
      </c>
      <c r="AH13" s="91"/>
      <c r="AI13" s="99">
        <f>IFERROR(IF(H13="","",DATEDIF($H13,أساسيات!$J$2,"Y")),"")</f>
        <v>7</v>
      </c>
      <c r="AJ13" s="99">
        <f>IFERROR(IF(H13="","",DATEDIF($H13,أساسيات!$J$2,"ym")),"")</f>
        <v>7</v>
      </c>
      <c r="AK13" s="99">
        <f>IFERROR(IF(H13="","",DATEDIF($H13,أساسيات!$J$2,"md")),"")</f>
        <v>17</v>
      </c>
      <c r="AL13" s="99"/>
      <c r="AM13" s="99"/>
      <c r="AN13" s="88"/>
      <c r="AO13" s="88"/>
      <c r="AP13" s="94"/>
      <c r="AQ13" s="94"/>
    </row>
    <row r="14" spans="1:43" s="96" customFormat="1" x14ac:dyDescent="0.25">
      <c r="A14" s="88"/>
      <c r="B14" s="89">
        <v>13</v>
      </c>
      <c r="C14" s="128" t="s">
        <v>1207</v>
      </c>
      <c r="D14" s="128" t="s">
        <v>715</v>
      </c>
      <c r="E14" s="91" t="s">
        <v>144</v>
      </c>
      <c r="F14" s="129" t="s">
        <v>476</v>
      </c>
      <c r="G14" s="88"/>
      <c r="H14" s="92"/>
      <c r="I14" s="92"/>
      <c r="J14" s="90" t="s">
        <v>1165</v>
      </c>
      <c r="K14" s="97" t="s">
        <v>642</v>
      </c>
      <c r="L14" s="91" t="s">
        <v>1236</v>
      </c>
      <c r="M14" s="91" t="s">
        <v>1237</v>
      </c>
      <c r="N14" s="88"/>
      <c r="O14" s="94"/>
      <c r="P14" s="94"/>
      <c r="Q14" s="93" t="s">
        <v>115</v>
      </c>
      <c r="R14" s="94"/>
      <c r="S14" s="94"/>
      <c r="T14" s="94"/>
      <c r="U14" s="94"/>
      <c r="V14" s="91"/>
      <c r="W14" s="88"/>
      <c r="X14" s="88"/>
      <c r="Y14" s="89"/>
      <c r="Z14" s="89"/>
      <c r="AA14" s="89"/>
      <c r="AB14" s="92"/>
      <c r="AC14" s="94"/>
      <c r="AD14" s="94"/>
      <c r="AE14" s="88"/>
      <c r="AF14" s="94" t="str">
        <f>IF(H14="","",IF(H14&lt;=أساسيات!$G$13,أساسيات!$H$13,IF(H14&lt;=أساسيات!$G$12,أساسيات!$H$12,IF(H14&lt;=أساسيات!$G$11,أساسيات!$H$11,IF(H14&lt;=أساسيات!$G$10,أساسيات!$H$10,IF(H14&lt;=أساسيات!$G$9,أساسيات!$H$9,IF(H14&lt;=أساسيات!$G$8,أساسيات!$H$8,IF(H14&lt;=أساسيات!$G$7,أساسيات!$H$7,IF(H14&lt;=أساسيات!$G$6,أساسيات!$H$6,IF(H14&lt;=أساسيات!$G$5,أساسيات!$H$5,IF(H14&lt;=أساسيات!$G$4,أساسيات!$H$4,IF(H14&lt;=أساسيات!$G$3,أساسيات!$H$3,أساسيات!$H$2))))))))))))</f>
        <v/>
      </c>
      <c r="AG14" s="95" t="str">
        <f>IF(H14="","",IF(H14&lt;=أساسيات!$G$13,أساسيات!$I$13,IF(H14&lt;=أساسيات!$G$12,أساسيات!$I$12,IF(H14&lt;=أساسيات!$G$11,أساسيات!$I$11,IF(H14&lt;=أساسيات!$G$10,أساسيات!$I$10,IF(H14&lt;=أساسيات!$G$9,أساسيات!$I$9,IF(H14&lt;=أساسيات!$G$8,أساسيات!$I$8,IF(H14&lt;=أساسيات!$G$7,أساسيات!$I$7,IF(H14&lt;=أساسيات!$G$6,أساسيات!$I$6,IF(H14&lt;=أساسيات!$G$5,أساسيات!$I$5,IF(H14&lt;=أساسيات!$G$4,أساسيات!$I$4,IF(H14&lt;=أساسيات!$G$3,أساسيات!$I$3,أساسيات!$I$2))))))))))))</f>
        <v/>
      </c>
      <c r="AH14" s="91"/>
      <c r="AI14" s="99" t="str">
        <f>IFERROR(IF(H14="","",DATEDIF($H14,أساسيات!$J$2,"Y")),"")</f>
        <v/>
      </c>
      <c r="AJ14" s="99" t="str">
        <f>IFERROR(IF(H14="","",DATEDIF($H14,أساسيات!$J$2,"ym")),"")</f>
        <v/>
      </c>
      <c r="AK14" s="99" t="str">
        <f>IFERROR(IF(H14="","",DATEDIF($H14,أساسيات!$J$2,"md")),"")</f>
        <v/>
      </c>
      <c r="AL14" s="99"/>
      <c r="AM14" s="99"/>
      <c r="AN14" s="88"/>
      <c r="AO14" s="88"/>
      <c r="AP14" s="94"/>
      <c r="AQ14" s="94"/>
    </row>
    <row r="15" spans="1:43" s="96" customFormat="1" x14ac:dyDescent="0.25">
      <c r="A15" s="88"/>
      <c r="B15" s="89">
        <v>14</v>
      </c>
      <c r="C15" s="128" t="s">
        <v>138</v>
      </c>
      <c r="D15" s="128" t="s">
        <v>700</v>
      </c>
      <c r="E15" s="91" t="s">
        <v>507</v>
      </c>
      <c r="F15" s="129" t="s">
        <v>9</v>
      </c>
      <c r="G15" s="88"/>
      <c r="H15" s="92">
        <v>41640</v>
      </c>
      <c r="I15" s="92">
        <v>43672</v>
      </c>
      <c r="J15" s="90" t="s">
        <v>1165</v>
      </c>
      <c r="K15" s="97" t="s">
        <v>642</v>
      </c>
      <c r="L15" s="91" t="s">
        <v>796</v>
      </c>
      <c r="M15" s="91" t="s">
        <v>864</v>
      </c>
      <c r="N15" s="88"/>
      <c r="O15" s="94" t="s">
        <v>692</v>
      </c>
      <c r="P15" s="94" t="s">
        <v>696</v>
      </c>
      <c r="Q15" s="93" t="s">
        <v>116</v>
      </c>
      <c r="R15" s="94"/>
      <c r="S15" s="94"/>
      <c r="T15" s="94"/>
      <c r="U15" s="94"/>
      <c r="V15" s="91"/>
      <c r="W15" s="88"/>
      <c r="X15" s="88"/>
      <c r="Y15" s="89"/>
      <c r="Z15" s="89"/>
      <c r="AA15" s="89"/>
      <c r="AB15" s="92">
        <v>43466</v>
      </c>
      <c r="AC15" s="94" t="s">
        <v>677</v>
      </c>
      <c r="AD15" s="94" t="s">
        <v>677</v>
      </c>
      <c r="AE15" s="88"/>
      <c r="AF15" s="94" t="str">
        <f>IF(H15="","",IF(H15&lt;=أساسيات!$G$13,أساسيات!$H$13,IF(H15&lt;=أساسيات!$G$12,أساسيات!$H$12,IF(H15&lt;=أساسيات!$G$11,أساسيات!$H$11,IF(H15&lt;=أساسيات!$G$10,أساسيات!$H$10,IF(H15&lt;=أساسيات!$G$9,أساسيات!$H$9,IF(H15&lt;=أساسيات!$G$8,أساسيات!$H$8,IF(H15&lt;=أساسيات!$G$7,أساسيات!$H$7,IF(H15&lt;=أساسيات!$G$6,أساسيات!$H$6,IF(H15&lt;=أساسيات!$G$5,أساسيات!$H$5,IF(H15&lt;=أساسيات!$G$4,أساسيات!$H$4,IF(H15&lt;=أساسيات!$G$3,أساسيات!$H$3,أساسيات!$H$2))))))))))))</f>
        <v>الأول</v>
      </c>
      <c r="AG15" s="95" t="str">
        <f>IF(H15="","",IF(H15&lt;=أساسيات!$G$13,أساسيات!$I$13,IF(H15&lt;=أساسيات!$G$12,أساسيات!$I$12,IF(H15&lt;=أساسيات!$G$11,أساسيات!$I$11,IF(H15&lt;=أساسيات!$G$10,أساسيات!$I$10,IF(H15&lt;=أساسيات!$G$9,أساسيات!$I$9,IF(H15&lt;=أساسيات!$G$8,أساسيات!$I$8,IF(H15&lt;=أساسيات!$G$7,أساسيات!$I$7,IF(H15&lt;=أساسيات!$G$6,أساسيات!$I$6,IF(H15&lt;=أساسيات!$G$5,أساسيات!$I$5,IF(H15&lt;=أساسيات!$G$4,أساسيات!$I$4,IF(H15&lt;=أساسيات!$G$3,أساسيات!$I$3,أساسيات!$I$2))))))))))))</f>
        <v>أول</v>
      </c>
      <c r="AH15" s="91"/>
      <c r="AI15" s="99">
        <f>IFERROR(IF(H15="","",DATEDIF($H15,أساسيات!$J$2,"Y")),"")</f>
        <v>5</v>
      </c>
      <c r="AJ15" s="99">
        <f>IFERROR(IF(H15="","",DATEDIF($H15,أساسيات!$J$2,"ym")),"")</f>
        <v>8</v>
      </c>
      <c r="AK15" s="99">
        <f>IFERROR(IF(H15="","",DATEDIF($H15,أساسيات!$J$2,"md")),"")</f>
        <v>0</v>
      </c>
      <c r="AL15" s="99"/>
      <c r="AM15" s="99"/>
      <c r="AN15" s="88"/>
      <c r="AO15" s="88"/>
      <c r="AP15" s="94">
        <v>17</v>
      </c>
      <c r="AQ15" s="94">
        <v>1</v>
      </c>
    </row>
    <row r="16" spans="1:43" s="96" customFormat="1" x14ac:dyDescent="0.25">
      <c r="A16" s="88"/>
      <c r="B16" s="89">
        <v>15</v>
      </c>
      <c r="C16" s="128" t="s">
        <v>1204</v>
      </c>
      <c r="D16" s="128" t="s">
        <v>707</v>
      </c>
      <c r="E16" s="91" t="s">
        <v>697</v>
      </c>
      <c r="F16" s="129" t="s">
        <v>743</v>
      </c>
      <c r="G16" s="88" t="s">
        <v>1490</v>
      </c>
      <c r="H16" s="92">
        <v>41640</v>
      </c>
      <c r="I16" s="92"/>
      <c r="J16" s="90" t="s">
        <v>1165</v>
      </c>
      <c r="K16" s="97" t="s">
        <v>642</v>
      </c>
      <c r="L16" s="91" t="s">
        <v>1232</v>
      </c>
      <c r="M16" s="91" t="s">
        <v>1233</v>
      </c>
      <c r="N16" s="88"/>
      <c r="O16" s="94"/>
      <c r="P16" s="94"/>
      <c r="Q16" s="93" t="s">
        <v>115</v>
      </c>
      <c r="R16" s="94"/>
      <c r="S16" s="94"/>
      <c r="T16" s="94"/>
      <c r="U16" s="94"/>
      <c r="V16" s="91"/>
      <c r="W16" s="88"/>
      <c r="X16" s="88"/>
      <c r="Y16" s="89"/>
      <c r="Z16" s="89"/>
      <c r="AA16" s="89"/>
      <c r="AB16" s="92"/>
      <c r="AC16" s="94"/>
      <c r="AD16" s="94"/>
      <c r="AE16" s="88"/>
      <c r="AF16" s="94" t="str">
        <f>IF(H16="","",IF(H16&lt;=أساسيات!$G$13,أساسيات!$H$13,IF(H16&lt;=أساسيات!$G$12,أساسيات!$H$12,IF(H16&lt;=أساسيات!$G$11,أساسيات!$H$11,IF(H16&lt;=أساسيات!$G$10,أساسيات!$H$10,IF(H16&lt;=أساسيات!$G$9,أساسيات!$H$9,IF(H16&lt;=أساسيات!$G$8,أساسيات!$H$8,IF(H16&lt;=أساسيات!$G$7,أساسيات!$H$7,IF(H16&lt;=أساسيات!$G$6,أساسيات!$H$6,IF(H16&lt;=أساسيات!$G$5,أساسيات!$H$5,IF(H16&lt;=أساسيات!$G$4,أساسيات!$H$4,IF(H16&lt;=أساسيات!$G$3,أساسيات!$H$3,أساسيات!$H$2))))))))))))</f>
        <v>الأول</v>
      </c>
      <c r="AG16" s="95" t="str">
        <f>IF(H16="","",IF(H16&lt;=أساسيات!$G$13,أساسيات!$I$13,IF(H16&lt;=أساسيات!$G$12,أساسيات!$I$12,IF(H16&lt;=أساسيات!$G$11,أساسيات!$I$11,IF(H16&lt;=أساسيات!$G$10,أساسيات!$I$10,IF(H16&lt;=أساسيات!$G$9,أساسيات!$I$9,IF(H16&lt;=أساسيات!$G$8,أساسيات!$I$8,IF(H16&lt;=أساسيات!$G$7,أساسيات!$I$7,IF(H16&lt;=أساسيات!$G$6,أساسيات!$I$6,IF(H16&lt;=أساسيات!$G$5,أساسيات!$I$5,IF(H16&lt;=أساسيات!$G$4,أساسيات!$I$4,IF(H16&lt;=أساسيات!$G$3,أساسيات!$I$3,أساسيات!$I$2))))))))))))</f>
        <v>أول</v>
      </c>
      <c r="AH16" s="91"/>
      <c r="AI16" s="99">
        <f>IFERROR(IF(H16="","",DATEDIF($H16,أساسيات!$J$2,"Y")),"")</f>
        <v>5</v>
      </c>
      <c r="AJ16" s="99">
        <f>IFERROR(IF(H16="","",DATEDIF($H16,أساسيات!$J$2,"ym")),"")</f>
        <v>8</v>
      </c>
      <c r="AK16" s="99">
        <f>IFERROR(IF(H16="","",DATEDIF($H16,أساسيات!$J$2,"md")),"")</f>
        <v>0</v>
      </c>
      <c r="AL16" s="99"/>
      <c r="AM16" s="99"/>
      <c r="AN16" s="88"/>
      <c r="AO16" s="88"/>
      <c r="AP16" s="94"/>
      <c r="AQ16" s="94"/>
    </row>
    <row r="17" spans="1:43" s="96" customFormat="1" x14ac:dyDescent="0.25">
      <c r="A17" s="88"/>
      <c r="B17" s="89">
        <v>16</v>
      </c>
      <c r="C17" s="128" t="s">
        <v>739</v>
      </c>
      <c r="D17" s="128" t="s">
        <v>736</v>
      </c>
      <c r="E17" s="91" t="s">
        <v>737</v>
      </c>
      <c r="F17" s="129" t="s">
        <v>738</v>
      </c>
      <c r="G17" s="88"/>
      <c r="H17" s="92">
        <v>41343</v>
      </c>
      <c r="I17" s="92"/>
      <c r="J17" s="90" t="s">
        <v>1165</v>
      </c>
      <c r="K17" s="97" t="s">
        <v>642</v>
      </c>
      <c r="L17" s="91" t="s">
        <v>823</v>
      </c>
      <c r="M17" s="91" t="s">
        <v>1012</v>
      </c>
      <c r="N17" s="88"/>
      <c r="O17" s="94" t="s">
        <v>650</v>
      </c>
      <c r="P17" s="94" t="s">
        <v>158</v>
      </c>
      <c r="Q17" s="93" t="s">
        <v>115</v>
      </c>
      <c r="R17" s="94"/>
      <c r="S17" s="94"/>
      <c r="T17" s="94"/>
      <c r="U17" s="94"/>
      <c r="V17" s="91"/>
      <c r="W17" s="88"/>
      <c r="X17" s="88"/>
      <c r="Y17" s="89"/>
      <c r="Z17" s="89"/>
      <c r="AA17" s="89"/>
      <c r="AB17" s="92"/>
      <c r="AC17" s="94"/>
      <c r="AD17" s="94"/>
      <c r="AE17" s="88"/>
      <c r="AF17" s="94" t="str">
        <f>IF(H17="","",IF(H17&lt;=أساسيات!$G$13,أساسيات!$H$13,IF(H17&lt;=أساسيات!$G$12,أساسيات!$H$12,IF(H17&lt;=أساسيات!$G$11,أساسيات!$H$11,IF(H17&lt;=أساسيات!$G$10,أساسيات!$H$10,IF(H17&lt;=أساسيات!$G$9,أساسيات!$H$9,IF(H17&lt;=أساسيات!$G$8,أساسيات!$H$8,IF(H17&lt;=أساسيات!$G$7,أساسيات!$H$7,IF(H17&lt;=أساسيات!$G$6,أساسيات!$H$6,IF(H17&lt;=أساسيات!$G$5,أساسيات!$H$5,IF(H17&lt;=أساسيات!$G$4,أساسيات!$H$4,IF(H17&lt;=أساسيات!$G$3,أساسيات!$H$3,أساسيات!$H$2))))))))))))</f>
        <v>الأول</v>
      </c>
      <c r="AG17" s="95" t="str">
        <f>IF(H17="","",IF(H17&lt;=أساسيات!$G$13,أساسيات!$I$13,IF(H17&lt;=أساسيات!$G$12,أساسيات!$I$12,IF(H17&lt;=أساسيات!$G$11,أساسيات!$I$11,IF(H17&lt;=أساسيات!$G$10,أساسيات!$I$10,IF(H17&lt;=أساسيات!$G$9,أساسيات!$I$9,IF(H17&lt;=أساسيات!$G$8,أساسيات!$I$8,IF(H17&lt;=أساسيات!$G$7,أساسيات!$I$7,IF(H17&lt;=أساسيات!$G$6,أساسيات!$I$6,IF(H17&lt;=أساسيات!$G$5,أساسيات!$I$5,IF(H17&lt;=أساسيات!$G$4,أساسيات!$I$4,IF(H17&lt;=أساسيات!$G$3,أساسيات!$I$3,أساسيات!$I$2))))))))))))</f>
        <v>أول</v>
      </c>
      <c r="AH17" s="91"/>
      <c r="AI17" s="99">
        <f>IFERROR(IF(H17="","",DATEDIF($H17,أساسيات!$J$2,"Y")),"")</f>
        <v>6</v>
      </c>
      <c r="AJ17" s="99">
        <f>IFERROR(IF(H17="","",DATEDIF($H17,أساسيات!$J$2,"ym")),"")</f>
        <v>5</v>
      </c>
      <c r="AK17" s="99">
        <f>IFERROR(IF(H17="","",DATEDIF($H17,أساسيات!$J$2,"md")),"")</f>
        <v>22</v>
      </c>
      <c r="AL17" s="99"/>
      <c r="AM17" s="99"/>
      <c r="AN17" s="88"/>
      <c r="AO17" s="88"/>
      <c r="AP17" s="94">
        <v>175</v>
      </c>
      <c r="AQ17" s="94"/>
    </row>
    <row r="18" spans="1:43" s="96" customFormat="1" x14ac:dyDescent="0.25">
      <c r="A18" s="88"/>
      <c r="B18" s="89">
        <v>17</v>
      </c>
      <c r="C18" s="128" t="s">
        <v>126</v>
      </c>
      <c r="D18" s="128" t="s">
        <v>127</v>
      </c>
      <c r="E18" s="91" t="s">
        <v>128</v>
      </c>
      <c r="F18" s="129" t="s">
        <v>129</v>
      </c>
      <c r="G18" s="88"/>
      <c r="H18" s="92">
        <v>41557</v>
      </c>
      <c r="I18" s="92" t="s">
        <v>780</v>
      </c>
      <c r="J18" s="90" t="s">
        <v>1165</v>
      </c>
      <c r="K18" s="97" t="s">
        <v>642</v>
      </c>
      <c r="L18" s="91" t="s">
        <v>298</v>
      </c>
      <c r="M18" s="91" t="s">
        <v>1159</v>
      </c>
      <c r="N18" s="88"/>
      <c r="O18" s="94"/>
      <c r="P18" s="94" t="s">
        <v>125</v>
      </c>
      <c r="Q18" s="93" t="s">
        <v>115</v>
      </c>
      <c r="R18" s="94" t="s">
        <v>780</v>
      </c>
      <c r="S18" s="94"/>
      <c r="T18" s="94"/>
      <c r="U18" s="94"/>
      <c r="V18" s="91"/>
      <c r="W18" s="88"/>
      <c r="X18" s="88"/>
      <c r="Y18" s="89"/>
      <c r="Z18" s="89"/>
      <c r="AA18" s="89"/>
      <c r="AB18" s="92" t="s">
        <v>780</v>
      </c>
      <c r="AC18" s="94" t="s">
        <v>780</v>
      </c>
      <c r="AD18" s="94" t="s">
        <v>780</v>
      </c>
      <c r="AE18" s="88"/>
      <c r="AF18" s="94" t="str">
        <f>IF(H18="","",IF(H18&lt;=أساسيات!$G$13,أساسيات!$H$13,IF(H18&lt;=أساسيات!$G$12,أساسيات!$H$12,IF(H18&lt;=أساسيات!$G$11,أساسيات!$H$11,IF(H18&lt;=أساسيات!$G$10,أساسيات!$H$10,IF(H18&lt;=أساسيات!$G$9,أساسيات!$H$9,IF(H18&lt;=أساسيات!$G$8,أساسيات!$H$8,IF(H18&lt;=أساسيات!$G$7,أساسيات!$H$7,IF(H18&lt;=أساسيات!$G$6,أساسيات!$H$6,IF(H18&lt;=أساسيات!$G$5,أساسيات!$H$5,IF(H18&lt;=أساسيات!$G$4,أساسيات!$H$4,IF(H18&lt;=أساسيات!$G$3,أساسيات!$H$3,أساسيات!$H$2))))))))))))</f>
        <v>الأول</v>
      </c>
      <c r="AG18" s="95" t="str">
        <f>IF(H18="","",IF(H18&lt;=أساسيات!$G$13,أساسيات!$I$13,IF(H18&lt;=أساسيات!$G$12,أساسيات!$I$12,IF(H18&lt;=أساسيات!$G$11,أساسيات!$I$11,IF(H18&lt;=أساسيات!$G$10,أساسيات!$I$10,IF(H18&lt;=أساسيات!$G$9,أساسيات!$I$9,IF(H18&lt;=أساسيات!$G$8,أساسيات!$I$8,IF(H18&lt;=أساسيات!$G$7,أساسيات!$I$7,IF(H18&lt;=أساسيات!$G$6,أساسيات!$I$6,IF(H18&lt;=أساسيات!$G$5,أساسيات!$I$5,IF(H18&lt;=أساسيات!$G$4,أساسيات!$I$4,IF(H18&lt;=أساسيات!$G$3,أساسيات!$I$3,أساسيات!$I$2))))))))))))</f>
        <v>أول</v>
      </c>
      <c r="AH18" s="91"/>
      <c r="AI18" s="99">
        <f>IFERROR(IF(H18="","",DATEDIF($H18,أساسيات!$J$2,"Y")),"")</f>
        <v>5</v>
      </c>
      <c r="AJ18" s="99">
        <f>IFERROR(IF(H18="","",DATEDIF($H18,أساسيات!$J$2,"ym")),"")</f>
        <v>10</v>
      </c>
      <c r="AK18" s="99">
        <f>IFERROR(IF(H18="","",DATEDIF($H18,أساسيات!$J$2,"md")),"")</f>
        <v>22</v>
      </c>
      <c r="AL18" s="99"/>
      <c r="AM18" s="99"/>
      <c r="AN18" s="88"/>
      <c r="AO18" s="88"/>
      <c r="AP18" s="94" t="s">
        <v>780</v>
      </c>
      <c r="AQ18" s="94"/>
    </row>
    <row r="19" spans="1:43" s="96" customFormat="1" x14ac:dyDescent="0.25">
      <c r="A19" s="88"/>
      <c r="B19" s="89">
        <v>18</v>
      </c>
      <c r="C19" s="128" t="s">
        <v>507</v>
      </c>
      <c r="D19" s="128" t="s">
        <v>682</v>
      </c>
      <c r="E19" s="91" t="s">
        <v>110</v>
      </c>
      <c r="F19" s="129" t="s">
        <v>687</v>
      </c>
      <c r="G19" s="88"/>
      <c r="H19" s="92">
        <v>39887</v>
      </c>
      <c r="I19" s="92">
        <v>43670</v>
      </c>
      <c r="J19" s="90" t="s">
        <v>1165</v>
      </c>
      <c r="K19" s="97" t="s">
        <v>642</v>
      </c>
      <c r="L19" s="91" t="s">
        <v>804</v>
      </c>
      <c r="M19" s="91" t="s">
        <v>978</v>
      </c>
      <c r="N19" s="88"/>
      <c r="O19" s="94" t="s">
        <v>676</v>
      </c>
      <c r="P19" s="94" t="s">
        <v>125</v>
      </c>
      <c r="Q19" s="93" t="s">
        <v>116</v>
      </c>
      <c r="R19" s="94"/>
      <c r="S19" s="94"/>
      <c r="T19" s="94"/>
      <c r="U19" s="94"/>
      <c r="V19" s="91"/>
      <c r="W19" s="88"/>
      <c r="X19" s="88"/>
      <c r="Y19" s="89"/>
      <c r="Z19" s="89"/>
      <c r="AA19" s="89"/>
      <c r="AB19" s="92" t="s">
        <v>684</v>
      </c>
      <c r="AC19" s="94" t="s">
        <v>688</v>
      </c>
      <c r="AD19" s="94" t="s">
        <v>677</v>
      </c>
      <c r="AE19" s="88"/>
      <c r="AF19" s="94" t="str">
        <f>IF(H19="","",IF(H19&lt;=أساسيات!$G$13,أساسيات!$H$13,IF(H19&lt;=أساسيات!$G$12,أساسيات!$H$12,IF(H19&lt;=أساسيات!$G$11,أساسيات!$H$11,IF(H19&lt;=أساسيات!$G$10,أساسيات!$H$10,IF(H19&lt;=أساسيات!$G$9,أساسيات!$H$9,IF(H19&lt;=أساسيات!$G$8,أساسيات!$H$8,IF(H19&lt;=أساسيات!$G$7,أساسيات!$H$7,IF(H19&lt;=أساسيات!$G$6,أساسيات!$H$6,IF(H19&lt;=أساسيات!$G$5,أساسيات!$H$5,IF(H19&lt;=أساسيات!$G$4,أساسيات!$H$4,IF(H19&lt;=أساسيات!$G$3,أساسيات!$H$3,أساسيات!$H$2))))))))))))</f>
        <v>الخامس</v>
      </c>
      <c r="AG19" s="95" t="str">
        <f>IF(H19="","",IF(H19&lt;=أساسيات!$G$13,أساسيات!$I$13,IF(H19&lt;=أساسيات!$G$12,أساسيات!$I$12,IF(H19&lt;=أساسيات!$G$11,أساسيات!$I$11,IF(H19&lt;=أساسيات!$G$10,أساسيات!$I$10,IF(H19&lt;=أساسيات!$G$9,أساسيات!$I$9,IF(H19&lt;=أساسيات!$G$8,أساسيات!$I$8,IF(H19&lt;=أساسيات!$G$7,أساسيات!$I$7,IF(H19&lt;=أساسيات!$G$6,أساسيات!$I$6,IF(H19&lt;=أساسيات!$G$5,أساسيات!$I$5,IF(H19&lt;=أساسيات!$G$4,أساسيات!$I$4,IF(H19&lt;=أساسيات!$G$3,أساسيات!$I$3,أساسيات!$I$2))))))))))))</f>
        <v>ويجوز رابع وثالث</v>
      </c>
      <c r="AH19" s="91"/>
      <c r="AI19" s="99">
        <f>IFERROR(IF(H19="","",DATEDIF($H19,أساسيات!$J$2,"Y")),"")</f>
        <v>10</v>
      </c>
      <c r="AJ19" s="99">
        <f>IFERROR(IF(H19="","",DATEDIF($H19,أساسيات!$J$2,"ym")),"")</f>
        <v>5</v>
      </c>
      <c r="AK19" s="99">
        <f>IFERROR(IF(H19="","",DATEDIF($H19,أساسيات!$J$2,"md")),"")</f>
        <v>17</v>
      </c>
      <c r="AL19" s="99"/>
      <c r="AM19" s="99"/>
      <c r="AN19" s="88"/>
      <c r="AO19" s="88"/>
      <c r="AP19" s="94">
        <v>135</v>
      </c>
      <c r="AQ19" s="94">
        <v>1</v>
      </c>
    </row>
    <row r="20" spans="1:43" s="96" customFormat="1" x14ac:dyDescent="0.25">
      <c r="A20" s="88" t="s">
        <v>1288</v>
      </c>
      <c r="B20" s="89">
        <v>19</v>
      </c>
      <c r="C20" s="128" t="s">
        <v>685</v>
      </c>
      <c r="D20" s="128" t="s">
        <v>197</v>
      </c>
      <c r="E20" s="91" t="s">
        <v>660</v>
      </c>
      <c r="F20" s="129" t="s">
        <v>686</v>
      </c>
      <c r="G20" s="88"/>
      <c r="H20" s="92">
        <v>40910</v>
      </c>
      <c r="I20" s="92">
        <v>43670</v>
      </c>
      <c r="J20" s="90" t="s">
        <v>1165</v>
      </c>
      <c r="K20" s="97" t="s">
        <v>642</v>
      </c>
      <c r="L20" s="91" t="s">
        <v>803</v>
      </c>
      <c r="M20" s="91" t="s">
        <v>977</v>
      </c>
      <c r="N20" s="88"/>
      <c r="O20" s="94" t="s">
        <v>676</v>
      </c>
      <c r="P20" s="94" t="s">
        <v>125</v>
      </c>
      <c r="Q20" s="93" t="s">
        <v>116</v>
      </c>
      <c r="R20" s="94"/>
      <c r="S20" s="94"/>
      <c r="T20" s="94"/>
      <c r="U20" s="94"/>
      <c r="V20" s="91"/>
      <c r="W20" s="88"/>
      <c r="X20" s="88"/>
      <c r="Y20" s="89"/>
      <c r="Z20" s="89"/>
      <c r="AA20" s="89"/>
      <c r="AB20" s="92">
        <v>43466</v>
      </c>
      <c r="AC20" s="94" t="s">
        <v>677</v>
      </c>
      <c r="AD20" s="94" t="s">
        <v>677</v>
      </c>
      <c r="AE20" s="88"/>
      <c r="AF20" s="94" t="str">
        <f>IF(H20="","",IF(H20&lt;=أساسيات!$G$13,أساسيات!$H$13,IF(H20&lt;=أساسيات!$G$12,أساسيات!$H$12,IF(H20&lt;=أساسيات!$G$11,أساسيات!$H$11,IF(H20&lt;=أساسيات!$G$10,أساسيات!$H$10,IF(H20&lt;=أساسيات!$G$9,أساسيات!$H$9,IF(H20&lt;=أساسيات!$G$8,أساسيات!$H$8,IF(H20&lt;=أساسيات!$G$7,أساسيات!$H$7,IF(H20&lt;=أساسيات!$G$6,أساسيات!$H$6,IF(H20&lt;=أساسيات!$G$5,أساسيات!$H$5,IF(H20&lt;=أساسيات!$G$4,أساسيات!$H$4,IF(H20&lt;=أساسيات!$G$3,أساسيات!$H$3,أساسيات!$H$2))))))))))))</f>
        <v>الثالث</v>
      </c>
      <c r="AG20" s="95" t="str">
        <f>IF(H20="","",IF(H20&lt;=أساسيات!$G$13,أساسيات!$I$13,IF(H20&lt;=أساسيات!$G$12,أساسيات!$I$12,IF(H20&lt;=أساسيات!$G$11,أساسيات!$I$11,IF(H20&lt;=أساسيات!$G$10,أساسيات!$I$10,IF(H20&lt;=أساسيات!$G$9,أساسيات!$I$9,IF(H20&lt;=أساسيات!$G$8,أساسيات!$I$8,IF(H20&lt;=أساسيات!$G$7,أساسيات!$I$7,IF(H20&lt;=أساسيات!$G$6,أساسيات!$I$6,IF(H20&lt;=أساسيات!$G$5,أساسيات!$I$5,IF(H20&lt;=أساسيات!$G$4,أساسيات!$I$4,IF(H20&lt;=أساسيات!$G$3,أساسيات!$I$3,أساسيات!$I$2))))))))))))</f>
        <v>ويجوز ثاني</v>
      </c>
      <c r="AH20" s="91"/>
      <c r="AI20" s="99">
        <f>IFERROR(IF(H20="","",DATEDIF($H20,أساسيات!$J$2,"Y")),"")</f>
        <v>7</v>
      </c>
      <c r="AJ20" s="99">
        <f>IFERROR(IF(H20="","",DATEDIF($H20,أساسيات!$J$2,"ym")),"")</f>
        <v>7</v>
      </c>
      <c r="AK20" s="99">
        <f>IFERROR(IF(H20="","",DATEDIF($H20,أساسيات!$J$2,"md")),"")</f>
        <v>30</v>
      </c>
      <c r="AL20" s="99"/>
      <c r="AM20" s="99"/>
      <c r="AN20" s="88"/>
      <c r="AO20" s="88"/>
      <c r="AP20" s="94">
        <v>134</v>
      </c>
      <c r="AQ20" s="94">
        <v>2</v>
      </c>
    </row>
    <row r="21" spans="1:43" s="96" customFormat="1" x14ac:dyDescent="0.25">
      <c r="A21" s="88" t="s">
        <v>1288</v>
      </c>
      <c r="B21" s="89">
        <v>20</v>
      </c>
      <c r="C21" s="128" t="s">
        <v>654</v>
      </c>
      <c r="D21" s="128" t="s">
        <v>773</v>
      </c>
      <c r="E21" s="91" t="s">
        <v>192</v>
      </c>
      <c r="F21" s="129" t="s">
        <v>1383</v>
      </c>
      <c r="G21" s="88"/>
      <c r="H21" s="92">
        <v>39464</v>
      </c>
      <c r="I21" s="92"/>
      <c r="J21" s="90" t="s">
        <v>1165</v>
      </c>
      <c r="K21" s="97" t="s">
        <v>642</v>
      </c>
      <c r="L21" s="91" t="s">
        <v>1228</v>
      </c>
      <c r="M21" s="91" t="s">
        <v>1229</v>
      </c>
      <c r="N21" s="88"/>
      <c r="O21" s="94"/>
      <c r="P21" s="94"/>
      <c r="Q21" s="93" t="s">
        <v>116</v>
      </c>
      <c r="R21" s="94" t="s">
        <v>417</v>
      </c>
      <c r="S21" s="94"/>
      <c r="T21" s="94"/>
      <c r="U21" s="94"/>
      <c r="V21" s="91" t="s">
        <v>417</v>
      </c>
      <c r="W21" s="88"/>
      <c r="X21" s="88"/>
      <c r="Y21" s="89"/>
      <c r="Z21" s="89"/>
      <c r="AA21" s="89"/>
      <c r="AB21" s="92"/>
      <c r="AC21" s="94"/>
      <c r="AD21" s="94"/>
      <c r="AE21" s="88"/>
      <c r="AF21" s="94" t="str">
        <f>IF(H21="","",IF(H21&lt;=أساسيات!$G$13,أساسيات!$H$13,IF(H21&lt;=أساسيات!$G$12,أساسيات!$H$12,IF(H21&lt;=أساسيات!$G$11,أساسيات!$H$11,IF(H21&lt;=أساسيات!$G$10,أساسيات!$H$10,IF(H21&lt;=أساسيات!$G$9,أساسيات!$H$9,IF(H21&lt;=أساسيات!$G$8,أساسيات!$H$8,IF(H21&lt;=أساسيات!$G$7,أساسيات!$H$7,IF(H21&lt;=أساسيات!$G$6,أساسيات!$H$6,IF(H21&lt;=أساسيات!$G$5,أساسيات!$H$5,IF(H21&lt;=أساسيات!$G$4,أساسيات!$H$4,IF(H21&lt;=أساسيات!$G$3,أساسيات!$H$3,أساسيات!$H$2))))))))))))</f>
        <v>السابع</v>
      </c>
      <c r="AG21" s="95" t="str">
        <f>IF(H21="","",IF(H21&lt;=أساسيات!$G$13,أساسيات!$I$13,IF(H21&lt;=أساسيات!$G$12,أساسيات!$I$12,IF(H21&lt;=أساسيات!$G$11,أساسيات!$I$11,IF(H21&lt;=أساسيات!$G$10,أساسيات!$I$10,IF(H21&lt;=أساسيات!$G$9,أساسيات!$I$9,IF(H21&lt;=أساسيات!$G$8,أساسيات!$I$8,IF(H21&lt;=أساسيات!$G$7,أساسيات!$I$7,IF(H21&lt;=أساسيات!$G$6,أساسيات!$I$6,IF(H21&lt;=أساسيات!$G$5,أساسيات!$I$5,IF(H21&lt;=أساسيات!$G$4,أساسيات!$I$4,IF(H21&lt;=أساسيات!$G$3,أساسيات!$I$3,أساسيات!$I$2))))))))))))</f>
        <v>ويجوز سادس وخامس</v>
      </c>
      <c r="AH21" s="91"/>
      <c r="AI21" s="99">
        <f>IFERROR(IF(H21="","",DATEDIF($H21,أساسيات!$J$2,"Y")),"")</f>
        <v>11</v>
      </c>
      <c r="AJ21" s="99">
        <f>IFERROR(IF(H21="","",DATEDIF($H21,أساسيات!$J$2,"ym")),"")</f>
        <v>7</v>
      </c>
      <c r="AK21" s="99">
        <f>IFERROR(IF(H21="","",DATEDIF($H21,أساسيات!$J$2,"md")),"")</f>
        <v>15</v>
      </c>
      <c r="AL21" s="99"/>
      <c r="AM21" s="99"/>
      <c r="AN21" s="88"/>
      <c r="AO21" s="88"/>
      <c r="AP21" s="94"/>
      <c r="AQ21" s="94"/>
    </row>
    <row r="22" spans="1:43" s="96" customFormat="1" x14ac:dyDescent="0.25">
      <c r="A22" s="88"/>
      <c r="B22" s="89">
        <v>21</v>
      </c>
      <c r="C22" s="128" t="s">
        <v>132</v>
      </c>
      <c r="D22" s="128" t="s">
        <v>707</v>
      </c>
      <c r="E22" s="91" t="s">
        <v>755</v>
      </c>
      <c r="F22" s="129" t="s">
        <v>756</v>
      </c>
      <c r="G22" s="88"/>
      <c r="H22" s="92">
        <v>41640</v>
      </c>
      <c r="I22" s="92"/>
      <c r="J22" s="90" t="s">
        <v>1165</v>
      </c>
      <c r="K22" s="97" t="s">
        <v>642</v>
      </c>
      <c r="L22" s="91" t="s">
        <v>832</v>
      </c>
      <c r="M22" s="91" t="s">
        <v>1023</v>
      </c>
      <c r="N22" s="88"/>
      <c r="O22" s="94"/>
      <c r="P22" s="94"/>
      <c r="Q22" s="93" t="s">
        <v>116</v>
      </c>
      <c r="R22" s="94"/>
      <c r="S22" s="94"/>
      <c r="T22" s="94"/>
      <c r="U22" s="94"/>
      <c r="V22" s="91"/>
      <c r="W22" s="88"/>
      <c r="X22" s="88"/>
      <c r="Y22" s="89"/>
      <c r="Z22" s="89"/>
      <c r="AA22" s="89"/>
      <c r="AB22" s="92"/>
      <c r="AC22" s="94"/>
      <c r="AD22" s="94"/>
      <c r="AE22" s="88"/>
      <c r="AF22" s="94" t="str">
        <f>IF(H22="","",IF(H22&lt;=أساسيات!$G$13,أساسيات!$H$13,IF(H22&lt;=أساسيات!$G$12,أساسيات!$H$12,IF(H22&lt;=أساسيات!$G$11,أساسيات!$H$11,IF(H22&lt;=أساسيات!$G$10,أساسيات!$H$10,IF(H22&lt;=أساسيات!$G$9,أساسيات!$H$9,IF(H22&lt;=أساسيات!$G$8,أساسيات!$H$8,IF(H22&lt;=أساسيات!$G$7,أساسيات!$H$7,IF(H22&lt;=أساسيات!$G$6,أساسيات!$H$6,IF(H22&lt;=أساسيات!$G$5,أساسيات!$H$5,IF(H22&lt;=أساسيات!$G$4,أساسيات!$H$4,IF(H22&lt;=أساسيات!$G$3,أساسيات!$H$3,أساسيات!$H$2))))))))))))</f>
        <v>الأول</v>
      </c>
      <c r="AG22" s="95" t="str">
        <f>IF(H22="","",IF(H22&lt;=أساسيات!$G$13,أساسيات!$I$13,IF(H22&lt;=أساسيات!$G$12,أساسيات!$I$12,IF(H22&lt;=أساسيات!$G$11,أساسيات!$I$11,IF(H22&lt;=أساسيات!$G$10,أساسيات!$I$10,IF(H22&lt;=أساسيات!$G$9,أساسيات!$I$9,IF(H22&lt;=أساسيات!$G$8,أساسيات!$I$8,IF(H22&lt;=أساسيات!$G$7,أساسيات!$I$7,IF(H22&lt;=أساسيات!$G$6,أساسيات!$I$6,IF(H22&lt;=أساسيات!$G$5,أساسيات!$I$5,IF(H22&lt;=أساسيات!$G$4,أساسيات!$I$4,IF(H22&lt;=أساسيات!$G$3,أساسيات!$I$3,أساسيات!$I$2))))))))))))</f>
        <v>أول</v>
      </c>
      <c r="AH22" s="91"/>
      <c r="AI22" s="99">
        <f>IFERROR(IF(H22="","",DATEDIF($H22,أساسيات!$J$2,"Y")),"")</f>
        <v>5</v>
      </c>
      <c r="AJ22" s="99">
        <f>IFERROR(IF(H22="","",DATEDIF($H22,أساسيات!$J$2,"ym")),"")</f>
        <v>8</v>
      </c>
      <c r="AK22" s="99">
        <f>IFERROR(IF(H22="","",DATEDIF($H22,أساسيات!$J$2,"md")),"")</f>
        <v>0</v>
      </c>
      <c r="AL22" s="99"/>
      <c r="AM22" s="99"/>
      <c r="AN22" s="88"/>
      <c r="AO22" s="88"/>
      <c r="AP22" s="94">
        <v>194</v>
      </c>
      <c r="AQ22" s="94"/>
    </row>
    <row r="23" spans="1:43" s="96" customFormat="1" x14ac:dyDescent="0.25">
      <c r="A23" s="88" t="s">
        <v>1288</v>
      </c>
      <c r="B23" s="89">
        <v>22</v>
      </c>
      <c r="C23" s="128" t="s">
        <v>1351</v>
      </c>
      <c r="D23" s="128" t="s">
        <v>1350</v>
      </c>
      <c r="E23" s="91" t="s">
        <v>155</v>
      </c>
      <c r="F23" s="129" t="s">
        <v>646</v>
      </c>
      <c r="G23" s="88" t="s">
        <v>1444</v>
      </c>
      <c r="H23" s="92">
        <v>40909</v>
      </c>
      <c r="I23" s="92"/>
      <c r="J23" s="90" t="s">
        <v>1165</v>
      </c>
      <c r="K23" s="97" t="s">
        <v>642</v>
      </c>
      <c r="L23" s="91" t="s">
        <v>1353</v>
      </c>
      <c r="M23" s="91" t="s">
        <v>1355</v>
      </c>
      <c r="N23" s="88"/>
      <c r="O23" s="94"/>
      <c r="P23" s="94"/>
      <c r="Q23" s="93" t="s">
        <v>115</v>
      </c>
      <c r="R23" s="94"/>
      <c r="S23" s="94"/>
      <c r="T23" s="94"/>
      <c r="U23" s="94"/>
      <c r="V23" s="91"/>
      <c r="W23" s="88"/>
      <c r="X23" s="88"/>
      <c r="Y23" s="89"/>
      <c r="Z23" s="89"/>
      <c r="AA23" s="89"/>
      <c r="AB23" s="92"/>
      <c r="AC23" s="94"/>
      <c r="AD23" s="94"/>
      <c r="AE23" s="88"/>
      <c r="AF23" s="94" t="str">
        <f>IF(H23="","",IF(H23&lt;=أساسيات!$G$13,أساسيات!$H$13,IF(H23&lt;=أساسيات!$G$12,أساسيات!$H$12,IF(H23&lt;=أساسيات!$G$11,أساسيات!$H$11,IF(H23&lt;=أساسيات!$G$10,أساسيات!$H$10,IF(H23&lt;=أساسيات!$G$9,أساسيات!$H$9,IF(H23&lt;=أساسيات!$G$8,أساسيات!$H$8,IF(H23&lt;=أساسيات!$G$7,أساسيات!$H$7,IF(H23&lt;=أساسيات!$G$6,أساسيات!$H$6,IF(H23&lt;=أساسيات!$G$5,أساسيات!$H$5,IF(H23&lt;=أساسيات!$G$4,أساسيات!$H$4,IF(H23&lt;=أساسيات!$G$3,أساسيات!$H$3,أساسيات!$H$2))))))))))))</f>
        <v>الثالث</v>
      </c>
      <c r="AG23" s="95" t="str">
        <f>IF(H23="","",IF(H23&lt;=أساسيات!$G$13,أساسيات!$I$13,IF(H23&lt;=أساسيات!$G$12,أساسيات!$I$12,IF(H23&lt;=أساسيات!$G$11,أساسيات!$I$11,IF(H23&lt;=أساسيات!$G$10,أساسيات!$I$10,IF(H23&lt;=أساسيات!$G$9,أساسيات!$I$9,IF(H23&lt;=أساسيات!$G$8,أساسيات!$I$8,IF(H23&lt;=أساسيات!$G$7,أساسيات!$I$7,IF(H23&lt;=أساسيات!$G$6,أساسيات!$I$6,IF(H23&lt;=أساسيات!$G$5,أساسيات!$I$5,IF(H23&lt;=أساسيات!$G$4,أساسيات!$I$4,IF(H23&lt;=أساسيات!$G$3,أساسيات!$I$3,أساسيات!$I$2))))))))))))</f>
        <v>ويجوز ثاني</v>
      </c>
      <c r="AH23" s="91"/>
      <c r="AI23" s="99">
        <f>IFERROR(IF(H23="","",DATEDIF($H23,أساسيات!$J$2,"Y")),"")</f>
        <v>7</v>
      </c>
      <c r="AJ23" s="99">
        <f>IFERROR(IF(H23="","",DATEDIF($H23,أساسيات!$J$2,"ym")),"")</f>
        <v>8</v>
      </c>
      <c r="AK23" s="99">
        <f>IFERROR(IF(H23="","",DATEDIF($H23,أساسيات!$J$2,"md")),"")</f>
        <v>0</v>
      </c>
      <c r="AL23" s="99"/>
      <c r="AM23" s="99"/>
      <c r="AN23" s="88"/>
      <c r="AO23" s="88"/>
      <c r="AP23" s="94"/>
      <c r="AQ23" s="94"/>
    </row>
    <row r="24" spans="1:43" s="96" customFormat="1" x14ac:dyDescent="0.25">
      <c r="A24" s="88"/>
      <c r="B24" s="89">
        <v>23</v>
      </c>
      <c r="C24" s="128" t="s">
        <v>9</v>
      </c>
      <c r="D24" s="128" t="s">
        <v>156</v>
      </c>
      <c r="E24" s="91" t="s">
        <v>148</v>
      </c>
      <c r="F24" s="129" t="s">
        <v>157</v>
      </c>
      <c r="G24" s="88"/>
      <c r="H24" s="92">
        <v>41654</v>
      </c>
      <c r="I24" s="92"/>
      <c r="J24" s="90" t="s">
        <v>1165</v>
      </c>
      <c r="K24" s="97" t="s">
        <v>642</v>
      </c>
      <c r="L24" s="91" t="s">
        <v>1238</v>
      </c>
      <c r="M24" s="91" t="s">
        <v>1239</v>
      </c>
      <c r="N24" s="88"/>
      <c r="O24" s="94"/>
      <c r="P24" s="94"/>
      <c r="Q24" s="93" t="s">
        <v>115</v>
      </c>
      <c r="R24" s="94"/>
      <c r="S24" s="94"/>
      <c r="T24" s="94"/>
      <c r="U24" s="94"/>
      <c r="V24" s="91"/>
      <c r="W24" s="88"/>
      <c r="X24" s="88"/>
      <c r="Y24" s="89"/>
      <c r="Z24" s="89"/>
      <c r="AA24" s="89"/>
      <c r="AB24" s="92"/>
      <c r="AC24" s="94"/>
      <c r="AD24" s="94"/>
      <c r="AE24" s="88"/>
      <c r="AF24" s="94" t="str">
        <f>IF(H24="","",IF(H24&lt;=أساسيات!$G$13,أساسيات!$H$13,IF(H24&lt;=أساسيات!$G$12,أساسيات!$H$12,IF(H24&lt;=أساسيات!$G$11,أساسيات!$H$11,IF(H24&lt;=أساسيات!$G$10,أساسيات!$H$10,IF(H24&lt;=أساسيات!$G$9,أساسيات!$H$9,IF(H24&lt;=أساسيات!$G$8,أساسيات!$H$8,IF(H24&lt;=أساسيات!$G$7,أساسيات!$H$7,IF(H24&lt;=أساسيات!$G$6,أساسيات!$H$6,IF(H24&lt;=أساسيات!$G$5,أساسيات!$H$5,IF(H24&lt;=أساسيات!$G$4,أساسيات!$H$4,IF(H24&lt;=أساسيات!$G$3,أساسيات!$H$3,أساسيات!$H$2))))))))))))</f>
        <v>الأول</v>
      </c>
      <c r="AG24" s="95" t="str">
        <f>IF(H24="","",IF(H24&lt;=أساسيات!$G$13,أساسيات!$I$13,IF(H24&lt;=أساسيات!$G$12,أساسيات!$I$12,IF(H24&lt;=أساسيات!$G$11,أساسيات!$I$11,IF(H24&lt;=أساسيات!$G$10,أساسيات!$I$10,IF(H24&lt;=أساسيات!$G$9,أساسيات!$I$9,IF(H24&lt;=أساسيات!$G$8,أساسيات!$I$8,IF(H24&lt;=أساسيات!$G$7,أساسيات!$I$7,IF(H24&lt;=أساسيات!$G$6,أساسيات!$I$6,IF(H24&lt;=أساسيات!$G$5,أساسيات!$I$5,IF(H24&lt;=أساسيات!$G$4,أساسيات!$I$4,IF(H24&lt;=أساسيات!$G$3,أساسيات!$I$3,أساسيات!$I$2))))))))))))</f>
        <v>أول</v>
      </c>
      <c r="AH24" s="91"/>
      <c r="AI24" s="99">
        <f>IFERROR(IF(H24="","",DATEDIF($H24,أساسيات!$J$2,"Y")),"")</f>
        <v>5</v>
      </c>
      <c r="AJ24" s="99">
        <f>IFERROR(IF(H24="","",DATEDIF($H24,أساسيات!$J$2,"ym")),"")</f>
        <v>7</v>
      </c>
      <c r="AK24" s="99">
        <f>IFERROR(IF(H24="","",DATEDIF($H24,أساسيات!$J$2,"md")),"")</f>
        <v>17</v>
      </c>
      <c r="AL24" s="99"/>
      <c r="AM24" s="99"/>
      <c r="AN24" s="88"/>
      <c r="AO24" s="88"/>
      <c r="AP24" s="94"/>
      <c r="AQ24" s="94"/>
    </row>
    <row r="25" spans="1:43" s="96" customFormat="1" x14ac:dyDescent="0.25">
      <c r="A25" s="88"/>
      <c r="B25" s="89">
        <v>24</v>
      </c>
      <c r="C25" s="128" t="s">
        <v>9</v>
      </c>
      <c r="D25" s="128" t="s">
        <v>1350</v>
      </c>
      <c r="E25" s="91" t="s">
        <v>472</v>
      </c>
      <c r="F25" s="129" t="s">
        <v>1443</v>
      </c>
      <c r="G25" s="88" t="s">
        <v>1444</v>
      </c>
      <c r="H25" s="92">
        <v>40545</v>
      </c>
      <c r="I25" s="92"/>
      <c r="J25" s="90" t="s">
        <v>1165</v>
      </c>
      <c r="K25" s="97" t="s">
        <v>642</v>
      </c>
      <c r="L25" s="91" t="s">
        <v>1352</v>
      </c>
      <c r="M25" s="91" t="s">
        <v>1354</v>
      </c>
      <c r="N25" s="88"/>
      <c r="O25" s="94"/>
      <c r="P25" s="94"/>
      <c r="Q25" s="93" t="s">
        <v>115</v>
      </c>
      <c r="R25" s="94"/>
      <c r="S25" s="94"/>
      <c r="T25" s="94"/>
      <c r="U25" s="94"/>
      <c r="V25" s="91"/>
      <c r="W25" s="88"/>
      <c r="X25" s="88"/>
      <c r="Y25" s="89"/>
      <c r="Z25" s="89"/>
      <c r="AA25" s="89"/>
      <c r="AB25" s="92"/>
      <c r="AC25" s="94"/>
      <c r="AD25" s="94"/>
      <c r="AE25" s="88"/>
      <c r="AF25" s="94" t="str">
        <f>IF(H25="","",IF(H25&lt;=أساسيات!$G$13,أساسيات!$H$13,IF(H25&lt;=أساسيات!$G$12,أساسيات!$H$12,IF(H25&lt;=أساسيات!$G$11,أساسيات!$H$11,IF(H25&lt;=أساسيات!$G$10,أساسيات!$H$10,IF(H25&lt;=أساسيات!$G$9,أساسيات!$H$9,IF(H25&lt;=أساسيات!$G$8,أساسيات!$H$8,IF(H25&lt;=أساسيات!$G$7,أساسيات!$H$7,IF(H25&lt;=أساسيات!$G$6,أساسيات!$H$6,IF(H25&lt;=أساسيات!$G$5,أساسيات!$H$5,IF(H25&lt;=أساسيات!$G$4,أساسيات!$H$4,IF(H25&lt;=أساسيات!$G$3,أساسيات!$H$3,أساسيات!$H$2))))))))))))</f>
        <v>الرابع</v>
      </c>
      <c r="AG25" s="95" t="str">
        <f>IF(H25="","",IF(H25&lt;=أساسيات!$G$13,أساسيات!$I$13,IF(H25&lt;=أساسيات!$G$12,أساسيات!$I$12,IF(H25&lt;=أساسيات!$G$11,أساسيات!$I$11,IF(H25&lt;=أساسيات!$G$10,أساسيات!$I$10,IF(H25&lt;=أساسيات!$G$9,أساسيات!$I$9,IF(H25&lt;=أساسيات!$G$8,أساسيات!$I$8,IF(H25&lt;=أساسيات!$G$7,أساسيات!$I$7,IF(H25&lt;=أساسيات!$G$6,أساسيات!$I$6,IF(H25&lt;=أساسيات!$G$5,أساسيات!$I$5,IF(H25&lt;=أساسيات!$G$4,أساسيات!$I$4,IF(H25&lt;=أساسيات!$G$3,أساسيات!$I$3,أساسيات!$I$2))))))))))))</f>
        <v>ويجوز ثالث</v>
      </c>
      <c r="AH25" s="91"/>
      <c r="AI25" s="99">
        <f>IFERROR(IF(H25="","",DATEDIF($H25,أساسيات!$J$2,"Y")),"")</f>
        <v>8</v>
      </c>
      <c r="AJ25" s="99">
        <f>IFERROR(IF(H25="","",DATEDIF($H25,أساسيات!$J$2,"ym")),"")</f>
        <v>7</v>
      </c>
      <c r="AK25" s="99">
        <f>IFERROR(IF(H25="","",DATEDIF($H25,أساسيات!$J$2,"md")),"")</f>
        <v>30</v>
      </c>
      <c r="AL25" s="99"/>
      <c r="AM25" s="99"/>
      <c r="AN25" s="88"/>
      <c r="AO25" s="88"/>
      <c r="AP25" s="94"/>
      <c r="AQ25" s="94"/>
    </row>
    <row r="26" spans="1:43" s="96" customFormat="1" x14ac:dyDescent="0.25">
      <c r="A26" s="88"/>
      <c r="B26" s="89">
        <v>25</v>
      </c>
      <c r="C26" s="128" t="s">
        <v>110</v>
      </c>
      <c r="D26" s="128" t="s">
        <v>707</v>
      </c>
      <c r="E26" s="91" t="s">
        <v>694</v>
      </c>
      <c r="F26" s="129" t="s">
        <v>695</v>
      </c>
      <c r="G26" s="88"/>
      <c r="H26" s="92">
        <v>41609</v>
      </c>
      <c r="I26" s="92"/>
      <c r="J26" s="90" t="s">
        <v>1165</v>
      </c>
      <c r="K26" s="97" t="s">
        <v>642</v>
      </c>
      <c r="L26" s="91" t="s">
        <v>830</v>
      </c>
      <c r="M26" s="91" t="s">
        <v>1291</v>
      </c>
      <c r="N26" s="88"/>
      <c r="O26" s="94"/>
      <c r="P26" s="94"/>
      <c r="Q26" s="93" t="s">
        <v>116</v>
      </c>
      <c r="R26" s="94"/>
      <c r="S26" s="94"/>
      <c r="T26" s="94"/>
      <c r="U26" s="94"/>
      <c r="V26" s="91"/>
      <c r="W26" s="88"/>
      <c r="X26" s="88"/>
      <c r="Y26" s="89"/>
      <c r="Z26" s="89"/>
      <c r="AA26" s="89"/>
      <c r="AB26" s="92"/>
      <c r="AC26" s="94"/>
      <c r="AD26" s="94"/>
      <c r="AE26" s="88"/>
      <c r="AF26" s="94" t="str">
        <f>IF(H26="","",IF(H26&lt;=أساسيات!$G$13,أساسيات!$H$13,IF(H26&lt;=أساسيات!$G$12,أساسيات!$H$12,IF(H26&lt;=أساسيات!$G$11,أساسيات!$H$11,IF(H26&lt;=أساسيات!$G$10,أساسيات!$H$10,IF(H26&lt;=أساسيات!$G$9,أساسيات!$H$9,IF(H26&lt;=أساسيات!$G$8,أساسيات!$H$8,IF(H26&lt;=أساسيات!$G$7,أساسيات!$H$7,IF(H26&lt;=أساسيات!$G$6,أساسيات!$H$6,IF(H26&lt;=أساسيات!$G$5,أساسيات!$H$5,IF(H26&lt;=أساسيات!$G$4,أساسيات!$H$4,IF(H26&lt;=أساسيات!$G$3,أساسيات!$H$3,أساسيات!$H$2))))))))))))</f>
        <v>الأول</v>
      </c>
      <c r="AG26" s="95" t="str">
        <f>IF(H26="","",IF(H26&lt;=أساسيات!$G$13,أساسيات!$I$13,IF(H26&lt;=أساسيات!$G$12,أساسيات!$I$12,IF(H26&lt;=أساسيات!$G$11,أساسيات!$I$11,IF(H26&lt;=أساسيات!$G$10,أساسيات!$I$10,IF(H26&lt;=أساسيات!$G$9,أساسيات!$I$9,IF(H26&lt;=أساسيات!$G$8,أساسيات!$I$8,IF(H26&lt;=أساسيات!$G$7,أساسيات!$I$7,IF(H26&lt;=أساسيات!$G$6,أساسيات!$I$6,IF(H26&lt;=أساسيات!$G$5,أساسيات!$I$5,IF(H26&lt;=أساسيات!$G$4,أساسيات!$I$4,IF(H26&lt;=أساسيات!$G$3,أساسيات!$I$3,أساسيات!$I$2))))))))))))</f>
        <v>أول</v>
      </c>
      <c r="AH26" s="91"/>
      <c r="AI26" s="99">
        <f>IFERROR(IF(H26="","",DATEDIF($H26,أساسيات!$J$2,"Y")),"")</f>
        <v>5</v>
      </c>
      <c r="AJ26" s="99">
        <f>IFERROR(IF(H26="","",DATEDIF($H26,أساسيات!$J$2,"ym")),"")</f>
        <v>9</v>
      </c>
      <c r="AK26" s="99">
        <f>IFERROR(IF(H26="","",DATEDIF($H26,أساسيات!$J$2,"md")),"")</f>
        <v>0</v>
      </c>
      <c r="AL26" s="99"/>
      <c r="AM26" s="99"/>
      <c r="AN26" s="88"/>
      <c r="AO26" s="88"/>
      <c r="AP26" s="94"/>
      <c r="AQ26" s="94"/>
    </row>
    <row r="27" spans="1:43" s="96" customFormat="1" x14ac:dyDescent="0.25">
      <c r="A27" s="88"/>
      <c r="B27" s="89">
        <v>26</v>
      </c>
      <c r="C27" s="128" t="s">
        <v>155</v>
      </c>
      <c r="D27" s="128" t="s">
        <v>291</v>
      </c>
      <c r="E27" s="91" t="s">
        <v>148</v>
      </c>
      <c r="F27" s="129" t="s">
        <v>727</v>
      </c>
      <c r="G27" s="88"/>
      <c r="H27" s="92">
        <v>39823</v>
      </c>
      <c r="I27" s="92"/>
      <c r="J27" s="90" t="s">
        <v>1165</v>
      </c>
      <c r="K27" s="97" t="s">
        <v>642</v>
      </c>
      <c r="L27" s="91" t="s">
        <v>818</v>
      </c>
      <c r="M27" s="91" t="s">
        <v>1006</v>
      </c>
      <c r="N27" s="88"/>
      <c r="O27" s="94"/>
      <c r="P27" s="94" t="s">
        <v>501</v>
      </c>
      <c r="Q27" s="93" t="s">
        <v>116</v>
      </c>
      <c r="R27" s="94"/>
      <c r="S27" s="94"/>
      <c r="T27" s="94"/>
      <c r="U27" s="94"/>
      <c r="V27" s="91"/>
      <c r="W27" s="88"/>
      <c r="X27" s="88"/>
      <c r="Y27" s="89"/>
      <c r="Z27" s="89"/>
      <c r="AA27" s="89"/>
      <c r="AB27" s="92"/>
      <c r="AC27" s="94"/>
      <c r="AD27" s="94"/>
      <c r="AE27" s="88"/>
      <c r="AF27" s="94" t="str">
        <f>IF(H27="","",IF(H27&lt;=أساسيات!$G$13,أساسيات!$H$13,IF(H27&lt;=أساسيات!$G$12,أساسيات!$H$12,IF(H27&lt;=أساسيات!$G$11,أساسيات!$H$11,IF(H27&lt;=أساسيات!$G$10,أساسيات!$H$10,IF(H27&lt;=أساسيات!$G$9,أساسيات!$H$9,IF(H27&lt;=أساسيات!$G$8,أساسيات!$H$8,IF(H27&lt;=أساسيات!$G$7,أساسيات!$H$7,IF(H27&lt;=أساسيات!$G$6,أساسيات!$H$6,IF(H27&lt;=أساسيات!$G$5,أساسيات!$H$5,IF(H27&lt;=أساسيات!$G$4,أساسيات!$H$4,IF(H27&lt;=أساسيات!$G$3,أساسيات!$H$3,أساسيات!$H$2))))))))))))</f>
        <v>السادس</v>
      </c>
      <c r="AG27" s="95" t="str">
        <f>IF(H27="","",IF(H27&lt;=أساسيات!$G$13,أساسيات!$I$13,IF(H27&lt;=أساسيات!$G$12,أساسيات!$I$12,IF(H27&lt;=أساسيات!$G$11,أساسيات!$I$11,IF(H27&lt;=أساسيات!$G$10,أساسيات!$I$10,IF(H27&lt;=أساسيات!$G$9,أساسيات!$I$9,IF(H27&lt;=أساسيات!$G$8,أساسيات!$I$8,IF(H27&lt;=أساسيات!$G$7,أساسيات!$I$7,IF(H27&lt;=أساسيات!$G$6,أساسيات!$I$6,IF(H27&lt;=أساسيات!$G$5,أساسيات!$I$5,IF(H27&lt;=أساسيات!$G$4,أساسيات!$I$4,IF(H27&lt;=أساسيات!$G$3,أساسيات!$I$3,أساسيات!$I$2))))))))))))</f>
        <v>ويجوز خامس ورابع</v>
      </c>
      <c r="AH27" s="91"/>
      <c r="AI27" s="99">
        <f>IFERROR(IF(H27="","",DATEDIF($H27,أساسيات!$J$2,"Y")),"")</f>
        <v>10</v>
      </c>
      <c r="AJ27" s="99">
        <f>IFERROR(IF(H27="","",DATEDIF($H27,أساسيات!$J$2,"ym")),"")</f>
        <v>7</v>
      </c>
      <c r="AK27" s="99">
        <f>IFERROR(IF(H27="","",DATEDIF($H27,أساسيات!$J$2,"md")),"")</f>
        <v>22</v>
      </c>
      <c r="AL27" s="99"/>
      <c r="AM27" s="99"/>
      <c r="AN27" s="88"/>
      <c r="AO27" s="88"/>
      <c r="AP27" s="94">
        <v>166</v>
      </c>
      <c r="AQ27" s="94"/>
    </row>
    <row r="28" spans="1:43" s="96" customFormat="1" x14ac:dyDescent="0.25">
      <c r="A28" s="88">
        <v>201</v>
      </c>
      <c r="B28" s="89">
        <v>27</v>
      </c>
      <c r="C28" s="128" t="s">
        <v>460</v>
      </c>
      <c r="D28" s="128" t="s">
        <v>458</v>
      </c>
      <c r="E28" s="91" t="s">
        <v>459</v>
      </c>
      <c r="F28" s="129" t="s">
        <v>33</v>
      </c>
      <c r="G28" s="88"/>
      <c r="H28" s="92">
        <v>41136</v>
      </c>
      <c r="I28" s="92">
        <v>43661</v>
      </c>
      <c r="J28" s="90" t="s">
        <v>1165</v>
      </c>
      <c r="K28" s="97" t="s">
        <v>642</v>
      </c>
      <c r="L28" s="91" t="s">
        <v>493</v>
      </c>
      <c r="M28" s="91" t="s">
        <v>883</v>
      </c>
      <c r="N28" s="88"/>
      <c r="O28" s="94"/>
      <c r="P28" s="94"/>
      <c r="Q28" s="93" t="s">
        <v>115</v>
      </c>
      <c r="R28" s="94" t="s">
        <v>417</v>
      </c>
      <c r="S28" s="94"/>
      <c r="T28" s="94"/>
      <c r="U28" s="94"/>
      <c r="V28" s="91" t="s">
        <v>417</v>
      </c>
      <c r="W28" s="88"/>
      <c r="X28" s="88"/>
      <c r="Y28" s="89"/>
      <c r="Z28" s="89"/>
      <c r="AA28" s="89"/>
      <c r="AB28" s="92">
        <v>43444</v>
      </c>
      <c r="AC28" s="94" t="s">
        <v>677</v>
      </c>
      <c r="AD28" s="94" t="s">
        <v>677</v>
      </c>
      <c r="AE28" s="88" t="s">
        <v>3</v>
      </c>
      <c r="AF28" s="94" t="str">
        <f>IF(H28="","",IF(H28&lt;=أساسيات!$G$13,أساسيات!$H$13,IF(H28&lt;=أساسيات!$G$12,أساسيات!$H$12,IF(H28&lt;=أساسيات!$G$11,أساسيات!$H$11,IF(H28&lt;=أساسيات!$G$10,أساسيات!$H$10,IF(H28&lt;=أساسيات!$G$9,أساسيات!$H$9,IF(H28&lt;=أساسيات!$G$8,أساسيات!$H$8,IF(H28&lt;=أساسيات!$G$7,أساسيات!$H$7,IF(H28&lt;=أساسيات!$G$6,أساسيات!$H$6,IF(H28&lt;=أساسيات!$G$5,أساسيات!$H$5,IF(H28&lt;=أساسيات!$G$4,أساسيات!$H$4,IF(H28&lt;=أساسيات!$G$3,أساسيات!$H$3,أساسيات!$H$2))))))))))))</f>
        <v>الثاني</v>
      </c>
      <c r="AG28" s="95" t="str">
        <f>IF(H28="","",IF(H28&lt;=أساسيات!$G$13,أساسيات!$I$13,IF(H28&lt;=أساسيات!$G$12,أساسيات!$I$12,IF(H28&lt;=أساسيات!$G$11,أساسيات!$I$11,IF(H28&lt;=أساسيات!$G$10,أساسيات!$I$10,IF(H28&lt;=أساسيات!$G$9,أساسيات!$I$9,IF(H28&lt;=أساسيات!$G$8,أساسيات!$I$8,IF(H28&lt;=أساسيات!$G$7,أساسيات!$I$7,IF(H28&lt;=أساسيات!$G$6,أساسيات!$I$6,IF(H28&lt;=أساسيات!$G$5,أساسيات!$I$5,IF(H28&lt;=أساسيات!$G$4,أساسيات!$I$4,IF(H28&lt;=أساسيات!$G$3,أساسيات!$I$3,أساسيات!$I$2))))))))))))</f>
        <v>ويجوز أول</v>
      </c>
      <c r="AH28" s="91"/>
      <c r="AI28" s="99">
        <f>IFERROR(IF(H28="","",DATEDIF($H28,أساسيات!$J$2,"Y")),"")</f>
        <v>7</v>
      </c>
      <c r="AJ28" s="99">
        <f>IFERROR(IF(H28="","",DATEDIF($H28,أساسيات!$J$2,"ym")),"")</f>
        <v>0</v>
      </c>
      <c r="AK28" s="99">
        <f>IFERROR(IF(H28="","",DATEDIF($H28,أساسيات!$J$2,"md")),"")</f>
        <v>17</v>
      </c>
      <c r="AL28" s="99"/>
      <c r="AM28" s="99"/>
      <c r="AN28" s="88"/>
      <c r="AO28" s="88"/>
      <c r="AP28" s="94">
        <v>38</v>
      </c>
      <c r="AQ28" s="94">
        <v>2</v>
      </c>
    </row>
    <row r="29" spans="1:43" s="96" customFormat="1" x14ac:dyDescent="0.25">
      <c r="A29" s="88"/>
      <c r="B29" s="89">
        <v>28</v>
      </c>
      <c r="C29" s="128" t="s">
        <v>1208</v>
      </c>
      <c r="D29" s="128" t="s">
        <v>1210</v>
      </c>
      <c r="E29" s="91" t="s">
        <v>1209</v>
      </c>
      <c r="F29" s="129" t="s">
        <v>567</v>
      </c>
      <c r="G29" s="88" t="s">
        <v>1343</v>
      </c>
      <c r="H29" s="92">
        <v>41318</v>
      </c>
      <c r="I29" s="92"/>
      <c r="J29" s="90" t="s">
        <v>1165</v>
      </c>
      <c r="K29" s="97" t="s">
        <v>642</v>
      </c>
      <c r="L29" s="91" t="s">
        <v>1240</v>
      </c>
      <c r="M29" s="91" t="s">
        <v>1241</v>
      </c>
      <c r="N29" s="88"/>
      <c r="O29" s="94"/>
      <c r="P29" s="94"/>
      <c r="Q29" s="93" t="s">
        <v>116</v>
      </c>
      <c r="R29" s="94"/>
      <c r="S29" s="94"/>
      <c r="T29" s="94"/>
      <c r="U29" s="94"/>
      <c r="V29" s="91"/>
      <c r="W29" s="88"/>
      <c r="X29" s="88"/>
      <c r="Y29" s="89"/>
      <c r="Z29" s="89"/>
      <c r="AA29" s="89"/>
      <c r="AB29" s="92"/>
      <c r="AC29" s="94"/>
      <c r="AD29" s="94"/>
      <c r="AE29" s="88"/>
      <c r="AF29" s="94" t="str">
        <f>IF(H29="","",IF(H29&lt;=أساسيات!$G$13,أساسيات!$H$13,IF(H29&lt;=أساسيات!$G$12,أساسيات!$H$12,IF(H29&lt;=أساسيات!$G$11,أساسيات!$H$11,IF(H29&lt;=أساسيات!$G$10,أساسيات!$H$10,IF(H29&lt;=أساسيات!$G$9,أساسيات!$H$9,IF(H29&lt;=أساسيات!$G$8,أساسيات!$H$8,IF(H29&lt;=أساسيات!$G$7,أساسيات!$H$7,IF(H29&lt;=أساسيات!$G$6,أساسيات!$H$6,IF(H29&lt;=أساسيات!$G$5,أساسيات!$H$5,IF(H29&lt;=أساسيات!$G$4,أساسيات!$H$4,IF(H29&lt;=أساسيات!$G$3,أساسيات!$H$3,أساسيات!$H$2))))))))))))</f>
        <v>الأول</v>
      </c>
      <c r="AG29" s="95" t="str">
        <f>IF(H29="","",IF(H29&lt;=أساسيات!$G$13,أساسيات!$I$13,IF(H29&lt;=أساسيات!$G$12,أساسيات!$I$12,IF(H29&lt;=أساسيات!$G$11,أساسيات!$I$11,IF(H29&lt;=أساسيات!$G$10,أساسيات!$I$10,IF(H29&lt;=أساسيات!$G$9,أساسيات!$I$9,IF(H29&lt;=أساسيات!$G$8,أساسيات!$I$8,IF(H29&lt;=أساسيات!$G$7,أساسيات!$I$7,IF(H29&lt;=أساسيات!$G$6,أساسيات!$I$6,IF(H29&lt;=أساسيات!$G$5,أساسيات!$I$5,IF(H29&lt;=أساسيات!$G$4,أساسيات!$I$4,IF(H29&lt;=أساسيات!$G$3,أساسيات!$I$3,أساسيات!$I$2))))))))))))</f>
        <v>أول</v>
      </c>
      <c r="AH29" s="91"/>
      <c r="AI29" s="99">
        <f>IFERROR(IF(H29="","",DATEDIF($H29,أساسيات!$J$2,"Y")),"")</f>
        <v>6</v>
      </c>
      <c r="AJ29" s="99">
        <f>IFERROR(IF(H29="","",DATEDIF($H29,أساسيات!$J$2,"ym")),"")</f>
        <v>6</v>
      </c>
      <c r="AK29" s="99">
        <f>IFERROR(IF(H29="","",DATEDIF($H29,أساسيات!$J$2,"md")),"")</f>
        <v>19</v>
      </c>
      <c r="AL29" s="99"/>
      <c r="AM29" s="99"/>
      <c r="AN29" s="88"/>
      <c r="AO29" s="88"/>
      <c r="AP29" s="94"/>
      <c r="AQ29" s="94"/>
    </row>
    <row r="30" spans="1:43" s="96" customFormat="1" x14ac:dyDescent="0.25">
      <c r="A30" s="88"/>
      <c r="B30" s="89">
        <v>29</v>
      </c>
      <c r="C30" s="128" t="s">
        <v>13</v>
      </c>
      <c r="D30" s="128" t="s">
        <v>707</v>
      </c>
      <c r="E30" s="91" t="s">
        <v>755</v>
      </c>
      <c r="F30" s="129" t="s">
        <v>756</v>
      </c>
      <c r="G30" s="88"/>
      <c r="H30" s="92">
        <v>41167</v>
      </c>
      <c r="I30" s="92"/>
      <c r="J30" s="90" t="s">
        <v>1165</v>
      </c>
      <c r="K30" s="97" t="s">
        <v>642</v>
      </c>
      <c r="L30" s="91" t="s">
        <v>1283</v>
      </c>
      <c r="M30" s="91" t="s">
        <v>1284</v>
      </c>
      <c r="N30" s="88"/>
      <c r="O30" s="94"/>
      <c r="P30" s="94"/>
      <c r="Q30" s="93" t="s">
        <v>115</v>
      </c>
      <c r="R30" s="94"/>
      <c r="S30" s="94"/>
      <c r="T30" s="94"/>
      <c r="U30" s="94"/>
      <c r="V30" s="91"/>
      <c r="W30" s="88"/>
      <c r="X30" s="88"/>
      <c r="Y30" s="89"/>
      <c r="Z30" s="89"/>
      <c r="AA30" s="89"/>
      <c r="AB30" s="92"/>
      <c r="AC30" s="94"/>
      <c r="AD30" s="94"/>
      <c r="AE30" s="88"/>
      <c r="AF30" s="94" t="str">
        <f>IF(H30="","",IF(H30&lt;=أساسيات!$G$13,أساسيات!$H$13,IF(H30&lt;=أساسيات!$G$12,أساسيات!$H$12,IF(H30&lt;=أساسيات!$G$11,أساسيات!$H$11,IF(H30&lt;=أساسيات!$G$10,أساسيات!$H$10,IF(H30&lt;=أساسيات!$G$9,أساسيات!$H$9,IF(H30&lt;=أساسيات!$G$8,أساسيات!$H$8,IF(H30&lt;=أساسيات!$G$7,أساسيات!$H$7,IF(H30&lt;=أساسيات!$G$6,أساسيات!$H$6,IF(H30&lt;=أساسيات!$G$5,أساسيات!$H$5,IF(H30&lt;=أساسيات!$G$4,أساسيات!$H$4,IF(H30&lt;=أساسيات!$G$3,أساسيات!$H$3,أساسيات!$H$2))))))))))))</f>
        <v>الثاني</v>
      </c>
      <c r="AG30" s="95" t="str">
        <f>IF(H30="","",IF(H30&lt;=أساسيات!$G$13,أساسيات!$I$13,IF(H30&lt;=أساسيات!$G$12,أساسيات!$I$12,IF(H30&lt;=أساسيات!$G$11,أساسيات!$I$11,IF(H30&lt;=أساسيات!$G$10,أساسيات!$I$10,IF(H30&lt;=أساسيات!$G$9,أساسيات!$I$9,IF(H30&lt;=أساسيات!$G$8,أساسيات!$I$8,IF(H30&lt;=أساسيات!$G$7,أساسيات!$I$7,IF(H30&lt;=أساسيات!$G$6,أساسيات!$I$6,IF(H30&lt;=أساسيات!$G$5,أساسيات!$I$5,IF(H30&lt;=أساسيات!$G$4,أساسيات!$I$4,IF(H30&lt;=أساسيات!$G$3,أساسيات!$I$3,أساسيات!$I$2))))))))))))</f>
        <v>ويجوز أول</v>
      </c>
      <c r="AH30" s="91"/>
      <c r="AI30" s="99">
        <f>IFERROR(IF(H30="","",DATEDIF($H30,أساسيات!$J$2,"Y")),"")</f>
        <v>6</v>
      </c>
      <c r="AJ30" s="99">
        <f>IFERROR(IF(H30="","",DATEDIF($H30,أساسيات!$J$2,"ym")),"")</f>
        <v>11</v>
      </c>
      <c r="AK30" s="99">
        <f>IFERROR(IF(H30="","",DATEDIF($H30,أساسيات!$J$2,"md")),"")</f>
        <v>17</v>
      </c>
      <c r="AL30" s="99"/>
      <c r="AM30" s="99"/>
      <c r="AN30" s="88"/>
      <c r="AO30" s="88"/>
      <c r="AP30" s="94"/>
      <c r="AQ30" s="94"/>
    </row>
    <row r="31" spans="1:43" s="96" customFormat="1" x14ac:dyDescent="0.25">
      <c r="A31" s="88"/>
      <c r="B31" s="89">
        <v>30</v>
      </c>
      <c r="C31" s="128" t="s">
        <v>1360</v>
      </c>
      <c r="D31" s="128" t="s">
        <v>1205</v>
      </c>
      <c r="E31" s="91" t="s">
        <v>141</v>
      </c>
      <c r="F31" s="129" t="s">
        <v>646</v>
      </c>
      <c r="G31" s="88" t="s">
        <v>477</v>
      </c>
      <c r="H31" s="92">
        <v>41275</v>
      </c>
      <c r="I31" s="92"/>
      <c r="J31" s="90" t="s">
        <v>1165</v>
      </c>
      <c r="K31" s="97" t="s">
        <v>642</v>
      </c>
      <c r="L31" s="91" t="s">
        <v>1361</v>
      </c>
      <c r="M31" s="91" t="s">
        <v>1362</v>
      </c>
      <c r="N31" s="88"/>
      <c r="O31" s="94"/>
      <c r="P31" s="94"/>
      <c r="Q31" s="93" t="s">
        <v>115</v>
      </c>
      <c r="R31" s="94"/>
      <c r="S31" s="94"/>
      <c r="T31" s="94"/>
      <c r="U31" s="94"/>
      <c r="V31" s="91"/>
      <c r="W31" s="88"/>
      <c r="X31" s="88"/>
      <c r="Y31" s="89"/>
      <c r="Z31" s="89"/>
      <c r="AA31" s="89"/>
      <c r="AB31" s="92"/>
      <c r="AC31" s="94"/>
      <c r="AD31" s="94"/>
      <c r="AE31" s="88"/>
      <c r="AF31" s="94" t="str">
        <f>IF(H31="","",IF(H31&lt;=أساسيات!$G$13,أساسيات!$H$13,IF(H31&lt;=أساسيات!$G$12,أساسيات!$H$12,IF(H31&lt;=أساسيات!$G$11,أساسيات!$H$11,IF(H31&lt;=أساسيات!$G$10,أساسيات!$H$10,IF(H31&lt;=أساسيات!$G$9,أساسيات!$H$9,IF(H31&lt;=أساسيات!$G$8,أساسيات!$H$8,IF(H31&lt;=أساسيات!$G$7,أساسيات!$H$7,IF(H31&lt;=أساسيات!$G$6,أساسيات!$H$6,IF(H31&lt;=أساسيات!$G$5,أساسيات!$H$5,IF(H31&lt;=أساسيات!$G$4,أساسيات!$H$4,IF(H31&lt;=أساسيات!$G$3,أساسيات!$H$3,أساسيات!$H$2))))))))))))</f>
        <v>الثاني</v>
      </c>
      <c r="AG31" s="95" t="str">
        <f>IF(H31="","",IF(H31&lt;=أساسيات!$G$13,أساسيات!$I$13,IF(H31&lt;=أساسيات!$G$12,أساسيات!$I$12,IF(H31&lt;=أساسيات!$G$11,أساسيات!$I$11,IF(H31&lt;=أساسيات!$G$10,أساسيات!$I$10,IF(H31&lt;=أساسيات!$G$9,أساسيات!$I$9,IF(H31&lt;=أساسيات!$G$8,أساسيات!$I$8,IF(H31&lt;=أساسيات!$G$7,أساسيات!$I$7,IF(H31&lt;=أساسيات!$G$6,أساسيات!$I$6,IF(H31&lt;=أساسيات!$G$5,أساسيات!$I$5,IF(H31&lt;=أساسيات!$G$4,أساسيات!$I$4,IF(H31&lt;=أساسيات!$G$3,أساسيات!$I$3,أساسيات!$I$2))))))))))))</f>
        <v>ويجوز أول</v>
      </c>
      <c r="AH31" s="91"/>
      <c r="AI31" s="99">
        <f>IFERROR(IF(H31="","",DATEDIF($H31,أساسيات!$J$2,"Y")),"")</f>
        <v>6</v>
      </c>
      <c r="AJ31" s="99">
        <f>IFERROR(IF(H31="","",DATEDIF($H31,أساسيات!$J$2,"ym")),"")</f>
        <v>8</v>
      </c>
      <c r="AK31" s="99">
        <f>IFERROR(IF(H31="","",DATEDIF($H31,أساسيات!$J$2,"md")),"")</f>
        <v>0</v>
      </c>
      <c r="AL31" s="99"/>
      <c r="AM31" s="99"/>
      <c r="AN31" s="88"/>
      <c r="AO31" s="88"/>
      <c r="AP31" s="94"/>
      <c r="AQ31" s="94"/>
    </row>
    <row r="32" spans="1:43" s="96" customFormat="1" x14ac:dyDescent="0.25">
      <c r="A32" s="88"/>
      <c r="B32" s="89">
        <v>31</v>
      </c>
      <c r="C32" s="128" t="s">
        <v>534</v>
      </c>
      <c r="D32" s="128" t="s">
        <v>690</v>
      </c>
      <c r="E32" s="91" t="s">
        <v>516</v>
      </c>
      <c r="F32" s="129" t="s">
        <v>691</v>
      </c>
      <c r="G32" s="88"/>
      <c r="H32" s="92">
        <v>40909</v>
      </c>
      <c r="I32" s="92"/>
      <c r="J32" s="90" t="s">
        <v>1165</v>
      </c>
      <c r="K32" s="97" t="s">
        <v>642</v>
      </c>
      <c r="L32" s="91" t="s">
        <v>806</v>
      </c>
      <c r="M32" s="91" t="s">
        <v>980</v>
      </c>
      <c r="N32" s="88"/>
      <c r="O32" s="94"/>
      <c r="P32" s="94"/>
      <c r="Q32" s="93" t="s">
        <v>115</v>
      </c>
      <c r="R32" s="94" t="s">
        <v>413</v>
      </c>
      <c r="S32" s="94"/>
      <c r="T32" s="94"/>
      <c r="U32" s="94"/>
      <c r="V32" s="91" t="s">
        <v>417</v>
      </c>
      <c r="W32" s="88"/>
      <c r="X32" s="88"/>
      <c r="Y32" s="89"/>
      <c r="Z32" s="89"/>
      <c r="AA32" s="89"/>
      <c r="AB32" s="92"/>
      <c r="AC32" s="94"/>
      <c r="AD32" s="94"/>
      <c r="AE32" s="88"/>
      <c r="AF32" s="94" t="str">
        <f>IF(H32="","",IF(H32&lt;=أساسيات!$G$13,أساسيات!$H$13,IF(H32&lt;=أساسيات!$G$12,أساسيات!$H$12,IF(H32&lt;=أساسيات!$G$11,أساسيات!$H$11,IF(H32&lt;=أساسيات!$G$10,أساسيات!$H$10,IF(H32&lt;=أساسيات!$G$9,أساسيات!$H$9,IF(H32&lt;=أساسيات!$G$8,أساسيات!$H$8,IF(H32&lt;=أساسيات!$G$7,أساسيات!$H$7,IF(H32&lt;=أساسيات!$G$6,أساسيات!$H$6,IF(H32&lt;=أساسيات!$G$5,أساسيات!$H$5,IF(H32&lt;=أساسيات!$G$4,أساسيات!$H$4,IF(H32&lt;=أساسيات!$G$3,أساسيات!$H$3,أساسيات!$H$2))))))))))))</f>
        <v>الثالث</v>
      </c>
      <c r="AG32" s="95" t="str">
        <f>IF(H32="","",IF(H32&lt;=أساسيات!$G$13,أساسيات!$I$13,IF(H32&lt;=أساسيات!$G$12,أساسيات!$I$12,IF(H32&lt;=أساسيات!$G$11,أساسيات!$I$11,IF(H32&lt;=أساسيات!$G$10,أساسيات!$I$10,IF(H32&lt;=أساسيات!$G$9,أساسيات!$I$9,IF(H32&lt;=أساسيات!$G$8,أساسيات!$I$8,IF(H32&lt;=أساسيات!$G$7,أساسيات!$I$7,IF(H32&lt;=أساسيات!$G$6,أساسيات!$I$6,IF(H32&lt;=أساسيات!$G$5,أساسيات!$I$5,IF(H32&lt;=أساسيات!$G$4,أساسيات!$I$4,IF(H32&lt;=أساسيات!$G$3,أساسيات!$I$3,أساسيات!$I$2))))))))))))</f>
        <v>ويجوز ثاني</v>
      </c>
      <c r="AH32" s="91"/>
      <c r="AI32" s="99">
        <f>IFERROR(IF(H32="","",DATEDIF($H32,أساسيات!$J$2,"Y")),"")</f>
        <v>7</v>
      </c>
      <c r="AJ32" s="99">
        <f>IFERROR(IF(H32="","",DATEDIF($H32,أساسيات!$J$2,"ym")),"")</f>
        <v>8</v>
      </c>
      <c r="AK32" s="99">
        <f>IFERROR(IF(H32="","",DATEDIF($H32,أساسيات!$J$2,"md")),"")</f>
        <v>0</v>
      </c>
      <c r="AL32" s="99"/>
      <c r="AM32" s="99"/>
      <c r="AN32" s="88"/>
      <c r="AO32" s="88"/>
      <c r="AP32" s="94"/>
      <c r="AQ32" s="94"/>
    </row>
    <row r="33" spans="1:43" s="96" customFormat="1" x14ac:dyDescent="0.25">
      <c r="A33" s="88"/>
      <c r="B33" s="89">
        <v>1</v>
      </c>
      <c r="C33" s="128" t="s">
        <v>113</v>
      </c>
      <c r="D33" s="128" t="s">
        <v>773</v>
      </c>
      <c r="E33" s="91" t="s">
        <v>192</v>
      </c>
      <c r="F33" s="129" t="s">
        <v>1383</v>
      </c>
      <c r="G33" s="88"/>
      <c r="H33" s="92">
        <v>40125</v>
      </c>
      <c r="I33" s="92"/>
      <c r="J33" s="90" t="s">
        <v>1162</v>
      </c>
      <c r="K33" s="97" t="s">
        <v>642</v>
      </c>
      <c r="L33" s="91" t="s">
        <v>846</v>
      </c>
      <c r="M33" s="91" t="s">
        <v>1200</v>
      </c>
      <c r="N33" s="88"/>
      <c r="O33" s="94"/>
      <c r="P33" s="94"/>
      <c r="Q33" s="93" t="s">
        <v>116</v>
      </c>
      <c r="R33" s="94" t="s">
        <v>417</v>
      </c>
      <c r="S33" s="94"/>
      <c r="T33" s="94"/>
      <c r="U33" s="94"/>
      <c r="V33" s="91" t="s">
        <v>417</v>
      </c>
      <c r="W33" s="88"/>
      <c r="X33" s="88"/>
      <c r="Y33" s="89"/>
      <c r="Z33" s="89"/>
      <c r="AA33" s="89"/>
      <c r="AB33" s="92"/>
      <c r="AC33" s="94"/>
      <c r="AD33" s="94"/>
      <c r="AE33" s="88"/>
      <c r="AF33" s="94" t="str">
        <f>IF(H33="","",IF(H33&lt;=أساسيات!$G$13,أساسيات!$H$13,IF(H33&lt;=أساسيات!$G$12,أساسيات!$H$12,IF(H33&lt;=أساسيات!$G$11,أساسيات!$H$11,IF(H33&lt;=أساسيات!$G$10,أساسيات!$H$10,IF(H33&lt;=أساسيات!$G$9,أساسيات!$H$9,IF(H33&lt;=أساسيات!$G$8,أساسيات!$H$8,IF(H33&lt;=أساسيات!$G$7,أساسيات!$H$7,IF(H33&lt;=أساسيات!$G$6,أساسيات!$H$6,IF(H33&lt;=أساسيات!$G$5,أساسيات!$H$5,IF(H33&lt;=أساسيات!$G$4,أساسيات!$H$4,IF(H33&lt;=أساسيات!$G$3,أساسيات!$H$3,أساسيات!$H$2))))))))))))</f>
        <v>الخامس</v>
      </c>
      <c r="AG33" s="95" t="str">
        <f>IF(H33="","",IF(H33&lt;=أساسيات!$G$13,أساسيات!$I$13,IF(H33&lt;=أساسيات!$G$12,أساسيات!$I$12,IF(H33&lt;=أساسيات!$G$11,أساسيات!$I$11,IF(H33&lt;=أساسيات!$G$10,أساسيات!$I$10,IF(H33&lt;=أساسيات!$G$9,أساسيات!$I$9,IF(H33&lt;=أساسيات!$G$8,أساسيات!$I$8,IF(H33&lt;=أساسيات!$G$7,أساسيات!$I$7,IF(H33&lt;=أساسيات!$G$6,أساسيات!$I$6,IF(H33&lt;=أساسيات!$G$5,أساسيات!$I$5,IF(H33&lt;=أساسيات!$G$4,أساسيات!$I$4,IF(H33&lt;=أساسيات!$G$3,أساسيات!$I$3,أساسيات!$I$2))))))))))))</f>
        <v>ويجوز رابع وثالث</v>
      </c>
      <c r="AH33" s="91"/>
      <c r="AI33" s="99">
        <f>IFERROR(IF(H33="","",DATEDIF($H33,أساسيات!$J$2,"Y")),"")</f>
        <v>9</v>
      </c>
      <c r="AJ33" s="99">
        <f>IFERROR(IF(H33="","",DATEDIF($H33,أساسيات!$J$2,"ym")),"")</f>
        <v>9</v>
      </c>
      <c r="AK33" s="99">
        <f>IFERROR(IF(H33="","",DATEDIF($H33,أساسيات!$J$2,"md")),"")</f>
        <v>24</v>
      </c>
      <c r="AL33" s="99"/>
      <c r="AM33" s="99"/>
      <c r="AN33" s="88"/>
      <c r="AO33" s="88"/>
      <c r="AP33" s="94"/>
      <c r="AQ33" s="94"/>
    </row>
    <row r="34" spans="1:43" s="96" customFormat="1" x14ac:dyDescent="0.25">
      <c r="A34" s="88" t="s">
        <v>1648</v>
      </c>
      <c r="B34" s="89">
        <v>2</v>
      </c>
      <c r="C34" s="128" t="s">
        <v>113</v>
      </c>
      <c r="D34" s="128" t="s">
        <v>1350</v>
      </c>
      <c r="E34" s="91" t="s">
        <v>155</v>
      </c>
      <c r="F34" s="129" t="s">
        <v>646</v>
      </c>
      <c r="G34" s="88" t="s">
        <v>1444</v>
      </c>
      <c r="H34" s="92">
        <v>40179</v>
      </c>
      <c r="I34" s="92">
        <v>43775</v>
      </c>
      <c r="J34" s="90" t="s">
        <v>1162</v>
      </c>
      <c r="K34" s="97" t="s">
        <v>642</v>
      </c>
      <c r="L34" s="91" t="s">
        <v>1585</v>
      </c>
      <c r="M34" s="91" t="s">
        <v>1586</v>
      </c>
      <c r="N34" s="88" t="s">
        <v>113</v>
      </c>
      <c r="O34" s="88" t="s">
        <v>1444</v>
      </c>
      <c r="P34" s="88" t="s">
        <v>1552</v>
      </c>
      <c r="Q34" s="93" t="s">
        <v>116</v>
      </c>
      <c r="R34" s="94"/>
      <c r="S34" s="94"/>
      <c r="T34" s="94"/>
      <c r="U34" s="94"/>
      <c r="V34" s="91"/>
      <c r="W34" s="88"/>
      <c r="X34" s="88"/>
      <c r="Y34" s="130"/>
      <c r="Z34" s="130"/>
      <c r="AA34" s="130"/>
      <c r="AB34" s="92"/>
      <c r="AC34" s="94"/>
      <c r="AD34" s="94"/>
      <c r="AE34" s="88"/>
      <c r="AF34" s="94" t="str">
        <f>IF(H34="","",IF(H34&lt;=أساسيات!$G$13,أساسيات!$H$13,IF(H34&lt;=أساسيات!$G$12,أساسيات!$H$12,IF(H34&lt;=أساسيات!$G$11,أساسيات!$H$11,IF(H34&lt;=أساسيات!$G$10,أساسيات!$H$10,IF(H34&lt;=أساسيات!$G$9,أساسيات!$H$9,IF(H34&lt;=أساسيات!$G$8,أساسيات!$H$8,IF(H34&lt;=أساسيات!$G$7,أساسيات!$H$7,IF(H34&lt;=أساسيات!$G$6,أساسيات!$H$6,IF(H34&lt;=أساسيات!$G$5,أساسيات!$H$5,IF(H34&lt;=أساسيات!$G$4,أساسيات!$H$4,IF(H34&lt;=أساسيات!$G$3,أساسيات!$H$3,أساسيات!$H$2))))))))))))</f>
        <v>الخامس</v>
      </c>
      <c r="AG34" s="95" t="str">
        <f>IF(H34="","",IF(H34&lt;=أساسيات!$G$13,أساسيات!$I$13,IF(H34&lt;=أساسيات!$G$12,أساسيات!$I$12,IF(H34&lt;=أساسيات!$G$11,أساسيات!$I$11,IF(H34&lt;=أساسيات!$G$10,أساسيات!$I$10,IF(H34&lt;=أساسيات!$G$9,أساسيات!$I$9,IF(H34&lt;=أساسيات!$G$8,أساسيات!$I$8,IF(H34&lt;=أساسيات!$G$7,أساسيات!$I$7,IF(H34&lt;=أساسيات!$G$6,أساسيات!$I$6,IF(H34&lt;=أساسيات!$G$5,أساسيات!$I$5,IF(H34&lt;=أساسيات!$G$4,أساسيات!$I$4,IF(H34&lt;=أساسيات!$G$3,أساسيات!$I$3,أساسيات!$I$2))))))))))))</f>
        <v>ويجوز رابع وثالث</v>
      </c>
      <c r="AH34" s="91"/>
      <c r="AI34" s="99">
        <f>IFERROR(IF(H34="","",DATEDIF($H34,أساسيات!$J$2,"Y")),"")</f>
        <v>9</v>
      </c>
      <c r="AJ34" s="99">
        <f>IFERROR(IF(H34="","",DATEDIF($H34,أساسيات!$J$2,"ym")),"")</f>
        <v>8</v>
      </c>
      <c r="AK34" s="99">
        <f>IFERROR(IF(H34="","",DATEDIF($H34,أساسيات!$J$2,"md")),"")</f>
        <v>0</v>
      </c>
      <c r="AL34" s="99"/>
      <c r="AM34" s="99"/>
      <c r="AN34" s="88"/>
      <c r="AO34" s="88"/>
      <c r="AP34" s="94"/>
      <c r="AQ34" s="94"/>
    </row>
    <row r="35" spans="1:43" s="96" customFormat="1" x14ac:dyDescent="0.25">
      <c r="A35" s="88"/>
      <c r="B35" s="89">
        <v>3</v>
      </c>
      <c r="C35" s="128" t="s">
        <v>113</v>
      </c>
      <c r="D35" s="128" t="s">
        <v>682</v>
      </c>
      <c r="E35" s="91" t="s">
        <v>110</v>
      </c>
      <c r="F35" s="129" t="s">
        <v>1371</v>
      </c>
      <c r="G35" s="88"/>
      <c r="H35" s="92">
        <v>41426</v>
      </c>
      <c r="I35" s="92"/>
      <c r="J35" s="90" t="s">
        <v>1162</v>
      </c>
      <c r="K35" s="97" t="s">
        <v>642</v>
      </c>
      <c r="L35" s="91" t="s">
        <v>1358</v>
      </c>
      <c r="M35" s="91" t="s">
        <v>1359</v>
      </c>
      <c r="N35" s="88"/>
      <c r="O35" s="94"/>
      <c r="P35" s="94"/>
      <c r="Q35" s="93" t="s">
        <v>116</v>
      </c>
      <c r="R35" s="94"/>
      <c r="S35" s="94"/>
      <c r="T35" s="94"/>
      <c r="U35" s="94"/>
      <c r="V35" s="91"/>
      <c r="W35" s="88"/>
      <c r="X35" s="88"/>
      <c r="Y35" s="89"/>
      <c r="Z35" s="89"/>
      <c r="AA35" s="89"/>
      <c r="AB35" s="92"/>
      <c r="AC35" s="94"/>
      <c r="AD35" s="94"/>
      <c r="AE35" s="88"/>
      <c r="AF35" s="94" t="str">
        <f>IF(H35="","",IF(H35&lt;=أساسيات!$G$13,أساسيات!$H$13,IF(H35&lt;=أساسيات!$G$12,أساسيات!$H$12,IF(H35&lt;=أساسيات!$G$11,أساسيات!$H$11,IF(H35&lt;=أساسيات!$G$10,أساسيات!$H$10,IF(H35&lt;=أساسيات!$G$9,أساسيات!$H$9,IF(H35&lt;=أساسيات!$G$8,أساسيات!$H$8,IF(H35&lt;=أساسيات!$G$7,أساسيات!$H$7,IF(H35&lt;=أساسيات!$G$6,أساسيات!$H$6,IF(H35&lt;=أساسيات!$G$5,أساسيات!$H$5,IF(H35&lt;=أساسيات!$G$4,أساسيات!$H$4,IF(H35&lt;=أساسيات!$G$3,أساسيات!$H$3,أساسيات!$H$2))))))))))))</f>
        <v>الأول</v>
      </c>
      <c r="AG35" s="95" t="str">
        <f>IF(H35="","",IF(H35&lt;=أساسيات!$G$13,أساسيات!$I$13,IF(H35&lt;=أساسيات!$G$12,أساسيات!$I$12,IF(H35&lt;=أساسيات!$G$11,أساسيات!$I$11,IF(H35&lt;=أساسيات!$G$10,أساسيات!$I$10,IF(H35&lt;=أساسيات!$G$9,أساسيات!$I$9,IF(H35&lt;=أساسيات!$G$8,أساسيات!$I$8,IF(H35&lt;=أساسيات!$G$7,أساسيات!$I$7,IF(H35&lt;=أساسيات!$G$6,أساسيات!$I$6,IF(H35&lt;=أساسيات!$G$5,أساسيات!$I$5,IF(H35&lt;=أساسيات!$G$4,أساسيات!$I$4,IF(H35&lt;=أساسيات!$G$3,أساسيات!$I$3,أساسيات!$I$2))))))))))))</f>
        <v>أول</v>
      </c>
      <c r="AH35" s="91"/>
      <c r="AI35" s="99">
        <f>IFERROR(IF(H35="","",DATEDIF($H35,أساسيات!$J$2,"Y")),"")</f>
        <v>6</v>
      </c>
      <c r="AJ35" s="99">
        <f>IFERROR(IF(H35="","",DATEDIF($H35,أساسيات!$J$2,"ym")),"")</f>
        <v>3</v>
      </c>
      <c r="AK35" s="99">
        <f>IFERROR(IF(H35="","",DATEDIF($H35,أساسيات!$J$2,"md")),"")</f>
        <v>0</v>
      </c>
      <c r="AL35" s="99"/>
      <c r="AM35" s="99"/>
      <c r="AN35" s="88"/>
      <c r="AO35" s="88"/>
      <c r="AP35" s="94"/>
      <c r="AQ35" s="94"/>
    </row>
    <row r="36" spans="1:43" s="96" customFormat="1" x14ac:dyDescent="0.25">
      <c r="A36" s="88">
        <v>190</v>
      </c>
      <c r="B36" s="127">
        <v>4</v>
      </c>
      <c r="C36" s="128" t="s">
        <v>113</v>
      </c>
      <c r="D36" s="128" t="s">
        <v>452</v>
      </c>
      <c r="E36" s="91" t="s">
        <v>141</v>
      </c>
      <c r="F36" s="129" t="s">
        <v>14</v>
      </c>
      <c r="G36" s="88"/>
      <c r="H36" s="92">
        <v>41000</v>
      </c>
      <c r="I36" s="92" t="s">
        <v>672</v>
      </c>
      <c r="J36" s="90" t="s">
        <v>1162</v>
      </c>
      <c r="K36" s="97" t="s">
        <v>642</v>
      </c>
      <c r="L36" s="91" t="s">
        <v>438</v>
      </c>
      <c r="M36" s="91" t="s">
        <v>871</v>
      </c>
      <c r="N36" s="88"/>
      <c r="O36" s="94"/>
      <c r="P36" s="94"/>
      <c r="Q36" s="93" t="s">
        <v>116</v>
      </c>
      <c r="R36" s="94"/>
      <c r="S36" s="94"/>
      <c r="T36" s="94"/>
      <c r="U36" s="94"/>
      <c r="V36" s="91"/>
      <c r="W36" s="88"/>
      <c r="X36" s="88"/>
      <c r="Y36" s="89"/>
      <c r="Z36" s="89"/>
      <c r="AA36" s="89"/>
      <c r="AB36" s="92">
        <v>43466</v>
      </c>
      <c r="AC36" s="94" t="s">
        <v>677</v>
      </c>
      <c r="AD36" s="94" t="s">
        <v>677</v>
      </c>
      <c r="AE36" s="88" t="s">
        <v>3</v>
      </c>
      <c r="AF36" s="94" t="str">
        <f>IF(H36="","",IF(H36&lt;=أساسيات!$G$13,أساسيات!$H$13,IF(H36&lt;=أساسيات!$G$12,أساسيات!$H$12,IF(H36&lt;=أساسيات!$G$11,أساسيات!$H$11,IF(H36&lt;=أساسيات!$G$10,أساسيات!$H$10,IF(H36&lt;=أساسيات!$G$9,أساسيات!$H$9,IF(H36&lt;=أساسيات!$G$8,أساسيات!$H$8,IF(H36&lt;=أساسيات!$G$7,أساسيات!$H$7,IF(H36&lt;=أساسيات!$G$6,أساسيات!$H$6,IF(H36&lt;=أساسيات!$G$5,أساسيات!$H$5,IF(H36&lt;=أساسيات!$G$4,أساسيات!$H$4,IF(H36&lt;=أساسيات!$G$3,أساسيات!$H$3,أساسيات!$H$2))))))))))))</f>
        <v>الثاني</v>
      </c>
      <c r="AG36" s="95" t="str">
        <f>IF(H36="","",IF(H36&lt;=أساسيات!$G$13,أساسيات!$I$13,IF(H36&lt;=أساسيات!$G$12,أساسيات!$I$12,IF(H36&lt;=أساسيات!$G$11,أساسيات!$I$11,IF(H36&lt;=أساسيات!$G$10,أساسيات!$I$10,IF(H36&lt;=أساسيات!$G$9,أساسيات!$I$9,IF(H36&lt;=أساسيات!$G$8,أساسيات!$I$8,IF(H36&lt;=أساسيات!$G$7,أساسيات!$I$7,IF(H36&lt;=أساسيات!$G$6,أساسيات!$I$6,IF(H36&lt;=أساسيات!$G$5,أساسيات!$I$5,IF(H36&lt;=أساسيات!$G$4,أساسيات!$I$4,IF(H36&lt;=أساسيات!$G$3,أساسيات!$I$3,أساسيات!$I$2))))))))))))</f>
        <v>ويجوز أول</v>
      </c>
      <c r="AH36" s="91"/>
      <c r="AI36" s="99">
        <f>IFERROR(IF(H36="","",DATEDIF($H36,أساسيات!$J$2,"Y")),"")</f>
        <v>7</v>
      </c>
      <c r="AJ36" s="99">
        <f>IFERROR(IF(H36="","",DATEDIF($H36,أساسيات!$J$2,"ym")),"")</f>
        <v>5</v>
      </c>
      <c r="AK36" s="99">
        <f>IFERROR(IF(H36="","",DATEDIF($H36,أساسيات!$J$2,"md")),"")</f>
        <v>0</v>
      </c>
      <c r="AL36" s="99"/>
      <c r="AM36" s="99"/>
      <c r="AN36" s="88"/>
      <c r="AO36" s="88"/>
      <c r="AP36" s="94">
        <v>26</v>
      </c>
      <c r="AQ36" s="94">
        <v>1</v>
      </c>
    </row>
    <row r="37" spans="1:43" s="96" customFormat="1" x14ac:dyDescent="0.25">
      <c r="A37" s="88"/>
      <c r="B37" s="89">
        <v>5</v>
      </c>
      <c r="C37" s="128" t="s">
        <v>219</v>
      </c>
      <c r="D37" s="128" t="s">
        <v>1212</v>
      </c>
      <c r="E37" s="91" t="s">
        <v>753</v>
      </c>
      <c r="F37" s="129" t="s">
        <v>1365</v>
      </c>
      <c r="G37" s="88"/>
      <c r="H37" s="92">
        <v>41661</v>
      </c>
      <c r="I37" s="92"/>
      <c r="J37" s="90" t="s">
        <v>1162</v>
      </c>
      <c r="K37" s="97" t="s">
        <v>642</v>
      </c>
      <c r="L37" s="91" t="s">
        <v>1252</v>
      </c>
      <c r="M37" s="91" t="s">
        <v>1253</v>
      </c>
      <c r="N37" s="88"/>
      <c r="O37" s="94"/>
      <c r="P37" s="94"/>
      <c r="Q37" s="93" t="s">
        <v>115</v>
      </c>
      <c r="R37" s="94"/>
      <c r="S37" s="94"/>
      <c r="T37" s="94"/>
      <c r="U37" s="94"/>
      <c r="V37" s="91"/>
      <c r="W37" s="88"/>
      <c r="X37" s="88"/>
      <c r="Y37" s="89"/>
      <c r="Z37" s="89"/>
      <c r="AA37" s="89"/>
      <c r="AB37" s="92"/>
      <c r="AC37" s="94"/>
      <c r="AD37" s="94"/>
      <c r="AE37" s="88"/>
      <c r="AF37" s="94" t="str">
        <f>IF(H37="","",IF(H37&lt;=أساسيات!$G$13,أساسيات!$H$13,IF(H37&lt;=أساسيات!$G$12,أساسيات!$H$12,IF(H37&lt;=أساسيات!$G$11,أساسيات!$H$11,IF(H37&lt;=أساسيات!$G$10,أساسيات!$H$10,IF(H37&lt;=أساسيات!$G$9,أساسيات!$H$9,IF(H37&lt;=أساسيات!$G$8,أساسيات!$H$8,IF(H37&lt;=أساسيات!$G$7,أساسيات!$H$7,IF(H37&lt;=أساسيات!$G$6,أساسيات!$H$6,IF(H37&lt;=أساسيات!$G$5,أساسيات!$H$5,IF(H37&lt;=أساسيات!$G$4,أساسيات!$H$4,IF(H37&lt;=أساسيات!$G$3,أساسيات!$H$3,أساسيات!$H$2))))))))))))</f>
        <v>الأول</v>
      </c>
      <c r="AG37" s="95" t="str">
        <f>IF(H37="","",IF(H37&lt;=أساسيات!$G$13,أساسيات!$I$13,IF(H37&lt;=أساسيات!$G$12,أساسيات!$I$12,IF(H37&lt;=أساسيات!$G$11,أساسيات!$I$11,IF(H37&lt;=أساسيات!$G$10,أساسيات!$I$10,IF(H37&lt;=أساسيات!$G$9,أساسيات!$I$9,IF(H37&lt;=أساسيات!$G$8,أساسيات!$I$8,IF(H37&lt;=أساسيات!$G$7,أساسيات!$I$7,IF(H37&lt;=أساسيات!$G$6,أساسيات!$I$6,IF(H37&lt;=أساسيات!$G$5,أساسيات!$I$5,IF(H37&lt;=أساسيات!$G$4,أساسيات!$I$4,IF(H37&lt;=أساسيات!$G$3,أساسيات!$I$3,أساسيات!$I$2))))))))))))</f>
        <v>أول</v>
      </c>
      <c r="AH37" s="91"/>
      <c r="AI37" s="99">
        <f>IFERROR(IF(H37="","",DATEDIF($H37,أساسيات!$J$2,"Y")),"")</f>
        <v>5</v>
      </c>
      <c r="AJ37" s="99">
        <f>IFERROR(IF(H37="","",DATEDIF($H37,أساسيات!$J$2,"ym")),"")</f>
        <v>7</v>
      </c>
      <c r="AK37" s="99">
        <f>IFERROR(IF(H37="","",DATEDIF($H37,أساسيات!$J$2,"md")),"")</f>
        <v>10</v>
      </c>
      <c r="AL37" s="99"/>
      <c r="AM37" s="99"/>
      <c r="AN37" s="88"/>
      <c r="AO37" s="88"/>
      <c r="AP37" s="94"/>
      <c r="AQ37" s="94"/>
    </row>
    <row r="38" spans="1:43" s="96" customFormat="1" x14ac:dyDescent="0.25">
      <c r="A38" s="88"/>
      <c r="B38" s="89">
        <v>6</v>
      </c>
      <c r="C38" s="128" t="s">
        <v>728</v>
      </c>
      <c r="D38" s="128" t="s">
        <v>569</v>
      </c>
      <c r="E38" s="91" t="s">
        <v>113</v>
      </c>
      <c r="F38" s="129" t="s">
        <v>704</v>
      </c>
      <c r="G38" s="88"/>
      <c r="H38" s="92">
        <v>41275</v>
      </c>
      <c r="I38" s="92"/>
      <c r="J38" s="90" t="s">
        <v>1162</v>
      </c>
      <c r="K38" s="97" t="s">
        <v>642</v>
      </c>
      <c r="L38" s="91" t="s">
        <v>844</v>
      </c>
      <c r="M38" s="91" t="s">
        <v>1036</v>
      </c>
      <c r="N38" s="88"/>
      <c r="O38" s="94" t="s">
        <v>778</v>
      </c>
      <c r="P38" s="94"/>
      <c r="Q38" s="93" t="s">
        <v>116</v>
      </c>
      <c r="R38" s="94" t="s">
        <v>417</v>
      </c>
      <c r="S38" s="94"/>
      <c r="T38" s="94"/>
      <c r="U38" s="94"/>
      <c r="V38" s="91" t="s">
        <v>417</v>
      </c>
      <c r="W38" s="88"/>
      <c r="X38" s="88"/>
      <c r="Y38" s="89"/>
      <c r="Z38" s="89"/>
      <c r="AA38" s="89"/>
      <c r="AB38" s="92"/>
      <c r="AC38" s="94"/>
      <c r="AD38" s="94"/>
      <c r="AE38" s="88"/>
      <c r="AF38" s="94" t="str">
        <f>IF(H38="","",IF(H38&lt;=أساسيات!$G$13,أساسيات!$H$13,IF(H38&lt;=أساسيات!$G$12,أساسيات!$H$12,IF(H38&lt;=أساسيات!$G$11,أساسيات!$H$11,IF(H38&lt;=أساسيات!$G$10,أساسيات!$H$10,IF(H38&lt;=أساسيات!$G$9,أساسيات!$H$9,IF(H38&lt;=أساسيات!$G$8,أساسيات!$H$8,IF(H38&lt;=أساسيات!$G$7,أساسيات!$H$7,IF(H38&lt;=أساسيات!$G$6,أساسيات!$H$6,IF(H38&lt;=أساسيات!$G$5,أساسيات!$H$5,IF(H38&lt;=أساسيات!$G$4,أساسيات!$H$4,IF(H38&lt;=أساسيات!$G$3,أساسيات!$H$3,أساسيات!$H$2))))))))))))</f>
        <v>الثاني</v>
      </c>
      <c r="AG38" s="95" t="str">
        <f>IF(H38="","",IF(H38&lt;=أساسيات!$G$13,أساسيات!$I$13,IF(H38&lt;=أساسيات!$G$12,أساسيات!$I$12,IF(H38&lt;=أساسيات!$G$11,أساسيات!$I$11,IF(H38&lt;=أساسيات!$G$10,أساسيات!$I$10,IF(H38&lt;=أساسيات!$G$9,أساسيات!$I$9,IF(H38&lt;=أساسيات!$G$8,أساسيات!$I$8,IF(H38&lt;=أساسيات!$G$7,أساسيات!$I$7,IF(H38&lt;=أساسيات!$G$6,أساسيات!$I$6,IF(H38&lt;=أساسيات!$G$5,أساسيات!$I$5,IF(H38&lt;=أساسيات!$G$4,أساسيات!$I$4,IF(H38&lt;=أساسيات!$G$3,أساسيات!$I$3,أساسيات!$I$2))))))))))))</f>
        <v>ويجوز أول</v>
      </c>
      <c r="AH38" s="91"/>
      <c r="AI38" s="99">
        <f>IFERROR(IF(H38="","",DATEDIF($H38,أساسيات!$J$2,"Y")),"")</f>
        <v>6</v>
      </c>
      <c r="AJ38" s="99">
        <f>IFERROR(IF(H38="","",DATEDIF($H38,أساسيات!$J$2,"ym")),"")</f>
        <v>8</v>
      </c>
      <c r="AK38" s="99">
        <f>IFERROR(IF(H38="","",DATEDIF($H38,أساسيات!$J$2,"md")),"")</f>
        <v>0</v>
      </c>
      <c r="AL38" s="99"/>
      <c r="AM38" s="99"/>
      <c r="AN38" s="88"/>
      <c r="AO38" s="88"/>
      <c r="AP38" s="94">
        <v>213</v>
      </c>
      <c r="AQ38" s="94"/>
    </row>
    <row r="39" spans="1:43" s="96" customFormat="1" x14ac:dyDescent="0.25">
      <c r="A39" s="88"/>
      <c r="B39" s="89">
        <v>7</v>
      </c>
      <c r="C39" s="128" t="s">
        <v>1211</v>
      </c>
      <c r="D39" s="128" t="s">
        <v>783</v>
      </c>
      <c r="E39" s="91" t="s">
        <v>472</v>
      </c>
      <c r="F39" s="129" t="s">
        <v>1366</v>
      </c>
      <c r="G39" s="88"/>
      <c r="H39" s="92">
        <v>41640</v>
      </c>
      <c r="I39" s="92"/>
      <c r="J39" s="90" t="s">
        <v>1162</v>
      </c>
      <c r="K39" s="97" t="s">
        <v>642</v>
      </c>
      <c r="L39" s="91" t="s">
        <v>1242</v>
      </c>
      <c r="M39" s="91" t="s">
        <v>1243</v>
      </c>
      <c r="N39" s="88"/>
      <c r="O39" s="94"/>
      <c r="P39" s="94"/>
      <c r="Q39" s="93" t="s">
        <v>116</v>
      </c>
      <c r="R39" s="94"/>
      <c r="S39" s="94"/>
      <c r="T39" s="94"/>
      <c r="U39" s="94"/>
      <c r="V39" s="91"/>
      <c r="W39" s="88"/>
      <c r="X39" s="88"/>
      <c r="Y39" s="89"/>
      <c r="Z39" s="89"/>
      <c r="AA39" s="89"/>
      <c r="AB39" s="92"/>
      <c r="AC39" s="94"/>
      <c r="AD39" s="94"/>
      <c r="AE39" s="88"/>
      <c r="AF39" s="94" t="str">
        <f>IF(H39="","",IF(H39&lt;=أساسيات!$G$13,أساسيات!$H$13,IF(H39&lt;=أساسيات!$G$12,أساسيات!$H$12,IF(H39&lt;=أساسيات!$G$11,أساسيات!$H$11,IF(H39&lt;=أساسيات!$G$10,أساسيات!$H$10,IF(H39&lt;=أساسيات!$G$9,أساسيات!$H$9,IF(H39&lt;=أساسيات!$G$8,أساسيات!$H$8,IF(H39&lt;=أساسيات!$G$7,أساسيات!$H$7,IF(H39&lt;=أساسيات!$G$6,أساسيات!$H$6,IF(H39&lt;=أساسيات!$G$5,أساسيات!$H$5,IF(H39&lt;=أساسيات!$G$4,أساسيات!$H$4,IF(H39&lt;=أساسيات!$G$3,أساسيات!$H$3,أساسيات!$H$2))))))))))))</f>
        <v>الأول</v>
      </c>
      <c r="AG39" s="95" t="str">
        <f>IF(H39="","",IF(H39&lt;=أساسيات!$G$13,أساسيات!$I$13,IF(H39&lt;=أساسيات!$G$12,أساسيات!$I$12,IF(H39&lt;=أساسيات!$G$11,أساسيات!$I$11,IF(H39&lt;=أساسيات!$G$10,أساسيات!$I$10,IF(H39&lt;=أساسيات!$G$9,أساسيات!$I$9,IF(H39&lt;=أساسيات!$G$8,أساسيات!$I$8,IF(H39&lt;=أساسيات!$G$7,أساسيات!$I$7,IF(H39&lt;=أساسيات!$G$6,أساسيات!$I$6,IF(H39&lt;=أساسيات!$G$5,أساسيات!$I$5,IF(H39&lt;=أساسيات!$G$4,أساسيات!$I$4,IF(H39&lt;=أساسيات!$G$3,أساسيات!$I$3,أساسيات!$I$2))))))))))))</f>
        <v>أول</v>
      </c>
      <c r="AH39" s="91"/>
      <c r="AI39" s="99">
        <f>IFERROR(IF(H39="","",DATEDIF($H39,أساسيات!$J$2,"Y")),"")</f>
        <v>5</v>
      </c>
      <c r="AJ39" s="99">
        <f>IFERROR(IF(H39="","",DATEDIF($H39,أساسيات!$J$2,"ym")),"")</f>
        <v>8</v>
      </c>
      <c r="AK39" s="99">
        <f>IFERROR(IF(H39="","",DATEDIF($H39,أساسيات!$J$2,"md")),"")</f>
        <v>0</v>
      </c>
      <c r="AL39" s="99"/>
      <c r="AM39" s="99"/>
      <c r="AN39" s="88"/>
      <c r="AO39" s="88"/>
      <c r="AP39" s="94"/>
      <c r="AQ39" s="94"/>
    </row>
    <row r="40" spans="1:43" s="96" customFormat="1" x14ac:dyDescent="0.25">
      <c r="A40" s="88"/>
      <c r="B40" s="89">
        <v>8</v>
      </c>
      <c r="C40" s="128" t="s">
        <v>1211</v>
      </c>
      <c r="D40" s="128" t="s">
        <v>700</v>
      </c>
      <c r="E40" s="91" t="s">
        <v>466</v>
      </c>
      <c r="F40" s="129" t="s">
        <v>603</v>
      </c>
      <c r="G40" s="88" t="s">
        <v>1387</v>
      </c>
      <c r="H40" s="92">
        <v>41275</v>
      </c>
      <c r="I40" s="92"/>
      <c r="J40" s="90" t="s">
        <v>1162</v>
      </c>
      <c r="K40" s="97" t="s">
        <v>642</v>
      </c>
      <c r="L40" s="91" t="s">
        <v>1258</v>
      </c>
      <c r="M40" s="91" t="s">
        <v>1259</v>
      </c>
      <c r="N40" s="88" t="s">
        <v>472</v>
      </c>
      <c r="O40" s="94"/>
      <c r="P40" s="94"/>
      <c r="Q40" s="93" t="s">
        <v>116</v>
      </c>
      <c r="R40" s="94"/>
      <c r="S40" s="94" t="s">
        <v>1546</v>
      </c>
      <c r="T40" s="94">
        <v>31362</v>
      </c>
      <c r="U40" s="94">
        <v>700017783</v>
      </c>
      <c r="V40" s="91"/>
      <c r="W40" s="88"/>
      <c r="X40" s="88"/>
      <c r="Y40" s="89"/>
      <c r="Z40" s="89"/>
      <c r="AA40" s="89"/>
      <c r="AB40" s="92"/>
      <c r="AC40" s="94"/>
      <c r="AD40" s="94"/>
      <c r="AE40" s="88"/>
      <c r="AF40" s="94" t="str">
        <f>IF(H40="","",IF(H40&lt;=أساسيات!$G$13,أساسيات!$H$13,IF(H40&lt;=أساسيات!$G$12,أساسيات!$H$12,IF(H40&lt;=أساسيات!$G$11,أساسيات!$H$11,IF(H40&lt;=أساسيات!$G$10,أساسيات!$H$10,IF(H40&lt;=أساسيات!$G$9,أساسيات!$H$9,IF(H40&lt;=أساسيات!$G$8,أساسيات!$H$8,IF(H40&lt;=أساسيات!$G$7,أساسيات!$H$7,IF(H40&lt;=أساسيات!$G$6,أساسيات!$H$6,IF(H40&lt;=أساسيات!$G$5,أساسيات!$H$5,IF(H40&lt;=أساسيات!$G$4,أساسيات!$H$4,IF(H40&lt;=أساسيات!$G$3,أساسيات!$H$3,أساسيات!$H$2))))))))))))</f>
        <v>الثاني</v>
      </c>
      <c r="AG40" s="95" t="str">
        <f>IF(H40="","",IF(H40&lt;=أساسيات!$G$13,أساسيات!$I$13,IF(H40&lt;=أساسيات!$G$12,أساسيات!$I$12,IF(H40&lt;=أساسيات!$G$11,أساسيات!$I$11,IF(H40&lt;=أساسيات!$G$10,أساسيات!$I$10,IF(H40&lt;=أساسيات!$G$9,أساسيات!$I$9,IF(H40&lt;=أساسيات!$G$8,أساسيات!$I$8,IF(H40&lt;=أساسيات!$G$7,أساسيات!$I$7,IF(H40&lt;=أساسيات!$G$6,أساسيات!$I$6,IF(H40&lt;=أساسيات!$G$5,أساسيات!$I$5,IF(H40&lt;=أساسيات!$G$4,أساسيات!$I$4,IF(H40&lt;=أساسيات!$G$3,أساسيات!$I$3,أساسيات!$I$2))))))))))))</f>
        <v>ويجوز أول</v>
      </c>
      <c r="AH40" s="91"/>
      <c r="AI40" s="99">
        <f>IFERROR(IF(H40="","",DATEDIF($H40,أساسيات!$J$2,"Y")),"")</f>
        <v>6</v>
      </c>
      <c r="AJ40" s="99">
        <f>IFERROR(IF(H40="","",DATEDIF($H40,أساسيات!$J$2,"ym")),"")</f>
        <v>8</v>
      </c>
      <c r="AK40" s="99">
        <f>IFERROR(IF(H40="","",DATEDIF($H40,أساسيات!$J$2,"md")),"")</f>
        <v>0</v>
      </c>
      <c r="AL40" s="99"/>
      <c r="AM40" s="99"/>
      <c r="AN40" s="88"/>
      <c r="AO40" s="88"/>
      <c r="AP40" s="94"/>
      <c r="AQ40" s="94"/>
    </row>
    <row r="41" spans="1:43" s="96" customFormat="1" x14ac:dyDescent="0.25">
      <c r="A41" s="88"/>
      <c r="B41" s="89">
        <v>9</v>
      </c>
      <c r="C41" s="128" t="s">
        <v>159</v>
      </c>
      <c r="D41" s="128" t="s">
        <v>189</v>
      </c>
      <c r="E41" s="91" t="s">
        <v>138</v>
      </c>
      <c r="F41" s="129" t="s">
        <v>33</v>
      </c>
      <c r="G41" s="88" t="s">
        <v>244</v>
      </c>
      <c r="H41" s="92">
        <v>41640</v>
      </c>
      <c r="I41" s="92"/>
      <c r="J41" s="90" t="s">
        <v>1162</v>
      </c>
      <c r="K41" s="97" t="s">
        <v>642</v>
      </c>
      <c r="L41" s="91" t="s">
        <v>1250</v>
      </c>
      <c r="M41" s="91" t="s">
        <v>1251</v>
      </c>
      <c r="N41" s="88"/>
      <c r="O41" s="94"/>
      <c r="P41" s="94"/>
      <c r="Q41" s="93" t="s">
        <v>115</v>
      </c>
      <c r="R41" s="94"/>
      <c r="S41" s="94"/>
      <c r="T41" s="94"/>
      <c r="U41" s="94"/>
      <c r="V41" s="91"/>
      <c r="W41" s="88"/>
      <c r="X41" s="88"/>
      <c r="Y41" s="89"/>
      <c r="Z41" s="89"/>
      <c r="AA41" s="89"/>
      <c r="AB41" s="92"/>
      <c r="AC41" s="94"/>
      <c r="AD41" s="94"/>
      <c r="AE41" s="88"/>
      <c r="AF41" s="94" t="str">
        <f>IF(H41="","",IF(H41&lt;=أساسيات!$G$13,أساسيات!$H$13,IF(H41&lt;=أساسيات!$G$12,أساسيات!$H$12,IF(H41&lt;=أساسيات!$G$11,أساسيات!$H$11,IF(H41&lt;=أساسيات!$G$10,أساسيات!$H$10,IF(H41&lt;=أساسيات!$G$9,أساسيات!$H$9,IF(H41&lt;=أساسيات!$G$8,أساسيات!$H$8,IF(H41&lt;=أساسيات!$G$7,أساسيات!$H$7,IF(H41&lt;=أساسيات!$G$6,أساسيات!$H$6,IF(H41&lt;=أساسيات!$G$5,أساسيات!$H$5,IF(H41&lt;=أساسيات!$G$4,أساسيات!$H$4,IF(H41&lt;=أساسيات!$G$3,أساسيات!$H$3,أساسيات!$H$2))))))))))))</f>
        <v>الأول</v>
      </c>
      <c r="AG41" s="95" t="str">
        <f>IF(H41="","",IF(H41&lt;=أساسيات!$G$13,أساسيات!$I$13,IF(H41&lt;=أساسيات!$G$12,أساسيات!$I$12,IF(H41&lt;=أساسيات!$G$11,أساسيات!$I$11,IF(H41&lt;=أساسيات!$G$10,أساسيات!$I$10,IF(H41&lt;=أساسيات!$G$9,أساسيات!$I$9,IF(H41&lt;=أساسيات!$G$8,أساسيات!$I$8,IF(H41&lt;=أساسيات!$G$7,أساسيات!$I$7,IF(H41&lt;=أساسيات!$G$6,أساسيات!$I$6,IF(H41&lt;=أساسيات!$G$5,أساسيات!$I$5,IF(H41&lt;=أساسيات!$G$4,أساسيات!$I$4,IF(H41&lt;=أساسيات!$G$3,أساسيات!$I$3,أساسيات!$I$2))))))))))))</f>
        <v>أول</v>
      </c>
      <c r="AH41" s="91"/>
      <c r="AI41" s="99">
        <f>IFERROR(IF(H41="","",DATEDIF($H41,أساسيات!$J$2,"Y")),"")</f>
        <v>5</v>
      </c>
      <c r="AJ41" s="99">
        <f>IFERROR(IF(H41="","",DATEDIF($H41,أساسيات!$J$2,"ym")),"")</f>
        <v>8</v>
      </c>
      <c r="AK41" s="99">
        <f>IFERROR(IF(H41="","",DATEDIF($H41,أساسيات!$J$2,"md")),"")</f>
        <v>0</v>
      </c>
      <c r="AL41" s="99"/>
      <c r="AM41" s="99"/>
      <c r="AN41" s="88"/>
      <c r="AO41" s="88"/>
      <c r="AP41" s="94"/>
      <c r="AQ41" s="94"/>
    </row>
    <row r="42" spans="1:43" s="96" customFormat="1" x14ac:dyDescent="0.25">
      <c r="A42" s="88"/>
      <c r="B42" s="89">
        <v>10</v>
      </c>
      <c r="C42" s="128" t="s">
        <v>452</v>
      </c>
      <c r="D42" s="128" t="s">
        <v>452</v>
      </c>
      <c r="E42" s="91" t="s">
        <v>155</v>
      </c>
      <c r="F42" s="129" t="s">
        <v>1327</v>
      </c>
      <c r="G42" s="88" t="s">
        <v>1368</v>
      </c>
      <c r="H42" s="92">
        <v>41640</v>
      </c>
      <c r="I42" s="92"/>
      <c r="J42" s="90" t="s">
        <v>1162</v>
      </c>
      <c r="K42" s="97" t="s">
        <v>642</v>
      </c>
      <c r="L42" s="91" t="s">
        <v>1244</v>
      </c>
      <c r="M42" s="91" t="s">
        <v>1245</v>
      </c>
      <c r="N42" s="88"/>
      <c r="O42" s="94"/>
      <c r="P42" s="94"/>
      <c r="Q42" s="93" t="s">
        <v>116</v>
      </c>
      <c r="R42" s="94"/>
      <c r="S42" s="94"/>
      <c r="T42" s="94"/>
      <c r="U42" s="94"/>
      <c r="V42" s="91"/>
      <c r="W42" s="88"/>
      <c r="X42" s="88"/>
      <c r="Y42" s="89"/>
      <c r="Z42" s="89"/>
      <c r="AA42" s="89"/>
      <c r="AB42" s="92"/>
      <c r="AC42" s="94"/>
      <c r="AD42" s="94"/>
      <c r="AE42" s="88"/>
      <c r="AF42" s="94" t="str">
        <f>IF(H42="","",IF(H42&lt;=أساسيات!$G$13,أساسيات!$H$13,IF(H42&lt;=أساسيات!$G$12,أساسيات!$H$12,IF(H42&lt;=أساسيات!$G$11,أساسيات!$H$11,IF(H42&lt;=أساسيات!$G$10,أساسيات!$H$10,IF(H42&lt;=أساسيات!$G$9,أساسيات!$H$9,IF(H42&lt;=أساسيات!$G$8,أساسيات!$H$8,IF(H42&lt;=أساسيات!$G$7,أساسيات!$H$7,IF(H42&lt;=أساسيات!$G$6,أساسيات!$H$6,IF(H42&lt;=أساسيات!$G$5,أساسيات!$H$5,IF(H42&lt;=أساسيات!$G$4,أساسيات!$H$4,IF(H42&lt;=أساسيات!$G$3,أساسيات!$H$3,أساسيات!$H$2))))))))))))</f>
        <v>الأول</v>
      </c>
      <c r="AG42" s="95" t="str">
        <f>IF(H42="","",IF(H42&lt;=أساسيات!$G$13,أساسيات!$I$13,IF(H42&lt;=أساسيات!$G$12,أساسيات!$I$12,IF(H42&lt;=أساسيات!$G$11,أساسيات!$I$11,IF(H42&lt;=أساسيات!$G$10,أساسيات!$I$10,IF(H42&lt;=أساسيات!$G$9,أساسيات!$I$9,IF(H42&lt;=أساسيات!$G$8,أساسيات!$I$8,IF(H42&lt;=أساسيات!$G$7,أساسيات!$I$7,IF(H42&lt;=أساسيات!$G$6,أساسيات!$I$6,IF(H42&lt;=أساسيات!$G$5,أساسيات!$I$5,IF(H42&lt;=أساسيات!$G$4,أساسيات!$I$4,IF(H42&lt;=أساسيات!$G$3,أساسيات!$I$3,أساسيات!$I$2))))))))))))</f>
        <v>أول</v>
      </c>
      <c r="AH42" s="91"/>
      <c r="AI42" s="99">
        <f>IFERROR(IF(H42="","",DATEDIF($H42,أساسيات!$J$2,"Y")),"")</f>
        <v>5</v>
      </c>
      <c r="AJ42" s="99">
        <f>IFERROR(IF(H42="","",DATEDIF($H42,أساسيات!$J$2,"ym")),"")</f>
        <v>8</v>
      </c>
      <c r="AK42" s="99">
        <f>IFERROR(IF(H42="","",DATEDIF($H42,أساسيات!$J$2,"md")),"")</f>
        <v>0</v>
      </c>
      <c r="AL42" s="99"/>
      <c r="AM42" s="99"/>
      <c r="AN42" s="88"/>
      <c r="AO42" s="88"/>
      <c r="AP42" s="94"/>
      <c r="AQ42" s="94"/>
    </row>
    <row r="43" spans="1:43" s="96" customFormat="1" x14ac:dyDescent="0.25">
      <c r="A43" s="88"/>
      <c r="B43" s="89">
        <v>11</v>
      </c>
      <c r="C43" s="128" t="s">
        <v>762</v>
      </c>
      <c r="D43" s="128" t="s">
        <v>462</v>
      </c>
      <c r="E43" s="91" t="s">
        <v>110</v>
      </c>
      <c r="F43" s="129" t="s">
        <v>761</v>
      </c>
      <c r="G43" s="88"/>
      <c r="H43" s="92">
        <v>40909</v>
      </c>
      <c r="I43" s="92"/>
      <c r="J43" s="90" t="s">
        <v>1162</v>
      </c>
      <c r="K43" s="97" t="s">
        <v>642</v>
      </c>
      <c r="L43" s="91" t="s">
        <v>838</v>
      </c>
      <c r="M43" s="91" t="s">
        <v>1029</v>
      </c>
      <c r="N43" s="88"/>
      <c r="O43" s="94"/>
      <c r="P43" s="94" t="s">
        <v>125</v>
      </c>
      <c r="Q43" s="93" t="s">
        <v>115</v>
      </c>
      <c r="R43" s="94" t="s">
        <v>417</v>
      </c>
      <c r="S43" s="94"/>
      <c r="T43" s="94"/>
      <c r="U43" s="94"/>
      <c r="V43" s="91" t="s">
        <v>417</v>
      </c>
      <c r="W43" s="88"/>
      <c r="X43" s="88"/>
      <c r="Y43" s="89"/>
      <c r="Z43" s="89"/>
      <c r="AA43" s="89"/>
      <c r="AB43" s="92"/>
      <c r="AC43" s="94"/>
      <c r="AD43" s="94"/>
      <c r="AE43" s="88"/>
      <c r="AF43" s="94" t="str">
        <f>IF(H43="","",IF(H43&lt;=أساسيات!$G$13,أساسيات!$H$13,IF(H43&lt;=أساسيات!$G$12,أساسيات!$H$12,IF(H43&lt;=أساسيات!$G$11,أساسيات!$H$11,IF(H43&lt;=أساسيات!$G$10,أساسيات!$H$10,IF(H43&lt;=أساسيات!$G$9,أساسيات!$H$9,IF(H43&lt;=أساسيات!$G$8,أساسيات!$H$8,IF(H43&lt;=أساسيات!$G$7,أساسيات!$H$7,IF(H43&lt;=أساسيات!$G$6,أساسيات!$H$6,IF(H43&lt;=أساسيات!$G$5,أساسيات!$H$5,IF(H43&lt;=أساسيات!$G$4,أساسيات!$H$4,IF(H43&lt;=أساسيات!$G$3,أساسيات!$H$3,أساسيات!$H$2))))))))))))</f>
        <v>الثالث</v>
      </c>
      <c r="AG43" s="95" t="str">
        <f>IF(H43="","",IF(H43&lt;=أساسيات!$G$13,أساسيات!$I$13,IF(H43&lt;=أساسيات!$G$12,أساسيات!$I$12,IF(H43&lt;=أساسيات!$G$11,أساسيات!$I$11,IF(H43&lt;=أساسيات!$G$10,أساسيات!$I$10,IF(H43&lt;=أساسيات!$G$9,أساسيات!$I$9,IF(H43&lt;=أساسيات!$G$8,أساسيات!$I$8,IF(H43&lt;=أساسيات!$G$7,أساسيات!$I$7,IF(H43&lt;=أساسيات!$G$6,أساسيات!$I$6,IF(H43&lt;=أساسيات!$G$5,أساسيات!$I$5,IF(H43&lt;=أساسيات!$G$4,أساسيات!$I$4,IF(H43&lt;=أساسيات!$G$3,أساسيات!$I$3,أساسيات!$I$2))))))))))))</f>
        <v>ويجوز ثاني</v>
      </c>
      <c r="AH43" s="91"/>
      <c r="AI43" s="99">
        <f>IFERROR(IF(H43="","",DATEDIF($H43,أساسيات!$J$2,"Y")),"")</f>
        <v>7</v>
      </c>
      <c r="AJ43" s="99">
        <f>IFERROR(IF(H43="","",DATEDIF($H43,أساسيات!$J$2,"ym")),"")</f>
        <v>8</v>
      </c>
      <c r="AK43" s="99">
        <f>IFERROR(IF(H43="","",DATEDIF($H43,أساسيات!$J$2,"md")),"")</f>
        <v>0</v>
      </c>
      <c r="AL43" s="99"/>
      <c r="AM43" s="99"/>
      <c r="AN43" s="88"/>
      <c r="AO43" s="88"/>
      <c r="AP43" s="94">
        <v>205</v>
      </c>
      <c r="AQ43" s="94"/>
    </row>
    <row r="44" spans="1:43" s="96" customFormat="1" x14ac:dyDescent="0.25">
      <c r="A44" s="88"/>
      <c r="B44" s="89">
        <v>12</v>
      </c>
      <c r="C44" s="128" t="s">
        <v>581</v>
      </c>
      <c r="D44" s="128" t="s">
        <v>504</v>
      </c>
      <c r="E44" s="91" t="s">
        <v>269</v>
      </c>
      <c r="F44" s="129" t="s">
        <v>38</v>
      </c>
      <c r="G44" s="88"/>
      <c r="H44" s="92">
        <v>41640</v>
      </c>
      <c r="I44" s="92">
        <v>43659</v>
      </c>
      <c r="J44" s="90" t="s">
        <v>1162</v>
      </c>
      <c r="K44" s="97" t="s">
        <v>642</v>
      </c>
      <c r="L44" s="91" t="s">
        <v>580</v>
      </c>
      <c r="M44" s="91" t="s">
        <v>974</v>
      </c>
      <c r="N44" s="88"/>
      <c r="O44" s="94"/>
      <c r="P44" s="94" t="s">
        <v>114</v>
      </c>
      <c r="Q44" s="93" t="s">
        <v>115</v>
      </c>
      <c r="R44" s="94"/>
      <c r="S44" s="94"/>
      <c r="T44" s="94"/>
      <c r="U44" s="94"/>
      <c r="V44" s="91"/>
      <c r="W44" s="88"/>
      <c r="X44" s="88"/>
      <c r="Y44" s="89"/>
      <c r="Z44" s="89"/>
      <c r="AA44" s="89"/>
      <c r="AB44" s="92">
        <v>43466</v>
      </c>
      <c r="AC44" s="94" t="s">
        <v>677</v>
      </c>
      <c r="AD44" s="94" t="s">
        <v>677</v>
      </c>
      <c r="AE44" s="88"/>
      <c r="AF44" s="94" t="str">
        <f>IF(H44="","",IF(H44&lt;=أساسيات!$G$13,أساسيات!$H$13,IF(H44&lt;=أساسيات!$G$12,أساسيات!$H$12,IF(H44&lt;=أساسيات!$G$11,أساسيات!$H$11,IF(H44&lt;=أساسيات!$G$10,أساسيات!$H$10,IF(H44&lt;=أساسيات!$G$9,أساسيات!$H$9,IF(H44&lt;=أساسيات!$G$8,أساسيات!$H$8,IF(H44&lt;=أساسيات!$G$7,أساسيات!$H$7,IF(H44&lt;=أساسيات!$G$6,أساسيات!$H$6,IF(H44&lt;=أساسيات!$G$5,أساسيات!$H$5,IF(H44&lt;=أساسيات!$G$4,أساسيات!$H$4,IF(H44&lt;=أساسيات!$G$3,أساسيات!$H$3,أساسيات!$H$2))))))))))))</f>
        <v>الأول</v>
      </c>
      <c r="AG44" s="95" t="str">
        <f>IF(H44="","",IF(H44&lt;=أساسيات!$G$13,أساسيات!$I$13,IF(H44&lt;=أساسيات!$G$12,أساسيات!$I$12,IF(H44&lt;=أساسيات!$G$11,أساسيات!$I$11,IF(H44&lt;=أساسيات!$G$10,أساسيات!$I$10,IF(H44&lt;=أساسيات!$G$9,أساسيات!$I$9,IF(H44&lt;=أساسيات!$G$8,أساسيات!$I$8,IF(H44&lt;=أساسيات!$G$7,أساسيات!$I$7,IF(H44&lt;=أساسيات!$G$6,أساسيات!$I$6,IF(H44&lt;=أساسيات!$G$5,أساسيات!$I$5,IF(H44&lt;=أساسيات!$G$4,أساسيات!$I$4,IF(H44&lt;=أساسيات!$G$3,أساسيات!$I$3,أساسيات!$I$2))))))))))))</f>
        <v>أول</v>
      </c>
      <c r="AH44" s="91"/>
      <c r="AI44" s="99">
        <f>IFERROR(IF(H44="","",DATEDIF($H44,أساسيات!$J$2,"Y")),"")</f>
        <v>5</v>
      </c>
      <c r="AJ44" s="99">
        <f>IFERROR(IF(H44="","",DATEDIF($H44,أساسيات!$J$2,"ym")),"")</f>
        <v>8</v>
      </c>
      <c r="AK44" s="99">
        <f>IFERROR(IF(H44="","",DATEDIF($H44,أساسيات!$J$2,"md")),"")</f>
        <v>0</v>
      </c>
      <c r="AL44" s="99"/>
      <c r="AM44" s="99"/>
      <c r="AN44" s="88"/>
      <c r="AO44" s="88"/>
      <c r="AP44" s="94">
        <v>131</v>
      </c>
      <c r="AQ44" s="94">
        <v>1</v>
      </c>
    </row>
    <row r="45" spans="1:43" s="96" customFormat="1" x14ac:dyDescent="0.25">
      <c r="A45" s="88"/>
      <c r="B45" s="89">
        <v>13</v>
      </c>
      <c r="C45" s="128" t="s">
        <v>12</v>
      </c>
      <c r="D45" s="128" t="s">
        <v>569</v>
      </c>
      <c r="E45" s="91" t="s">
        <v>155</v>
      </c>
      <c r="F45" s="129" t="s">
        <v>195</v>
      </c>
      <c r="G45" s="88" t="s">
        <v>778</v>
      </c>
      <c r="H45" s="92">
        <v>41348</v>
      </c>
      <c r="I45" s="92"/>
      <c r="J45" s="90" t="s">
        <v>1162</v>
      </c>
      <c r="K45" s="97" t="s">
        <v>642</v>
      </c>
      <c r="L45" s="91" t="s">
        <v>1256</v>
      </c>
      <c r="M45" s="91" t="s">
        <v>1257</v>
      </c>
      <c r="N45" s="88" t="s">
        <v>110</v>
      </c>
      <c r="O45" s="94"/>
      <c r="P45" s="94"/>
      <c r="Q45" s="93" t="s">
        <v>115</v>
      </c>
      <c r="R45" s="94"/>
      <c r="S45" s="94"/>
      <c r="T45" s="94"/>
      <c r="U45" s="94"/>
      <c r="V45" s="91"/>
      <c r="W45" s="88"/>
      <c r="X45" s="88"/>
      <c r="Y45" s="89"/>
      <c r="Z45" s="89"/>
      <c r="AA45" s="89"/>
      <c r="AB45" s="92"/>
      <c r="AC45" s="94"/>
      <c r="AD45" s="94"/>
      <c r="AE45" s="88"/>
      <c r="AF45" s="94" t="str">
        <f>IF(H45="","",IF(H45&lt;=أساسيات!$G$13,أساسيات!$H$13,IF(H45&lt;=أساسيات!$G$12,أساسيات!$H$12,IF(H45&lt;=أساسيات!$G$11,أساسيات!$H$11,IF(H45&lt;=أساسيات!$G$10,أساسيات!$H$10,IF(H45&lt;=أساسيات!$G$9,أساسيات!$H$9,IF(H45&lt;=أساسيات!$G$8,أساسيات!$H$8,IF(H45&lt;=أساسيات!$G$7,أساسيات!$H$7,IF(H45&lt;=أساسيات!$G$6,أساسيات!$H$6,IF(H45&lt;=أساسيات!$G$5,أساسيات!$H$5,IF(H45&lt;=أساسيات!$G$4,أساسيات!$H$4,IF(H45&lt;=أساسيات!$G$3,أساسيات!$H$3,أساسيات!$H$2))))))))))))</f>
        <v>الأول</v>
      </c>
      <c r="AG45" s="95" t="str">
        <f>IF(H45="","",IF(H45&lt;=أساسيات!$G$13,أساسيات!$I$13,IF(H45&lt;=أساسيات!$G$12,أساسيات!$I$12,IF(H45&lt;=أساسيات!$G$11,أساسيات!$I$11,IF(H45&lt;=أساسيات!$G$10,أساسيات!$I$10,IF(H45&lt;=أساسيات!$G$9,أساسيات!$I$9,IF(H45&lt;=أساسيات!$G$8,أساسيات!$I$8,IF(H45&lt;=أساسيات!$G$7,أساسيات!$I$7,IF(H45&lt;=أساسيات!$G$6,أساسيات!$I$6,IF(H45&lt;=أساسيات!$G$5,أساسيات!$I$5,IF(H45&lt;=أساسيات!$G$4,أساسيات!$I$4,IF(H45&lt;=أساسيات!$G$3,أساسيات!$I$3,أساسيات!$I$2))))))))))))</f>
        <v>أول</v>
      </c>
      <c r="AH45" s="91"/>
      <c r="AI45" s="99">
        <f>IFERROR(IF(H45="","",DATEDIF($H45,أساسيات!$J$2,"Y")),"")</f>
        <v>6</v>
      </c>
      <c r="AJ45" s="99">
        <f>IFERROR(IF(H45="","",DATEDIF($H45,أساسيات!$J$2,"ym")),"")</f>
        <v>5</v>
      </c>
      <c r="AK45" s="99">
        <f>IFERROR(IF(H45="","",DATEDIF($H45,أساسيات!$J$2,"md")),"")</f>
        <v>17</v>
      </c>
      <c r="AL45" s="99"/>
      <c r="AM45" s="99"/>
      <c r="AN45" s="88"/>
      <c r="AO45" s="88"/>
      <c r="AP45" s="94"/>
      <c r="AQ45" s="94"/>
    </row>
    <row r="46" spans="1:43" s="96" customFormat="1" x14ac:dyDescent="0.25">
      <c r="A46" s="88"/>
      <c r="B46" s="89">
        <v>14</v>
      </c>
      <c r="C46" s="128" t="s">
        <v>28</v>
      </c>
      <c r="D46" s="128" t="s">
        <v>1297</v>
      </c>
      <c r="E46" s="91" t="s">
        <v>110</v>
      </c>
      <c r="F46" s="129" t="s">
        <v>195</v>
      </c>
      <c r="G46" s="88" t="s">
        <v>244</v>
      </c>
      <c r="H46" s="92">
        <v>41267</v>
      </c>
      <c r="I46" s="92"/>
      <c r="J46" s="90" t="s">
        <v>1162</v>
      </c>
      <c r="K46" s="97" t="s">
        <v>642</v>
      </c>
      <c r="L46" s="91" t="s">
        <v>1298</v>
      </c>
      <c r="M46" s="91" t="s">
        <v>1299</v>
      </c>
      <c r="N46" s="88"/>
      <c r="O46" s="94"/>
      <c r="P46" s="94"/>
      <c r="Q46" s="93" t="s">
        <v>115</v>
      </c>
      <c r="R46" s="94"/>
      <c r="S46" s="94"/>
      <c r="T46" s="94"/>
      <c r="U46" s="94"/>
      <c r="V46" s="91"/>
      <c r="W46" s="88"/>
      <c r="X46" s="88"/>
      <c r="Y46" s="89"/>
      <c r="Z46" s="89"/>
      <c r="AA46" s="89"/>
      <c r="AB46" s="92"/>
      <c r="AC46" s="94"/>
      <c r="AD46" s="94"/>
      <c r="AE46" s="88"/>
      <c r="AF46" s="94" t="str">
        <f>IF(H46="","",IF(H46&lt;=أساسيات!$G$13,أساسيات!$H$13,IF(H46&lt;=أساسيات!$G$12,أساسيات!$H$12,IF(H46&lt;=أساسيات!$G$11,أساسيات!$H$11,IF(H46&lt;=أساسيات!$G$10,أساسيات!$H$10,IF(H46&lt;=أساسيات!$G$9,أساسيات!$H$9,IF(H46&lt;=أساسيات!$G$8,أساسيات!$H$8,IF(H46&lt;=أساسيات!$G$7,أساسيات!$H$7,IF(H46&lt;=أساسيات!$G$6,أساسيات!$H$6,IF(H46&lt;=أساسيات!$G$5,أساسيات!$H$5,IF(H46&lt;=أساسيات!$G$4,أساسيات!$H$4,IF(H46&lt;=أساسيات!$G$3,أساسيات!$H$3,أساسيات!$H$2))))))))))))</f>
        <v>الثاني</v>
      </c>
      <c r="AG46" s="95" t="str">
        <f>IF(H46="","",IF(H46&lt;=أساسيات!$G$13,أساسيات!$I$13,IF(H46&lt;=أساسيات!$G$12,أساسيات!$I$12,IF(H46&lt;=أساسيات!$G$11,أساسيات!$I$11,IF(H46&lt;=أساسيات!$G$10,أساسيات!$I$10,IF(H46&lt;=أساسيات!$G$9,أساسيات!$I$9,IF(H46&lt;=أساسيات!$G$8,أساسيات!$I$8,IF(H46&lt;=أساسيات!$G$7,أساسيات!$I$7,IF(H46&lt;=أساسيات!$G$6,أساسيات!$I$6,IF(H46&lt;=أساسيات!$G$5,أساسيات!$I$5,IF(H46&lt;=أساسيات!$G$4,أساسيات!$I$4,IF(H46&lt;=أساسيات!$G$3,أساسيات!$I$3,أساسيات!$I$2))))))))))))</f>
        <v>ويجوز أول</v>
      </c>
      <c r="AH46" s="91"/>
      <c r="AI46" s="99">
        <f>IFERROR(IF(H46="","",DATEDIF($H46,أساسيات!$J$2,"Y")),"")</f>
        <v>6</v>
      </c>
      <c r="AJ46" s="99">
        <f>IFERROR(IF(H46="","",DATEDIF($H46,أساسيات!$J$2,"ym")),"")</f>
        <v>8</v>
      </c>
      <c r="AK46" s="99">
        <f>IFERROR(IF(H46="","",DATEDIF($H46,أساسيات!$J$2,"md")),"")</f>
        <v>8</v>
      </c>
      <c r="AL46" s="99"/>
      <c r="AM46" s="99"/>
      <c r="AN46" s="88"/>
      <c r="AO46" s="88"/>
      <c r="AP46" s="94"/>
      <c r="AQ46" s="94"/>
    </row>
    <row r="47" spans="1:43" s="96" customFormat="1" x14ac:dyDescent="0.25">
      <c r="A47" s="88"/>
      <c r="B47" s="89">
        <v>15</v>
      </c>
      <c r="C47" s="128" t="s">
        <v>507</v>
      </c>
      <c r="D47" s="128" t="s">
        <v>682</v>
      </c>
      <c r="E47" s="91" t="s">
        <v>110</v>
      </c>
      <c r="F47" s="129" t="s">
        <v>1371</v>
      </c>
      <c r="G47" s="88"/>
      <c r="H47" s="92">
        <v>40936</v>
      </c>
      <c r="I47" s="92"/>
      <c r="J47" s="90" t="s">
        <v>1162</v>
      </c>
      <c r="K47" s="97" t="s">
        <v>642</v>
      </c>
      <c r="L47" s="91" t="s">
        <v>804</v>
      </c>
      <c r="M47" s="91" t="s">
        <v>978</v>
      </c>
      <c r="N47" s="88"/>
      <c r="O47" s="94"/>
      <c r="P47" s="94"/>
      <c r="Q47" s="93" t="s">
        <v>116</v>
      </c>
      <c r="R47" s="94"/>
      <c r="S47" s="94"/>
      <c r="T47" s="94"/>
      <c r="U47" s="94"/>
      <c r="V47" s="91" t="s">
        <v>632</v>
      </c>
      <c r="W47" s="88"/>
      <c r="X47" s="88"/>
      <c r="Y47" s="89"/>
      <c r="Z47" s="89"/>
      <c r="AA47" s="89"/>
      <c r="AB47" s="92"/>
      <c r="AC47" s="94" t="s">
        <v>1539</v>
      </c>
      <c r="AD47" s="94"/>
      <c r="AE47" s="88"/>
      <c r="AF47" s="94" t="str">
        <f>IF(H47="","",IF(H47&lt;=أساسيات!$G$13,أساسيات!$H$13,IF(H47&lt;=أساسيات!$G$12,أساسيات!$H$12,IF(H47&lt;=أساسيات!$G$11,أساسيات!$H$11,IF(H47&lt;=أساسيات!$G$10,أساسيات!$H$10,IF(H47&lt;=أساسيات!$G$9,أساسيات!$H$9,IF(H47&lt;=أساسيات!$G$8,أساسيات!$H$8,IF(H47&lt;=أساسيات!$G$7,أساسيات!$H$7,IF(H47&lt;=أساسيات!$G$6,أساسيات!$H$6,IF(H47&lt;=أساسيات!$G$5,أساسيات!$H$5,IF(H47&lt;=أساسيات!$G$4,أساسيات!$H$4,IF(H47&lt;=أساسيات!$G$3,أساسيات!$H$3,أساسيات!$H$2))))))))))))</f>
        <v>الثالث</v>
      </c>
      <c r="AG47" s="95" t="str">
        <f>IF(H47="","",IF(H47&lt;=أساسيات!$G$13,أساسيات!$I$13,IF(H47&lt;=أساسيات!$G$12,أساسيات!$I$12,IF(H47&lt;=أساسيات!$G$11,أساسيات!$I$11,IF(H47&lt;=أساسيات!$G$10,أساسيات!$I$10,IF(H47&lt;=أساسيات!$G$9,أساسيات!$I$9,IF(H47&lt;=أساسيات!$G$8,أساسيات!$I$8,IF(H47&lt;=أساسيات!$G$7,أساسيات!$I$7,IF(H47&lt;=أساسيات!$G$6,أساسيات!$I$6,IF(H47&lt;=أساسيات!$G$5,أساسيات!$I$5,IF(H47&lt;=أساسيات!$G$4,أساسيات!$I$4,IF(H47&lt;=أساسيات!$G$3,أساسيات!$I$3,أساسيات!$I$2))))))))))))</f>
        <v>ويجوز ثاني</v>
      </c>
      <c r="AH47" s="91"/>
      <c r="AI47" s="99">
        <f>IFERROR(IF(H47="","",DATEDIF($H47,أساسيات!$J$2,"Y")),"")</f>
        <v>7</v>
      </c>
      <c r="AJ47" s="99">
        <f>IFERROR(IF(H47="","",DATEDIF($H47,أساسيات!$J$2,"ym")),"")</f>
        <v>7</v>
      </c>
      <c r="AK47" s="99">
        <f>IFERROR(IF(H47="","",DATEDIF($H47,أساسيات!$J$2,"md")),"")</f>
        <v>4</v>
      </c>
      <c r="AL47" s="99"/>
      <c r="AM47" s="99"/>
      <c r="AN47" s="88"/>
      <c r="AO47" s="88"/>
      <c r="AP47" s="94"/>
      <c r="AQ47" s="94"/>
    </row>
    <row r="48" spans="1:43" s="96" customFormat="1" x14ac:dyDescent="0.25">
      <c r="A48" s="88"/>
      <c r="B48" s="89">
        <v>16</v>
      </c>
      <c r="C48" s="128" t="s">
        <v>472</v>
      </c>
      <c r="D48" s="128" t="s">
        <v>700</v>
      </c>
      <c r="E48" s="91" t="s">
        <v>488</v>
      </c>
      <c r="F48" s="129" t="s">
        <v>1491</v>
      </c>
      <c r="G48" s="88" t="s">
        <v>1492</v>
      </c>
      <c r="H48" s="92">
        <v>41640</v>
      </c>
      <c r="I48" s="92"/>
      <c r="J48" s="90" t="s">
        <v>1162</v>
      </c>
      <c r="K48" s="97" t="s">
        <v>642</v>
      </c>
      <c r="L48" s="91" t="s">
        <v>798</v>
      </c>
      <c r="M48" s="91" t="s">
        <v>1247</v>
      </c>
      <c r="N48" s="88" t="s">
        <v>140</v>
      </c>
      <c r="O48" s="94"/>
      <c r="P48" s="94"/>
      <c r="Q48" s="93" t="s">
        <v>116</v>
      </c>
      <c r="R48" s="94"/>
      <c r="S48" s="94"/>
      <c r="T48" s="94"/>
      <c r="U48" s="94"/>
      <c r="V48" s="91"/>
      <c r="W48" s="88"/>
      <c r="X48" s="88"/>
      <c r="Y48" s="89"/>
      <c r="Z48" s="89"/>
      <c r="AA48" s="89"/>
      <c r="AB48" s="92"/>
      <c r="AC48" s="94"/>
      <c r="AD48" s="94"/>
      <c r="AE48" s="88"/>
      <c r="AF48" s="94" t="str">
        <f>IF(H48="","",IF(H48&lt;=أساسيات!$G$13,أساسيات!$H$13,IF(H48&lt;=أساسيات!$G$12,أساسيات!$H$12,IF(H48&lt;=أساسيات!$G$11,أساسيات!$H$11,IF(H48&lt;=أساسيات!$G$10,أساسيات!$H$10,IF(H48&lt;=أساسيات!$G$9,أساسيات!$H$9,IF(H48&lt;=أساسيات!$G$8,أساسيات!$H$8,IF(H48&lt;=أساسيات!$G$7,أساسيات!$H$7,IF(H48&lt;=أساسيات!$G$6,أساسيات!$H$6,IF(H48&lt;=أساسيات!$G$5,أساسيات!$H$5,IF(H48&lt;=أساسيات!$G$4,أساسيات!$H$4,IF(H48&lt;=أساسيات!$G$3,أساسيات!$H$3,أساسيات!$H$2))))))))))))</f>
        <v>الأول</v>
      </c>
      <c r="AG48" s="95" t="str">
        <f>IF(H48="","",IF(H48&lt;=أساسيات!$G$13,أساسيات!$I$13,IF(H48&lt;=أساسيات!$G$12,أساسيات!$I$12,IF(H48&lt;=أساسيات!$G$11,أساسيات!$I$11,IF(H48&lt;=أساسيات!$G$10,أساسيات!$I$10,IF(H48&lt;=أساسيات!$G$9,أساسيات!$I$9,IF(H48&lt;=أساسيات!$G$8,أساسيات!$I$8,IF(H48&lt;=أساسيات!$G$7,أساسيات!$I$7,IF(H48&lt;=أساسيات!$G$6,أساسيات!$I$6,IF(H48&lt;=أساسيات!$G$5,أساسيات!$I$5,IF(H48&lt;=أساسيات!$G$4,أساسيات!$I$4,IF(H48&lt;=أساسيات!$G$3,أساسيات!$I$3,أساسيات!$I$2))))))))))))</f>
        <v>أول</v>
      </c>
      <c r="AH48" s="91"/>
      <c r="AI48" s="99">
        <f>IFERROR(IF(H48="","",DATEDIF($H48,أساسيات!$J$2,"Y")),"")</f>
        <v>5</v>
      </c>
      <c r="AJ48" s="99">
        <f>IFERROR(IF(H48="","",DATEDIF($H48,أساسيات!$J$2,"ym")),"")</f>
        <v>8</v>
      </c>
      <c r="AK48" s="99">
        <f>IFERROR(IF(H48="","",DATEDIF($H48,أساسيات!$J$2,"md")),"")</f>
        <v>0</v>
      </c>
      <c r="AL48" s="99"/>
      <c r="AM48" s="99"/>
      <c r="AN48" s="88"/>
      <c r="AO48" s="88"/>
      <c r="AP48" s="94"/>
      <c r="AQ48" s="94"/>
    </row>
    <row r="49" spans="1:43" s="96" customFormat="1" x14ac:dyDescent="0.25">
      <c r="A49" s="88" t="s">
        <v>1288</v>
      </c>
      <c r="B49" s="89">
        <v>17</v>
      </c>
      <c r="C49" s="128" t="s">
        <v>1512</v>
      </c>
      <c r="D49" s="128" t="s">
        <v>291</v>
      </c>
      <c r="E49" s="91" t="s">
        <v>148</v>
      </c>
      <c r="F49" s="129" t="s">
        <v>686</v>
      </c>
      <c r="G49" s="88"/>
      <c r="H49" s="92">
        <v>40827</v>
      </c>
      <c r="I49" s="92"/>
      <c r="J49" s="90" t="s">
        <v>1162</v>
      </c>
      <c r="K49" s="97" t="s">
        <v>642</v>
      </c>
      <c r="L49" s="91" t="s">
        <v>1513</v>
      </c>
      <c r="M49" s="91" t="s">
        <v>1514</v>
      </c>
      <c r="N49" s="88" t="s">
        <v>110</v>
      </c>
      <c r="O49" s="94"/>
      <c r="P49" s="94"/>
      <c r="Q49" s="93" t="s">
        <v>115</v>
      </c>
      <c r="R49" s="94"/>
      <c r="S49" s="94"/>
      <c r="T49" s="94"/>
      <c r="U49" s="94"/>
      <c r="V49" s="91"/>
      <c r="W49" s="88"/>
      <c r="X49" s="88"/>
      <c r="Y49" s="89"/>
      <c r="Z49" s="89"/>
      <c r="AA49" s="89"/>
      <c r="AB49" s="92"/>
      <c r="AC49" s="94"/>
      <c r="AD49" s="94"/>
      <c r="AE49" s="88"/>
      <c r="AF49" s="94" t="str">
        <f>IF(H49="","",IF(H49&lt;=أساسيات!$G$13,أساسيات!$H$13,IF(H49&lt;=أساسيات!$G$12,أساسيات!$H$12,IF(H49&lt;=أساسيات!$G$11,أساسيات!$H$11,IF(H49&lt;=أساسيات!$G$10,أساسيات!$H$10,IF(H49&lt;=أساسيات!$G$9,أساسيات!$H$9,IF(H49&lt;=أساسيات!$G$8,أساسيات!$H$8,IF(H49&lt;=أساسيات!$G$7,أساسيات!$H$7,IF(H49&lt;=أساسيات!$G$6,أساسيات!$H$6,IF(H49&lt;=أساسيات!$G$5,أساسيات!$H$5,IF(H49&lt;=أساسيات!$G$4,أساسيات!$H$4,IF(H49&lt;=أساسيات!$G$3,أساسيات!$H$3,أساسيات!$H$2))))))))))))</f>
        <v>الثالث</v>
      </c>
      <c r="AG49" s="95" t="str">
        <f>IF(H49="","",IF(H49&lt;=أساسيات!$G$13,أساسيات!$I$13,IF(H49&lt;=أساسيات!$G$12,أساسيات!$I$12,IF(H49&lt;=أساسيات!$G$11,أساسيات!$I$11,IF(H49&lt;=أساسيات!$G$10,أساسيات!$I$10,IF(H49&lt;=أساسيات!$G$9,أساسيات!$I$9,IF(H49&lt;=أساسيات!$G$8,أساسيات!$I$8,IF(H49&lt;=أساسيات!$G$7,أساسيات!$I$7,IF(H49&lt;=أساسيات!$G$6,أساسيات!$I$6,IF(H49&lt;=أساسيات!$G$5,أساسيات!$I$5,IF(H49&lt;=أساسيات!$G$4,أساسيات!$I$4,IF(H49&lt;=أساسيات!$G$3,أساسيات!$I$3,أساسيات!$I$2))))))))))))</f>
        <v>ويجوز ثاني</v>
      </c>
      <c r="AH49" s="91"/>
      <c r="AI49" s="99">
        <f>IFERROR(IF(H49="","",DATEDIF($H49,أساسيات!$J$2,"Y")),"")</f>
        <v>7</v>
      </c>
      <c r="AJ49" s="99">
        <f>IFERROR(IF(H49="","",DATEDIF($H49,أساسيات!$J$2,"ym")),"")</f>
        <v>10</v>
      </c>
      <c r="AK49" s="99">
        <f>IFERROR(IF(H49="","",DATEDIF($H49,أساسيات!$J$2,"md")),"")</f>
        <v>21</v>
      </c>
      <c r="AL49" s="99"/>
      <c r="AM49" s="99"/>
      <c r="AN49" s="88" t="s">
        <v>1498</v>
      </c>
      <c r="AO49" s="88"/>
      <c r="AP49" s="94"/>
      <c r="AQ49" s="94"/>
    </row>
    <row r="50" spans="1:43" s="96" customFormat="1" x14ac:dyDescent="0.25">
      <c r="A50" s="88"/>
      <c r="B50" s="89">
        <v>18</v>
      </c>
      <c r="C50" s="128" t="s">
        <v>751</v>
      </c>
      <c r="D50" s="128" t="s">
        <v>1499</v>
      </c>
      <c r="E50" s="91" t="s">
        <v>110</v>
      </c>
      <c r="F50" s="129" t="s">
        <v>41</v>
      </c>
      <c r="G50" s="88" t="s">
        <v>1456</v>
      </c>
      <c r="H50" s="92">
        <v>40643</v>
      </c>
      <c r="I50" s="92"/>
      <c r="J50" s="90" t="s">
        <v>1162</v>
      </c>
      <c r="K50" s="97" t="s">
        <v>642</v>
      </c>
      <c r="L50" s="91" t="s">
        <v>1500</v>
      </c>
      <c r="M50" s="91" t="s">
        <v>1501</v>
      </c>
      <c r="N50" s="88"/>
      <c r="O50" s="94"/>
      <c r="P50" s="94"/>
      <c r="Q50" s="93" t="s">
        <v>116</v>
      </c>
      <c r="R50" s="94"/>
      <c r="S50" s="94"/>
      <c r="T50" s="94"/>
      <c r="U50" s="94"/>
      <c r="V50" s="91"/>
      <c r="W50" s="88"/>
      <c r="X50" s="88"/>
      <c r="Y50" s="89"/>
      <c r="Z50" s="89"/>
      <c r="AA50" s="89"/>
      <c r="AB50" s="92"/>
      <c r="AC50" s="94"/>
      <c r="AD50" s="94"/>
      <c r="AE50" s="88"/>
      <c r="AF50" s="94" t="str">
        <f>IF(H50="","",IF(H50&lt;=أساسيات!$G$13,أساسيات!$H$13,IF(H50&lt;=أساسيات!$G$12,أساسيات!$H$12,IF(H50&lt;=أساسيات!$G$11,أساسيات!$H$11,IF(H50&lt;=أساسيات!$G$10,أساسيات!$H$10,IF(H50&lt;=أساسيات!$G$9,أساسيات!$H$9,IF(H50&lt;=أساسيات!$G$8,أساسيات!$H$8,IF(H50&lt;=أساسيات!$G$7,أساسيات!$H$7,IF(H50&lt;=أساسيات!$G$6,أساسيات!$H$6,IF(H50&lt;=أساسيات!$G$5,أساسيات!$H$5,IF(H50&lt;=أساسيات!$G$4,أساسيات!$H$4,IF(H50&lt;=أساسيات!$G$3,أساسيات!$H$3,أساسيات!$H$2))))))))))))</f>
        <v>الثالث</v>
      </c>
      <c r="AG50" s="95" t="str">
        <f>IF(H50="","",IF(H50&lt;=أساسيات!$G$13,أساسيات!$I$13,IF(H50&lt;=أساسيات!$G$12,أساسيات!$I$12,IF(H50&lt;=أساسيات!$G$11,أساسيات!$I$11,IF(H50&lt;=أساسيات!$G$10,أساسيات!$I$10,IF(H50&lt;=أساسيات!$G$9,أساسيات!$I$9,IF(H50&lt;=أساسيات!$G$8,أساسيات!$I$8,IF(H50&lt;=أساسيات!$G$7,أساسيات!$I$7,IF(H50&lt;=أساسيات!$G$6,أساسيات!$I$6,IF(H50&lt;=أساسيات!$G$5,أساسيات!$I$5,IF(H50&lt;=أساسيات!$G$4,أساسيات!$I$4,IF(H50&lt;=أساسيات!$G$3,أساسيات!$I$3,أساسيات!$I$2))))))))))))</f>
        <v>ويجوز ثاني</v>
      </c>
      <c r="AH50" s="91"/>
      <c r="AI50" s="99">
        <f>IFERROR(IF(H50="","",DATEDIF($H50,أساسيات!$J$2,"Y")),"")</f>
        <v>8</v>
      </c>
      <c r="AJ50" s="99">
        <f>IFERROR(IF(H50="","",DATEDIF($H50,أساسيات!$J$2,"ym")),"")</f>
        <v>4</v>
      </c>
      <c r="AK50" s="99">
        <f>IFERROR(IF(H50="","",DATEDIF($H50,أساسيات!$J$2,"md")),"")</f>
        <v>22</v>
      </c>
      <c r="AL50" s="99"/>
      <c r="AM50" s="99"/>
      <c r="AN50" s="88" t="s">
        <v>1498</v>
      </c>
      <c r="AO50" s="88"/>
      <c r="AP50" s="94">
        <v>188</v>
      </c>
      <c r="AQ50" s="94"/>
    </row>
    <row r="51" spans="1:43" s="96" customFormat="1" x14ac:dyDescent="0.25">
      <c r="A51" s="88" t="s">
        <v>1288</v>
      </c>
      <c r="B51" s="89">
        <v>19</v>
      </c>
      <c r="C51" s="128" t="s">
        <v>1201</v>
      </c>
      <c r="D51" s="128" t="s">
        <v>140</v>
      </c>
      <c r="E51" s="91" t="s">
        <v>575</v>
      </c>
      <c r="F51" s="129" t="s">
        <v>1384</v>
      </c>
      <c r="G51" s="88" t="s">
        <v>1385</v>
      </c>
      <c r="H51" s="92">
        <v>41172</v>
      </c>
      <c r="I51" s="92"/>
      <c r="J51" s="90" t="s">
        <v>1162</v>
      </c>
      <c r="K51" s="97" t="s">
        <v>642</v>
      </c>
      <c r="L51" s="91" t="s">
        <v>1285</v>
      </c>
      <c r="M51" s="91" t="s">
        <v>1286</v>
      </c>
      <c r="N51" s="88"/>
      <c r="O51" s="94"/>
      <c r="P51" s="94"/>
      <c r="Q51" s="93" t="s">
        <v>116</v>
      </c>
      <c r="R51" s="94"/>
      <c r="S51" s="94"/>
      <c r="T51" s="94"/>
      <c r="U51" s="94"/>
      <c r="V51" s="91"/>
      <c r="W51" s="88"/>
      <c r="X51" s="88"/>
      <c r="Y51" s="89"/>
      <c r="Z51" s="89"/>
      <c r="AA51" s="89"/>
      <c r="AB51" s="92"/>
      <c r="AC51" s="94"/>
      <c r="AD51" s="94"/>
      <c r="AE51" s="88"/>
      <c r="AF51" s="94" t="str">
        <f>IF(H51="","",IF(H51&lt;=أساسيات!$G$13,أساسيات!$H$13,IF(H51&lt;=أساسيات!$G$12,أساسيات!$H$12,IF(H51&lt;=أساسيات!$G$11,أساسيات!$H$11,IF(H51&lt;=أساسيات!$G$10,أساسيات!$H$10,IF(H51&lt;=أساسيات!$G$9,أساسيات!$H$9,IF(H51&lt;=أساسيات!$G$8,أساسيات!$H$8,IF(H51&lt;=أساسيات!$G$7,أساسيات!$H$7,IF(H51&lt;=أساسيات!$G$6,أساسيات!$H$6,IF(H51&lt;=أساسيات!$G$5,أساسيات!$H$5,IF(H51&lt;=أساسيات!$G$4,أساسيات!$H$4,IF(H51&lt;=أساسيات!$G$3,أساسيات!$H$3,أساسيات!$H$2))))))))))))</f>
        <v>الثاني</v>
      </c>
      <c r="AG51" s="95" t="str">
        <f>IF(H51="","",IF(H51&lt;=أساسيات!$G$13,أساسيات!$I$13,IF(H51&lt;=أساسيات!$G$12,أساسيات!$I$12,IF(H51&lt;=أساسيات!$G$11,أساسيات!$I$11,IF(H51&lt;=أساسيات!$G$10,أساسيات!$I$10,IF(H51&lt;=أساسيات!$G$9,أساسيات!$I$9,IF(H51&lt;=أساسيات!$G$8,أساسيات!$I$8,IF(H51&lt;=أساسيات!$G$7,أساسيات!$I$7,IF(H51&lt;=أساسيات!$G$6,أساسيات!$I$6,IF(H51&lt;=أساسيات!$G$5,أساسيات!$I$5,IF(H51&lt;=أساسيات!$G$4,أساسيات!$I$4,IF(H51&lt;=أساسيات!$G$3,أساسيات!$I$3,أساسيات!$I$2))))))))))))</f>
        <v>ويجوز أول</v>
      </c>
      <c r="AH51" s="91"/>
      <c r="AI51" s="99">
        <f>IFERROR(IF(H51="","",DATEDIF($H51,أساسيات!$J$2,"Y")),"")</f>
        <v>6</v>
      </c>
      <c r="AJ51" s="99">
        <f>IFERROR(IF(H51="","",DATEDIF($H51,أساسيات!$J$2,"ym")),"")</f>
        <v>11</v>
      </c>
      <c r="AK51" s="99">
        <f>IFERROR(IF(H51="","",DATEDIF($H51,أساسيات!$J$2,"md")),"")</f>
        <v>12</v>
      </c>
      <c r="AL51" s="99"/>
      <c r="AM51" s="99"/>
      <c r="AN51" s="88"/>
      <c r="AO51" s="88"/>
      <c r="AP51" s="94"/>
      <c r="AQ51" s="94"/>
    </row>
    <row r="52" spans="1:43" s="96" customFormat="1" x14ac:dyDescent="0.25">
      <c r="A52" s="88"/>
      <c r="B52" s="89">
        <v>20</v>
      </c>
      <c r="C52" s="128" t="s">
        <v>716</v>
      </c>
      <c r="D52" s="128" t="s">
        <v>162</v>
      </c>
      <c r="E52" s="91" t="s">
        <v>717</v>
      </c>
      <c r="F52" s="129" t="s">
        <v>718</v>
      </c>
      <c r="G52" s="88"/>
      <c r="H52" s="92">
        <v>41446</v>
      </c>
      <c r="I52" s="92">
        <v>43677</v>
      </c>
      <c r="J52" s="90" t="s">
        <v>1162</v>
      </c>
      <c r="K52" s="97" t="s">
        <v>642</v>
      </c>
      <c r="L52" s="91" t="s">
        <v>799</v>
      </c>
      <c r="M52" s="91" t="s">
        <v>867</v>
      </c>
      <c r="N52" s="88"/>
      <c r="O52" s="94" t="s">
        <v>244</v>
      </c>
      <c r="P52" s="94" t="s">
        <v>675</v>
      </c>
      <c r="Q52" s="93" t="s">
        <v>115</v>
      </c>
      <c r="R52" s="94"/>
      <c r="S52" s="94"/>
      <c r="T52" s="94"/>
      <c r="U52" s="94"/>
      <c r="V52" s="91"/>
      <c r="W52" s="88"/>
      <c r="X52" s="88"/>
      <c r="Y52" s="89"/>
      <c r="Z52" s="89"/>
      <c r="AA52" s="89"/>
      <c r="AB52" s="92">
        <v>43466</v>
      </c>
      <c r="AC52" s="94" t="s">
        <v>677</v>
      </c>
      <c r="AD52" s="94" t="s">
        <v>677</v>
      </c>
      <c r="AE52" s="88"/>
      <c r="AF52" s="94" t="str">
        <f>IF(H52="","",IF(H52&lt;=أساسيات!$G$13,أساسيات!$H$13,IF(H52&lt;=أساسيات!$G$12,أساسيات!$H$12,IF(H52&lt;=أساسيات!$G$11,أساسيات!$H$11,IF(H52&lt;=أساسيات!$G$10,أساسيات!$H$10,IF(H52&lt;=أساسيات!$G$9,أساسيات!$H$9,IF(H52&lt;=أساسيات!$G$8,أساسيات!$H$8,IF(H52&lt;=أساسيات!$G$7,أساسيات!$H$7,IF(H52&lt;=أساسيات!$G$6,أساسيات!$H$6,IF(H52&lt;=أساسيات!$G$5,أساسيات!$H$5,IF(H52&lt;=أساسيات!$G$4,أساسيات!$H$4,IF(H52&lt;=أساسيات!$G$3,أساسيات!$H$3,أساسيات!$H$2))))))))))))</f>
        <v>الأول</v>
      </c>
      <c r="AG52" s="95" t="str">
        <f>IF(H52="","",IF(H52&lt;=أساسيات!$G$13,أساسيات!$I$13,IF(H52&lt;=أساسيات!$G$12,أساسيات!$I$12,IF(H52&lt;=أساسيات!$G$11,أساسيات!$I$11,IF(H52&lt;=أساسيات!$G$10,أساسيات!$I$10,IF(H52&lt;=أساسيات!$G$9,أساسيات!$I$9,IF(H52&lt;=أساسيات!$G$8,أساسيات!$I$8,IF(H52&lt;=أساسيات!$G$7,أساسيات!$I$7,IF(H52&lt;=أساسيات!$G$6,أساسيات!$I$6,IF(H52&lt;=أساسيات!$G$5,أساسيات!$I$5,IF(H52&lt;=أساسيات!$G$4,أساسيات!$I$4,IF(H52&lt;=أساسيات!$G$3,أساسيات!$I$3,أساسيات!$I$2))))))))))))</f>
        <v>أول</v>
      </c>
      <c r="AH52" s="91"/>
      <c r="AI52" s="99">
        <f>IFERROR(IF(H52="","",DATEDIF($H52,أساسيات!$J$2,"Y")),"")</f>
        <v>6</v>
      </c>
      <c r="AJ52" s="99">
        <f>IFERROR(IF(H52="","",DATEDIF($H52,أساسيات!$J$2,"ym")),"")</f>
        <v>2</v>
      </c>
      <c r="AK52" s="99">
        <f>IFERROR(IF(H52="","",DATEDIF($H52,أساسيات!$J$2,"md")),"")</f>
        <v>11</v>
      </c>
      <c r="AL52" s="99"/>
      <c r="AM52" s="99"/>
      <c r="AN52" s="88"/>
      <c r="AO52" s="88"/>
      <c r="AP52" s="94">
        <v>20</v>
      </c>
      <c r="AQ52" s="94">
        <v>1</v>
      </c>
    </row>
    <row r="53" spans="1:43" s="96" customFormat="1" x14ac:dyDescent="0.25">
      <c r="A53" s="88"/>
      <c r="B53" s="89">
        <v>21</v>
      </c>
      <c r="C53" s="128" t="s">
        <v>110</v>
      </c>
      <c r="D53" s="128" t="s">
        <v>133</v>
      </c>
      <c r="E53" s="91" t="s">
        <v>174</v>
      </c>
      <c r="F53" s="129" t="s">
        <v>175</v>
      </c>
      <c r="G53" s="88"/>
      <c r="H53" s="92">
        <v>41640</v>
      </c>
      <c r="I53" s="92"/>
      <c r="J53" s="90" t="s">
        <v>1162</v>
      </c>
      <c r="K53" s="97" t="s">
        <v>642</v>
      </c>
      <c r="L53" s="91" t="s">
        <v>346</v>
      </c>
      <c r="M53" s="91" t="s">
        <v>1356</v>
      </c>
      <c r="N53" s="88"/>
      <c r="O53" s="94"/>
      <c r="P53" s="94"/>
      <c r="Q53" s="93" t="s">
        <v>116</v>
      </c>
      <c r="R53" s="94"/>
      <c r="S53" s="94"/>
      <c r="T53" s="94"/>
      <c r="U53" s="94"/>
      <c r="V53" s="91"/>
      <c r="W53" s="88"/>
      <c r="X53" s="88"/>
      <c r="Y53" s="89"/>
      <c r="Z53" s="89"/>
      <c r="AA53" s="89"/>
      <c r="AB53" s="92"/>
      <c r="AC53" s="94"/>
      <c r="AD53" s="94"/>
      <c r="AE53" s="88"/>
      <c r="AF53" s="94" t="str">
        <f>IF(H53="","",IF(H53&lt;=أساسيات!$G$13,أساسيات!$H$13,IF(H53&lt;=أساسيات!$G$12,أساسيات!$H$12,IF(H53&lt;=أساسيات!$G$11,أساسيات!$H$11,IF(H53&lt;=أساسيات!$G$10,أساسيات!$H$10,IF(H53&lt;=أساسيات!$G$9,أساسيات!$H$9,IF(H53&lt;=أساسيات!$G$8,أساسيات!$H$8,IF(H53&lt;=أساسيات!$G$7,أساسيات!$H$7,IF(H53&lt;=أساسيات!$G$6,أساسيات!$H$6,IF(H53&lt;=أساسيات!$G$5,أساسيات!$H$5,IF(H53&lt;=أساسيات!$G$4,أساسيات!$H$4,IF(H53&lt;=أساسيات!$G$3,أساسيات!$H$3,أساسيات!$H$2))))))))))))</f>
        <v>الأول</v>
      </c>
      <c r="AG53" s="95" t="str">
        <f>IF(H53="","",IF(H53&lt;=أساسيات!$G$13,أساسيات!$I$13,IF(H53&lt;=أساسيات!$G$12,أساسيات!$I$12,IF(H53&lt;=أساسيات!$G$11,أساسيات!$I$11,IF(H53&lt;=أساسيات!$G$10,أساسيات!$I$10,IF(H53&lt;=أساسيات!$G$9,أساسيات!$I$9,IF(H53&lt;=أساسيات!$G$8,أساسيات!$I$8,IF(H53&lt;=أساسيات!$G$7,أساسيات!$I$7,IF(H53&lt;=أساسيات!$G$6,أساسيات!$I$6,IF(H53&lt;=أساسيات!$G$5,أساسيات!$I$5,IF(H53&lt;=أساسيات!$G$4,أساسيات!$I$4,IF(H53&lt;=أساسيات!$G$3,أساسيات!$I$3,أساسيات!$I$2))))))))))))</f>
        <v>أول</v>
      </c>
      <c r="AH53" s="91"/>
      <c r="AI53" s="99">
        <f>IFERROR(IF(H53="","",DATEDIF($H53,أساسيات!$J$2,"Y")),"")</f>
        <v>5</v>
      </c>
      <c r="AJ53" s="99">
        <f>IFERROR(IF(H53="","",DATEDIF($H53,أساسيات!$J$2,"ym")),"")</f>
        <v>8</v>
      </c>
      <c r="AK53" s="99">
        <f>IFERROR(IF(H53="","",DATEDIF($H53,أساسيات!$J$2,"md")),"")</f>
        <v>0</v>
      </c>
      <c r="AL53" s="99"/>
      <c r="AM53" s="99"/>
      <c r="AN53" s="88"/>
      <c r="AO53" s="88"/>
      <c r="AP53" s="94"/>
      <c r="AQ53" s="94"/>
    </row>
    <row r="54" spans="1:43" s="96" customFormat="1" x14ac:dyDescent="0.25">
      <c r="A54" s="88"/>
      <c r="B54" s="89">
        <v>22</v>
      </c>
      <c r="C54" s="128" t="s">
        <v>140</v>
      </c>
      <c r="D54" s="128" t="s">
        <v>700</v>
      </c>
      <c r="E54" s="91" t="s">
        <v>488</v>
      </c>
      <c r="F54" s="129" t="s">
        <v>1491</v>
      </c>
      <c r="G54" s="88" t="s">
        <v>1492</v>
      </c>
      <c r="H54" s="92">
        <v>41334</v>
      </c>
      <c r="I54" s="92"/>
      <c r="J54" s="90" t="s">
        <v>1162</v>
      </c>
      <c r="K54" s="97" t="s">
        <v>642</v>
      </c>
      <c r="L54" s="91" t="s">
        <v>791</v>
      </c>
      <c r="M54" s="91" t="s">
        <v>1246</v>
      </c>
      <c r="N54" s="88" t="s">
        <v>140</v>
      </c>
      <c r="O54" s="94"/>
      <c r="P54" s="94"/>
      <c r="Q54" s="93" t="s">
        <v>116</v>
      </c>
      <c r="R54" s="94"/>
      <c r="S54" s="94"/>
      <c r="T54" s="94"/>
      <c r="U54" s="94"/>
      <c r="V54" s="91"/>
      <c r="W54" s="88"/>
      <c r="X54" s="88"/>
      <c r="Y54" s="89"/>
      <c r="Z54" s="89"/>
      <c r="AA54" s="89"/>
      <c r="AB54" s="92"/>
      <c r="AC54" s="94"/>
      <c r="AD54" s="94"/>
      <c r="AE54" s="88"/>
      <c r="AF54" s="94" t="str">
        <f>IF(H54="","",IF(H54&lt;=أساسيات!$G$13,أساسيات!$H$13,IF(H54&lt;=أساسيات!$G$12,أساسيات!$H$12,IF(H54&lt;=أساسيات!$G$11,أساسيات!$H$11,IF(H54&lt;=أساسيات!$G$10,أساسيات!$H$10,IF(H54&lt;=أساسيات!$G$9,أساسيات!$H$9,IF(H54&lt;=أساسيات!$G$8,أساسيات!$H$8,IF(H54&lt;=أساسيات!$G$7,أساسيات!$H$7,IF(H54&lt;=أساسيات!$G$6,أساسيات!$H$6,IF(H54&lt;=أساسيات!$G$5,أساسيات!$H$5,IF(H54&lt;=أساسيات!$G$4,أساسيات!$H$4,IF(H54&lt;=أساسيات!$G$3,أساسيات!$H$3,أساسيات!$H$2))))))))))))</f>
        <v>الأول</v>
      </c>
      <c r="AG54" s="95" t="str">
        <f>IF(H54="","",IF(H54&lt;=أساسيات!$G$13,أساسيات!$I$13,IF(H54&lt;=أساسيات!$G$12,أساسيات!$I$12,IF(H54&lt;=أساسيات!$G$11,أساسيات!$I$11,IF(H54&lt;=أساسيات!$G$10,أساسيات!$I$10,IF(H54&lt;=أساسيات!$G$9,أساسيات!$I$9,IF(H54&lt;=أساسيات!$G$8,أساسيات!$I$8,IF(H54&lt;=أساسيات!$G$7,أساسيات!$I$7,IF(H54&lt;=أساسيات!$G$6,أساسيات!$I$6,IF(H54&lt;=أساسيات!$G$5,أساسيات!$I$5,IF(H54&lt;=أساسيات!$G$4,أساسيات!$I$4,IF(H54&lt;=أساسيات!$G$3,أساسيات!$I$3,أساسيات!$I$2))))))))))))</f>
        <v>أول</v>
      </c>
      <c r="AH54" s="91"/>
      <c r="AI54" s="99">
        <f>IFERROR(IF(H54="","",DATEDIF($H54,أساسيات!$J$2,"Y")),"")</f>
        <v>6</v>
      </c>
      <c r="AJ54" s="99">
        <f>IFERROR(IF(H54="","",DATEDIF($H54,أساسيات!$J$2,"ym")),"")</f>
        <v>6</v>
      </c>
      <c r="AK54" s="99">
        <f>IFERROR(IF(H54="","",DATEDIF($H54,أساسيات!$J$2,"md")),"")</f>
        <v>0</v>
      </c>
      <c r="AL54" s="99"/>
      <c r="AM54" s="99"/>
      <c r="AN54" s="88"/>
      <c r="AO54" s="88"/>
      <c r="AP54" s="94"/>
      <c r="AQ54" s="94"/>
    </row>
    <row r="55" spans="1:43" s="96" customFormat="1" x14ac:dyDescent="0.25">
      <c r="A55" s="88"/>
      <c r="B55" s="89">
        <v>23</v>
      </c>
      <c r="C55" s="128" t="s">
        <v>140</v>
      </c>
      <c r="D55" s="128" t="s">
        <v>700</v>
      </c>
      <c r="E55" s="91" t="s">
        <v>208</v>
      </c>
      <c r="F55" s="129" t="s">
        <v>644</v>
      </c>
      <c r="G55" s="88"/>
      <c r="H55" s="92">
        <v>40909</v>
      </c>
      <c r="I55" s="92"/>
      <c r="J55" s="90" t="s">
        <v>1162</v>
      </c>
      <c r="K55" s="97" t="s">
        <v>642</v>
      </c>
      <c r="L55" s="91" t="s">
        <v>791</v>
      </c>
      <c r="M55" s="91" t="s">
        <v>1000</v>
      </c>
      <c r="N55" s="88"/>
      <c r="O55" s="94"/>
      <c r="P55" s="94" t="s">
        <v>158</v>
      </c>
      <c r="Q55" s="93" t="s">
        <v>116</v>
      </c>
      <c r="R55" s="94"/>
      <c r="S55" s="94"/>
      <c r="T55" s="94"/>
      <c r="U55" s="94"/>
      <c r="V55" s="91"/>
      <c r="W55" s="88"/>
      <c r="X55" s="88"/>
      <c r="Y55" s="89"/>
      <c r="Z55" s="89"/>
      <c r="AA55" s="89"/>
      <c r="AB55" s="92"/>
      <c r="AC55" s="94"/>
      <c r="AD55" s="94"/>
      <c r="AE55" s="88"/>
      <c r="AF55" s="94" t="str">
        <f>IF(H55="","",IF(H55&lt;=أساسيات!$G$13,أساسيات!$H$13,IF(H55&lt;=أساسيات!$G$12,أساسيات!$H$12,IF(H55&lt;=أساسيات!$G$11,أساسيات!$H$11,IF(H55&lt;=أساسيات!$G$10,أساسيات!$H$10,IF(H55&lt;=أساسيات!$G$9,أساسيات!$H$9,IF(H55&lt;=أساسيات!$G$8,أساسيات!$H$8,IF(H55&lt;=أساسيات!$G$7,أساسيات!$H$7,IF(H55&lt;=أساسيات!$G$6,أساسيات!$H$6,IF(H55&lt;=أساسيات!$G$5,أساسيات!$H$5,IF(H55&lt;=أساسيات!$G$4,أساسيات!$H$4,IF(H55&lt;=أساسيات!$G$3,أساسيات!$H$3,أساسيات!$H$2))))))))))))</f>
        <v>الثالث</v>
      </c>
      <c r="AG55" s="95" t="str">
        <f>IF(H55="","",IF(H55&lt;=أساسيات!$G$13,أساسيات!$I$13,IF(H55&lt;=أساسيات!$G$12,أساسيات!$I$12,IF(H55&lt;=أساسيات!$G$11,أساسيات!$I$11,IF(H55&lt;=أساسيات!$G$10,أساسيات!$I$10,IF(H55&lt;=أساسيات!$G$9,أساسيات!$I$9,IF(H55&lt;=أساسيات!$G$8,أساسيات!$I$8,IF(H55&lt;=أساسيات!$G$7,أساسيات!$I$7,IF(H55&lt;=أساسيات!$G$6,أساسيات!$I$6,IF(H55&lt;=أساسيات!$G$5,أساسيات!$I$5,IF(H55&lt;=أساسيات!$G$4,أساسيات!$I$4,IF(H55&lt;=أساسيات!$G$3,أساسيات!$I$3,أساسيات!$I$2))))))))))))</f>
        <v>ويجوز ثاني</v>
      </c>
      <c r="AH55" s="91"/>
      <c r="AI55" s="99">
        <f>IFERROR(IF(H55="","",DATEDIF($H55,أساسيات!$J$2,"Y")),"")</f>
        <v>7</v>
      </c>
      <c r="AJ55" s="99">
        <f>IFERROR(IF(H55="","",DATEDIF($H55,أساسيات!$J$2,"ym")),"")</f>
        <v>8</v>
      </c>
      <c r="AK55" s="99">
        <f>IFERROR(IF(H55="","",DATEDIF($H55,أساسيات!$J$2,"md")),"")</f>
        <v>0</v>
      </c>
      <c r="AL55" s="99"/>
      <c r="AM55" s="99"/>
      <c r="AN55" s="88"/>
      <c r="AO55" s="88"/>
      <c r="AP55" s="94">
        <v>160</v>
      </c>
      <c r="AQ55" s="94"/>
    </row>
    <row r="56" spans="1:43" s="96" customFormat="1" x14ac:dyDescent="0.25">
      <c r="A56" s="88"/>
      <c r="B56" s="89">
        <v>24</v>
      </c>
      <c r="C56" s="128" t="s">
        <v>13</v>
      </c>
      <c r="D56" s="128" t="s">
        <v>462</v>
      </c>
      <c r="E56" s="91" t="s">
        <v>110</v>
      </c>
      <c r="F56" s="129" t="s">
        <v>761</v>
      </c>
      <c r="G56" s="88"/>
      <c r="H56" s="92">
        <v>40719</v>
      </c>
      <c r="I56" s="92"/>
      <c r="J56" s="90" t="s">
        <v>1162</v>
      </c>
      <c r="K56" s="97" t="s">
        <v>642</v>
      </c>
      <c r="L56" s="91" t="s">
        <v>837</v>
      </c>
      <c r="M56" s="91" t="s">
        <v>1028</v>
      </c>
      <c r="N56" s="88"/>
      <c r="O56" s="94"/>
      <c r="P56" s="94" t="s">
        <v>125</v>
      </c>
      <c r="Q56" s="93" t="s">
        <v>115</v>
      </c>
      <c r="R56" s="94" t="s">
        <v>417</v>
      </c>
      <c r="S56" s="94"/>
      <c r="T56" s="94"/>
      <c r="U56" s="94"/>
      <c r="V56" s="91" t="s">
        <v>417</v>
      </c>
      <c r="W56" s="88"/>
      <c r="X56" s="88"/>
      <c r="Y56" s="89"/>
      <c r="Z56" s="89"/>
      <c r="AA56" s="89"/>
      <c r="AB56" s="92"/>
      <c r="AC56" s="94"/>
      <c r="AD56" s="94"/>
      <c r="AE56" s="88"/>
      <c r="AF56" s="94" t="str">
        <f>IF(H56="","",IF(H56&lt;=أساسيات!$G$13,أساسيات!$H$13,IF(H56&lt;=أساسيات!$G$12,أساسيات!$H$12,IF(H56&lt;=أساسيات!$G$11,أساسيات!$H$11,IF(H56&lt;=أساسيات!$G$10,أساسيات!$H$10,IF(H56&lt;=أساسيات!$G$9,أساسيات!$H$9,IF(H56&lt;=أساسيات!$G$8,أساسيات!$H$8,IF(H56&lt;=أساسيات!$G$7,أساسيات!$H$7,IF(H56&lt;=أساسيات!$G$6,أساسيات!$H$6,IF(H56&lt;=أساسيات!$G$5,أساسيات!$H$5,IF(H56&lt;=أساسيات!$G$4,أساسيات!$H$4,IF(H56&lt;=أساسيات!$G$3,أساسيات!$H$3,أساسيات!$H$2))))))))))))</f>
        <v>الثالث</v>
      </c>
      <c r="AG56" s="95" t="str">
        <f>IF(H56="","",IF(H56&lt;=أساسيات!$G$13,أساسيات!$I$13,IF(H56&lt;=أساسيات!$G$12,أساسيات!$I$12,IF(H56&lt;=أساسيات!$G$11,أساسيات!$I$11,IF(H56&lt;=أساسيات!$G$10,أساسيات!$I$10,IF(H56&lt;=أساسيات!$G$9,أساسيات!$I$9,IF(H56&lt;=أساسيات!$G$8,أساسيات!$I$8,IF(H56&lt;=أساسيات!$G$7,أساسيات!$I$7,IF(H56&lt;=أساسيات!$G$6,أساسيات!$I$6,IF(H56&lt;=أساسيات!$G$5,أساسيات!$I$5,IF(H56&lt;=أساسيات!$G$4,أساسيات!$I$4,IF(H56&lt;=أساسيات!$G$3,أساسيات!$I$3,أساسيات!$I$2))))))))))))</f>
        <v>ويجوز ثاني</v>
      </c>
      <c r="AH56" s="91"/>
      <c r="AI56" s="99">
        <f>IFERROR(IF(H56="","",DATEDIF($H56,أساسيات!$J$2,"Y")),"")</f>
        <v>8</v>
      </c>
      <c r="AJ56" s="99">
        <f>IFERROR(IF(H56="","",DATEDIF($H56,أساسيات!$J$2,"ym")),"")</f>
        <v>2</v>
      </c>
      <c r="AK56" s="99">
        <f>IFERROR(IF(H56="","",DATEDIF($H56,أساسيات!$J$2,"md")),"")</f>
        <v>7</v>
      </c>
      <c r="AL56" s="99"/>
      <c r="AM56" s="99"/>
      <c r="AN56" s="88"/>
      <c r="AO56" s="88"/>
      <c r="AP56" s="94">
        <v>204</v>
      </c>
      <c r="AQ56" s="94"/>
    </row>
    <row r="57" spans="1:43" s="96" customFormat="1" x14ac:dyDescent="0.25">
      <c r="A57" s="88" t="s">
        <v>1288</v>
      </c>
      <c r="B57" s="89">
        <v>25</v>
      </c>
      <c r="C57" s="128" t="s">
        <v>1349</v>
      </c>
      <c r="D57" s="128" t="s">
        <v>1455</v>
      </c>
      <c r="E57" s="91" t="s">
        <v>472</v>
      </c>
      <c r="F57" s="129" t="s">
        <v>756</v>
      </c>
      <c r="G57" s="88" t="s">
        <v>477</v>
      </c>
      <c r="H57" s="92">
        <v>40909</v>
      </c>
      <c r="I57" s="92"/>
      <c r="J57" s="90" t="s">
        <v>1162</v>
      </c>
      <c r="K57" s="97" t="s">
        <v>642</v>
      </c>
      <c r="L57" s="91" t="s">
        <v>1453</v>
      </c>
      <c r="M57" s="91" t="s">
        <v>1454</v>
      </c>
      <c r="N57" s="88"/>
      <c r="O57" s="94"/>
      <c r="P57" s="94"/>
      <c r="Q57" s="93" t="s">
        <v>116</v>
      </c>
      <c r="R57" s="94"/>
      <c r="S57" s="94"/>
      <c r="T57" s="94"/>
      <c r="U57" s="94"/>
      <c r="V57" s="91"/>
      <c r="W57" s="88"/>
      <c r="X57" s="88"/>
      <c r="Y57" s="89"/>
      <c r="Z57" s="89"/>
      <c r="AA57" s="89"/>
      <c r="AB57" s="92"/>
      <c r="AC57" s="94"/>
      <c r="AD57" s="94"/>
      <c r="AE57" s="88"/>
      <c r="AF57" s="94" t="str">
        <f>IF(H57="","",IF(H57&lt;=أساسيات!$G$13,أساسيات!$H$13,IF(H57&lt;=أساسيات!$G$12,أساسيات!$H$12,IF(H57&lt;=أساسيات!$G$11,أساسيات!$H$11,IF(H57&lt;=أساسيات!$G$10,أساسيات!$H$10,IF(H57&lt;=أساسيات!$G$9,أساسيات!$H$9,IF(H57&lt;=أساسيات!$G$8,أساسيات!$H$8,IF(H57&lt;=أساسيات!$G$7,أساسيات!$H$7,IF(H57&lt;=أساسيات!$G$6,أساسيات!$H$6,IF(H57&lt;=أساسيات!$G$5,أساسيات!$H$5,IF(H57&lt;=أساسيات!$G$4,أساسيات!$H$4,IF(H57&lt;=أساسيات!$G$3,أساسيات!$H$3,أساسيات!$H$2))))))))))))</f>
        <v>الثالث</v>
      </c>
      <c r="AG57" s="95" t="str">
        <f>IF(H57="","",IF(H57&lt;=أساسيات!$G$13,أساسيات!$I$13,IF(H57&lt;=أساسيات!$G$12,أساسيات!$I$12,IF(H57&lt;=أساسيات!$G$11,أساسيات!$I$11,IF(H57&lt;=أساسيات!$G$10,أساسيات!$I$10,IF(H57&lt;=أساسيات!$G$9,أساسيات!$I$9,IF(H57&lt;=أساسيات!$G$8,أساسيات!$I$8,IF(H57&lt;=أساسيات!$G$7,أساسيات!$I$7,IF(H57&lt;=أساسيات!$G$6,أساسيات!$I$6,IF(H57&lt;=أساسيات!$G$5,أساسيات!$I$5,IF(H57&lt;=أساسيات!$G$4,أساسيات!$I$4,IF(H57&lt;=أساسيات!$G$3,أساسيات!$I$3,أساسيات!$I$2))))))))))))</f>
        <v>ويجوز ثاني</v>
      </c>
      <c r="AH57" s="91"/>
      <c r="AI57" s="99">
        <f>IFERROR(IF(H57="","",DATEDIF($H57,أساسيات!$J$2,"Y")),"")</f>
        <v>7</v>
      </c>
      <c r="AJ57" s="99">
        <f>IFERROR(IF(H57="","",DATEDIF($H57,أساسيات!$J$2,"ym")),"")</f>
        <v>8</v>
      </c>
      <c r="AK57" s="99">
        <f>IFERROR(IF(H57="","",DATEDIF($H57,أساسيات!$J$2,"md")),"")</f>
        <v>0</v>
      </c>
      <c r="AL57" s="99"/>
      <c r="AM57" s="99"/>
      <c r="AN57" s="88"/>
      <c r="AO57" s="88"/>
      <c r="AP57" s="94"/>
      <c r="AQ57" s="94"/>
    </row>
    <row r="58" spans="1:43" s="96" customFormat="1" x14ac:dyDescent="0.25">
      <c r="A58" s="88"/>
      <c r="B58" s="89">
        <v>26</v>
      </c>
      <c r="C58" s="128" t="s">
        <v>752</v>
      </c>
      <c r="D58" s="128" t="s">
        <v>1499</v>
      </c>
      <c r="E58" s="91" t="s">
        <v>110</v>
      </c>
      <c r="F58" s="129" t="s">
        <v>750</v>
      </c>
      <c r="G58" s="88" t="s">
        <v>1456</v>
      </c>
      <c r="H58" s="92">
        <v>40643</v>
      </c>
      <c r="I58" s="92"/>
      <c r="J58" s="90" t="s">
        <v>1162</v>
      </c>
      <c r="K58" s="97" t="s">
        <v>642</v>
      </c>
      <c r="L58" s="91" t="s">
        <v>1502</v>
      </c>
      <c r="M58" s="91" t="s">
        <v>1503</v>
      </c>
      <c r="N58" s="88" t="s">
        <v>242</v>
      </c>
      <c r="O58" s="94"/>
      <c r="P58" s="94"/>
      <c r="Q58" s="93" t="s">
        <v>116</v>
      </c>
      <c r="R58" s="94"/>
      <c r="S58" s="94"/>
      <c r="T58" s="94"/>
      <c r="U58" s="94"/>
      <c r="V58" s="91"/>
      <c r="W58" s="88"/>
      <c r="X58" s="88"/>
      <c r="Y58" s="89"/>
      <c r="Z58" s="89"/>
      <c r="AA58" s="89"/>
      <c r="AB58" s="92"/>
      <c r="AC58" s="94"/>
      <c r="AD58" s="94"/>
      <c r="AE58" s="88"/>
      <c r="AF58" s="94" t="str">
        <f>IF(H58="","",IF(H58&lt;=أساسيات!$G$13,أساسيات!$H$13,IF(H58&lt;=أساسيات!$G$12,أساسيات!$H$12,IF(H58&lt;=أساسيات!$G$11,أساسيات!$H$11,IF(H58&lt;=أساسيات!$G$10,أساسيات!$H$10,IF(H58&lt;=أساسيات!$G$9,أساسيات!$H$9,IF(H58&lt;=أساسيات!$G$8,أساسيات!$H$8,IF(H58&lt;=أساسيات!$G$7,أساسيات!$H$7,IF(H58&lt;=أساسيات!$G$6,أساسيات!$H$6,IF(H58&lt;=أساسيات!$G$5,أساسيات!$H$5,IF(H58&lt;=أساسيات!$G$4,أساسيات!$H$4,IF(H58&lt;=أساسيات!$G$3,أساسيات!$H$3,أساسيات!$H$2))))))))))))</f>
        <v>الثالث</v>
      </c>
      <c r="AG58" s="95" t="str">
        <f>IF(H58="","",IF(H58&lt;=أساسيات!$G$13,أساسيات!$I$13,IF(H58&lt;=أساسيات!$G$12,أساسيات!$I$12,IF(H58&lt;=أساسيات!$G$11,أساسيات!$I$11,IF(H58&lt;=أساسيات!$G$10,أساسيات!$I$10,IF(H58&lt;=أساسيات!$G$9,أساسيات!$I$9,IF(H58&lt;=أساسيات!$G$8,أساسيات!$I$8,IF(H58&lt;=أساسيات!$G$7,أساسيات!$I$7,IF(H58&lt;=أساسيات!$G$6,أساسيات!$I$6,IF(H58&lt;=أساسيات!$G$5,أساسيات!$I$5,IF(H58&lt;=أساسيات!$G$4,أساسيات!$I$4,IF(H58&lt;=أساسيات!$G$3,أساسيات!$I$3,أساسيات!$I$2))))))))))))</f>
        <v>ويجوز ثاني</v>
      </c>
      <c r="AH58" s="91"/>
      <c r="AI58" s="99">
        <f>IFERROR(IF(H58="","",DATEDIF($H58,أساسيات!$J$2,"Y")),"")</f>
        <v>8</v>
      </c>
      <c r="AJ58" s="99">
        <f>IFERROR(IF(H58="","",DATEDIF($H58,أساسيات!$J$2,"ym")),"")</f>
        <v>4</v>
      </c>
      <c r="AK58" s="99">
        <f>IFERROR(IF(H58="","",DATEDIF($H58,أساسيات!$J$2,"md")),"")</f>
        <v>22</v>
      </c>
      <c r="AL58" s="99"/>
      <c r="AM58" s="99"/>
      <c r="AN58" s="88" t="s">
        <v>1498</v>
      </c>
      <c r="AO58" s="88"/>
      <c r="AP58" s="94">
        <v>190</v>
      </c>
      <c r="AQ58" s="94"/>
    </row>
    <row r="59" spans="1:43" s="96" customFormat="1" x14ac:dyDescent="0.25">
      <c r="A59" s="88"/>
      <c r="B59" s="89">
        <v>27</v>
      </c>
      <c r="C59" s="128" t="s">
        <v>41</v>
      </c>
      <c r="D59" s="128" t="s">
        <v>707</v>
      </c>
      <c r="E59" s="91" t="s">
        <v>698</v>
      </c>
      <c r="F59" s="129" t="s">
        <v>699</v>
      </c>
      <c r="G59" s="88"/>
      <c r="H59" s="92">
        <v>41640</v>
      </c>
      <c r="I59" s="92"/>
      <c r="J59" s="90" t="s">
        <v>1162</v>
      </c>
      <c r="K59" s="97" t="s">
        <v>642</v>
      </c>
      <c r="L59" s="91" t="s">
        <v>831</v>
      </c>
      <c r="M59" s="91" t="s">
        <v>1022</v>
      </c>
      <c r="N59" s="88"/>
      <c r="O59" s="94"/>
      <c r="P59" s="94" t="s">
        <v>125</v>
      </c>
      <c r="Q59" s="93" t="s">
        <v>115</v>
      </c>
      <c r="R59" s="94" t="s">
        <v>417</v>
      </c>
      <c r="S59" s="94"/>
      <c r="T59" s="94"/>
      <c r="U59" s="94"/>
      <c r="V59" s="91" t="s">
        <v>417</v>
      </c>
      <c r="W59" s="88"/>
      <c r="X59" s="88"/>
      <c r="Y59" s="89"/>
      <c r="Z59" s="89"/>
      <c r="AA59" s="89"/>
      <c r="AB59" s="92"/>
      <c r="AC59" s="94"/>
      <c r="AD59" s="94"/>
      <c r="AE59" s="88"/>
      <c r="AF59" s="94" t="str">
        <f>IF(H59="","",IF(H59&lt;=أساسيات!$G$13,أساسيات!$H$13,IF(H59&lt;=أساسيات!$G$12,أساسيات!$H$12,IF(H59&lt;=أساسيات!$G$11,أساسيات!$H$11,IF(H59&lt;=أساسيات!$G$10,أساسيات!$H$10,IF(H59&lt;=أساسيات!$G$9,أساسيات!$H$9,IF(H59&lt;=أساسيات!$G$8,أساسيات!$H$8,IF(H59&lt;=أساسيات!$G$7,أساسيات!$H$7,IF(H59&lt;=أساسيات!$G$6,أساسيات!$H$6,IF(H59&lt;=أساسيات!$G$5,أساسيات!$H$5,IF(H59&lt;=أساسيات!$G$4,أساسيات!$H$4,IF(H59&lt;=أساسيات!$G$3,أساسيات!$H$3,أساسيات!$H$2))))))))))))</f>
        <v>الأول</v>
      </c>
      <c r="AG59" s="95" t="str">
        <f>IF(H59="","",IF(H59&lt;=أساسيات!$G$13,أساسيات!$I$13,IF(H59&lt;=أساسيات!$G$12,أساسيات!$I$12,IF(H59&lt;=أساسيات!$G$11,أساسيات!$I$11,IF(H59&lt;=أساسيات!$G$10,أساسيات!$I$10,IF(H59&lt;=أساسيات!$G$9,أساسيات!$I$9,IF(H59&lt;=أساسيات!$G$8,أساسيات!$I$8,IF(H59&lt;=أساسيات!$G$7,أساسيات!$I$7,IF(H59&lt;=أساسيات!$G$6,أساسيات!$I$6,IF(H59&lt;=أساسيات!$G$5,أساسيات!$I$5,IF(H59&lt;=أساسيات!$G$4,أساسيات!$I$4,IF(H59&lt;=أساسيات!$G$3,أساسيات!$I$3,أساسيات!$I$2))))))))))))</f>
        <v>أول</v>
      </c>
      <c r="AH59" s="91"/>
      <c r="AI59" s="99">
        <f>IFERROR(IF(H59="","",DATEDIF($H59,أساسيات!$J$2,"Y")),"")</f>
        <v>5</v>
      </c>
      <c r="AJ59" s="99">
        <f>IFERROR(IF(H59="","",DATEDIF($H59,أساسيات!$J$2,"ym")),"")</f>
        <v>8</v>
      </c>
      <c r="AK59" s="99">
        <f>IFERROR(IF(H59="","",DATEDIF($H59,أساسيات!$J$2,"md")),"")</f>
        <v>0</v>
      </c>
      <c r="AL59" s="99"/>
      <c r="AM59" s="99"/>
      <c r="AN59" s="88"/>
      <c r="AO59" s="88"/>
      <c r="AP59" s="94">
        <v>193</v>
      </c>
      <c r="AQ59" s="94"/>
    </row>
    <row r="60" spans="1:43" s="96" customFormat="1" x14ac:dyDescent="0.25">
      <c r="A60" s="88"/>
      <c r="B60" s="89">
        <v>28</v>
      </c>
      <c r="C60" s="128" t="s">
        <v>41</v>
      </c>
      <c r="D60" s="128" t="s">
        <v>700</v>
      </c>
      <c r="E60" s="91" t="s">
        <v>725</v>
      </c>
      <c r="F60" s="129" t="s">
        <v>43</v>
      </c>
      <c r="G60" s="88" t="s">
        <v>1387</v>
      </c>
      <c r="H60" s="92">
        <v>40909</v>
      </c>
      <c r="I60" s="92"/>
      <c r="J60" s="90" t="s">
        <v>1162</v>
      </c>
      <c r="K60" s="97" t="s">
        <v>642</v>
      </c>
      <c r="L60" s="91" t="s">
        <v>816</v>
      </c>
      <c r="M60" s="91" t="s">
        <v>1345</v>
      </c>
      <c r="N60" s="88"/>
      <c r="O60" s="94"/>
      <c r="P60" s="94"/>
      <c r="Q60" s="93" t="s">
        <v>115</v>
      </c>
      <c r="R60" s="94"/>
      <c r="S60" s="94"/>
      <c r="T60" s="94"/>
      <c r="U60" s="94"/>
      <c r="V60" s="91"/>
      <c r="W60" s="88"/>
      <c r="X60" s="88"/>
      <c r="Y60" s="89"/>
      <c r="Z60" s="89"/>
      <c r="AA60" s="89"/>
      <c r="AB60" s="92"/>
      <c r="AC60" s="94"/>
      <c r="AD60" s="94"/>
      <c r="AE60" s="88"/>
      <c r="AF60" s="94" t="str">
        <f>IF(H60="","",IF(H60&lt;=أساسيات!$G$13,أساسيات!$H$13,IF(H60&lt;=أساسيات!$G$12,أساسيات!$H$12,IF(H60&lt;=أساسيات!$G$11,أساسيات!$H$11,IF(H60&lt;=أساسيات!$G$10,أساسيات!$H$10,IF(H60&lt;=أساسيات!$G$9,أساسيات!$H$9,IF(H60&lt;=أساسيات!$G$8,أساسيات!$H$8,IF(H60&lt;=أساسيات!$G$7,أساسيات!$H$7,IF(H60&lt;=أساسيات!$G$6,أساسيات!$H$6,IF(H60&lt;=أساسيات!$G$5,أساسيات!$H$5,IF(H60&lt;=أساسيات!$G$4,أساسيات!$H$4,IF(H60&lt;=أساسيات!$G$3,أساسيات!$H$3,أساسيات!$H$2))))))))))))</f>
        <v>الثالث</v>
      </c>
      <c r="AG60" s="95" t="str">
        <f>IF(H60="","",IF(H60&lt;=أساسيات!$G$13,أساسيات!$I$13,IF(H60&lt;=أساسيات!$G$12,أساسيات!$I$12,IF(H60&lt;=أساسيات!$G$11,أساسيات!$I$11,IF(H60&lt;=أساسيات!$G$10,أساسيات!$I$10,IF(H60&lt;=أساسيات!$G$9,أساسيات!$I$9,IF(H60&lt;=أساسيات!$G$8,أساسيات!$I$8,IF(H60&lt;=أساسيات!$G$7,أساسيات!$I$7,IF(H60&lt;=أساسيات!$G$6,أساسيات!$I$6,IF(H60&lt;=أساسيات!$G$5,أساسيات!$I$5,IF(H60&lt;=أساسيات!$G$4,أساسيات!$I$4,IF(H60&lt;=أساسيات!$G$3,أساسيات!$I$3,أساسيات!$I$2))))))))))))</f>
        <v>ويجوز ثاني</v>
      </c>
      <c r="AH60" s="91"/>
      <c r="AI60" s="99">
        <f>IFERROR(IF(H60="","",DATEDIF($H60,أساسيات!$J$2,"Y")),"")</f>
        <v>7</v>
      </c>
      <c r="AJ60" s="99">
        <f>IFERROR(IF(H60="","",DATEDIF($H60,أساسيات!$J$2,"ym")),"")</f>
        <v>8</v>
      </c>
      <c r="AK60" s="99">
        <f>IFERROR(IF(H60="","",DATEDIF($H60,أساسيات!$J$2,"md")),"")</f>
        <v>0</v>
      </c>
      <c r="AL60" s="99"/>
      <c r="AM60" s="99"/>
      <c r="AN60" s="88"/>
      <c r="AO60" s="88"/>
      <c r="AP60" s="94"/>
      <c r="AQ60" s="94"/>
    </row>
    <row r="61" spans="1:43" s="96" customFormat="1" x14ac:dyDescent="0.25">
      <c r="A61" s="88"/>
      <c r="B61" s="89">
        <v>29</v>
      </c>
      <c r="C61" s="128" t="s">
        <v>110</v>
      </c>
      <c r="D61" s="128" t="s">
        <v>707</v>
      </c>
      <c r="E61" s="91" t="s">
        <v>113</v>
      </c>
      <c r="F61" s="129" t="s">
        <v>754</v>
      </c>
      <c r="G61" s="88"/>
      <c r="H61" s="92">
        <v>41299</v>
      </c>
      <c r="I61" s="92"/>
      <c r="J61" s="90" t="s">
        <v>1162</v>
      </c>
      <c r="K61" s="97" t="s">
        <v>642</v>
      </c>
      <c r="L61" s="91" t="s">
        <v>830</v>
      </c>
      <c r="M61" s="91" t="s">
        <v>1021</v>
      </c>
      <c r="N61" s="88"/>
      <c r="O61" s="94"/>
      <c r="P61" s="94" t="s">
        <v>125</v>
      </c>
      <c r="Q61" s="93" t="s">
        <v>116</v>
      </c>
      <c r="R61" s="94"/>
      <c r="S61" s="94"/>
      <c r="T61" s="94"/>
      <c r="U61" s="94"/>
      <c r="V61" s="91"/>
      <c r="W61" s="88"/>
      <c r="X61" s="88"/>
      <c r="Y61" s="89"/>
      <c r="Z61" s="89"/>
      <c r="AA61" s="89"/>
      <c r="AB61" s="92"/>
      <c r="AC61" s="94"/>
      <c r="AD61" s="94"/>
      <c r="AE61" s="88"/>
      <c r="AF61" s="94" t="str">
        <f>IF(H61="","",IF(H61&lt;=أساسيات!$G$13,أساسيات!$H$13,IF(H61&lt;=أساسيات!$G$12,أساسيات!$H$12,IF(H61&lt;=أساسيات!$G$11,أساسيات!$H$11,IF(H61&lt;=أساسيات!$G$10,أساسيات!$H$10,IF(H61&lt;=أساسيات!$G$9,أساسيات!$H$9,IF(H61&lt;=أساسيات!$G$8,أساسيات!$H$8,IF(H61&lt;=أساسيات!$G$7,أساسيات!$H$7,IF(H61&lt;=أساسيات!$G$6,أساسيات!$H$6,IF(H61&lt;=أساسيات!$G$5,أساسيات!$H$5,IF(H61&lt;=أساسيات!$G$4,أساسيات!$H$4,IF(H61&lt;=أساسيات!$G$3,أساسيات!$H$3,أساسيات!$H$2))))))))))))</f>
        <v>الثاني</v>
      </c>
      <c r="AG61" s="95" t="str">
        <f>IF(H61="","",IF(H61&lt;=أساسيات!$G$13,أساسيات!$I$13,IF(H61&lt;=أساسيات!$G$12,أساسيات!$I$12,IF(H61&lt;=أساسيات!$G$11,أساسيات!$I$11,IF(H61&lt;=أساسيات!$G$10,أساسيات!$I$10,IF(H61&lt;=أساسيات!$G$9,أساسيات!$I$9,IF(H61&lt;=أساسيات!$G$8,أساسيات!$I$8,IF(H61&lt;=أساسيات!$G$7,أساسيات!$I$7,IF(H61&lt;=أساسيات!$G$6,أساسيات!$I$6,IF(H61&lt;=أساسيات!$G$5,أساسيات!$I$5,IF(H61&lt;=أساسيات!$G$4,أساسيات!$I$4,IF(H61&lt;=أساسيات!$G$3,أساسيات!$I$3,أساسيات!$I$2))))))))))))</f>
        <v>ويجوز أول</v>
      </c>
      <c r="AH61" s="91"/>
      <c r="AI61" s="99">
        <f>IFERROR(IF(H61="","",DATEDIF($H61,أساسيات!$J$2,"Y")),"")</f>
        <v>6</v>
      </c>
      <c r="AJ61" s="99">
        <f>IFERROR(IF(H61="","",DATEDIF($H61,أساسيات!$J$2,"ym")),"")</f>
        <v>7</v>
      </c>
      <c r="AK61" s="99">
        <f>IFERROR(IF(H61="","",DATEDIF($H61,أساسيات!$J$2,"md")),"")</f>
        <v>7</v>
      </c>
      <c r="AL61" s="99"/>
      <c r="AM61" s="99"/>
      <c r="AN61" s="88"/>
      <c r="AO61" s="88"/>
      <c r="AP61" s="94">
        <v>192</v>
      </c>
      <c r="AQ61" s="94"/>
    </row>
    <row r="62" spans="1:43" s="96" customFormat="1" x14ac:dyDescent="0.25">
      <c r="A62" s="88"/>
      <c r="B62" s="89">
        <v>30</v>
      </c>
      <c r="C62" s="128" t="s">
        <v>51</v>
      </c>
      <c r="D62" s="128" t="s">
        <v>719</v>
      </c>
      <c r="E62" s="91" t="s">
        <v>113</v>
      </c>
      <c r="F62" s="129" t="s">
        <v>1462</v>
      </c>
      <c r="G62" s="88" t="s">
        <v>244</v>
      </c>
      <c r="H62" s="92">
        <v>41440</v>
      </c>
      <c r="I62" s="92">
        <v>43673</v>
      </c>
      <c r="J62" s="90" t="s">
        <v>1162</v>
      </c>
      <c r="K62" s="97" t="s">
        <v>642</v>
      </c>
      <c r="L62" s="91" t="s">
        <v>800</v>
      </c>
      <c r="M62" s="91" t="s">
        <v>869</v>
      </c>
      <c r="N62" s="88"/>
      <c r="O62" s="94" t="s">
        <v>244</v>
      </c>
      <c r="P62" s="94" t="s">
        <v>114</v>
      </c>
      <c r="Q62" s="93" t="s">
        <v>115</v>
      </c>
      <c r="R62" s="94"/>
      <c r="S62" s="94"/>
      <c r="T62" s="94"/>
      <c r="U62" s="94"/>
      <c r="V62" s="91"/>
      <c r="W62" s="88"/>
      <c r="X62" s="88"/>
      <c r="Y62" s="89"/>
      <c r="Z62" s="89"/>
      <c r="AA62" s="89"/>
      <c r="AB62" s="92">
        <v>43466</v>
      </c>
      <c r="AC62" s="94" t="s">
        <v>677</v>
      </c>
      <c r="AD62" s="94" t="s">
        <v>677</v>
      </c>
      <c r="AE62" s="88"/>
      <c r="AF62" s="94" t="str">
        <f>IF(H62="","",IF(H62&lt;=أساسيات!$G$13,أساسيات!$H$13,IF(H62&lt;=أساسيات!$G$12,أساسيات!$H$12,IF(H62&lt;=أساسيات!$G$11,أساسيات!$H$11,IF(H62&lt;=أساسيات!$G$10,أساسيات!$H$10,IF(H62&lt;=أساسيات!$G$9,أساسيات!$H$9,IF(H62&lt;=أساسيات!$G$8,أساسيات!$H$8,IF(H62&lt;=أساسيات!$G$7,أساسيات!$H$7,IF(H62&lt;=أساسيات!$G$6,أساسيات!$H$6,IF(H62&lt;=أساسيات!$G$5,أساسيات!$H$5,IF(H62&lt;=أساسيات!$G$4,أساسيات!$H$4,IF(H62&lt;=أساسيات!$G$3,أساسيات!$H$3,أساسيات!$H$2))))))))))))</f>
        <v>الأول</v>
      </c>
      <c r="AG62" s="95" t="str">
        <f>IF(H62="","",IF(H62&lt;=أساسيات!$G$13,أساسيات!$I$13,IF(H62&lt;=أساسيات!$G$12,أساسيات!$I$12,IF(H62&lt;=أساسيات!$G$11,أساسيات!$I$11,IF(H62&lt;=أساسيات!$G$10,أساسيات!$I$10,IF(H62&lt;=أساسيات!$G$9,أساسيات!$I$9,IF(H62&lt;=أساسيات!$G$8,أساسيات!$I$8,IF(H62&lt;=أساسيات!$G$7,أساسيات!$I$7,IF(H62&lt;=أساسيات!$G$6,أساسيات!$I$6,IF(H62&lt;=أساسيات!$G$5,أساسيات!$I$5,IF(H62&lt;=أساسيات!$G$4,أساسيات!$I$4,IF(H62&lt;=أساسيات!$G$3,أساسيات!$I$3,أساسيات!$I$2))))))))))))</f>
        <v>أول</v>
      </c>
      <c r="AH62" s="91"/>
      <c r="AI62" s="99">
        <f>IFERROR(IF(H62="","",DATEDIF($H62,أساسيات!$J$2,"Y")),"")</f>
        <v>6</v>
      </c>
      <c r="AJ62" s="99">
        <f>IFERROR(IF(H62="","",DATEDIF($H62,أساسيات!$J$2,"ym")),"")</f>
        <v>2</v>
      </c>
      <c r="AK62" s="99">
        <f>IFERROR(IF(H62="","",DATEDIF($H62,أساسيات!$J$2,"md")),"")</f>
        <v>17</v>
      </c>
      <c r="AL62" s="99"/>
      <c r="AM62" s="99"/>
      <c r="AN62" s="88"/>
      <c r="AO62" s="88"/>
      <c r="AP62" s="94">
        <v>24</v>
      </c>
      <c r="AQ62" s="94">
        <v>1</v>
      </c>
    </row>
    <row r="63" spans="1:43" s="96" customFormat="1" x14ac:dyDescent="0.25">
      <c r="A63" s="88" t="s">
        <v>1288</v>
      </c>
      <c r="B63" s="89">
        <v>1</v>
      </c>
      <c r="C63" s="128" t="s">
        <v>242</v>
      </c>
      <c r="D63" s="128" t="s">
        <v>1320</v>
      </c>
      <c r="E63" s="91" t="s">
        <v>111</v>
      </c>
      <c r="F63" s="129" t="s">
        <v>17</v>
      </c>
      <c r="G63" s="88" t="s">
        <v>1343</v>
      </c>
      <c r="H63" s="92">
        <v>40050</v>
      </c>
      <c r="I63" s="92"/>
      <c r="J63" s="90" t="s">
        <v>484</v>
      </c>
      <c r="K63" s="97" t="s">
        <v>642</v>
      </c>
      <c r="L63" s="91" t="s">
        <v>1321</v>
      </c>
      <c r="M63" s="91" t="s">
        <v>1322</v>
      </c>
      <c r="N63" s="88"/>
      <c r="O63" s="94"/>
      <c r="P63" s="94"/>
      <c r="Q63" s="93" t="s">
        <v>116</v>
      </c>
      <c r="R63" s="94"/>
      <c r="S63" s="94"/>
      <c r="T63" s="94"/>
      <c r="U63" s="94"/>
      <c r="V63" s="91"/>
      <c r="W63" s="88"/>
      <c r="X63" s="88"/>
      <c r="Y63" s="89"/>
      <c r="Z63" s="89"/>
      <c r="AA63" s="89"/>
      <c r="AB63" s="92"/>
      <c r="AC63" s="94"/>
      <c r="AD63" s="94"/>
      <c r="AE63" s="88"/>
      <c r="AF63" s="94" t="str">
        <f>IF(H63="","",IF(H63&lt;=أساسيات!$G$13,أساسيات!$H$13,IF(H63&lt;=أساسيات!$G$12,أساسيات!$H$12,IF(H63&lt;=أساسيات!$G$11,أساسيات!$H$11,IF(H63&lt;=أساسيات!$G$10,أساسيات!$H$10,IF(H63&lt;=أساسيات!$G$9,أساسيات!$H$9,IF(H63&lt;=أساسيات!$G$8,أساسيات!$H$8,IF(H63&lt;=أساسيات!$G$7,أساسيات!$H$7,IF(H63&lt;=أساسيات!$G$6,أساسيات!$H$6,IF(H63&lt;=أساسيات!$G$5,أساسيات!$H$5,IF(H63&lt;=أساسيات!$G$4,أساسيات!$H$4,IF(H63&lt;=أساسيات!$G$3,أساسيات!$H$3,أساسيات!$H$2))))))))))))</f>
        <v>الخامس</v>
      </c>
      <c r="AG63" s="95" t="str">
        <f>IF(H63="","",IF(H63&lt;=أساسيات!$G$13,أساسيات!$I$13,IF(H63&lt;=أساسيات!$G$12,أساسيات!$I$12,IF(H63&lt;=أساسيات!$G$11,أساسيات!$I$11,IF(H63&lt;=أساسيات!$G$10,أساسيات!$I$10,IF(H63&lt;=أساسيات!$G$9,أساسيات!$I$9,IF(H63&lt;=أساسيات!$G$8,أساسيات!$I$8,IF(H63&lt;=أساسيات!$G$7,أساسيات!$I$7,IF(H63&lt;=أساسيات!$G$6,أساسيات!$I$6,IF(H63&lt;=أساسيات!$G$5,أساسيات!$I$5,IF(H63&lt;=أساسيات!$G$4,أساسيات!$I$4,IF(H63&lt;=أساسيات!$G$3,أساسيات!$I$3,أساسيات!$I$2))))))))))))</f>
        <v>ويجوز رابع وثالث</v>
      </c>
      <c r="AH63" s="91"/>
      <c r="AI63" s="99">
        <f>IFERROR(IF(H63="","",DATEDIF($H63,أساسيات!$J$2,"Y")),"")</f>
        <v>10</v>
      </c>
      <c r="AJ63" s="99">
        <f>IFERROR(IF(H63="","",DATEDIF($H63,أساسيات!$J$2,"ym")),"")</f>
        <v>0</v>
      </c>
      <c r="AK63" s="99">
        <f>IFERROR(IF(H63="","",DATEDIF($H63,أساسيات!$J$2,"md")),"")</f>
        <v>7</v>
      </c>
      <c r="AL63" s="99"/>
      <c r="AM63" s="99"/>
      <c r="AN63" s="88"/>
      <c r="AO63" s="88"/>
      <c r="AP63" s="94"/>
      <c r="AQ63" s="94"/>
    </row>
    <row r="64" spans="1:43" s="96" customFormat="1" x14ac:dyDescent="0.25">
      <c r="A64" s="88">
        <v>221</v>
      </c>
      <c r="B64" s="89">
        <v>2</v>
      </c>
      <c r="C64" s="128" t="s">
        <v>476</v>
      </c>
      <c r="D64" s="128" t="s">
        <v>123</v>
      </c>
      <c r="E64" s="91" t="s">
        <v>124</v>
      </c>
      <c r="F64" s="129" t="s">
        <v>121</v>
      </c>
      <c r="G64" s="88"/>
      <c r="H64" s="92">
        <v>40269</v>
      </c>
      <c r="I64" s="92">
        <v>43668</v>
      </c>
      <c r="J64" s="90" t="s">
        <v>484</v>
      </c>
      <c r="K64" s="97" t="s">
        <v>642</v>
      </c>
      <c r="L64" s="91" t="s">
        <v>434</v>
      </c>
      <c r="M64" s="91" t="s">
        <v>917</v>
      </c>
      <c r="N64" s="88"/>
      <c r="O64" s="94"/>
      <c r="P64" s="94" t="s">
        <v>125</v>
      </c>
      <c r="Q64" s="93" t="s">
        <v>115</v>
      </c>
      <c r="R64" s="94"/>
      <c r="S64" s="94"/>
      <c r="T64" s="94"/>
      <c r="U64" s="94"/>
      <c r="V64" s="91"/>
      <c r="W64" s="88"/>
      <c r="X64" s="88"/>
      <c r="Y64" s="89"/>
      <c r="Z64" s="89"/>
      <c r="AA64" s="89"/>
      <c r="AB64" s="92">
        <v>43466</v>
      </c>
      <c r="AC64" s="94" t="s">
        <v>677</v>
      </c>
      <c r="AD64" s="94" t="s">
        <v>677</v>
      </c>
      <c r="AE64" s="88" t="s">
        <v>475</v>
      </c>
      <c r="AF64" s="94" t="str">
        <f>IF(H64="","",IF(H64&lt;=أساسيات!$G$13,أساسيات!$H$13,IF(H64&lt;=أساسيات!$G$12,أساسيات!$H$12,IF(H64&lt;=أساسيات!$G$11,أساسيات!$H$11,IF(H64&lt;=أساسيات!$G$10,أساسيات!$H$10,IF(H64&lt;=أساسيات!$G$9,أساسيات!$H$9,IF(H64&lt;=أساسيات!$G$8,أساسيات!$H$8,IF(H64&lt;=أساسيات!$G$7,أساسيات!$H$7,IF(H64&lt;=أساسيات!$G$6,أساسيات!$H$6,IF(H64&lt;=أساسيات!$G$5,أساسيات!$H$5,IF(H64&lt;=أساسيات!$G$4,أساسيات!$H$4,IF(H64&lt;=أساسيات!$G$3,أساسيات!$H$3,أساسيات!$H$2))))))))))))</f>
        <v>الرابع</v>
      </c>
      <c r="AG64" s="95" t="str">
        <f>IF(H64="","",IF(H64&lt;=أساسيات!$G$13,أساسيات!$I$13,IF(H64&lt;=أساسيات!$G$12,أساسيات!$I$12,IF(H64&lt;=أساسيات!$G$11,أساسيات!$I$11,IF(H64&lt;=أساسيات!$G$10,أساسيات!$I$10,IF(H64&lt;=أساسيات!$G$9,أساسيات!$I$9,IF(H64&lt;=أساسيات!$G$8,أساسيات!$I$8,IF(H64&lt;=أساسيات!$G$7,أساسيات!$I$7,IF(H64&lt;=أساسيات!$G$6,أساسيات!$I$6,IF(H64&lt;=أساسيات!$G$5,أساسيات!$I$5,IF(H64&lt;=أساسيات!$G$4,أساسيات!$I$4,IF(H64&lt;=أساسيات!$G$3,أساسيات!$I$3,أساسيات!$I$2))))))))))))</f>
        <v>ويجوز ثالث</v>
      </c>
      <c r="AH64" s="91"/>
      <c r="AI64" s="99">
        <f>IFERROR(IF(H64="","",DATEDIF($H64,أساسيات!$J$2,"Y")),"")</f>
        <v>9</v>
      </c>
      <c r="AJ64" s="99">
        <f>IFERROR(IF(H64="","",DATEDIF($H64,أساسيات!$J$2,"ym")),"")</f>
        <v>5</v>
      </c>
      <c r="AK64" s="99">
        <f>IFERROR(IF(H64="","",DATEDIF($H64,أساسيات!$J$2,"md")),"")</f>
        <v>0</v>
      </c>
      <c r="AL64" s="99"/>
      <c r="AM64" s="99"/>
      <c r="AN64" s="88"/>
      <c r="AO64" s="88"/>
      <c r="AP64" s="94">
        <v>73</v>
      </c>
      <c r="AQ64" s="94">
        <v>2</v>
      </c>
    </row>
    <row r="65" spans="1:43" s="96" customFormat="1" x14ac:dyDescent="0.25">
      <c r="A65" s="88">
        <v>1</v>
      </c>
      <c r="B65" s="89">
        <v>3</v>
      </c>
      <c r="C65" s="128" t="s">
        <v>113</v>
      </c>
      <c r="D65" s="128" t="s">
        <v>142</v>
      </c>
      <c r="E65" s="91" t="s">
        <v>110</v>
      </c>
      <c r="F65" s="129" t="s">
        <v>40</v>
      </c>
      <c r="G65" s="88"/>
      <c r="H65" s="92">
        <v>40913</v>
      </c>
      <c r="I65" s="92">
        <v>43668</v>
      </c>
      <c r="J65" s="90" t="s">
        <v>484</v>
      </c>
      <c r="K65" s="97" t="s">
        <v>642</v>
      </c>
      <c r="L65" s="91" t="s">
        <v>781</v>
      </c>
      <c r="M65" s="91" t="s">
        <v>918</v>
      </c>
      <c r="N65" s="88"/>
      <c r="O65" s="94"/>
      <c r="P65" s="94" t="s">
        <v>114</v>
      </c>
      <c r="Q65" s="93" t="s">
        <v>116</v>
      </c>
      <c r="R65" s="94"/>
      <c r="S65" s="94"/>
      <c r="T65" s="94"/>
      <c r="U65" s="94"/>
      <c r="V65" s="91"/>
      <c r="W65" s="88"/>
      <c r="X65" s="88"/>
      <c r="Y65" s="89">
        <v>943962712</v>
      </c>
      <c r="Z65" s="89"/>
      <c r="AA65" s="89"/>
      <c r="AB65" s="92">
        <v>43466</v>
      </c>
      <c r="AC65" s="94" t="s">
        <v>677</v>
      </c>
      <c r="AD65" s="94" t="s">
        <v>677</v>
      </c>
      <c r="AE65" s="88" t="s">
        <v>475</v>
      </c>
      <c r="AF65" s="94" t="str">
        <f>IF(H65="","",IF(H65&lt;=أساسيات!$G$13,أساسيات!$H$13,IF(H65&lt;=أساسيات!$G$12,أساسيات!$H$12,IF(H65&lt;=أساسيات!$G$11,أساسيات!$H$11,IF(H65&lt;=أساسيات!$G$10,أساسيات!$H$10,IF(H65&lt;=أساسيات!$G$9,أساسيات!$H$9,IF(H65&lt;=أساسيات!$G$8,أساسيات!$H$8,IF(H65&lt;=أساسيات!$G$7,أساسيات!$H$7,IF(H65&lt;=أساسيات!$G$6,أساسيات!$H$6,IF(H65&lt;=أساسيات!$G$5,أساسيات!$H$5,IF(H65&lt;=أساسيات!$G$4,أساسيات!$H$4,IF(H65&lt;=أساسيات!$G$3,أساسيات!$H$3,أساسيات!$H$2))))))))))))</f>
        <v>الثالث</v>
      </c>
      <c r="AG65" s="95" t="str">
        <f>IF(H65="","",IF(H65&lt;=أساسيات!$G$13,أساسيات!$I$13,IF(H65&lt;=أساسيات!$G$12,أساسيات!$I$12,IF(H65&lt;=أساسيات!$G$11,أساسيات!$I$11,IF(H65&lt;=أساسيات!$G$10,أساسيات!$I$10,IF(H65&lt;=أساسيات!$G$9,أساسيات!$I$9,IF(H65&lt;=أساسيات!$G$8,أساسيات!$I$8,IF(H65&lt;=أساسيات!$G$7,أساسيات!$I$7,IF(H65&lt;=أساسيات!$G$6,أساسيات!$I$6,IF(H65&lt;=أساسيات!$G$5,أساسيات!$I$5,IF(H65&lt;=أساسيات!$G$4,أساسيات!$I$4,IF(H65&lt;=أساسيات!$G$3,أساسيات!$I$3,أساسيات!$I$2))))))))))))</f>
        <v>ويجوز ثاني</v>
      </c>
      <c r="AH65" s="91"/>
      <c r="AI65" s="99">
        <f>IFERROR(IF(H65="","",DATEDIF($H65,أساسيات!$J$2,"Y")),"")</f>
        <v>7</v>
      </c>
      <c r="AJ65" s="99">
        <f>IFERROR(IF(H65="","",DATEDIF($H65,أساسيات!$J$2,"ym")),"")</f>
        <v>7</v>
      </c>
      <c r="AK65" s="99">
        <f>IFERROR(IF(H65="","",DATEDIF($H65,أساسيات!$J$2,"md")),"")</f>
        <v>27</v>
      </c>
      <c r="AL65" s="99"/>
      <c r="AM65" s="99"/>
      <c r="AN65" s="88"/>
      <c r="AO65" s="88"/>
      <c r="AP65" s="94">
        <v>74</v>
      </c>
      <c r="AQ65" s="94">
        <v>2</v>
      </c>
    </row>
    <row r="66" spans="1:43" s="96" customFormat="1" x14ac:dyDescent="0.25">
      <c r="A66" s="88"/>
      <c r="B66" s="89">
        <v>4</v>
      </c>
      <c r="C66" s="128" t="s">
        <v>728</v>
      </c>
      <c r="D66" s="128" t="s">
        <v>729</v>
      </c>
      <c r="E66" s="91" t="s">
        <v>242</v>
      </c>
      <c r="F66" s="129" t="s">
        <v>730</v>
      </c>
      <c r="G66" s="88" t="s">
        <v>244</v>
      </c>
      <c r="H66" s="92">
        <v>40179</v>
      </c>
      <c r="I66" s="92"/>
      <c r="J66" s="90" t="s">
        <v>484</v>
      </c>
      <c r="K66" s="97" t="s">
        <v>642</v>
      </c>
      <c r="L66" s="91" t="s">
        <v>819</v>
      </c>
      <c r="M66" s="91" t="s">
        <v>1008</v>
      </c>
      <c r="N66" s="88" t="s">
        <v>728</v>
      </c>
      <c r="O66" s="94"/>
      <c r="P66" s="94" t="s">
        <v>125</v>
      </c>
      <c r="Q66" s="93" t="s">
        <v>116</v>
      </c>
      <c r="R66" s="94" t="s">
        <v>417</v>
      </c>
      <c r="S66" s="94"/>
      <c r="T66" s="94"/>
      <c r="U66" s="94"/>
      <c r="V66" s="91" t="s">
        <v>417</v>
      </c>
      <c r="W66" s="88"/>
      <c r="X66" s="88"/>
      <c r="Y66" s="89"/>
      <c r="Z66" s="89"/>
      <c r="AA66" s="89"/>
      <c r="AB66" s="92"/>
      <c r="AC66" s="94"/>
      <c r="AD66" s="94"/>
      <c r="AE66" s="88"/>
      <c r="AF66" s="94" t="str">
        <f>IF(H66="","",IF(H66&lt;=أساسيات!$G$13,أساسيات!$H$13,IF(H66&lt;=أساسيات!$G$12,أساسيات!$H$12,IF(H66&lt;=أساسيات!$G$11,أساسيات!$H$11,IF(H66&lt;=أساسيات!$G$10,أساسيات!$H$10,IF(H66&lt;=أساسيات!$G$9,أساسيات!$H$9,IF(H66&lt;=أساسيات!$G$8,أساسيات!$H$8,IF(H66&lt;=أساسيات!$G$7,أساسيات!$H$7,IF(H66&lt;=أساسيات!$G$6,أساسيات!$H$6,IF(H66&lt;=أساسيات!$G$5,أساسيات!$H$5,IF(H66&lt;=أساسيات!$G$4,أساسيات!$H$4,IF(H66&lt;=أساسيات!$G$3,أساسيات!$H$3,أساسيات!$H$2))))))))))))</f>
        <v>الخامس</v>
      </c>
      <c r="AG66" s="95" t="str">
        <f>IF(H66="","",IF(H66&lt;=أساسيات!$G$13,أساسيات!$I$13,IF(H66&lt;=أساسيات!$G$12,أساسيات!$I$12,IF(H66&lt;=أساسيات!$G$11,أساسيات!$I$11,IF(H66&lt;=أساسيات!$G$10,أساسيات!$I$10,IF(H66&lt;=أساسيات!$G$9,أساسيات!$I$9,IF(H66&lt;=أساسيات!$G$8,أساسيات!$I$8,IF(H66&lt;=أساسيات!$G$7,أساسيات!$I$7,IF(H66&lt;=أساسيات!$G$6,أساسيات!$I$6,IF(H66&lt;=أساسيات!$G$5,أساسيات!$I$5,IF(H66&lt;=أساسيات!$G$4,أساسيات!$I$4,IF(H66&lt;=أساسيات!$G$3,أساسيات!$I$3,أساسيات!$I$2))))))))))))</f>
        <v>ويجوز رابع وثالث</v>
      </c>
      <c r="AH66" s="91"/>
      <c r="AI66" s="99">
        <f>IFERROR(IF(H66="","",DATEDIF($H66,أساسيات!$J$2,"Y")),"")</f>
        <v>9</v>
      </c>
      <c r="AJ66" s="99">
        <f>IFERROR(IF(H66="","",DATEDIF($H66,أساسيات!$J$2,"ym")),"")</f>
        <v>8</v>
      </c>
      <c r="AK66" s="99">
        <f>IFERROR(IF(H66="","",DATEDIF($H66,أساسيات!$J$2,"md")),"")</f>
        <v>0</v>
      </c>
      <c r="AL66" s="99"/>
      <c r="AM66" s="99"/>
      <c r="AN66" s="88"/>
      <c r="AO66" s="88"/>
      <c r="AP66" s="94">
        <v>169</v>
      </c>
      <c r="AQ66" s="94"/>
    </row>
    <row r="67" spans="1:43" s="96" customFormat="1" x14ac:dyDescent="0.25">
      <c r="A67" s="88"/>
      <c r="B67" s="89">
        <v>5</v>
      </c>
      <c r="C67" s="128" t="s">
        <v>1301</v>
      </c>
      <c r="D67" s="128" t="s">
        <v>682</v>
      </c>
      <c r="E67" s="91" t="s">
        <v>654</v>
      </c>
      <c r="F67" s="129" t="s">
        <v>195</v>
      </c>
      <c r="G67" s="88" t="s">
        <v>1391</v>
      </c>
      <c r="H67" s="92">
        <v>40252</v>
      </c>
      <c r="I67" s="92"/>
      <c r="J67" s="90" t="s">
        <v>484</v>
      </c>
      <c r="K67" s="97" t="s">
        <v>642</v>
      </c>
      <c r="L67" s="91" t="s">
        <v>1302</v>
      </c>
      <c r="M67" s="91" t="s">
        <v>1303</v>
      </c>
      <c r="N67" s="88"/>
      <c r="O67" s="94"/>
      <c r="P67" s="94"/>
      <c r="Q67" s="93" t="s">
        <v>115</v>
      </c>
      <c r="R67" s="94"/>
      <c r="S67" s="94"/>
      <c r="T67" s="94"/>
      <c r="U67" s="94"/>
      <c r="V67" s="91"/>
      <c r="W67" s="88"/>
      <c r="X67" s="88"/>
      <c r="Y67" s="89"/>
      <c r="Z67" s="89"/>
      <c r="AA67" s="89"/>
      <c r="AB67" s="92"/>
      <c r="AC67" s="94"/>
      <c r="AD67" s="94"/>
      <c r="AE67" s="88"/>
      <c r="AF67" s="94" t="str">
        <f>IF(H67="","",IF(H67&lt;=أساسيات!$G$13,أساسيات!$H$13,IF(H67&lt;=أساسيات!$G$12,أساسيات!$H$12,IF(H67&lt;=أساسيات!$G$11,أساسيات!$H$11,IF(H67&lt;=أساسيات!$G$10,أساسيات!$H$10,IF(H67&lt;=أساسيات!$G$9,أساسيات!$H$9,IF(H67&lt;=أساسيات!$G$8,أساسيات!$H$8,IF(H67&lt;=أساسيات!$G$7,أساسيات!$H$7,IF(H67&lt;=أساسيات!$G$6,أساسيات!$H$6,IF(H67&lt;=أساسيات!$G$5,أساسيات!$H$5,IF(H67&lt;=أساسيات!$G$4,أساسيات!$H$4,IF(H67&lt;=أساسيات!$G$3,أساسيات!$H$3,أساسيات!$H$2))))))))))))</f>
        <v>الرابع</v>
      </c>
      <c r="AG67" s="95" t="str">
        <f>IF(H67="","",IF(H67&lt;=أساسيات!$G$13,أساسيات!$I$13,IF(H67&lt;=أساسيات!$G$12,أساسيات!$I$12,IF(H67&lt;=أساسيات!$G$11,أساسيات!$I$11,IF(H67&lt;=أساسيات!$G$10,أساسيات!$I$10,IF(H67&lt;=أساسيات!$G$9,أساسيات!$I$9,IF(H67&lt;=أساسيات!$G$8,أساسيات!$I$8,IF(H67&lt;=أساسيات!$G$7,أساسيات!$I$7,IF(H67&lt;=أساسيات!$G$6,أساسيات!$I$6,IF(H67&lt;=أساسيات!$G$5,أساسيات!$I$5,IF(H67&lt;=أساسيات!$G$4,أساسيات!$I$4,IF(H67&lt;=أساسيات!$G$3,أساسيات!$I$3,أساسيات!$I$2))))))))))))</f>
        <v>ويجوز ثالث</v>
      </c>
      <c r="AH67" s="91"/>
      <c r="AI67" s="99">
        <f>IFERROR(IF(H67="","",DATEDIF($H67,أساسيات!$J$2,"Y")),"")</f>
        <v>9</v>
      </c>
      <c r="AJ67" s="99">
        <f>IFERROR(IF(H67="","",DATEDIF($H67,أساسيات!$J$2,"ym")),"")</f>
        <v>5</v>
      </c>
      <c r="AK67" s="99">
        <f>IFERROR(IF(H67="","",DATEDIF($H67,أساسيات!$J$2,"md")),"")</f>
        <v>17</v>
      </c>
      <c r="AL67" s="99"/>
      <c r="AM67" s="99"/>
      <c r="AN67" s="88"/>
      <c r="AO67" s="88"/>
      <c r="AP67" s="94"/>
      <c r="AQ67" s="94"/>
    </row>
    <row r="68" spans="1:43" s="96" customFormat="1" x14ac:dyDescent="0.25">
      <c r="A68" s="88">
        <v>222</v>
      </c>
      <c r="B68" s="89">
        <v>6</v>
      </c>
      <c r="C68" s="128" t="s">
        <v>270</v>
      </c>
      <c r="D68" s="128" t="s">
        <v>117</v>
      </c>
      <c r="E68" s="91" t="s">
        <v>113</v>
      </c>
      <c r="F68" s="129" t="s">
        <v>455</v>
      </c>
      <c r="G68" s="88" t="s">
        <v>244</v>
      </c>
      <c r="H68" s="92">
        <v>40238</v>
      </c>
      <c r="I68" s="92" t="s">
        <v>672</v>
      </c>
      <c r="J68" s="90" t="s">
        <v>484</v>
      </c>
      <c r="K68" s="97" t="s">
        <v>642</v>
      </c>
      <c r="L68" s="91" t="s">
        <v>440</v>
      </c>
      <c r="M68" s="91" t="s">
        <v>919</v>
      </c>
      <c r="N68" s="88"/>
      <c r="O68" s="94"/>
      <c r="P68" s="94" t="s">
        <v>114</v>
      </c>
      <c r="Q68" s="93" t="s">
        <v>116</v>
      </c>
      <c r="R68" s="94"/>
      <c r="S68" s="94"/>
      <c r="T68" s="94"/>
      <c r="U68" s="94"/>
      <c r="V68" s="91"/>
      <c r="W68" s="88"/>
      <c r="X68" s="88"/>
      <c r="Y68" s="89"/>
      <c r="Z68" s="89"/>
      <c r="AA68" s="89"/>
      <c r="AB68" s="92">
        <v>43466</v>
      </c>
      <c r="AC68" s="94" t="s">
        <v>677</v>
      </c>
      <c r="AD68" s="94" t="s">
        <v>677</v>
      </c>
      <c r="AE68" s="88" t="s">
        <v>475</v>
      </c>
      <c r="AF68" s="94" t="str">
        <f>IF(H68="","",IF(H68&lt;=أساسيات!$G$13,أساسيات!$H$13,IF(H68&lt;=أساسيات!$G$12,أساسيات!$H$12,IF(H68&lt;=أساسيات!$G$11,أساسيات!$H$11,IF(H68&lt;=أساسيات!$G$10,أساسيات!$H$10,IF(H68&lt;=أساسيات!$G$9,أساسيات!$H$9,IF(H68&lt;=أساسيات!$G$8,أساسيات!$H$8,IF(H68&lt;=أساسيات!$G$7,أساسيات!$H$7,IF(H68&lt;=أساسيات!$G$6,أساسيات!$H$6,IF(H68&lt;=أساسيات!$G$5,أساسيات!$H$5,IF(H68&lt;=أساسيات!$G$4,أساسيات!$H$4,IF(H68&lt;=أساسيات!$G$3,أساسيات!$H$3,أساسيات!$H$2))))))))))))</f>
        <v>الرابع</v>
      </c>
      <c r="AG68" s="95" t="str">
        <f>IF(H68="","",IF(H68&lt;=أساسيات!$G$13,أساسيات!$I$13,IF(H68&lt;=أساسيات!$G$12,أساسيات!$I$12,IF(H68&lt;=أساسيات!$G$11,أساسيات!$I$11,IF(H68&lt;=أساسيات!$G$10,أساسيات!$I$10,IF(H68&lt;=أساسيات!$G$9,أساسيات!$I$9,IF(H68&lt;=أساسيات!$G$8,أساسيات!$I$8,IF(H68&lt;=أساسيات!$G$7,أساسيات!$I$7,IF(H68&lt;=أساسيات!$G$6,أساسيات!$I$6,IF(H68&lt;=أساسيات!$G$5,أساسيات!$I$5,IF(H68&lt;=أساسيات!$G$4,أساسيات!$I$4,IF(H68&lt;=أساسيات!$G$3,أساسيات!$I$3,أساسيات!$I$2))))))))))))</f>
        <v>ويجوز ثالث</v>
      </c>
      <c r="AH68" s="91"/>
      <c r="AI68" s="99">
        <f>IFERROR(IF(H68="","",DATEDIF($H68,أساسيات!$J$2,"Y")),"")</f>
        <v>9</v>
      </c>
      <c r="AJ68" s="99">
        <f>IFERROR(IF(H68="","",DATEDIF($H68,أساسيات!$J$2,"ym")),"")</f>
        <v>6</v>
      </c>
      <c r="AK68" s="99">
        <f>IFERROR(IF(H68="","",DATEDIF($H68,أساسيات!$J$2,"md")),"")</f>
        <v>0</v>
      </c>
      <c r="AL68" s="99"/>
      <c r="AM68" s="99"/>
      <c r="AN68" s="88"/>
      <c r="AO68" s="88"/>
      <c r="AP68" s="94">
        <v>75</v>
      </c>
      <c r="AQ68" s="94">
        <v>3</v>
      </c>
    </row>
    <row r="69" spans="1:43" s="96" customFormat="1" x14ac:dyDescent="0.25">
      <c r="A69" s="88">
        <v>5</v>
      </c>
      <c r="B69" s="89">
        <v>7</v>
      </c>
      <c r="C69" s="128" t="s">
        <v>396</v>
      </c>
      <c r="D69" s="128" t="s">
        <v>130</v>
      </c>
      <c r="E69" s="91" t="s">
        <v>138</v>
      </c>
      <c r="F69" s="129" t="s">
        <v>18</v>
      </c>
      <c r="G69" s="88"/>
      <c r="H69" s="92">
        <v>40909</v>
      </c>
      <c r="I69" s="92" t="s">
        <v>672</v>
      </c>
      <c r="J69" s="90" t="s">
        <v>484</v>
      </c>
      <c r="K69" s="97" t="s">
        <v>642</v>
      </c>
      <c r="L69" s="91" t="s">
        <v>88</v>
      </c>
      <c r="M69" s="91" t="s">
        <v>920</v>
      </c>
      <c r="N69" s="88"/>
      <c r="O69" s="94"/>
      <c r="P69" s="94" t="s">
        <v>114</v>
      </c>
      <c r="Q69" s="93" t="s">
        <v>116</v>
      </c>
      <c r="R69" s="94"/>
      <c r="S69" s="94"/>
      <c r="T69" s="94"/>
      <c r="U69" s="94"/>
      <c r="V69" s="91"/>
      <c r="W69" s="88"/>
      <c r="X69" s="88"/>
      <c r="Y69" s="89">
        <v>966802961</v>
      </c>
      <c r="Z69" s="89"/>
      <c r="AA69" s="89"/>
      <c r="AB69" s="92">
        <v>43466</v>
      </c>
      <c r="AC69" s="94" t="s">
        <v>677</v>
      </c>
      <c r="AD69" s="94" t="s">
        <v>677</v>
      </c>
      <c r="AE69" s="88" t="s">
        <v>475</v>
      </c>
      <c r="AF69" s="94" t="str">
        <f>IF(H69="","",IF(H69&lt;=أساسيات!$G$13,أساسيات!$H$13,IF(H69&lt;=أساسيات!$G$12,أساسيات!$H$12,IF(H69&lt;=أساسيات!$G$11,أساسيات!$H$11,IF(H69&lt;=أساسيات!$G$10,أساسيات!$H$10,IF(H69&lt;=أساسيات!$G$9,أساسيات!$H$9,IF(H69&lt;=أساسيات!$G$8,أساسيات!$H$8,IF(H69&lt;=أساسيات!$G$7,أساسيات!$H$7,IF(H69&lt;=أساسيات!$G$6,أساسيات!$H$6,IF(H69&lt;=أساسيات!$G$5,أساسيات!$H$5,IF(H69&lt;=أساسيات!$G$4,أساسيات!$H$4,IF(H69&lt;=أساسيات!$G$3,أساسيات!$H$3,أساسيات!$H$2))))))))))))</f>
        <v>الثالث</v>
      </c>
      <c r="AG69" s="95" t="str">
        <f>IF(H69="","",IF(H69&lt;=أساسيات!$G$13,أساسيات!$I$13,IF(H69&lt;=أساسيات!$G$12,أساسيات!$I$12,IF(H69&lt;=أساسيات!$G$11,أساسيات!$I$11,IF(H69&lt;=أساسيات!$G$10,أساسيات!$I$10,IF(H69&lt;=أساسيات!$G$9,أساسيات!$I$9,IF(H69&lt;=أساسيات!$G$8,أساسيات!$I$8,IF(H69&lt;=أساسيات!$G$7,أساسيات!$I$7,IF(H69&lt;=أساسيات!$G$6,أساسيات!$I$6,IF(H69&lt;=أساسيات!$G$5,أساسيات!$I$5,IF(H69&lt;=أساسيات!$G$4,أساسيات!$I$4,IF(H69&lt;=أساسيات!$G$3,أساسيات!$I$3,أساسيات!$I$2))))))))))))</f>
        <v>ويجوز ثاني</v>
      </c>
      <c r="AH69" s="91"/>
      <c r="AI69" s="99">
        <f>IFERROR(IF(H69="","",DATEDIF($H69,أساسيات!$J$2,"Y")),"")</f>
        <v>7</v>
      </c>
      <c r="AJ69" s="99">
        <f>IFERROR(IF(H69="","",DATEDIF($H69,أساسيات!$J$2,"ym")),"")</f>
        <v>8</v>
      </c>
      <c r="AK69" s="99">
        <f>IFERROR(IF(H69="","",DATEDIF($H69,أساسيات!$J$2,"md")),"")</f>
        <v>0</v>
      </c>
      <c r="AL69" s="99"/>
      <c r="AM69" s="99"/>
      <c r="AN69" s="88"/>
      <c r="AO69" s="88"/>
      <c r="AP69" s="94">
        <v>76</v>
      </c>
      <c r="AQ69" s="94">
        <v>3</v>
      </c>
    </row>
    <row r="70" spans="1:43" s="96" customFormat="1" x14ac:dyDescent="0.25">
      <c r="A70" s="88"/>
      <c r="B70" s="89">
        <v>9</v>
      </c>
      <c r="C70" s="128" t="s">
        <v>126</v>
      </c>
      <c r="D70" s="128" t="s">
        <v>462</v>
      </c>
      <c r="E70" s="91" t="s">
        <v>654</v>
      </c>
      <c r="F70" s="129" t="s">
        <v>9</v>
      </c>
      <c r="G70" s="88" t="s">
        <v>1394</v>
      </c>
      <c r="H70" s="92">
        <v>40194</v>
      </c>
      <c r="I70" s="92"/>
      <c r="J70" s="90" t="s">
        <v>484</v>
      </c>
      <c r="K70" s="97" t="s">
        <v>642</v>
      </c>
      <c r="L70" s="91" t="s">
        <v>1306</v>
      </c>
      <c r="M70" s="91" t="s">
        <v>1307</v>
      </c>
      <c r="N70" s="88"/>
      <c r="O70" s="94"/>
      <c r="P70" s="94"/>
      <c r="Q70" s="93" t="s">
        <v>115</v>
      </c>
      <c r="R70" s="94"/>
      <c r="S70" s="94"/>
      <c r="T70" s="94"/>
      <c r="U70" s="94"/>
      <c r="V70" s="91"/>
      <c r="W70" s="88"/>
      <c r="X70" s="88"/>
      <c r="Y70" s="89"/>
      <c r="Z70" s="89"/>
      <c r="AA70" s="89"/>
      <c r="AB70" s="92"/>
      <c r="AC70" s="94"/>
      <c r="AD70" s="94"/>
      <c r="AE70" s="88"/>
      <c r="AF70" s="94" t="str">
        <f>IF(H70="","",IF(H70&lt;=أساسيات!$G$13,أساسيات!$H$13,IF(H70&lt;=أساسيات!$G$12,أساسيات!$H$12,IF(H70&lt;=أساسيات!$G$11,أساسيات!$H$11,IF(H70&lt;=أساسيات!$G$10,أساسيات!$H$10,IF(H70&lt;=أساسيات!$G$9,أساسيات!$H$9,IF(H70&lt;=أساسيات!$G$8,أساسيات!$H$8,IF(H70&lt;=أساسيات!$G$7,أساسيات!$H$7,IF(H70&lt;=أساسيات!$G$6,أساسيات!$H$6,IF(H70&lt;=أساسيات!$G$5,أساسيات!$H$5,IF(H70&lt;=أساسيات!$G$4,أساسيات!$H$4,IF(H70&lt;=أساسيات!$G$3,أساسيات!$H$3,أساسيات!$H$2))))))))))))</f>
        <v>الخامس</v>
      </c>
      <c r="AG70" s="95" t="str">
        <f>IF(H70="","",IF(H70&lt;=أساسيات!$G$13,أساسيات!$I$13,IF(H70&lt;=أساسيات!$G$12,أساسيات!$I$12,IF(H70&lt;=أساسيات!$G$11,أساسيات!$I$11,IF(H70&lt;=أساسيات!$G$10,أساسيات!$I$10,IF(H70&lt;=أساسيات!$G$9,أساسيات!$I$9,IF(H70&lt;=أساسيات!$G$8,أساسيات!$I$8,IF(H70&lt;=أساسيات!$G$7,أساسيات!$I$7,IF(H70&lt;=أساسيات!$G$6,أساسيات!$I$6,IF(H70&lt;=أساسيات!$G$5,أساسيات!$I$5,IF(H70&lt;=أساسيات!$G$4,أساسيات!$I$4,IF(H70&lt;=أساسيات!$G$3,أساسيات!$I$3,أساسيات!$I$2))))))))))))</f>
        <v>ويجوز رابع وثالث</v>
      </c>
      <c r="AH70" s="91"/>
      <c r="AI70" s="99">
        <f>IFERROR(IF(H70="","",DATEDIF($H70,أساسيات!$J$2,"Y")),"")</f>
        <v>9</v>
      </c>
      <c r="AJ70" s="99">
        <f>IFERROR(IF(H70="","",DATEDIF($H70,أساسيات!$J$2,"ym")),"")</f>
        <v>7</v>
      </c>
      <c r="AK70" s="99">
        <f>IFERROR(IF(H70="","",DATEDIF($H70,أساسيات!$J$2,"md")),"")</f>
        <v>16</v>
      </c>
      <c r="AL70" s="99"/>
      <c r="AM70" s="99"/>
      <c r="AN70" s="88"/>
      <c r="AO70" s="88"/>
      <c r="AP70" s="94"/>
      <c r="AQ70" s="94"/>
    </row>
    <row r="71" spans="1:43" s="96" customFormat="1" x14ac:dyDescent="0.25">
      <c r="A71" s="88" t="s">
        <v>1648</v>
      </c>
      <c r="B71" s="89">
        <v>10</v>
      </c>
      <c r="C71" s="128" t="s">
        <v>1571</v>
      </c>
      <c r="D71" s="128" t="s">
        <v>773</v>
      </c>
      <c r="E71" s="91" t="s">
        <v>737</v>
      </c>
      <c r="F71" s="129" t="s">
        <v>1565</v>
      </c>
      <c r="G71" s="88" t="s">
        <v>1385</v>
      </c>
      <c r="H71" s="92">
        <v>39380</v>
      </c>
      <c r="I71" s="92">
        <v>43781</v>
      </c>
      <c r="J71" s="90" t="s">
        <v>484</v>
      </c>
      <c r="K71" s="97" t="s">
        <v>642</v>
      </c>
      <c r="L71" s="91" t="s">
        <v>1595</v>
      </c>
      <c r="M71" s="91" t="s">
        <v>1596</v>
      </c>
      <c r="N71" s="88" t="s">
        <v>1516</v>
      </c>
      <c r="O71" s="88" t="s">
        <v>1566</v>
      </c>
      <c r="P71" s="88" t="s">
        <v>1567</v>
      </c>
      <c r="Q71" s="93" t="s">
        <v>116</v>
      </c>
      <c r="R71" s="94" t="s">
        <v>1568</v>
      </c>
      <c r="S71" s="94" t="s">
        <v>1570</v>
      </c>
      <c r="T71" s="94">
        <v>130016689</v>
      </c>
      <c r="U71" s="94">
        <v>279255</v>
      </c>
      <c r="V71" s="91"/>
      <c r="W71" s="88" t="s">
        <v>1516</v>
      </c>
      <c r="X71" s="88" t="s">
        <v>1569</v>
      </c>
      <c r="Y71" s="130"/>
      <c r="Z71" s="130"/>
      <c r="AA71" s="130"/>
      <c r="AB71" s="92"/>
      <c r="AC71" s="94"/>
      <c r="AD71" s="94"/>
      <c r="AE71" s="88"/>
      <c r="AF71" s="94" t="str">
        <f>IF(H71="","",IF(H71&lt;=أساسيات!$G$13,أساسيات!$H$13,IF(H71&lt;=أساسيات!$G$12,أساسيات!$H$12,IF(H71&lt;=أساسيات!$G$11,أساسيات!$H$11,IF(H71&lt;=أساسيات!$G$10,أساسيات!$H$10,IF(H71&lt;=أساسيات!$G$9,أساسيات!$H$9,IF(H71&lt;=أساسيات!$G$8,أساسيات!$H$8,IF(H71&lt;=أساسيات!$G$7,أساسيات!$H$7,IF(H71&lt;=أساسيات!$G$6,أساسيات!$H$6,IF(H71&lt;=أساسيات!$G$5,أساسيات!$H$5,IF(H71&lt;=أساسيات!$G$4,أساسيات!$H$4,IF(H71&lt;=أساسيات!$G$3,أساسيات!$H$3,أساسيات!$H$2))))))))))))</f>
        <v>السابع</v>
      </c>
      <c r="AG71" s="95" t="str">
        <f>IF(H71="","",IF(H71&lt;=أساسيات!$G$13,أساسيات!$I$13,IF(H71&lt;=أساسيات!$G$12,أساسيات!$I$12,IF(H71&lt;=أساسيات!$G$11,أساسيات!$I$11,IF(H71&lt;=أساسيات!$G$10,أساسيات!$I$10,IF(H71&lt;=أساسيات!$G$9,أساسيات!$I$9,IF(H71&lt;=أساسيات!$G$8,أساسيات!$I$8,IF(H71&lt;=أساسيات!$G$7,أساسيات!$I$7,IF(H71&lt;=أساسيات!$G$6,أساسيات!$I$6,IF(H71&lt;=أساسيات!$G$5,أساسيات!$I$5,IF(H71&lt;=أساسيات!$G$4,أساسيات!$I$4,IF(H71&lt;=أساسيات!$G$3,أساسيات!$I$3,أساسيات!$I$2))))))))))))</f>
        <v>ويجوز سادس وخامس</v>
      </c>
      <c r="AH71" s="91"/>
      <c r="AI71" s="99">
        <f>IFERROR(IF(H71="","",DATEDIF($H71,أساسيات!$J$2,"Y")),"")</f>
        <v>11</v>
      </c>
      <c r="AJ71" s="99">
        <f>IFERROR(IF(H71="","",DATEDIF($H71,أساسيات!$J$2,"ym")),"")</f>
        <v>10</v>
      </c>
      <c r="AK71" s="99">
        <f>IFERROR(IF(H71="","",DATEDIF($H71,أساسيات!$J$2,"md")),"")</f>
        <v>7</v>
      </c>
      <c r="AL71" s="99"/>
      <c r="AM71" s="99"/>
      <c r="AN71" s="88"/>
      <c r="AO71" s="88"/>
      <c r="AP71" s="94"/>
      <c r="AQ71" s="94"/>
    </row>
    <row r="72" spans="1:43" s="96" customFormat="1" x14ac:dyDescent="0.25">
      <c r="A72" s="88"/>
      <c r="B72" s="89">
        <v>11</v>
      </c>
      <c r="C72" s="128" t="s">
        <v>654</v>
      </c>
      <c r="D72" s="128" t="s">
        <v>1199</v>
      </c>
      <c r="E72" s="91" t="s">
        <v>202</v>
      </c>
      <c r="F72" s="129" t="s">
        <v>645</v>
      </c>
      <c r="G72" s="88" t="s">
        <v>1393</v>
      </c>
      <c r="H72" s="92">
        <v>40909</v>
      </c>
      <c r="I72" s="92"/>
      <c r="J72" s="90" t="s">
        <v>484</v>
      </c>
      <c r="K72" s="97" t="s">
        <v>642</v>
      </c>
      <c r="L72" s="91" t="s">
        <v>1197</v>
      </c>
      <c r="M72" s="91" t="s">
        <v>1198</v>
      </c>
      <c r="N72" s="88"/>
      <c r="O72" s="94"/>
      <c r="P72" s="94"/>
      <c r="Q72" s="93" t="s">
        <v>116</v>
      </c>
      <c r="R72" s="94" t="s">
        <v>417</v>
      </c>
      <c r="S72" s="94"/>
      <c r="T72" s="94"/>
      <c r="U72" s="94"/>
      <c r="V72" s="91" t="s">
        <v>417</v>
      </c>
      <c r="W72" s="88"/>
      <c r="X72" s="88"/>
      <c r="Y72" s="89"/>
      <c r="Z72" s="89"/>
      <c r="AA72" s="89"/>
      <c r="AB72" s="92"/>
      <c r="AC72" s="94"/>
      <c r="AD72" s="94"/>
      <c r="AE72" s="88"/>
      <c r="AF72" s="94" t="str">
        <f>IF(H72="","",IF(H72&lt;=أساسيات!$G$13,أساسيات!$H$13,IF(H72&lt;=أساسيات!$G$12,أساسيات!$H$12,IF(H72&lt;=أساسيات!$G$11,أساسيات!$H$11,IF(H72&lt;=أساسيات!$G$10,أساسيات!$H$10,IF(H72&lt;=أساسيات!$G$9,أساسيات!$H$9,IF(H72&lt;=أساسيات!$G$8,أساسيات!$H$8,IF(H72&lt;=أساسيات!$G$7,أساسيات!$H$7,IF(H72&lt;=أساسيات!$G$6,أساسيات!$H$6,IF(H72&lt;=أساسيات!$G$5,أساسيات!$H$5,IF(H72&lt;=أساسيات!$G$4,أساسيات!$H$4,IF(H72&lt;=أساسيات!$G$3,أساسيات!$H$3,أساسيات!$H$2))))))))))))</f>
        <v>الثالث</v>
      </c>
      <c r="AG72" s="95" t="str">
        <f>IF(H72="","",IF(H72&lt;=أساسيات!$G$13,أساسيات!$I$13,IF(H72&lt;=أساسيات!$G$12,أساسيات!$I$12,IF(H72&lt;=أساسيات!$G$11,أساسيات!$I$11,IF(H72&lt;=أساسيات!$G$10,أساسيات!$I$10,IF(H72&lt;=أساسيات!$G$9,أساسيات!$I$9,IF(H72&lt;=أساسيات!$G$8,أساسيات!$I$8,IF(H72&lt;=أساسيات!$G$7,أساسيات!$I$7,IF(H72&lt;=أساسيات!$G$6,أساسيات!$I$6,IF(H72&lt;=أساسيات!$G$5,أساسيات!$I$5,IF(H72&lt;=أساسيات!$G$4,أساسيات!$I$4,IF(H72&lt;=أساسيات!$G$3,أساسيات!$I$3,أساسيات!$I$2))))))))))))</f>
        <v>ويجوز ثاني</v>
      </c>
      <c r="AH72" s="91"/>
      <c r="AI72" s="99">
        <f>IFERROR(IF(H72="","",DATEDIF($H72,أساسيات!$J$2,"Y")),"")</f>
        <v>7</v>
      </c>
      <c r="AJ72" s="99">
        <f>IFERROR(IF(H72="","",DATEDIF($H72,أساسيات!$J$2,"ym")),"")</f>
        <v>8</v>
      </c>
      <c r="AK72" s="99">
        <f>IFERROR(IF(H72="","",DATEDIF($H72,أساسيات!$J$2,"md")),"")</f>
        <v>0</v>
      </c>
      <c r="AL72" s="99"/>
      <c r="AM72" s="99"/>
      <c r="AN72" s="88"/>
      <c r="AO72" s="88"/>
      <c r="AP72" s="94"/>
      <c r="AQ72" s="94"/>
    </row>
    <row r="73" spans="1:43" s="96" customFormat="1" x14ac:dyDescent="0.25">
      <c r="A73" s="88">
        <v>6</v>
      </c>
      <c r="B73" s="89">
        <v>12</v>
      </c>
      <c r="C73" s="128" t="s">
        <v>132</v>
      </c>
      <c r="D73" s="128" t="s">
        <v>133</v>
      </c>
      <c r="E73" s="91" t="s">
        <v>113</v>
      </c>
      <c r="F73" s="129" t="s">
        <v>645</v>
      </c>
      <c r="G73" s="88"/>
      <c r="H73" s="92">
        <v>40926</v>
      </c>
      <c r="I73" s="92" t="s">
        <v>672</v>
      </c>
      <c r="J73" s="90" t="s">
        <v>484</v>
      </c>
      <c r="K73" s="97" t="s">
        <v>642</v>
      </c>
      <c r="L73" s="91" t="s">
        <v>92</v>
      </c>
      <c r="M73" s="91" t="s">
        <v>923</v>
      </c>
      <c r="N73" s="88"/>
      <c r="O73" s="94"/>
      <c r="P73" s="94" t="s">
        <v>114</v>
      </c>
      <c r="Q73" s="93" t="s">
        <v>116</v>
      </c>
      <c r="R73" s="94"/>
      <c r="S73" s="94"/>
      <c r="T73" s="94"/>
      <c r="U73" s="94"/>
      <c r="V73" s="91"/>
      <c r="W73" s="88"/>
      <c r="X73" s="88"/>
      <c r="Y73" s="89">
        <v>959707649</v>
      </c>
      <c r="Z73" s="89"/>
      <c r="AA73" s="89"/>
      <c r="AB73" s="92">
        <v>43466</v>
      </c>
      <c r="AC73" s="94" t="s">
        <v>677</v>
      </c>
      <c r="AD73" s="94" t="s">
        <v>677</v>
      </c>
      <c r="AE73" s="88" t="s">
        <v>475</v>
      </c>
      <c r="AF73" s="94" t="str">
        <f>IF(H73="","",IF(H73&lt;=أساسيات!$G$13,أساسيات!$H$13,IF(H73&lt;=أساسيات!$G$12,أساسيات!$H$12,IF(H73&lt;=أساسيات!$G$11,أساسيات!$H$11,IF(H73&lt;=أساسيات!$G$10,أساسيات!$H$10,IF(H73&lt;=أساسيات!$G$9,أساسيات!$H$9,IF(H73&lt;=أساسيات!$G$8,أساسيات!$H$8,IF(H73&lt;=أساسيات!$G$7,أساسيات!$H$7,IF(H73&lt;=أساسيات!$G$6,أساسيات!$H$6,IF(H73&lt;=أساسيات!$G$5,أساسيات!$H$5,IF(H73&lt;=أساسيات!$G$4,أساسيات!$H$4,IF(H73&lt;=أساسيات!$G$3,أساسيات!$H$3,أساسيات!$H$2))))))))))))</f>
        <v>الثالث</v>
      </c>
      <c r="AG73" s="95" t="str">
        <f>IF(H73="","",IF(H73&lt;=أساسيات!$G$13,أساسيات!$I$13,IF(H73&lt;=أساسيات!$G$12,أساسيات!$I$12,IF(H73&lt;=أساسيات!$G$11,أساسيات!$I$11,IF(H73&lt;=أساسيات!$G$10,أساسيات!$I$10,IF(H73&lt;=أساسيات!$G$9,أساسيات!$I$9,IF(H73&lt;=أساسيات!$G$8,أساسيات!$I$8,IF(H73&lt;=أساسيات!$G$7,أساسيات!$I$7,IF(H73&lt;=أساسيات!$G$6,أساسيات!$I$6,IF(H73&lt;=أساسيات!$G$5,أساسيات!$I$5,IF(H73&lt;=أساسيات!$G$4,أساسيات!$I$4,IF(H73&lt;=أساسيات!$G$3,أساسيات!$I$3,أساسيات!$I$2))))))))))))</f>
        <v>ويجوز ثاني</v>
      </c>
      <c r="AH73" s="91"/>
      <c r="AI73" s="99">
        <f>IFERROR(IF(H73="","",DATEDIF($H73,أساسيات!$J$2,"Y")),"")</f>
        <v>7</v>
      </c>
      <c r="AJ73" s="99">
        <f>IFERROR(IF(H73="","",DATEDIF($H73,أساسيات!$J$2,"ym")),"")</f>
        <v>7</v>
      </c>
      <c r="AK73" s="99">
        <f>IFERROR(IF(H73="","",DATEDIF($H73,أساسيات!$J$2,"md")),"")</f>
        <v>14</v>
      </c>
      <c r="AL73" s="99"/>
      <c r="AM73" s="99"/>
      <c r="AN73" s="88"/>
      <c r="AO73" s="88"/>
      <c r="AP73" s="94">
        <v>79</v>
      </c>
      <c r="AQ73" s="94">
        <v>3</v>
      </c>
    </row>
    <row r="74" spans="1:43" s="96" customFormat="1" x14ac:dyDescent="0.25">
      <c r="A74" s="88">
        <v>7</v>
      </c>
      <c r="B74" s="89">
        <v>13</v>
      </c>
      <c r="C74" s="128" t="s">
        <v>132</v>
      </c>
      <c r="D74" s="128" t="s">
        <v>258</v>
      </c>
      <c r="E74" s="91" t="s">
        <v>110</v>
      </c>
      <c r="F74" s="129" t="s">
        <v>12</v>
      </c>
      <c r="G74" s="88" t="s">
        <v>244</v>
      </c>
      <c r="H74" s="92">
        <v>40179</v>
      </c>
      <c r="I74" s="92" t="s">
        <v>672</v>
      </c>
      <c r="J74" s="90" t="s">
        <v>484</v>
      </c>
      <c r="K74" s="97" t="s">
        <v>642</v>
      </c>
      <c r="L74" s="91" t="s">
        <v>384</v>
      </c>
      <c r="M74" s="91" t="s">
        <v>924</v>
      </c>
      <c r="N74" s="88"/>
      <c r="O74" s="94" t="s">
        <v>4</v>
      </c>
      <c r="P74" s="94"/>
      <c r="Q74" s="93" t="s">
        <v>116</v>
      </c>
      <c r="R74" s="94"/>
      <c r="S74" s="94"/>
      <c r="T74" s="94"/>
      <c r="U74" s="94"/>
      <c r="V74" s="91"/>
      <c r="W74" s="88"/>
      <c r="X74" s="88"/>
      <c r="Y74" s="89"/>
      <c r="Z74" s="89"/>
      <c r="AA74" s="89"/>
      <c r="AB74" s="92">
        <v>43466</v>
      </c>
      <c r="AC74" s="94" t="s">
        <v>677</v>
      </c>
      <c r="AD74" s="94" t="s">
        <v>677</v>
      </c>
      <c r="AE74" s="88" t="s">
        <v>475</v>
      </c>
      <c r="AF74" s="94" t="str">
        <f>IF(H74="","",IF(H74&lt;=أساسيات!$G$13,أساسيات!$H$13,IF(H74&lt;=أساسيات!$G$12,أساسيات!$H$12,IF(H74&lt;=أساسيات!$G$11,أساسيات!$H$11,IF(H74&lt;=أساسيات!$G$10,أساسيات!$H$10,IF(H74&lt;=أساسيات!$G$9,أساسيات!$H$9,IF(H74&lt;=أساسيات!$G$8,أساسيات!$H$8,IF(H74&lt;=أساسيات!$G$7,أساسيات!$H$7,IF(H74&lt;=أساسيات!$G$6,أساسيات!$H$6,IF(H74&lt;=أساسيات!$G$5,أساسيات!$H$5,IF(H74&lt;=أساسيات!$G$4,أساسيات!$H$4,IF(H74&lt;=أساسيات!$G$3,أساسيات!$H$3,أساسيات!$H$2))))))))))))</f>
        <v>الخامس</v>
      </c>
      <c r="AG74" s="95" t="str">
        <f>IF(H74="","",IF(H74&lt;=أساسيات!$G$13,أساسيات!$I$13,IF(H74&lt;=أساسيات!$G$12,أساسيات!$I$12,IF(H74&lt;=أساسيات!$G$11,أساسيات!$I$11,IF(H74&lt;=أساسيات!$G$10,أساسيات!$I$10,IF(H74&lt;=أساسيات!$G$9,أساسيات!$I$9,IF(H74&lt;=أساسيات!$G$8,أساسيات!$I$8,IF(H74&lt;=أساسيات!$G$7,أساسيات!$I$7,IF(H74&lt;=أساسيات!$G$6,أساسيات!$I$6,IF(H74&lt;=أساسيات!$G$5,أساسيات!$I$5,IF(H74&lt;=أساسيات!$G$4,أساسيات!$I$4,IF(H74&lt;=أساسيات!$G$3,أساسيات!$I$3,أساسيات!$I$2))))))))))))</f>
        <v>ويجوز رابع وثالث</v>
      </c>
      <c r="AH74" s="91"/>
      <c r="AI74" s="99">
        <f>IFERROR(IF(H74="","",DATEDIF($H74,أساسيات!$J$2,"Y")),"")</f>
        <v>9</v>
      </c>
      <c r="AJ74" s="99">
        <f>IFERROR(IF(H74="","",DATEDIF($H74,أساسيات!$J$2,"ym")),"")</f>
        <v>8</v>
      </c>
      <c r="AK74" s="99">
        <f>IFERROR(IF(H74="","",DATEDIF($H74,أساسيات!$J$2,"md")),"")</f>
        <v>0</v>
      </c>
      <c r="AL74" s="99"/>
      <c r="AM74" s="99"/>
      <c r="AN74" s="88"/>
      <c r="AO74" s="88"/>
      <c r="AP74" s="94">
        <v>80</v>
      </c>
      <c r="AQ74" s="94">
        <v>3</v>
      </c>
    </row>
    <row r="75" spans="1:43" s="96" customFormat="1" x14ac:dyDescent="0.25">
      <c r="A75" s="88">
        <v>19</v>
      </c>
      <c r="B75" s="89">
        <v>14</v>
      </c>
      <c r="C75" s="128" t="s">
        <v>400</v>
      </c>
      <c r="D75" s="128" t="s">
        <v>147</v>
      </c>
      <c r="E75" s="91" t="s">
        <v>148</v>
      </c>
      <c r="F75" s="129" t="s">
        <v>149</v>
      </c>
      <c r="G75" s="88"/>
      <c r="H75" s="92">
        <v>41306</v>
      </c>
      <c r="I75" s="92" t="s">
        <v>672</v>
      </c>
      <c r="J75" s="90" t="s">
        <v>484</v>
      </c>
      <c r="K75" s="97" t="s">
        <v>642</v>
      </c>
      <c r="L75" s="91" t="s">
        <v>86</v>
      </c>
      <c r="M75" s="91" t="s">
        <v>925</v>
      </c>
      <c r="N75" s="88"/>
      <c r="O75" s="94"/>
      <c r="P75" s="94" t="s">
        <v>114</v>
      </c>
      <c r="Q75" s="93" t="s">
        <v>115</v>
      </c>
      <c r="R75" s="94"/>
      <c r="S75" s="94"/>
      <c r="T75" s="94"/>
      <c r="U75" s="94"/>
      <c r="V75" s="91"/>
      <c r="W75" s="88"/>
      <c r="X75" s="88"/>
      <c r="Y75" s="89">
        <v>944084414</v>
      </c>
      <c r="Z75" s="89"/>
      <c r="AA75" s="89"/>
      <c r="AB75" s="92">
        <v>43565</v>
      </c>
      <c r="AC75" s="94" t="s">
        <v>677</v>
      </c>
      <c r="AD75" s="94" t="s">
        <v>677</v>
      </c>
      <c r="AE75" s="88" t="s">
        <v>475</v>
      </c>
      <c r="AF75" s="94" t="str">
        <f>IF(H75="","",IF(H75&lt;=أساسيات!$G$13,أساسيات!$H$13,IF(H75&lt;=أساسيات!$G$12,أساسيات!$H$12,IF(H75&lt;=أساسيات!$G$11,أساسيات!$H$11,IF(H75&lt;=أساسيات!$G$10,أساسيات!$H$10,IF(H75&lt;=أساسيات!$G$9,أساسيات!$H$9,IF(H75&lt;=أساسيات!$G$8,أساسيات!$H$8,IF(H75&lt;=أساسيات!$G$7,أساسيات!$H$7,IF(H75&lt;=أساسيات!$G$6,أساسيات!$H$6,IF(H75&lt;=أساسيات!$G$5,أساسيات!$H$5,IF(H75&lt;=أساسيات!$G$4,أساسيات!$H$4,IF(H75&lt;=أساسيات!$G$3,أساسيات!$H$3,أساسيات!$H$2))))))))))))</f>
        <v>الأول</v>
      </c>
      <c r="AG75" s="95" t="str">
        <f>IF(H75="","",IF(H75&lt;=أساسيات!$G$13,أساسيات!$I$13,IF(H75&lt;=أساسيات!$G$12,أساسيات!$I$12,IF(H75&lt;=أساسيات!$G$11,أساسيات!$I$11,IF(H75&lt;=أساسيات!$G$10,أساسيات!$I$10,IF(H75&lt;=أساسيات!$G$9,أساسيات!$I$9,IF(H75&lt;=أساسيات!$G$8,أساسيات!$I$8,IF(H75&lt;=أساسيات!$G$7,أساسيات!$I$7,IF(H75&lt;=أساسيات!$G$6,أساسيات!$I$6,IF(H75&lt;=أساسيات!$G$5,أساسيات!$I$5,IF(H75&lt;=أساسيات!$G$4,أساسيات!$I$4,IF(H75&lt;=أساسيات!$G$3,أساسيات!$I$3,أساسيات!$I$2))))))))))))</f>
        <v>أول</v>
      </c>
      <c r="AH75" s="91"/>
      <c r="AI75" s="99">
        <f>IFERROR(IF(H75="","",DATEDIF($H75,أساسيات!$J$2,"Y")),"")</f>
        <v>6</v>
      </c>
      <c r="AJ75" s="99">
        <f>IFERROR(IF(H75="","",DATEDIF($H75,أساسيات!$J$2,"ym")),"")</f>
        <v>7</v>
      </c>
      <c r="AK75" s="99">
        <f>IFERROR(IF(H75="","",DATEDIF($H75,أساسيات!$J$2,"md")),"")</f>
        <v>0</v>
      </c>
      <c r="AL75" s="99"/>
      <c r="AM75" s="99"/>
      <c r="AN75" s="88"/>
      <c r="AO75" s="88"/>
      <c r="AP75" s="94">
        <v>81</v>
      </c>
      <c r="AQ75" s="94">
        <v>2</v>
      </c>
    </row>
    <row r="76" spans="1:43" s="96" customFormat="1" x14ac:dyDescent="0.25">
      <c r="A76" s="88">
        <v>13</v>
      </c>
      <c r="B76" s="89">
        <v>15</v>
      </c>
      <c r="C76" s="128" t="s">
        <v>110</v>
      </c>
      <c r="D76" s="128" t="s">
        <v>452</v>
      </c>
      <c r="E76" s="91" t="s">
        <v>141</v>
      </c>
      <c r="F76" s="129" t="s">
        <v>14</v>
      </c>
      <c r="G76" s="88"/>
      <c r="H76" s="92">
        <v>40544</v>
      </c>
      <c r="I76" s="92" t="s">
        <v>672</v>
      </c>
      <c r="J76" s="90" t="s">
        <v>484</v>
      </c>
      <c r="K76" s="97" t="s">
        <v>642</v>
      </c>
      <c r="L76" s="91" t="s">
        <v>418</v>
      </c>
      <c r="M76" s="91" t="s">
        <v>926</v>
      </c>
      <c r="N76" s="88"/>
      <c r="O76" s="94"/>
      <c r="P76" s="94" t="s">
        <v>114</v>
      </c>
      <c r="Q76" s="93" t="s">
        <v>116</v>
      </c>
      <c r="R76" s="94"/>
      <c r="S76" s="94"/>
      <c r="T76" s="94"/>
      <c r="U76" s="94"/>
      <c r="V76" s="91"/>
      <c r="W76" s="88"/>
      <c r="X76" s="88"/>
      <c r="Y76" s="89"/>
      <c r="Z76" s="89"/>
      <c r="AA76" s="89"/>
      <c r="AB76" s="92">
        <v>43466</v>
      </c>
      <c r="AC76" s="94" t="s">
        <v>677</v>
      </c>
      <c r="AD76" s="94" t="s">
        <v>677</v>
      </c>
      <c r="AE76" s="88" t="s">
        <v>475</v>
      </c>
      <c r="AF76" s="94" t="str">
        <f>IF(H76="","",IF(H76&lt;=أساسيات!$G$13,أساسيات!$H$13,IF(H76&lt;=أساسيات!$G$12,أساسيات!$H$12,IF(H76&lt;=أساسيات!$G$11,أساسيات!$H$11,IF(H76&lt;=أساسيات!$G$10,أساسيات!$H$10,IF(H76&lt;=أساسيات!$G$9,أساسيات!$H$9,IF(H76&lt;=أساسيات!$G$8,أساسيات!$H$8,IF(H76&lt;=أساسيات!$G$7,أساسيات!$H$7,IF(H76&lt;=أساسيات!$G$6,أساسيات!$H$6,IF(H76&lt;=أساسيات!$G$5,أساسيات!$H$5,IF(H76&lt;=أساسيات!$G$4,أساسيات!$H$4,IF(H76&lt;=أساسيات!$G$3,أساسيات!$H$3,أساسيات!$H$2))))))))))))</f>
        <v>الرابع</v>
      </c>
      <c r="AG76" s="95" t="str">
        <f>IF(H76="","",IF(H76&lt;=أساسيات!$G$13,أساسيات!$I$13,IF(H76&lt;=أساسيات!$G$12,أساسيات!$I$12,IF(H76&lt;=أساسيات!$G$11,أساسيات!$I$11,IF(H76&lt;=أساسيات!$G$10,أساسيات!$I$10,IF(H76&lt;=أساسيات!$G$9,أساسيات!$I$9,IF(H76&lt;=أساسيات!$G$8,أساسيات!$I$8,IF(H76&lt;=أساسيات!$G$7,أساسيات!$I$7,IF(H76&lt;=أساسيات!$G$6,أساسيات!$I$6,IF(H76&lt;=أساسيات!$G$5,أساسيات!$I$5,IF(H76&lt;=أساسيات!$G$4,أساسيات!$I$4,IF(H76&lt;=أساسيات!$G$3,أساسيات!$I$3,أساسيات!$I$2))))))))))))</f>
        <v>ويجوز ثالث</v>
      </c>
      <c r="AH76" s="91"/>
      <c r="AI76" s="99">
        <f>IFERROR(IF(H76="","",DATEDIF($H76,أساسيات!$J$2,"Y")),"")</f>
        <v>8</v>
      </c>
      <c r="AJ76" s="99">
        <f>IFERROR(IF(H76="","",DATEDIF($H76,أساسيات!$J$2,"ym")),"")</f>
        <v>8</v>
      </c>
      <c r="AK76" s="99">
        <f>IFERROR(IF(H76="","",DATEDIF($H76,أساسيات!$J$2,"md")),"")</f>
        <v>0</v>
      </c>
      <c r="AL76" s="99"/>
      <c r="AM76" s="99"/>
      <c r="AN76" s="88"/>
      <c r="AO76" s="88"/>
      <c r="AP76" s="94">
        <v>82</v>
      </c>
      <c r="AQ76" s="94">
        <v>2</v>
      </c>
    </row>
    <row r="77" spans="1:43" s="96" customFormat="1" x14ac:dyDescent="0.25">
      <c r="A77" s="88">
        <v>15</v>
      </c>
      <c r="B77" s="89">
        <v>16</v>
      </c>
      <c r="C77" s="128" t="s">
        <v>513</v>
      </c>
      <c r="D77" s="128" t="s">
        <v>207</v>
      </c>
      <c r="E77" s="91" t="s">
        <v>140</v>
      </c>
      <c r="F77" s="129" t="s">
        <v>16</v>
      </c>
      <c r="G77" s="88"/>
      <c r="H77" s="92">
        <v>40938</v>
      </c>
      <c r="I77" s="92" t="s">
        <v>672</v>
      </c>
      <c r="J77" s="90" t="s">
        <v>484</v>
      </c>
      <c r="K77" s="97" t="s">
        <v>642</v>
      </c>
      <c r="L77" s="91" t="s">
        <v>89</v>
      </c>
      <c r="M77" s="91" t="s">
        <v>927</v>
      </c>
      <c r="N77" s="88"/>
      <c r="O77" s="94"/>
      <c r="P77" s="94"/>
      <c r="Q77" s="93" t="s">
        <v>116</v>
      </c>
      <c r="R77" s="94"/>
      <c r="S77" s="94"/>
      <c r="T77" s="94"/>
      <c r="U77" s="94"/>
      <c r="V77" s="91"/>
      <c r="W77" s="88"/>
      <c r="X77" s="88"/>
      <c r="Y77" s="89"/>
      <c r="Z77" s="89"/>
      <c r="AA77" s="89"/>
      <c r="AB77" s="92">
        <v>43565</v>
      </c>
      <c r="AC77" s="94" t="s">
        <v>677</v>
      </c>
      <c r="AD77" s="94" t="s">
        <v>677</v>
      </c>
      <c r="AE77" s="88" t="s">
        <v>475</v>
      </c>
      <c r="AF77" s="94" t="str">
        <f>IF(H77="","",IF(H77&lt;=أساسيات!$G$13,أساسيات!$H$13,IF(H77&lt;=أساسيات!$G$12,أساسيات!$H$12,IF(H77&lt;=أساسيات!$G$11,أساسيات!$H$11,IF(H77&lt;=أساسيات!$G$10,أساسيات!$H$10,IF(H77&lt;=أساسيات!$G$9,أساسيات!$H$9,IF(H77&lt;=أساسيات!$G$8,أساسيات!$H$8,IF(H77&lt;=أساسيات!$G$7,أساسيات!$H$7,IF(H77&lt;=أساسيات!$G$6,أساسيات!$H$6,IF(H77&lt;=أساسيات!$G$5,أساسيات!$H$5,IF(H77&lt;=أساسيات!$G$4,أساسيات!$H$4,IF(H77&lt;=أساسيات!$G$3,أساسيات!$H$3,أساسيات!$H$2))))))))))))</f>
        <v>الثالث</v>
      </c>
      <c r="AG77" s="95" t="str">
        <f>IF(H77="","",IF(H77&lt;=أساسيات!$G$13,أساسيات!$I$13,IF(H77&lt;=أساسيات!$G$12,أساسيات!$I$12,IF(H77&lt;=أساسيات!$G$11,أساسيات!$I$11,IF(H77&lt;=أساسيات!$G$10,أساسيات!$I$10,IF(H77&lt;=أساسيات!$G$9,أساسيات!$I$9,IF(H77&lt;=أساسيات!$G$8,أساسيات!$I$8,IF(H77&lt;=أساسيات!$G$7,أساسيات!$I$7,IF(H77&lt;=أساسيات!$G$6,أساسيات!$I$6,IF(H77&lt;=أساسيات!$G$5,أساسيات!$I$5,IF(H77&lt;=أساسيات!$G$4,أساسيات!$I$4,IF(H77&lt;=أساسيات!$G$3,أساسيات!$I$3,أساسيات!$I$2))))))))))))</f>
        <v>ويجوز ثاني</v>
      </c>
      <c r="AH77" s="91"/>
      <c r="AI77" s="99">
        <f>IFERROR(IF(H77="","",DATEDIF($H77,أساسيات!$J$2,"Y")),"")</f>
        <v>7</v>
      </c>
      <c r="AJ77" s="99">
        <f>IFERROR(IF(H77="","",DATEDIF($H77,أساسيات!$J$2,"ym")),"")</f>
        <v>7</v>
      </c>
      <c r="AK77" s="99">
        <f>IFERROR(IF(H77="","",DATEDIF($H77,أساسيات!$J$2,"md")),"")</f>
        <v>2</v>
      </c>
      <c r="AL77" s="99"/>
      <c r="AM77" s="99"/>
      <c r="AN77" s="88"/>
      <c r="AO77" s="88"/>
      <c r="AP77" s="94">
        <v>83</v>
      </c>
      <c r="AQ77" s="94">
        <v>3</v>
      </c>
    </row>
    <row r="78" spans="1:43" s="96" customFormat="1" x14ac:dyDescent="0.25">
      <c r="A78" s="88">
        <v>18</v>
      </c>
      <c r="B78" s="89">
        <v>17</v>
      </c>
      <c r="C78" s="128" t="s">
        <v>110</v>
      </c>
      <c r="D78" s="128" t="s">
        <v>287</v>
      </c>
      <c r="E78" s="91" t="s">
        <v>113</v>
      </c>
      <c r="F78" s="129" t="s">
        <v>10</v>
      </c>
      <c r="G78" s="88" t="s">
        <v>244</v>
      </c>
      <c r="H78" s="92">
        <v>40179</v>
      </c>
      <c r="I78" s="92">
        <v>43669</v>
      </c>
      <c r="J78" s="90" t="s">
        <v>484</v>
      </c>
      <c r="K78" s="97" t="s">
        <v>642</v>
      </c>
      <c r="L78" s="91" t="s">
        <v>93</v>
      </c>
      <c r="M78" s="91" t="s">
        <v>928</v>
      </c>
      <c r="N78" s="88"/>
      <c r="O78" s="94"/>
      <c r="P78" s="94"/>
      <c r="Q78" s="93" t="s">
        <v>116</v>
      </c>
      <c r="R78" s="94"/>
      <c r="S78" s="94"/>
      <c r="T78" s="94"/>
      <c r="U78" s="94"/>
      <c r="V78" s="91"/>
      <c r="W78" s="88"/>
      <c r="X78" s="88"/>
      <c r="Y78" s="89"/>
      <c r="Z78" s="89"/>
      <c r="AA78" s="89"/>
      <c r="AB78" s="92">
        <v>43466</v>
      </c>
      <c r="AC78" s="94" t="s">
        <v>677</v>
      </c>
      <c r="AD78" s="94" t="s">
        <v>677</v>
      </c>
      <c r="AE78" s="88" t="s">
        <v>475</v>
      </c>
      <c r="AF78" s="94" t="str">
        <f>IF(H78="","",IF(H78&lt;=أساسيات!$G$13,أساسيات!$H$13,IF(H78&lt;=أساسيات!$G$12,أساسيات!$H$12,IF(H78&lt;=أساسيات!$G$11,أساسيات!$H$11,IF(H78&lt;=أساسيات!$G$10,أساسيات!$H$10,IF(H78&lt;=أساسيات!$G$9,أساسيات!$H$9,IF(H78&lt;=أساسيات!$G$8,أساسيات!$H$8,IF(H78&lt;=أساسيات!$G$7,أساسيات!$H$7,IF(H78&lt;=أساسيات!$G$6,أساسيات!$H$6,IF(H78&lt;=أساسيات!$G$5,أساسيات!$H$5,IF(H78&lt;=أساسيات!$G$4,أساسيات!$H$4,IF(H78&lt;=أساسيات!$G$3,أساسيات!$H$3,أساسيات!$H$2))))))))))))</f>
        <v>الخامس</v>
      </c>
      <c r="AG78" s="95" t="str">
        <f>IF(H78="","",IF(H78&lt;=أساسيات!$G$13,أساسيات!$I$13,IF(H78&lt;=أساسيات!$G$12,أساسيات!$I$12,IF(H78&lt;=أساسيات!$G$11,أساسيات!$I$11,IF(H78&lt;=أساسيات!$G$10,أساسيات!$I$10,IF(H78&lt;=أساسيات!$G$9,أساسيات!$I$9,IF(H78&lt;=أساسيات!$G$8,أساسيات!$I$8,IF(H78&lt;=أساسيات!$G$7,أساسيات!$I$7,IF(H78&lt;=أساسيات!$G$6,أساسيات!$I$6,IF(H78&lt;=أساسيات!$G$5,أساسيات!$I$5,IF(H78&lt;=أساسيات!$G$4,أساسيات!$I$4,IF(H78&lt;=أساسيات!$G$3,أساسيات!$I$3,أساسيات!$I$2))))))))))))</f>
        <v>ويجوز رابع وثالث</v>
      </c>
      <c r="AH78" s="91"/>
      <c r="AI78" s="99">
        <f>IFERROR(IF(H78="","",DATEDIF($H78,أساسيات!$J$2,"Y")),"")</f>
        <v>9</v>
      </c>
      <c r="AJ78" s="99">
        <f>IFERROR(IF(H78="","",DATEDIF($H78,أساسيات!$J$2,"ym")),"")</f>
        <v>8</v>
      </c>
      <c r="AK78" s="99">
        <f>IFERROR(IF(H78="","",DATEDIF($H78,أساسيات!$J$2,"md")),"")</f>
        <v>0</v>
      </c>
      <c r="AL78" s="99"/>
      <c r="AM78" s="99"/>
      <c r="AN78" s="88"/>
      <c r="AO78" s="88"/>
      <c r="AP78" s="94">
        <v>84</v>
      </c>
      <c r="AQ78" s="94">
        <v>3</v>
      </c>
    </row>
    <row r="79" spans="1:43" s="96" customFormat="1" x14ac:dyDescent="0.25">
      <c r="A79" s="88">
        <v>16</v>
      </c>
      <c r="B79" s="89">
        <v>18</v>
      </c>
      <c r="C79" s="128" t="s">
        <v>110</v>
      </c>
      <c r="D79" s="128" t="s">
        <v>150</v>
      </c>
      <c r="E79" s="91" t="s">
        <v>520</v>
      </c>
      <c r="F79" s="129" t="s">
        <v>151</v>
      </c>
      <c r="G79" s="88"/>
      <c r="H79" s="92">
        <v>41294</v>
      </c>
      <c r="I79" s="92">
        <v>43669</v>
      </c>
      <c r="J79" s="90" t="s">
        <v>484</v>
      </c>
      <c r="K79" s="97" t="s">
        <v>642</v>
      </c>
      <c r="L79" s="91" t="s">
        <v>91</v>
      </c>
      <c r="M79" s="91" t="s">
        <v>929</v>
      </c>
      <c r="N79" s="88"/>
      <c r="O79" s="94"/>
      <c r="P79" s="94" t="s">
        <v>114</v>
      </c>
      <c r="Q79" s="93" t="s">
        <v>116</v>
      </c>
      <c r="R79" s="94"/>
      <c r="S79" s="94"/>
      <c r="T79" s="94"/>
      <c r="U79" s="94"/>
      <c r="V79" s="91"/>
      <c r="W79" s="88"/>
      <c r="X79" s="88"/>
      <c r="Y79" s="89">
        <v>945573414</v>
      </c>
      <c r="Z79" s="89"/>
      <c r="AA79" s="89"/>
      <c r="AB79" s="92">
        <v>43225</v>
      </c>
      <c r="AC79" s="94" t="s">
        <v>677</v>
      </c>
      <c r="AD79" s="94" t="s">
        <v>677</v>
      </c>
      <c r="AE79" s="88" t="s">
        <v>475</v>
      </c>
      <c r="AF79" s="94" t="str">
        <f>IF(H79="","",IF(H79&lt;=أساسيات!$G$13,أساسيات!$H$13,IF(H79&lt;=أساسيات!$G$12,أساسيات!$H$12,IF(H79&lt;=أساسيات!$G$11,أساسيات!$H$11,IF(H79&lt;=أساسيات!$G$10,أساسيات!$H$10,IF(H79&lt;=أساسيات!$G$9,أساسيات!$H$9,IF(H79&lt;=أساسيات!$G$8,أساسيات!$H$8,IF(H79&lt;=أساسيات!$G$7,أساسيات!$H$7,IF(H79&lt;=أساسيات!$G$6,أساسيات!$H$6,IF(H79&lt;=أساسيات!$G$5,أساسيات!$H$5,IF(H79&lt;=أساسيات!$G$4,أساسيات!$H$4,IF(H79&lt;=أساسيات!$G$3,أساسيات!$H$3,أساسيات!$H$2))))))))))))</f>
        <v>الثاني</v>
      </c>
      <c r="AG79" s="95" t="str">
        <f>IF(H79="","",IF(H79&lt;=أساسيات!$G$13,أساسيات!$I$13,IF(H79&lt;=أساسيات!$G$12,أساسيات!$I$12,IF(H79&lt;=أساسيات!$G$11,أساسيات!$I$11,IF(H79&lt;=أساسيات!$G$10,أساسيات!$I$10,IF(H79&lt;=أساسيات!$G$9,أساسيات!$I$9,IF(H79&lt;=أساسيات!$G$8,أساسيات!$I$8,IF(H79&lt;=أساسيات!$G$7,أساسيات!$I$7,IF(H79&lt;=أساسيات!$G$6,أساسيات!$I$6,IF(H79&lt;=أساسيات!$G$5,أساسيات!$I$5,IF(H79&lt;=أساسيات!$G$4,أساسيات!$I$4,IF(H79&lt;=أساسيات!$G$3,أساسيات!$I$3,أساسيات!$I$2))))))))))))</f>
        <v>ويجوز أول</v>
      </c>
      <c r="AH79" s="91"/>
      <c r="AI79" s="99">
        <f>IFERROR(IF(H79="","",DATEDIF($H79,أساسيات!$J$2,"Y")),"")</f>
        <v>6</v>
      </c>
      <c r="AJ79" s="99">
        <f>IFERROR(IF(H79="","",DATEDIF($H79,أساسيات!$J$2,"ym")),"")</f>
        <v>7</v>
      </c>
      <c r="AK79" s="99">
        <f>IFERROR(IF(H79="","",DATEDIF($H79,أساسيات!$J$2,"md")),"")</f>
        <v>12</v>
      </c>
      <c r="AL79" s="99"/>
      <c r="AM79" s="99"/>
      <c r="AN79" s="88"/>
      <c r="AO79" s="88"/>
      <c r="AP79" s="94">
        <v>85</v>
      </c>
      <c r="AQ79" s="94">
        <v>2</v>
      </c>
    </row>
    <row r="80" spans="1:43" s="96" customFormat="1" x14ac:dyDescent="0.25">
      <c r="A80" s="88">
        <v>14</v>
      </c>
      <c r="B80" s="89">
        <v>19</v>
      </c>
      <c r="C80" s="128" t="s">
        <v>110</v>
      </c>
      <c r="D80" s="128" t="s">
        <v>258</v>
      </c>
      <c r="E80" s="91" t="s">
        <v>113</v>
      </c>
      <c r="F80" s="129" t="s">
        <v>35</v>
      </c>
      <c r="G80" s="88"/>
      <c r="H80" s="92">
        <v>40923</v>
      </c>
      <c r="I80" s="92">
        <v>43669</v>
      </c>
      <c r="J80" s="90" t="s">
        <v>484</v>
      </c>
      <c r="K80" s="97" t="s">
        <v>642</v>
      </c>
      <c r="L80" s="91" t="s">
        <v>87</v>
      </c>
      <c r="M80" s="91" t="s">
        <v>930</v>
      </c>
      <c r="N80" s="88"/>
      <c r="O80" s="94"/>
      <c r="P80" s="94"/>
      <c r="Q80" s="93" t="s">
        <v>116</v>
      </c>
      <c r="R80" s="94"/>
      <c r="S80" s="94"/>
      <c r="T80" s="94"/>
      <c r="U80" s="94"/>
      <c r="V80" s="91"/>
      <c r="W80" s="88"/>
      <c r="X80" s="88"/>
      <c r="Y80" s="89"/>
      <c r="Z80" s="89"/>
      <c r="AA80" s="89"/>
      <c r="AB80" s="92">
        <v>43466</v>
      </c>
      <c r="AC80" s="94" t="s">
        <v>677</v>
      </c>
      <c r="AD80" s="94" t="s">
        <v>677</v>
      </c>
      <c r="AE80" s="88" t="s">
        <v>475</v>
      </c>
      <c r="AF80" s="94" t="str">
        <f>IF(H80="","",IF(H80&lt;=أساسيات!$G$13,أساسيات!$H$13,IF(H80&lt;=أساسيات!$G$12,أساسيات!$H$12,IF(H80&lt;=أساسيات!$G$11,أساسيات!$H$11,IF(H80&lt;=أساسيات!$G$10,أساسيات!$H$10,IF(H80&lt;=أساسيات!$G$9,أساسيات!$H$9,IF(H80&lt;=أساسيات!$G$8,أساسيات!$H$8,IF(H80&lt;=أساسيات!$G$7,أساسيات!$H$7,IF(H80&lt;=أساسيات!$G$6,أساسيات!$H$6,IF(H80&lt;=أساسيات!$G$5,أساسيات!$H$5,IF(H80&lt;=أساسيات!$G$4,أساسيات!$H$4,IF(H80&lt;=أساسيات!$G$3,أساسيات!$H$3,أساسيات!$H$2))))))))))))</f>
        <v>الثالث</v>
      </c>
      <c r="AG80" s="95" t="str">
        <f>IF(H80="","",IF(H80&lt;=أساسيات!$G$13,أساسيات!$I$13,IF(H80&lt;=أساسيات!$G$12,أساسيات!$I$12,IF(H80&lt;=أساسيات!$G$11,أساسيات!$I$11,IF(H80&lt;=أساسيات!$G$10,أساسيات!$I$10,IF(H80&lt;=أساسيات!$G$9,أساسيات!$I$9,IF(H80&lt;=أساسيات!$G$8,أساسيات!$I$8,IF(H80&lt;=أساسيات!$G$7,أساسيات!$I$7,IF(H80&lt;=أساسيات!$G$6,أساسيات!$I$6,IF(H80&lt;=أساسيات!$G$5,أساسيات!$I$5,IF(H80&lt;=أساسيات!$G$4,أساسيات!$I$4,IF(H80&lt;=أساسيات!$G$3,أساسيات!$I$3,أساسيات!$I$2))))))))))))</f>
        <v>ويجوز ثاني</v>
      </c>
      <c r="AH80" s="91"/>
      <c r="AI80" s="99">
        <f>IFERROR(IF(H80="","",DATEDIF($H80,أساسيات!$J$2,"Y")),"")</f>
        <v>7</v>
      </c>
      <c r="AJ80" s="99">
        <f>IFERROR(IF(H80="","",DATEDIF($H80,أساسيات!$J$2,"ym")),"")</f>
        <v>7</v>
      </c>
      <c r="AK80" s="99">
        <f>IFERROR(IF(H80="","",DATEDIF($H80,أساسيات!$J$2,"md")),"")</f>
        <v>17</v>
      </c>
      <c r="AL80" s="99"/>
      <c r="AM80" s="99"/>
      <c r="AN80" s="88"/>
      <c r="AO80" s="88"/>
      <c r="AP80" s="94">
        <v>86</v>
      </c>
      <c r="AQ80" s="94">
        <v>3</v>
      </c>
    </row>
    <row r="81" spans="1:43" s="96" customFormat="1" x14ac:dyDescent="0.25">
      <c r="A81" s="88"/>
      <c r="B81" s="89">
        <v>20</v>
      </c>
      <c r="C81" s="128" t="s">
        <v>524</v>
      </c>
      <c r="D81" s="128" t="s">
        <v>1409</v>
      </c>
      <c r="E81" s="91" t="s">
        <v>113</v>
      </c>
      <c r="F81" s="129" t="s">
        <v>1433</v>
      </c>
      <c r="G81" s="88" t="s">
        <v>1434</v>
      </c>
      <c r="H81" s="92">
        <v>40688</v>
      </c>
      <c r="I81" s="92"/>
      <c r="J81" s="90" t="s">
        <v>484</v>
      </c>
      <c r="K81" s="97" t="s">
        <v>642</v>
      </c>
      <c r="L81" s="91" t="s">
        <v>1431</v>
      </c>
      <c r="M81" s="91" t="s">
        <v>1432</v>
      </c>
      <c r="N81" s="88"/>
      <c r="O81" s="94"/>
      <c r="P81" s="94"/>
      <c r="Q81" s="93" t="s">
        <v>116</v>
      </c>
      <c r="R81" s="94"/>
      <c r="S81" s="94"/>
      <c r="T81" s="94"/>
      <c r="U81" s="94"/>
      <c r="V81" s="91"/>
      <c r="W81" s="88"/>
      <c r="X81" s="88"/>
      <c r="Y81" s="89"/>
      <c r="Z81" s="89"/>
      <c r="AA81" s="89"/>
      <c r="AB81" s="92"/>
      <c r="AC81" s="94"/>
      <c r="AD81" s="94"/>
      <c r="AE81" s="88"/>
      <c r="AF81" s="94" t="str">
        <f>IF(H81="","",IF(H81&lt;=أساسيات!$G$13,أساسيات!$H$13,IF(H81&lt;=أساسيات!$G$12,أساسيات!$H$12,IF(H81&lt;=أساسيات!$G$11,أساسيات!$H$11,IF(H81&lt;=أساسيات!$G$10,أساسيات!$H$10,IF(H81&lt;=أساسيات!$G$9,أساسيات!$H$9,IF(H81&lt;=أساسيات!$G$8,أساسيات!$H$8,IF(H81&lt;=أساسيات!$G$7,أساسيات!$H$7,IF(H81&lt;=أساسيات!$G$6,أساسيات!$H$6,IF(H81&lt;=أساسيات!$G$5,أساسيات!$H$5,IF(H81&lt;=أساسيات!$G$4,أساسيات!$H$4,IF(H81&lt;=أساسيات!$G$3,أساسيات!$H$3,أساسيات!$H$2))))))))))))</f>
        <v>الثالث</v>
      </c>
      <c r="AG81" s="95" t="str">
        <f>IF(H81="","",IF(H81&lt;=أساسيات!$G$13,أساسيات!$I$13,IF(H81&lt;=أساسيات!$G$12,أساسيات!$I$12,IF(H81&lt;=أساسيات!$G$11,أساسيات!$I$11,IF(H81&lt;=أساسيات!$G$10,أساسيات!$I$10,IF(H81&lt;=أساسيات!$G$9,أساسيات!$I$9,IF(H81&lt;=أساسيات!$G$8,أساسيات!$I$8,IF(H81&lt;=أساسيات!$G$7,أساسيات!$I$7,IF(H81&lt;=أساسيات!$G$6,أساسيات!$I$6,IF(H81&lt;=أساسيات!$G$5,أساسيات!$I$5,IF(H81&lt;=أساسيات!$G$4,أساسيات!$I$4,IF(H81&lt;=أساسيات!$G$3,أساسيات!$I$3,أساسيات!$I$2))))))))))))</f>
        <v>ويجوز ثاني</v>
      </c>
      <c r="AH81" s="91"/>
      <c r="AI81" s="99">
        <f>IFERROR(IF(H81="","",DATEDIF($H81,أساسيات!$J$2,"Y")),"")</f>
        <v>8</v>
      </c>
      <c r="AJ81" s="99">
        <f>IFERROR(IF(H81="","",DATEDIF($H81,أساسيات!$J$2,"ym")),"")</f>
        <v>3</v>
      </c>
      <c r="AK81" s="99">
        <f>IFERROR(IF(H81="","",DATEDIF($H81,أساسيات!$J$2,"md")),"")</f>
        <v>7</v>
      </c>
      <c r="AL81" s="99"/>
      <c r="AM81" s="99"/>
      <c r="AN81" s="88"/>
      <c r="AO81" s="88"/>
      <c r="AP81" s="94"/>
      <c r="AQ81" s="94"/>
    </row>
    <row r="82" spans="1:43" s="96" customFormat="1" x14ac:dyDescent="0.25">
      <c r="A82" s="88"/>
      <c r="B82" s="89">
        <v>21</v>
      </c>
      <c r="C82" s="128" t="s">
        <v>646</v>
      </c>
      <c r="D82" s="128" t="s">
        <v>707</v>
      </c>
      <c r="E82" s="91" t="s">
        <v>698</v>
      </c>
      <c r="F82" s="129" t="s">
        <v>699</v>
      </c>
      <c r="G82" s="88"/>
      <c r="H82" s="92">
        <v>40546</v>
      </c>
      <c r="I82" s="92"/>
      <c r="J82" s="90" t="s">
        <v>484</v>
      </c>
      <c r="K82" s="97" t="s">
        <v>642</v>
      </c>
      <c r="L82" s="91" t="s">
        <v>824</v>
      </c>
      <c r="M82" s="91" t="s">
        <v>1013</v>
      </c>
      <c r="N82" s="88"/>
      <c r="O82" s="94" t="s">
        <v>775</v>
      </c>
      <c r="P82" s="94"/>
      <c r="Q82" s="93" t="s">
        <v>115</v>
      </c>
      <c r="R82" s="94" t="s">
        <v>417</v>
      </c>
      <c r="S82" s="94"/>
      <c r="T82" s="94"/>
      <c r="U82" s="94"/>
      <c r="V82" s="91" t="s">
        <v>417</v>
      </c>
      <c r="W82" s="88"/>
      <c r="X82" s="88"/>
      <c r="Y82" s="89"/>
      <c r="Z82" s="89"/>
      <c r="AA82" s="89"/>
      <c r="AB82" s="92"/>
      <c r="AC82" s="94"/>
      <c r="AD82" s="94"/>
      <c r="AE82" s="88"/>
      <c r="AF82" s="94" t="str">
        <f>IF(H82="","",IF(H82&lt;=أساسيات!$G$13,أساسيات!$H$13,IF(H82&lt;=أساسيات!$G$12,أساسيات!$H$12,IF(H82&lt;=أساسيات!$G$11,أساسيات!$H$11,IF(H82&lt;=أساسيات!$G$10,أساسيات!$H$10,IF(H82&lt;=أساسيات!$G$9,أساسيات!$H$9,IF(H82&lt;=أساسيات!$G$8,أساسيات!$H$8,IF(H82&lt;=أساسيات!$G$7,أساسيات!$H$7,IF(H82&lt;=أساسيات!$G$6,أساسيات!$H$6,IF(H82&lt;=أساسيات!$G$5,أساسيات!$H$5,IF(H82&lt;=أساسيات!$G$4,أساسيات!$H$4,IF(H82&lt;=أساسيات!$G$3,أساسيات!$H$3,أساسيات!$H$2))))))))))))</f>
        <v>الرابع</v>
      </c>
      <c r="AG82" s="95" t="str">
        <f>IF(H82="","",IF(H82&lt;=أساسيات!$G$13,أساسيات!$I$13,IF(H82&lt;=أساسيات!$G$12,أساسيات!$I$12,IF(H82&lt;=أساسيات!$G$11,أساسيات!$I$11,IF(H82&lt;=أساسيات!$G$10,أساسيات!$I$10,IF(H82&lt;=أساسيات!$G$9,أساسيات!$I$9,IF(H82&lt;=أساسيات!$G$8,أساسيات!$I$8,IF(H82&lt;=أساسيات!$G$7,أساسيات!$I$7,IF(H82&lt;=أساسيات!$G$6,أساسيات!$I$6,IF(H82&lt;=أساسيات!$G$5,أساسيات!$I$5,IF(H82&lt;=أساسيات!$G$4,أساسيات!$I$4,IF(H82&lt;=أساسيات!$G$3,أساسيات!$I$3,أساسيات!$I$2))))))))))))</f>
        <v>ويجوز ثالث</v>
      </c>
      <c r="AH82" s="91"/>
      <c r="AI82" s="99">
        <f>IFERROR(IF(H82="","",DATEDIF($H82,أساسيات!$J$2,"Y")),"")</f>
        <v>8</v>
      </c>
      <c r="AJ82" s="99">
        <f>IFERROR(IF(H82="","",DATEDIF($H82,أساسيات!$J$2,"ym")),"")</f>
        <v>7</v>
      </c>
      <c r="AK82" s="99">
        <f>IFERROR(IF(H82="","",DATEDIF($H82,أساسيات!$J$2,"md")),"")</f>
        <v>29</v>
      </c>
      <c r="AL82" s="99"/>
      <c r="AM82" s="99"/>
      <c r="AN82" s="88"/>
      <c r="AO82" s="88"/>
      <c r="AP82" s="94">
        <v>176</v>
      </c>
      <c r="AQ82" s="94"/>
    </row>
    <row r="83" spans="1:43" s="96" customFormat="1" x14ac:dyDescent="0.25">
      <c r="A83" s="88"/>
      <c r="B83" s="89">
        <v>22</v>
      </c>
      <c r="C83" s="128" t="s">
        <v>43</v>
      </c>
      <c r="D83" s="128" t="s">
        <v>748</v>
      </c>
      <c r="E83" s="91" t="s">
        <v>145</v>
      </c>
      <c r="F83" s="129" t="s">
        <v>747</v>
      </c>
      <c r="G83" s="88" t="s">
        <v>1456</v>
      </c>
      <c r="H83" s="92">
        <v>39639</v>
      </c>
      <c r="I83" s="92"/>
      <c r="J83" s="90" t="s">
        <v>484</v>
      </c>
      <c r="K83" s="97" t="s">
        <v>642</v>
      </c>
      <c r="L83" s="91" t="s">
        <v>828</v>
      </c>
      <c r="M83" s="91" t="s">
        <v>1019</v>
      </c>
      <c r="N83" s="88"/>
      <c r="O83" s="94"/>
      <c r="P83" s="94"/>
      <c r="Q83" s="93" t="s">
        <v>115</v>
      </c>
      <c r="R83" s="94"/>
      <c r="S83" s="94"/>
      <c r="T83" s="94"/>
      <c r="U83" s="94"/>
      <c r="V83" s="91"/>
      <c r="W83" s="88"/>
      <c r="X83" s="88"/>
      <c r="Y83" s="89"/>
      <c r="Z83" s="89"/>
      <c r="AA83" s="89"/>
      <c r="AB83" s="92"/>
      <c r="AC83" s="94"/>
      <c r="AD83" s="94"/>
      <c r="AE83" s="88"/>
      <c r="AF83" s="94" t="str">
        <f>IF(H83="","",IF(H83&lt;=أساسيات!$G$13,أساسيات!$H$13,IF(H83&lt;=أساسيات!$G$12,أساسيات!$H$12,IF(H83&lt;=أساسيات!$G$11,أساسيات!$H$11,IF(H83&lt;=أساسيات!$G$10,أساسيات!$H$10,IF(H83&lt;=أساسيات!$G$9,أساسيات!$H$9,IF(H83&lt;=أساسيات!$G$8,أساسيات!$H$8,IF(H83&lt;=أساسيات!$G$7,أساسيات!$H$7,IF(H83&lt;=أساسيات!$G$6,أساسيات!$H$6,IF(H83&lt;=أساسيات!$G$5,أساسيات!$H$5,IF(H83&lt;=أساسيات!$G$4,أساسيات!$H$4,IF(H83&lt;=أساسيات!$G$3,أساسيات!$H$3,أساسيات!$H$2))))))))))))</f>
        <v>السادس</v>
      </c>
      <c r="AG83" s="95" t="str">
        <f>IF(H83="","",IF(H83&lt;=أساسيات!$G$13,أساسيات!$I$13,IF(H83&lt;=أساسيات!$G$12,أساسيات!$I$12,IF(H83&lt;=أساسيات!$G$11,أساسيات!$I$11,IF(H83&lt;=أساسيات!$G$10,أساسيات!$I$10,IF(H83&lt;=أساسيات!$G$9,أساسيات!$I$9,IF(H83&lt;=أساسيات!$G$8,أساسيات!$I$8,IF(H83&lt;=أساسيات!$G$7,أساسيات!$I$7,IF(H83&lt;=أساسيات!$G$6,أساسيات!$I$6,IF(H83&lt;=أساسيات!$G$5,أساسيات!$I$5,IF(H83&lt;=أساسيات!$G$4,أساسيات!$I$4,IF(H83&lt;=أساسيات!$G$3,أساسيات!$I$3,أساسيات!$I$2))))))))))))</f>
        <v>ويجوز خامس ورابع</v>
      </c>
      <c r="AH83" s="91"/>
      <c r="AI83" s="99">
        <f>IFERROR(IF(H83="","",DATEDIF($H83,أساسيات!$J$2,"Y")),"")</f>
        <v>11</v>
      </c>
      <c r="AJ83" s="99">
        <f>IFERROR(IF(H83="","",DATEDIF($H83,أساسيات!$J$2,"ym")),"")</f>
        <v>1</v>
      </c>
      <c r="AK83" s="99">
        <f>IFERROR(IF(H83="","",DATEDIF($H83,أساسيات!$J$2,"md")),"")</f>
        <v>22</v>
      </c>
      <c r="AL83" s="99"/>
      <c r="AM83" s="99"/>
      <c r="AN83" s="88"/>
      <c r="AO83" s="88"/>
      <c r="AP83" s="94">
        <v>186</v>
      </c>
      <c r="AQ83" s="94"/>
    </row>
    <row r="84" spans="1:43" s="96" customFormat="1" x14ac:dyDescent="0.25">
      <c r="A84" s="88">
        <v>224</v>
      </c>
      <c r="B84" s="89">
        <v>23</v>
      </c>
      <c r="C84" s="128" t="s">
        <v>601</v>
      </c>
      <c r="D84" s="128" t="s">
        <v>593</v>
      </c>
      <c r="E84" s="91" t="s">
        <v>602</v>
      </c>
      <c r="F84" s="129" t="s">
        <v>603</v>
      </c>
      <c r="G84" s="88"/>
      <c r="H84" s="92">
        <v>40457</v>
      </c>
      <c r="I84" s="92" t="s">
        <v>780</v>
      </c>
      <c r="J84" s="90" t="s">
        <v>484</v>
      </c>
      <c r="K84" s="97" t="s">
        <v>642</v>
      </c>
      <c r="L84" s="91" t="s">
        <v>604</v>
      </c>
      <c r="M84" s="91" t="s">
        <v>1146</v>
      </c>
      <c r="N84" s="88"/>
      <c r="O84" s="94" t="s">
        <v>596</v>
      </c>
      <c r="P84" s="94" t="s">
        <v>501</v>
      </c>
      <c r="Q84" s="93" t="s">
        <v>115</v>
      </c>
      <c r="R84" s="94" t="s">
        <v>780</v>
      </c>
      <c r="S84" s="94"/>
      <c r="T84" s="94"/>
      <c r="U84" s="94"/>
      <c r="V84" s="91"/>
      <c r="W84" s="88"/>
      <c r="X84" s="88"/>
      <c r="Y84" s="89"/>
      <c r="Z84" s="89"/>
      <c r="AA84" s="89"/>
      <c r="AB84" s="92" t="s">
        <v>780</v>
      </c>
      <c r="AC84" s="94" t="s">
        <v>780</v>
      </c>
      <c r="AD84" s="94" t="s">
        <v>780</v>
      </c>
      <c r="AE84" s="88" t="s">
        <v>475</v>
      </c>
      <c r="AF84" s="94" t="str">
        <f>IF(H84="","",IF(H84&lt;=أساسيات!$G$13,أساسيات!$H$13,IF(H84&lt;=أساسيات!$G$12,أساسيات!$H$12,IF(H84&lt;=أساسيات!$G$11,أساسيات!$H$11,IF(H84&lt;=أساسيات!$G$10,أساسيات!$H$10,IF(H84&lt;=أساسيات!$G$9,أساسيات!$H$9,IF(H84&lt;=أساسيات!$G$8,أساسيات!$H$8,IF(H84&lt;=أساسيات!$G$7,أساسيات!$H$7,IF(H84&lt;=أساسيات!$G$6,أساسيات!$H$6,IF(H84&lt;=أساسيات!$G$5,أساسيات!$H$5,IF(H84&lt;=أساسيات!$G$4,أساسيات!$H$4,IF(H84&lt;=أساسيات!$G$3,أساسيات!$H$3,أساسيات!$H$2))))))))))))</f>
        <v>الرابع</v>
      </c>
      <c r="AG84" s="95" t="str">
        <f>IF(H84="","",IF(H84&lt;=أساسيات!$G$13,أساسيات!$I$13,IF(H84&lt;=أساسيات!$G$12,أساسيات!$I$12,IF(H84&lt;=أساسيات!$G$11,أساسيات!$I$11,IF(H84&lt;=أساسيات!$G$10,أساسيات!$I$10,IF(H84&lt;=أساسيات!$G$9,أساسيات!$I$9,IF(H84&lt;=أساسيات!$G$8,أساسيات!$I$8,IF(H84&lt;=أساسيات!$G$7,أساسيات!$I$7,IF(H84&lt;=أساسيات!$G$6,أساسيات!$I$6,IF(H84&lt;=أساسيات!$G$5,أساسيات!$I$5,IF(H84&lt;=أساسيات!$G$4,أساسيات!$I$4,IF(H84&lt;=أساسيات!$G$3,أساسيات!$I$3,أساسيات!$I$2))))))))))))</f>
        <v>ويجوز ثالث</v>
      </c>
      <c r="AH84" s="91"/>
      <c r="AI84" s="99">
        <f>IFERROR(IF(H84="","",DATEDIF($H84,أساسيات!$J$2,"Y")),"")</f>
        <v>8</v>
      </c>
      <c r="AJ84" s="99">
        <f>IFERROR(IF(H84="","",DATEDIF($H84,أساسيات!$J$2,"ym")),"")</f>
        <v>10</v>
      </c>
      <c r="AK84" s="99">
        <f>IFERROR(IF(H84="","",DATEDIF($H84,أساسيات!$J$2,"md")),"")</f>
        <v>26</v>
      </c>
      <c r="AL84" s="99"/>
      <c r="AM84" s="99"/>
      <c r="AN84" s="88"/>
      <c r="AO84" s="88"/>
      <c r="AP84" s="94" t="s">
        <v>780</v>
      </c>
      <c r="AQ84" s="94"/>
    </row>
    <row r="85" spans="1:43" s="96" customFormat="1" x14ac:dyDescent="0.25">
      <c r="A85" s="88"/>
      <c r="B85" s="89">
        <v>24</v>
      </c>
      <c r="C85" s="128" t="s">
        <v>41</v>
      </c>
      <c r="D85" s="128" t="s">
        <v>462</v>
      </c>
      <c r="E85" s="91" t="s">
        <v>654</v>
      </c>
      <c r="F85" s="129" t="s">
        <v>9</v>
      </c>
      <c r="G85" s="88" t="s">
        <v>1394</v>
      </c>
      <c r="H85" s="92">
        <v>39410</v>
      </c>
      <c r="I85" s="92"/>
      <c r="J85" s="90" t="s">
        <v>484</v>
      </c>
      <c r="K85" s="97" t="s">
        <v>642</v>
      </c>
      <c r="L85" s="91" t="s">
        <v>1304</v>
      </c>
      <c r="M85" s="91" t="s">
        <v>1305</v>
      </c>
      <c r="N85" s="88"/>
      <c r="O85" s="94"/>
      <c r="P85" s="94"/>
      <c r="Q85" s="93" t="s">
        <v>115</v>
      </c>
      <c r="R85" s="94"/>
      <c r="S85" s="94"/>
      <c r="T85" s="94"/>
      <c r="U85" s="94"/>
      <c r="V85" s="91"/>
      <c r="W85" s="88"/>
      <c r="X85" s="88"/>
      <c r="Y85" s="89"/>
      <c r="Z85" s="89"/>
      <c r="AA85" s="89"/>
      <c r="AB85" s="92"/>
      <c r="AC85" s="94"/>
      <c r="AD85" s="94"/>
      <c r="AE85" s="88"/>
      <c r="AF85" s="94" t="str">
        <f>IF(H85="","",IF(H85&lt;=أساسيات!$G$13,أساسيات!$H$13,IF(H85&lt;=أساسيات!$G$12,أساسيات!$H$12,IF(H85&lt;=أساسيات!$G$11,أساسيات!$H$11,IF(H85&lt;=أساسيات!$G$10,أساسيات!$H$10,IF(H85&lt;=أساسيات!$G$9,أساسيات!$H$9,IF(H85&lt;=أساسيات!$G$8,أساسيات!$H$8,IF(H85&lt;=أساسيات!$G$7,أساسيات!$H$7,IF(H85&lt;=أساسيات!$G$6,أساسيات!$H$6,IF(H85&lt;=أساسيات!$G$5,أساسيات!$H$5,IF(H85&lt;=أساسيات!$G$4,أساسيات!$H$4,IF(H85&lt;=أساسيات!$G$3,أساسيات!$H$3,أساسيات!$H$2))))))))))))</f>
        <v>السابع</v>
      </c>
      <c r="AG85" s="95" t="str">
        <f>IF(H85="","",IF(H85&lt;=أساسيات!$G$13,أساسيات!$I$13,IF(H85&lt;=أساسيات!$G$12,أساسيات!$I$12,IF(H85&lt;=أساسيات!$G$11,أساسيات!$I$11,IF(H85&lt;=أساسيات!$G$10,أساسيات!$I$10,IF(H85&lt;=أساسيات!$G$9,أساسيات!$I$9,IF(H85&lt;=أساسيات!$G$8,أساسيات!$I$8,IF(H85&lt;=أساسيات!$G$7,أساسيات!$I$7,IF(H85&lt;=أساسيات!$G$6,أساسيات!$I$6,IF(H85&lt;=أساسيات!$G$5,أساسيات!$I$5,IF(H85&lt;=أساسيات!$G$4,أساسيات!$I$4,IF(H85&lt;=أساسيات!$G$3,أساسيات!$I$3,أساسيات!$I$2))))))))))))</f>
        <v>ويجوز سادس وخامس</v>
      </c>
      <c r="AH85" s="91"/>
      <c r="AI85" s="99">
        <f>IFERROR(IF(H85="","",DATEDIF($H85,أساسيات!$J$2,"Y")),"")</f>
        <v>11</v>
      </c>
      <c r="AJ85" s="99">
        <f>IFERROR(IF(H85="","",DATEDIF($H85,أساسيات!$J$2,"ym")),"")</f>
        <v>9</v>
      </c>
      <c r="AK85" s="99">
        <f>IFERROR(IF(H85="","",DATEDIF($H85,أساسيات!$J$2,"md")),"")</f>
        <v>8</v>
      </c>
      <c r="AL85" s="99"/>
      <c r="AM85" s="99"/>
      <c r="AN85" s="88"/>
      <c r="AO85" s="88"/>
      <c r="AP85" s="94"/>
      <c r="AQ85" s="94"/>
    </row>
    <row r="86" spans="1:43" s="96" customFormat="1" x14ac:dyDescent="0.25">
      <c r="A86" s="88">
        <v>225</v>
      </c>
      <c r="B86" s="89">
        <v>25</v>
      </c>
      <c r="C86" s="128" t="s">
        <v>568</v>
      </c>
      <c r="D86" s="128" t="s">
        <v>593</v>
      </c>
      <c r="E86" s="91" t="s">
        <v>594</v>
      </c>
      <c r="F86" s="129" t="s">
        <v>595</v>
      </c>
      <c r="G86" s="88"/>
      <c r="H86" s="92">
        <v>40179</v>
      </c>
      <c r="I86" s="92" t="s">
        <v>780</v>
      </c>
      <c r="J86" s="90" t="s">
        <v>484</v>
      </c>
      <c r="K86" s="97" t="s">
        <v>642</v>
      </c>
      <c r="L86" s="91" t="s">
        <v>599</v>
      </c>
      <c r="M86" s="91" t="s">
        <v>1147</v>
      </c>
      <c r="N86" s="88"/>
      <c r="O86" s="94" t="s">
        <v>596</v>
      </c>
      <c r="P86" s="94" t="s">
        <v>501</v>
      </c>
      <c r="Q86" s="93" t="s">
        <v>115</v>
      </c>
      <c r="R86" s="94" t="s">
        <v>780</v>
      </c>
      <c r="S86" s="94"/>
      <c r="T86" s="94"/>
      <c r="U86" s="94"/>
      <c r="V86" s="91"/>
      <c r="W86" s="88"/>
      <c r="X86" s="88"/>
      <c r="Y86" s="89"/>
      <c r="Z86" s="89"/>
      <c r="AA86" s="89"/>
      <c r="AB86" s="92" t="s">
        <v>780</v>
      </c>
      <c r="AC86" s="94" t="s">
        <v>780</v>
      </c>
      <c r="AD86" s="94" t="s">
        <v>780</v>
      </c>
      <c r="AE86" s="88" t="s">
        <v>475</v>
      </c>
      <c r="AF86" s="94" t="str">
        <f>IF(H86="","",IF(H86&lt;=أساسيات!$G$13,أساسيات!$H$13,IF(H86&lt;=أساسيات!$G$12,أساسيات!$H$12,IF(H86&lt;=أساسيات!$G$11,أساسيات!$H$11,IF(H86&lt;=أساسيات!$G$10,أساسيات!$H$10,IF(H86&lt;=أساسيات!$G$9,أساسيات!$H$9,IF(H86&lt;=أساسيات!$G$8,أساسيات!$H$8,IF(H86&lt;=أساسيات!$G$7,أساسيات!$H$7,IF(H86&lt;=أساسيات!$G$6,أساسيات!$H$6,IF(H86&lt;=أساسيات!$G$5,أساسيات!$H$5,IF(H86&lt;=أساسيات!$G$4,أساسيات!$H$4,IF(H86&lt;=أساسيات!$G$3,أساسيات!$H$3,أساسيات!$H$2))))))))))))</f>
        <v>الخامس</v>
      </c>
      <c r="AG86" s="95" t="str">
        <f>IF(H86="","",IF(H86&lt;=أساسيات!$G$13,أساسيات!$I$13,IF(H86&lt;=أساسيات!$G$12,أساسيات!$I$12,IF(H86&lt;=أساسيات!$G$11,أساسيات!$I$11,IF(H86&lt;=أساسيات!$G$10,أساسيات!$I$10,IF(H86&lt;=أساسيات!$G$9,أساسيات!$I$9,IF(H86&lt;=أساسيات!$G$8,أساسيات!$I$8,IF(H86&lt;=أساسيات!$G$7,أساسيات!$I$7,IF(H86&lt;=أساسيات!$G$6,أساسيات!$I$6,IF(H86&lt;=أساسيات!$G$5,أساسيات!$I$5,IF(H86&lt;=أساسيات!$G$4,أساسيات!$I$4,IF(H86&lt;=أساسيات!$G$3,أساسيات!$I$3,أساسيات!$I$2))))))))))))</f>
        <v>ويجوز رابع وثالث</v>
      </c>
      <c r="AH86" s="91"/>
      <c r="AI86" s="99">
        <f>IFERROR(IF(H86="","",DATEDIF($H86,أساسيات!$J$2,"Y")),"")</f>
        <v>9</v>
      </c>
      <c r="AJ86" s="99">
        <f>IFERROR(IF(H86="","",DATEDIF($H86,أساسيات!$J$2,"ym")),"")</f>
        <v>8</v>
      </c>
      <c r="AK86" s="99">
        <f>IFERROR(IF(H86="","",DATEDIF($H86,أساسيات!$J$2,"md")),"")</f>
        <v>0</v>
      </c>
      <c r="AL86" s="99"/>
      <c r="AM86" s="99"/>
      <c r="AN86" s="88"/>
      <c r="AO86" s="88"/>
      <c r="AP86" s="94" t="s">
        <v>780</v>
      </c>
      <c r="AQ86" s="94"/>
    </row>
    <row r="87" spans="1:43" s="96" customFormat="1" x14ac:dyDescent="0.25">
      <c r="A87" s="47"/>
      <c r="B87" s="48">
        <v>8</v>
      </c>
      <c r="C87" s="50" t="s">
        <v>110</v>
      </c>
      <c r="D87" s="50" t="s">
        <v>1350</v>
      </c>
      <c r="E87" s="49" t="s">
        <v>148</v>
      </c>
      <c r="F87" s="51" t="s">
        <v>1451</v>
      </c>
      <c r="G87" s="15" t="s">
        <v>1444</v>
      </c>
      <c r="H87" s="28">
        <v>39814</v>
      </c>
      <c r="I87" s="28">
        <v>43808</v>
      </c>
      <c r="J87" s="90" t="s">
        <v>484</v>
      </c>
      <c r="K87" s="100" t="s">
        <v>642</v>
      </c>
      <c r="L87" s="49" t="s">
        <v>1662</v>
      </c>
      <c r="M87" s="49" t="s">
        <v>1663</v>
      </c>
      <c r="N87" s="47" t="s">
        <v>110</v>
      </c>
      <c r="O87" s="47" t="s">
        <v>1444</v>
      </c>
      <c r="P87" s="47" t="s">
        <v>1552</v>
      </c>
      <c r="Q87" s="30" t="s">
        <v>116</v>
      </c>
      <c r="R87" s="41" t="s">
        <v>643</v>
      </c>
      <c r="S87" s="41" t="s">
        <v>1664</v>
      </c>
      <c r="T87" s="41">
        <v>1394275</v>
      </c>
      <c r="U87" s="41">
        <v>5210023223</v>
      </c>
      <c r="V87" s="16"/>
      <c r="W87" s="47" t="s">
        <v>148</v>
      </c>
      <c r="X87" s="47" t="s">
        <v>1558</v>
      </c>
      <c r="Y87" s="32"/>
      <c r="Z87" s="32"/>
      <c r="AA87" s="32" t="s">
        <v>1556</v>
      </c>
      <c r="AB87" s="28"/>
      <c r="AC87" s="41" t="s">
        <v>677</v>
      </c>
      <c r="AD87" s="41" t="s">
        <v>677</v>
      </c>
      <c r="AE87" s="47"/>
      <c r="AF87" s="41" t="str">
        <f>IF(H87="","",IF(H87&lt;=أساسيات!$G$13,أساسيات!$H$13,IF(H87&lt;=أساسيات!$G$12,أساسيات!$H$12,IF(H87&lt;=أساسيات!$G$11,أساسيات!$H$11,IF(H87&lt;=أساسيات!$G$10,أساسيات!$H$10,IF(H87&lt;=أساسيات!$G$9,أساسيات!$H$9,IF(H87&lt;=أساسيات!$G$8,أساسيات!$H$8,IF(H87&lt;=أساسيات!$G$7,أساسيات!$H$7,IF(H87&lt;=أساسيات!$G$6,أساسيات!$H$6,IF(H87&lt;=أساسيات!$G$5,أساسيات!$H$5,IF(H87&lt;=أساسيات!$G$4,أساسيات!$H$4,IF(H87&lt;=أساسيات!$G$3,أساسيات!$H$3,أساسيات!$H$2))))))))))))</f>
        <v>السادس</v>
      </c>
      <c r="AG87" s="53" t="str">
        <f>IF(H87="","",IF(H87&lt;=أساسيات!$G$13,أساسيات!$I$13,IF(H87&lt;=أساسيات!$G$12,أساسيات!$I$12,IF(H87&lt;=أساسيات!$G$11,أساسيات!$I$11,IF(H87&lt;=أساسيات!$G$10,أساسيات!$I$10,IF(H87&lt;=أساسيات!$G$9,أساسيات!$I$9,IF(H87&lt;=أساسيات!$G$8,أساسيات!$I$8,IF(H87&lt;=أساسيات!$G$7,أساسيات!$I$7,IF(H87&lt;=أساسيات!$G$6,أساسيات!$I$6,IF(H87&lt;=أساسيات!$G$5,أساسيات!$I$5,IF(H87&lt;=أساسيات!$G$4,أساسيات!$I$4,IF(H87&lt;=أساسيات!$G$3,أساسيات!$I$3,أساسيات!$I$2))))))))))))</f>
        <v>ويجوز خامس ورابع</v>
      </c>
      <c r="AH87" s="16"/>
      <c r="AI87" s="101">
        <f>IFERROR(IF(H87="","",DATEDIF($H87,أساسيات!$J$2,"Y")),"")</f>
        <v>10</v>
      </c>
      <c r="AJ87" s="101">
        <f>IFERROR(IF(H87="","",DATEDIF($H87,أساسيات!$J$2,"ym")),"")</f>
        <v>8</v>
      </c>
      <c r="AK87" s="101">
        <f>IFERROR(IF(H87="","",DATEDIF($H87,أساسيات!$J$2,"md")),"")</f>
        <v>0</v>
      </c>
      <c r="AL87" s="101"/>
      <c r="AM87" s="101"/>
      <c r="AN87" s="47"/>
      <c r="AO87" s="47"/>
      <c r="AP87" s="41"/>
      <c r="AQ87" s="41"/>
    </row>
    <row r="88" spans="1:43" s="96" customFormat="1" x14ac:dyDescent="0.25">
      <c r="A88" s="88">
        <v>2</v>
      </c>
      <c r="B88" s="89">
        <v>1</v>
      </c>
      <c r="C88" s="128" t="s">
        <v>512</v>
      </c>
      <c r="D88" s="128" t="s">
        <v>535</v>
      </c>
      <c r="E88" s="91" t="s">
        <v>145</v>
      </c>
      <c r="F88" s="129" t="s">
        <v>476</v>
      </c>
      <c r="G88" s="88"/>
      <c r="H88" s="92">
        <v>40603</v>
      </c>
      <c r="I88" s="92" t="s">
        <v>780</v>
      </c>
      <c r="J88" s="90" t="s">
        <v>485</v>
      </c>
      <c r="K88" s="97" t="s">
        <v>642</v>
      </c>
      <c r="L88" s="91" t="s">
        <v>1537</v>
      </c>
      <c r="M88" s="91" t="s">
        <v>1040</v>
      </c>
      <c r="N88" s="88"/>
      <c r="O88" s="94"/>
      <c r="P88" s="94" t="s">
        <v>114</v>
      </c>
      <c r="Q88" s="93" t="s">
        <v>116</v>
      </c>
      <c r="R88" s="94" t="s">
        <v>417</v>
      </c>
      <c r="S88" s="94"/>
      <c r="T88" s="94"/>
      <c r="U88" s="94"/>
      <c r="V88" s="91" t="s">
        <v>1538</v>
      </c>
      <c r="W88" s="88"/>
      <c r="X88" s="88"/>
      <c r="Y88" s="89">
        <v>943922183</v>
      </c>
      <c r="Z88" s="89"/>
      <c r="AA88" s="89"/>
      <c r="AB88" s="92" t="s">
        <v>780</v>
      </c>
      <c r="AC88" s="94" t="s">
        <v>576</v>
      </c>
      <c r="AD88" s="94" t="s">
        <v>780</v>
      </c>
      <c r="AE88" s="88" t="s">
        <v>475</v>
      </c>
      <c r="AF88" s="94" t="str">
        <f>IF(H88="","",IF(H88&lt;=أساسيات!$G$13,أساسيات!$H$13,IF(H88&lt;=أساسيات!$G$12,أساسيات!$H$12,IF(H88&lt;=أساسيات!$G$11,أساسيات!$H$11,IF(H88&lt;=أساسيات!$G$10,أساسيات!$H$10,IF(H88&lt;=أساسيات!$G$9,أساسيات!$H$9,IF(H88&lt;=أساسيات!$G$8,أساسيات!$H$8,IF(H88&lt;=أساسيات!$G$7,أساسيات!$H$7,IF(H88&lt;=أساسيات!$G$6,أساسيات!$H$6,IF(H88&lt;=أساسيات!$G$5,أساسيات!$H$5,IF(H88&lt;=أساسيات!$G$4,أساسيات!$H$4,IF(H88&lt;=أساسيات!$G$3,أساسيات!$H$3,أساسيات!$H$2))))))))))))</f>
        <v>الثالث</v>
      </c>
      <c r="AG88" s="95" t="str">
        <f>IF(H88="","",IF(H88&lt;=أساسيات!$G$13,أساسيات!$I$13,IF(H88&lt;=أساسيات!$G$12,أساسيات!$I$12,IF(H88&lt;=أساسيات!$G$11,أساسيات!$I$11,IF(H88&lt;=أساسيات!$G$10,أساسيات!$I$10,IF(H88&lt;=أساسيات!$G$9,أساسيات!$I$9,IF(H88&lt;=أساسيات!$G$8,أساسيات!$I$8,IF(H88&lt;=أساسيات!$G$7,أساسيات!$I$7,IF(H88&lt;=أساسيات!$G$6,أساسيات!$I$6,IF(H88&lt;=أساسيات!$G$5,أساسيات!$I$5,IF(H88&lt;=أساسيات!$G$4,أساسيات!$I$4,IF(H88&lt;=أساسيات!$G$3,أساسيات!$I$3,أساسيات!$I$2))))))))))))</f>
        <v>ويجوز ثاني</v>
      </c>
      <c r="AH88" s="91" t="s">
        <v>563</v>
      </c>
      <c r="AI88" s="99">
        <f>IFERROR(IF(H88="","",DATEDIF($H88,أساسيات!$J$2,"Y")),"")</f>
        <v>8</v>
      </c>
      <c r="AJ88" s="99">
        <f>IFERROR(IF(H88="","",DATEDIF($H88,أساسيات!$J$2,"ym")),"")</f>
        <v>6</v>
      </c>
      <c r="AK88" s="99">
        <f>IFERROR(IF(H88="","",DATEDIF($H88,أساسيات!$J$2,"md")),"")</f>
        <v>0</v>
      </c>
      <c r="AL88" s="99"/>
      <c r="AM88" s="99"/>
      <c r="AN88" s="88"/>
      <c r="AO88" s="88"/>
      <c r="AP88" s="94" t="s">
        <v>780</v>
      </c>
      <c r="AQ88" s="94"/>
    </row>
    <row r="89" spans="1:43" s="96" customFormat="1" x14ac:dyDescent="0.25">
      <c r="A89" s="88">
        <v>26</v>
      </c>
      <c r="B89" s="89">
        <v>2</v>
      </c>
      <c r="C89" s="128" t="s">
        <v>476</v>
      </c>
      <c r="D89" s="128" t="s">
        <v>232</v>
      </c>
      <c r="E89" s="91" t="s">
        <v>113</v>
      </c>
      <c r="F89" s="129" t="s">
        <v>233</v>
      </c>
      <c r="G89" s="88"/>
      <c r="H89" s="92">
        <v>40933</v>
      </c>
      <c r="I89" s="92">
        <v>43669</v>
      </c>
      <c r="J89" s="90" t="s">
        <v>485</v>
      </c>
      <c r="K89" s="97" t="s">
        <v>642</v>
      </c>
      <c r="L89" s="91" t="s">
        <v>552</v>
      </c>
      <c r="M89" s="91" t="s">
        <v>932</v>
      </c>
      <c r="N89" s="88"/>
      <c r="O89" s="94" t="s">
        <v>236</v>
      </c>
      <c r="P89" s="94" t="s">
        <v>114</v>
      </c>
      <c r="Q89" s="93" t="s">
        <v>115</v>
      </c>
      <c r="R89" s="94"/>
      <c r="S89" s="94"/>
      <c r="T89" s="94"/>
      <c r="U89" s="94"/>
      <c r="V89" s="91"/>
      <c r="W89" s="88"/>
      <c r="X89" s="88"/>
      <c r="Y89" s="89">
        <v>945656297</v>
      </c>
      <c r="Z89" s="89"/>
      <c r="AA89" s="89"/>
      <c r="AB89" s="92">
        <v>43565</v>
      </c>
      <c r="AC89" s="94" t="s">
        <v>677</v>
      </c>
      <c r="AD89" s="94" t="s">
        <v>677</v>
      </c>
      <c r="AE89" s="88" t="s">
        <v>478</v>
      </c>
      <c r="AF89" s="94" t="str">
        <f>IF(H89="","",IF(H89&lt;=أساسيات!$G$13,أساسيات!$H$13,IF(H89&lt;=أساسيات!$G$12,أساسيات!$H$12,IF(H89&lt;=أساسيات!$G$11,أساسيات!$H$11,IF(H89&lt;=أساسيات!$G$10,أساسيات!$H$10,IF(H89&lt;=أساسيات!$G$9,أساسيات!$H$9,IF(H89&lt;=أساسيات!$G$8,أساسيات!$H$8,IF(H89&lt;=أساسيات!$G$7,أساسيات!$H$7,IF(H89&lt;=أساسيات!$G$6,أساسيات!$H$6,IF(H89&lt;=أساسيات!$G$5,أساسيات!$H$5,IF(H89&lt;=أساسيات!$G$4,أساسيات!$H$4,IF(H89&lt;=أساسيات!$G$3,أساسيات!$H$3,أساسيات!$H$2))))))))))))</f>
        <v>الثالث</v>
      </c>
      <c r="AG89" s="95" t="str">
        <f>IF(H89="","",IF(H89&lt;=أساسيات!$G$13,أساسيات!$I$13,IF(H89&lt;=أساسيات!$G$12,أساسيات!$I$12,IF(H89&lt;=أساسيات!$G$11,أساسيات!$I$11,IF(H89&lt;=أساسيات!$G$10,أساسيات!$I$10,IF(H89&lt;=أساسيات!$G$9,أساسيات!$I$9,IF(H89&lt;=أساسيات!$G$8,أساسيات!$I$8,IF(H89&lt;=أساسيات!$G$7,أساسيات!$I$7,IF(H89&lt;=أساسيات!$G$6,أساسيات!$I$6,IF(H89&lt;=أساسيات!$G$5,أساسيات!$I$5,IF(H89&lt;=أساسيات!$G$4,أساسيات!$I$4,IF(H89&lt;=أساسيات!$G$3,أساسيات!$I$3,أساسيات!$I$2))))))))))))</f>
        <v>ويجوز ثاني</v>
      </c>
      <c r="AH89" s="91"/>
      <c r="AI89" s="99">
        <f>IFERROR(IF(H89="","",DATEDIF($H89,أساسيات!$J$2,"Y")),"")</f>
        <v>7</v>
      </c>
      <c r="AJ89" s="99">
        <f>IFERROR(IF(H89="","",DATEDIF($H89,أساسيات!$J$2,"ym")),"")</f>
        <v>7</v>
      </c>
      <c r="AK89" s="99">
        <f>IFERROR(IF(H89="","",DATEDIF($H89,أساسيات!$J$2,"md")),"")</f>
        <v>7</v>
      </c>
      <c r="AL89" s="99"/>
      <c r="AM89" s="99"/>
      <c r="AN89" s="88"/>
      <c r="AO89" s="88"/>
      <c r="AP89" s="94">
        <v>88</v>
      </c>
      <c r="AQ89" s="94">
        <v>2</v>
      </c>
    </row>
    <row r="90" spans="1:43" s="96" customFormat="1" x14ac:dyDescent="0.25">
      <c r="A90" s="88">
        <v>48</v>
      </c>
      <c r="B90" s="89">
        <v>3</v>
      </c>
      <c r="C90" s="128" t="s">
        <v>113</v>
      </c>
      <c r="D90" s="128" t="s">
        <v>156</v>
      </c>
      <c r="E90" s="91" t="s">
        <v>148</v>
      </c>
      <c r="F90" s="129" t="s">
        <v>157</v>
      </c>
      <c r="G90" s="88"/>
      <c r="H90" s="92">
        <v>40954</v>
      </c>
      <c r="I90" s="92" t="s">
        <v>780</v>
      </c>
      <c r="J90" s="90" t="s">
        <v>485</v>
      </c>
      <c r="K90" s="97" t="s">
        <v>642</v>
      </c>
      <c r="L90" s="91" t="s">
        <v>297</v>
      </c>
      <c r="M90" s="91" t="s">
        <v>1062</v>
      </c>
      <c r="N90" s="88"/>
      <c r="O90" s="94"/>
      <c r="P90" s="94" t="s">
        <v>158</v>
      </c>
      <c r="Q90" s="93" t="s">
        <v>116</v>
      </c>
      <c r="R90" s="94" t="s">
        <v>780</v>
      </c>
      <c r="S90" s="94"/>
      <c r="T90" s="94"/>
      <c r="U90" s="94"/>
      <c r="V90" s="91"/>
      <c r="W90" s="88"/>
      <c r="X90" s="88"/>
      <c r="Y90" s="89">
        <v>966443962</v>
      </c>
      <c r="Z90" s="89"/>
      <c r="AA90" s="89"/>
      <c r="AB90" s="92" t="s">
        <v>780</v>
      </c>
      <c r="AC90" s="94" t="s">
        <v>780</v>
      </c>
      <c r="AD90" s="94" t="s">
        <v>780</v>
      </c>
      <c r="AE90" s="88" t="s">
        <v>478</v>
      </c>
      <c r="AF90" s="94" t="str">
        <f>IF(H90="","",IF(H90&lt;=أساسيات!$G$13,أساسيات!$H$13,IF(H90&lt;=أساسيات!$G$12,أساسيات!$H$12,IF(H90&lt;=أساسيات!$G$11,أساسيات!$H$11,IF(H90&lt;=أساسيات!$G$10,أساسيات!$H$10,IF(H90&lt;=أساسيات!$G$9,أساسيات!$H$9,IF(H90&lt;=أساسيات!$G$8,أساسيات!$H$8,IF(H90&lt;=أساسيات!$G$7,أساسيات!$H$7,IF(H90&lt;=أساسيات!$G$6,أساسيات!$H$6,IF(H90&lt;=أساسيات!$G$5,أساسيات!$H$5,IF(H90&lt;=أساسيات!$G$4,أساسيات!$H$4,IF(H90&lt;=أساسيات!$G$3,أساسيات!$H$3,أساسيات!$H$2))))))))))))</f>
        <v>الثاني</v>
      </c>
      <c r="AG90" s="95" t="str">
        <f>IF(H90="","",IF(H90&lt;=أساسيات!$G$13,أساسيات!$I$13,IF(H90&lt;=أساسيات!$G$12,أساسيات!$I$12,IF(H90&lt;=أساسيات!$G$11,أساسيات!$I$11,IF(H90&lt;=أساسيات!$G$10,أساسيات!$I$10,IF(H90&lt;=أساسيات!$G$9,أساسيات!$I$9,IF(H90&lt;=أساسيات!$G$8,أساسيات!$I$8,IF(H90&lt;=أساسيات!$G$7,أساسيات!$I$7,IF(H90&lt;=أساسيات!$G$6,أساسيات!$I$6,IF(H90&lt;=أساسيات!$G$5,أساسيات!$I$5,IF(H90&lt;=أساسيات!$G$4,أساسيات!$I$4,IF(H90&lt;=أساسيات!$G$3,أساسيات!$I$3,أساسيات!$I$2))))))))))))</f>
        <v>ويجوز أول</v>
      </c>
      <c r="AH90" s="91"/>
      <c r="AI90" s="99">
        <f>IFERROR(IF(H90="","",DATEDIF($H90,أساسيات!$J$2,"Y")),"")</f>
        <v>7</v>
      </c>
      <c r="AJ90" s="99">
        <f>IFERROR(IF(H90="","",DATEDIF($H90,أساسيات!$J$2,"ym")),"")</f>
        <v>6</v>
      </c>
      <c r="AK90" s="99">
        <f>IFERROR(IF(H90="","",DATEDIF($H90,أساسيات!$J$2,"md")),"")</f>
        <v>17</v>
      </c>
      <c r="AL90" s="99"/>
      <c r="AM90" s="99"/>
      <c r="AN90" s="88"/>
      <c r="AO90" s="88"/>
      <c r="AP90" s="94" t="s">
        <v>780</v>
      </c>
      <c r="AQ90" s="94"/>
    </row>
    <row r="91" spans="1:43" s="96" customFormat="1" x14ac:dyDescent="0.25">
      <c r="A91" s="88"/>
      <c r="B91" s="89">
        <v>4</v>
      </c>
      <c r="C91" s="128" t="s">
        <v>113</v>
      </c>
      <c r="D91" s="128" t="s">
        <v>700</v>
      </c>
      <c r="E91" s="91" t="s">
        <v>705</v>
      </c>
      <c r="F91" s="129" t="s">
        <v>706</v>
      </c>
      <c r="G91" s="88"/>
      <c r="H91" s="92">
        <v>40566</v>
      </c>
      <c r="I91" s="92"/>
      <c r="J91" s="90" t="s">
        <v>485</v>
      </c>
      <c r="K91" s="97" t="s">
        <v>642</v>
      </c>
      <c r="L91" s="91" t="s">
        <v>786</v>
      </c>
      <c r="M91" s="91" t="s">
        <v>1002</v>
      </c>
      <c r="N91" s="88"/>
      <c r="O91" s="94"/>
      <c r="P91" s="94" t="s">
        <v>125</v>
      </c>
      <c r="Q91" s="93" t="s">
        <v>116</v>
      </c>
      <c r="R91" s="94"/>
      <c r="S91" s="94"/>
      <c r="T91" s="94"/>
      <c r="U91" s="94"/>
      <c r="V91" s="91"/>
      <c r="W91" s="88"/>
      <c r="X91" s="88"/>
      <c r="Y91" s="89"/>
      <c r="Z91" s="89"/>
      <c r="AA91" s="89"/>
      <c r="AB91" s="92"/>
      <c r="AC91" s="94"/>
      <c r="AD91" s="94"/>
      <c r="AE91" s="88"/>
      <c r="AF91" s="94" t="str">
        <f>IF(H91="","",IF(H91&lt;=أساسيات!$G$13,أساسيات!$H$13,IF(H91&lt;=أساسيات!$G$12,أساسيات!$H$12,IF(H91&lt;=أساسيات!$G$11,أساسيات!$H$11,IF(H91&lt;=أساسيات!$G$10,أساسيات!$H$10,IF(H91&lt;=أساسيات!$G$9,أساسيات!$H$9,IF(H91&lt;=أساسيات!$G$8,أساسيات!$H$8,IF(H91&lt;=أساسيات!$G$7,أساسيات!$H$7,IF(H91&lt;=أساسيات!$G$6,أساسيات!$H$6,IF(H91&lt;=أساسيات!$G$5,أساسيات!$H$5,IF(H91&lt;=أساسيات!$G$4,أساسيات!$H$4,IF(H91&lt;=أساسيات!$G$3,أساسيات!$H$3,أساسيات!$H$2))))))))))))</f>
        <v>الرابع</v>
      </c>
      <c r="AG91" s="95" t="str">
        <f>IF(H91="","",IF(H91&lt;=أساسيات!$G$13,أساسيات!$I$13,IF(H91&lt;=أساسيات!$G$12,أساسيات!$I$12,IF(H91&lt;=أساسيات!$G$11,أساسيات!$I$11,IF(H91&lt;=أساسيات!$G$10,أساسيات!$I$10,IF(H91&lt;=أساسيات!$G$9,أساسيات!$I$9,IF(H91&lt;=أساسيات!$G$8,أساسيات!$I$8,IF(H91&lt;=أساسيات!$G$7,أساسيات!$I$7,IF(H91&lt;=أساسيات!$G$6,أساسيات!$I$6,IF(H91&lt;=أساسيات!$G$5,أساسيات!$I$5,IF(H91&lt;=أساسيات!$G$4,أساسيات!$I$4,IF(H91&lt;=أساسيات!$G$3,أساسيات!$I$3,أساسيات!$I$2))))))))))))</f>
        <v>ويجوز ثالث</v>
      </c>
      <c r="AH91" s="91"/>
      <c r="AI91" s="99">
        <f>IFERROR(IF(H91="","",DATEDIF($H91,أساسيات!$J$2,"Y")),"")</f>
        <v>8</v>
      </c>
      <c r="AJ91" s="99">
        <f>IFERROR(IF(H91="","",DATEDIF($H91,أساسيات!$J$2,"ym")),"")</f>
        <v>7</v>
      </c>
      <c r="AK91" s="99">
        <f>IFERROR(IF(H91="","",DATEDIF($H91,أساسيات!$J$2,"md")),"")</f>
        <v>9</v>
      </c>
      <c r="AL91" s="99"/>
      <c r="AM91" s="99"/>
      <c r="AN91" s="88"/>
      <c r="AO91" s="88"/>
      <c r="AP91" s="94">
        <v>162</v>
      </c>
      <c r="AQ91" s="94"/>
    </row>
    <row r="92" spans="1:43" s="96" customFormat="1" x14ac:dyDescent="0.25">
      <c r="A92" s="88">
        <v>209</v>
      </c>
      <c r="B92" s="89">
        <v>5</v>
      </c>
      <c r="C92" s="128" t="s">
        <v>466</v>
      </c>
      <c r="D92" s="128" t="s">
        <v>499</v>
      </c>
      <c r="E92" s="91" t="s">
        <v>110</v>
      </c>
      <c r="F92" s="129" t="s">
        <v>394</v>
      </c>
      <c r="G92" s="88"/>
      <c r="H92" s="92">
        <v>40909</v>
      </c>
      <c r="I92" s="92" t="s">
        <v>780</v>
      </c>
      <c r="J92" s="90" t="s">
        <v>485</v>
      </c>
      <c r="K92" s="97" t="s">
        <v>642</v>
      </c>
      <c r="L92" s="91" t="s">
        <v>439</v>
      </c>
      <c r="M92" s="91" t="s">
        <v>1139</v>
      </c>
      <c r="N92" s="88"/>
      <c r="O92" s="94"/>
      <c r="P92" s="94"/>
      <c r="Q92" s="93" t="s">
        <v>116</v>
      </c>
      <c r="R92" s="94" t="s">
        <v>780</v>
      </c>
      <c r="S92" s="94"/>
      <c r="T92" s="94"/>
      <c r="U92" s="94"/>
      <c r="V92" s="91"/>
      <c r="W92" s="88"/>
      <c r="X92" s="88"/>
      <c r="Y92" s="89"/>
      <c r="Z92" s="89"/>
      <c r="AA92" s="89"/>
      <c r="AB92" s="92" t="s">
        <v>780</v>
      </c>
      <c r="AC92" s="94" t="s">
        <v>780</v>
      </c>
      <c r="AD92" s="94" t="s">
        <v>780</v>
      </c>
      <c r="AE92" s="88" t="s">
        <v>478</v>
      </c>
      <c r="AF92" s="94" t="str">
        <f>IF(H92="","",IF(H92&lt;=أساسيات!$G$13,أساسيات!$H$13,IF(H92&lt;=أساسيات!$G$12,أساسيات!$H$12,IF(H92&lt;=أساسيات!$G$11,أساسيات!$H$11,IF(H92&lt;=أساسيات!$G$10,أساسيات!$H$10,IF(H92&lt;=أساسيات!$G$9,أساسيات!$H$9,IF(H92&lt;=أساسيات!$G$8,أساسيات!$H$8,IF(H92&lt;=أساسيات!$G$7,أساسيات!$H$7,IF(H92&lt;=أساسيات!$G$6,أساسيات!$H$6,IF(H92&lt;=أساسيات!$G$5,أساسيات!$H$5,IF(H92&lt;=أساسيات!$G$4,أساسيات!$H$4,IF(H92&lt;=أساسيات!$G$3,أساسيات!$H$3,أساسيات!$H$2))))))))))))</f>
        <v>الثالث</v>
      </c>
      <c r="AG92" s="95" t="str">
        <f>IF(H92="","",IF(H92&lt;=أساسيات!$G$13,أساسيات!$I$13,IF(H92&lt;=أساسيات!$G$12,أساسيات!$I$12,IF(H92&lt;=أساسيات!$G$11,أساسيات!$I$11,IF(H92&lt;=أساسيات!$G$10,أساسيات!$I$10,IF(H92&lt;=أساسيات!$G$9,أساسيات!$I$9,IF(H92&lt;=أساسيات!$G$8,أساسيات!$I$8,IF(H92&lt;=أساسيات!$G$7,أساسيات!$I$7,IF(H92&lt;=أساسيات!$G$6,أساسيات!$I$6,IF(H92&lt;=أساسيات!$G$5,أساسيات!$I$5,IF(H92&lt;=أساسيات!$G$4,أساسيات!$I$4,IF(H92&lt;=أساسيات!$G$3,أساسيات!$I$3,أساسيات!$I$2))))))))))))</f>
        <v>ويجوز ثاني</v>
      </c>
      <c r="AH92" s="91"/>
      <c r="AI92" s="99">
        <f>IFERROR(IF(H92="","",DATEDIF($H92,أساسيات!$J$2,"Y")),"")</f>
        <v>7</v>
      </c>
      <c r="AJ92" s="99">
        <f>IFERROR(IF(H92="","",DATEDIF($H92,أساسيات!$J$2,"ym")),"")</f>
        <v>8</v>
      </c>
      <c r="AK92" s="99">
        <f>IFERROR(IF(H92="","",DATEDIF($H92,أساسيات!$J$2,"md")),"")</f>
        <v>0</v>
      </c>
      <c r="AL92" s="99"/>
      <c r="AM92" s="99"/>
      <c r="AN92" s="88"/>
      <c r="AO92" s="88"/>
      <c r="AP92" s="94" t="s">
        <v>780</v>
      </c>
      <c r="AQ92" s="94">
        <v>2</v>
      </c>
    </row>
    <row r="93" spans="1:43" s="96" customFormat="1" x14ac:dyDescent="0.25">
      <c r="A93" s="88">
        <v>25</v>
      </c>
      <c r="B93" s="89">
        <v>6</v>
      </c>
      <c r="C93" s="128" t="s">
        <v>21</v>
      </c>
      <c r="D93" s="128" t="s">
        <v>395</v>
      </c>
      <c r="E93" s="91" t="s">
        <v>113</v>
      </c>
      <c r="F93" s="129" t="s">
        <v>467</v>
      </c>
      <c r="G93" s="88"/>
      <c r="H93" s="92">
        <v>40664</v>
      </c>
      <c r="I93" s="92">
        <v>43669</v>
      </c>
      <c r="J93" s="90" t="s">
        <v>485</v>
      </c>
      <c r="K93" s="97" t="s">
        <v>642</v>
      </c>
      <c r="L93" s="91" t="s">
        <v>77</v>
      </c>
      <c r="M93" s="91" t="s">
        <v>933</v>
      </c>
      <c r="N93" s="88"/>
      <c r="O93" s="94"/>
      <c r="P93" s="94" t="s">
        <v>114</v>
      </c>
      <c r="Q93" s="93" t="s">
        <v>115</v>
      </c>
      <c r="R93" s="94"/>
      <c r="S93" s="94"/>
      <c r="T93" s="94"/>
      <c r="U93" s="94"/>
      <c r="V93" s="91"/>
      <c r="W93" s="88"/>
      <c r="X93" s="88"/>
      <c r="Y93" s="89">
        <v>949024931</v>
      </c>
      <c r="Z93" s="89"/>
      <c r="AA93" s="89"/>
      <c r="AB93" s="92">
        <v>43466</v>
      </c>
      <c r="AC93" s="94" t="s">
        <v>677</v>
      </c>
      <c r="AD93" s="94" t="s">
        <v>677</v>
      </c>
      <c r="AE93" s="88" t="s">
        <v>478</v>
      </c>
      <c r="AF93" s="94" t="str">
        <f>IF(H93="","",IF(H93&lt;=أساسيات!$G$13,أساسيات!$H$13,IF(H93&lt;=أساسيات!$G$12,أساسيات!$H$12,IF(H93&lt;=أساسيات!$G$11,أساسيات!$H$11,IF(H93&lt;=أساسيات!$G$10,أساسيات!$H$10,IF(H93&lt;=أساسيات!$G$9,أساسيات!$H$9,IF(H93&lt;=أساسيات!$G$8,أساسيات!$H$8,IF(H93&lt;=أساسيات!$G$7,أساسيات!$H$7,IF(H93&lt;=أساسيات!$G$6,أساسيات!$H$6,IF(H93&lt;=أساسيات!$G$5,أساسيات!$H$5,IF(H93&lt;=أساسيات!$G$4,أساسيات!$H$4,IF(H93&lt;=أساسيات!$G$3,أساسيات!$H$3,أساسيات!$H$2))))))))))))</f>
        <v>الثالث</v>
      </c>
      <c r="AG93" s="95" t="str">
        <f>IF(H93="","",IF(H93&lt;=أساسيات!$G$13,أساسيات!$I$13,IF(H93&lt;=أساسيات!$G$12,أساسيات!$I$12,IF(H93&lt;=أساسيات!$G$11,أساسيات!$I$11,IF(H93&lt;=أساسيات!$G$10,أساسيات!$I$10,IF(H93&lt;=أساسيات!$G$9,أساسيات!$I$9,IF(H93&lt;=أساسيات!$G$8,أساسيات!$I$8,IF(H93&lt;=أساسيات!$G$7,أساسيات!$I$7,IF(H93&lt;=أساسيات!$G$6,أساسيات!$I$6,IF(H93&lt;=أساسيات!$G$5,أساسيات!$I$5,IF(H93&lt;=أساسيات!$G$4,أساسيات!$I$4,IF(H93&lt;=أساسيات!$G$3,أساسيات!$I$3,أساسيات!$I$2))))))))))))</f>
        <v>ويجوز ثاني</v>
      </c>
      <c r="AH93" s="91"/>
      <c r="AI93" s="99">
        <f>IFERROR(IF(H93="","",DATEDIF($H93,أساسيات!$J$2,"Y")),"")</f>
        <v>8</v>
      </c>
      <c r="AJ93" s="99">
        <f>IFERROR(IF(H93="","",DATEDIF($H93,أساسيات!$J$2,"ym")),"")</f>
        <v>4</v>
      </c>
      <c r="AK93" s="99">
        <f>IFERROR(IF(H93="","",DATEDIF($H93,أساسيات!$J$2,"md")),"")</f>
        <v>0</v>
      </c>
      <c r="AL93" s="99"/>
      <c r="AM93" s="99"/>
      <c r="AN93" s="88"/>
      <c r="AO93" s="88"/>
      <c r="AP93" s="94">
        <v>89</v>
      </c>
      <c r="AQ93" s="94">
        <v>3</v>
      </c>
    </row>
    <row r="94" spans="1:43" s="96" customFormat="1" x14ac:dyDescent="0.25">
      <c r="A94" s="88"/>
      <c r="B94" s="89">
        <v>7</v>
      </c>
      <c r="C94" s="128" t="s">
        <v>771</v>
      </c>
      <c r="D94" s="128" t="s">
        <v>569</v>
      </c>
      <c r="E94" s="91" t="s">
        <v>113</v>
      </c>
      <c r="F94" s="129" t="s">
        <v>704</v>
      </c>
      <c r="G94" s="88"/>
      <c r="H94" s="92">
        <v>40558</v>
      </c>
      <c r="I94" s="92"/>
      <c r="J94" s="90" t="s">
        <v>485</v>
      </c>
      <c r="K94" s="97" t="s">
        <v>642</v>
      </c>
      <c r="L94" s="91" t="s">
        <v>843</v>
      </c>
      <c r="M94" s="91" t="s">
        <v>1035</v>
      </c>
      <c r="N94" s="88"/>
      <c r="O94" s="94"/>
      <c r="P94" s="94" t="s">
        <v>501</v>
      </c>
      <c r="Q94" s="93" t="s">
        <v>115</v>
      </c>
      <c r="R94" s="94" t="s">
        <v>417</v>
      </c>
      <c r="S94" s="94"/>
      <c r="T94" s="94"/>
      <c r="U94" s="94"/>
      <c r="V94" s="91" t="s">
        <v>417</v>
      </c>
      <c r="W94" s="88"/>
      <c r="X94" s="88"/>
      <c r="Y94" s="89"/>
      <c r="Z94" s="89"/>
      <c r="AA94" s="89"/>
      <c r="AB94" s="92"/>
      <c r="AC94" s="94"/>
      <c r="AD94" s="94"/>
      <c r="AE94" s="88"/>
      <c r="AF94" s="94" t="str">
        <f>IF(H94="","",IF(H94&lt;=أساسيات!$G$13,أساسيات!$H$13,IF(H94&lt;=أساسيات!$G$12,أساسيات!$H$12,IF(H94&lt;=أساسيات!$G$11,أساسيات!$H$11,IF(H94&lt;=أساسيات!$G$10,أساسيات!$H$10,IF(H94&lt;=أساسيات!$G$9,أساسيات!$H$9,IF(H94&lt;=أساسيات!$G$8,أساسيات!$H$8,IF(H94&lt;=أساسيات!$G$7,أساسيات!$H$7,IF(H94&lt;=أساسيات!$G$6,أساسيات!$H$6,IF(H94&lt;=أساسيات!$G$5,أساسيات!$H$5,IF(H94&lt;=أساسيات!$G$4,أساسيات!$H$4,IF(H94&lt;=أساسيات!$G$3,أساسيات!$H$3,أساسيات!$H$2))))))))))))</f>
        <v>الرابع</v>
      </c>
      <c r="AG94" s="95" t="str">
        <f>IF(H94="","",IF(H94&lt;=أساسيات!$G$13,أساسيات!$I$13,IF(H94&lt;=أساسيات!$G$12,أساسيات!$I$12,IF(H94&lt;=أساسيات!$G$11,أساسيات!$I$11,IF(H94&lt;=أساسيات!$G$10,أساسيات!$I$10,IF(H94&lt;=أساسيات!$G$9,أساسيات!$I$9,IF(H94&lt;=أساسيات!$G$8,أساسيات!$I$8,IF(H94&lt;=أساسيات!$G$7,أساسيات!$I$7,IF(H94&lt;=أساسيات!$G$6,أساسيات!$I$6,IF(H94&lt;=أساسيات!$G$5,أساسيات!$I$5,IF(H94&lt;=أساسيات!$G$4,أساسيات!$I$4,IF(H94&lt;=أساسيات!$G$3,أساسيات!$I$3,أساسيات!$I$2))))))))))))</f>
        <v>ويجوز ثالث</v>
      </c>
      <c r="AH94" s="91"/>
      <c r="AI94" s="99">
        <f>IFERROR(IF(H94="","",DATEDIF($H94,أساسيات!$J$2,"Y")),"")</f>
        <v>8</v>
      </c>
      <c r="AJ94" s="99">
        <f>IFERROR(IF(H94="","",DATEDIF($H94,أساسيات!$J$2,"ym")),"")</f>
        <v>7</v>
      </c>
      <c r="AK94" s="99">
        <f>IFERROR(IF(H94="","",DATEDIF($H94,أساسيات!$J$2,"md")),"")</f>
        <v>17</v>
      </c>
      <c r="AL94" s="99"/>
      <c r="AM94" s="99"/>
      <c r="AN94" s="88"/>
      <c r="AO94" s="88"/>
      <c r="AP94" s="94">
        <v>212</v>
      </c>
      <c r="AQ94" s="94"/>
    </row>
    <row r="95" spans="1:43" s="96" customFormat="1" x14ac:dyDescent="0.25">
      <c r="A95" s="88">
        <v>211</v>
      </c>
      <c r="B95" s="89">
        <v>8</v>
      </c>
      <c r="C95" s="128" t="s">
        <v>479</v>
      </c>
      <c r="D95" s="128" t="s">
        <v>480</v>
      </c>
      <c r="E95" s="91" t="s">
        <v>110</v>
      </c>
      <c r="F95" s="129" t="s">
        <v>481</v>
      </c>
      <c r="G95" s="88" t="s">
        <v>482</v>
      </c>
      <c r="H95" s="92">
        <v>40300</v>
      </c>
      <c r="I95" s="92" t="s">
        <v>780</v>
      </c>
      <c r="J95" s="90" t="s">
        <v>485</v>
      </c>
      <c r="K95" s="97" t="s">
        <v>642</v>
      </c>
      <c r="L95" s="91" t="s">
        <v>483</v>
      </c>
      <c r="M95" s="91" t="s">
        <v>1141</v>
      </c>
      <c r="N95" s="88"/>
      <c r="O95" s="94"/>
      <c r="P95" s="94"/>
      <c r="Q95" s="93" t="s">
        <v>116</v>
      </c>
      <c r="R95" s="94" t="s">
        <v>780</v>
      </c>
      <c r="S95" s="94"/>
      <c r="T95" s="94"/>
      <c r="U95" s="94"/>
      <c r="V95" s="91"/>
      <c r="W95" s="88"/>
      <c r="X95" s="88"/>
      <c r="Y95" s="89">
        <v>954470910</v>
      </c>
      <c r="Z95" s="89"/>
      <c r="AA95" s="89"/>
      <c r="AB95" s="92" t="s">
        <v>780</v>
      </c>
      <c r="AC95" s="94" t="s">
        <v>780</v>
      </c>
      <c r="AD95" s="94" t="s">
        <v>780</v>
      </c>
      <c r="AE95" s="88" t="s">
        <v>478</v>
      </c>
      <c r="AF95" s="94" t="str">
        <f>IF(H95="","",IF(H95&lt;=أساسيات!$G$13,أساسيات!$H$13,IF(H95&lt;=أساسيات!$G$12,أساسيات!$H$12,IF(H95&lt;=أساسيات!$G$11,أساسيات!$H$11,IF(H95&lt;=أساسيات!$G$10,أساسيات!$H$10,IF(H95&lt;=أساسيات!$G$9,أساسيات!$H$9,IF(H95&lt;=أساسيات!$G$8,أساسيات!$H$8,IF(H95&lt;=أساسيات!$G$7,أساسيات!$H$7,IF(H95&lt;=أساسيات!$G$6,أساسيات!$H$6,IF(H95&lt;=أساسيات!$G$5,أساسيات!$H$5,IF(H95&lt;=أساسيات!$G$4,أساسيات!$H$4,IF(H95&lt;=أساسيات!$G$3,أساسيات!$H$3,أساسيات!$H$2))))))))))))</f>
        <v>الرابع</v>
      </c>
      <c r="AG95" s="95" t="str">
        <f>IF(H95="","",IF(H95&lt;=أساسيات!$G$13,أساسيات!$I$13,IF(H95&lt;=أساسيات!$G$12,أساسيات!$I$12,IF(H95&lt;=أساسيات!$G$11,أساسيات!$I$11,IF(H95&lt;=أساسيات!$G$10,أساسيات!$I$10,IF(H95&lt;=أساسيات!$G$9,أساسيات!$I$9,IF(H95&lt;=أساسيات!$G$8,أساسيات!$I$8,IF(H95&lt;=أساسيات!$G$7,أساسيات!$I$7,IF(H95&lt;=أساسيات!$G$6,أساسيات!$I$6,IF(H95&lt;=أساسيات!$G$5,أساسيات!$I$5,IF(H95&lt;=أساسيات!$G$4,أساسيات!$I$4,IF(H95&lt;=أساسيات!$G$3,أساسيات!$I$3,أساسيات!$I$2))))))))))))</f>
        <v>ويجوز ثالث</v>
      </c>
      <c r="AH95" s="91"/>
      <c r="AI95" s="99">
        <f>IFERROR(IF(H95="","",DATEDIF($H95,أساسيات!$J$2,"Y")),"")</f>
        <v>9</v>
      </c>
      <c r="AJ95" s="99">
        <f>IFERROR(IF(H95="","",DATEDIF($H95,أساسيات!$J$2,"ym")),"")</f>
        <v>3</v>
      </c>
      <c r="AK95" s="99">
        <f>IFERROR(IF(H95="","",DATEDIF($H95,أساسيات!$J$2,"md")),"")</f>
        <v>30</v>
      </c>
      <c r="AL95" s="99"/>
      <c r="AM95" s="99"/>
      <c r="AN95" s="88"/>
      <c r="AO95" s="88"/>
      <c r="AP95" s="94" t="s">
        <v>780</v>
      </c>
      <c r="AQ95" s="94"/>
    </row>
    <row r="96" spans="1:43" s="96" customFormat="1" x14ac:dyDescent="0.25">
      <c r="A96" s="88"/>
      <c r="B96" s="89">
        <v>9</v>
      </c>
      <c r="C96" s="128" t="s">
        <v>266</v>
      </c>
      <c r="D96" s="128" t="s">
        <v>1202</v>
      </c>
      <c r="E96" s="91" t="s">
        <v>141</v>
      </c>
      <c r="F96" s="129" t="s">
        <v>24</v>
      </c>
      <c r="G96" s="88"/>
      <c r="H96" s="92">
        <v>40909</v>
      </c>
      <c r="I96" s="92"/>
      <c r="J96" s="90" t="s">
        <v>485</v>
      </c>
      <c r="K96" s="97" t="s">
        <v>642</v>
      </c>
      <c r="L96" s="91" t="s">
        <v>1260</v>
      </c>
      <c r="M96" s="91" t="s">
        <v>1261</v>
      </c>
      <c r="N96" s="88"/>
      <c r="O96" s="94"/>
      <c r="P96" s="94"/>
      <c r="Q96" s="93" t="s">
        <v>115</v>
      </c>
      <c r="R96" s="94"/>
      <c r="S96" s="94"/>
      <c r="T96" s="94"/>
      <c r="U96" s="94"/>
      <c r="V96" s="91"/>
      <c r="W96" s="88"/>
      <c r="X96" s="88"/>
      <c r="Y96" s="89"/>
      <c r="Z96" s="89"/>
      <c r="AA96" s="89"/>
      <c r="AB96" s="92"/>
      <c r="AC96" s="94"/>
      <c r="AD96" s="94"/>
      <c r="AE96" s="88"/>
      <c r="AF96" s="94" t="str">
        <f>IF(H96="","",IF(H96&lt;=أساسيات!$G$13,أساسيات!$H$13,IF(H96&lt;=أساسيات!$G$12,أساسيات!$H$12,IF(H96&lt;=أساسيات!$G$11,أساسيات!$H$11,IF(H96&lt;=أساسيات!$G$10,أساسيات!$H$10,IF(H96&lt;=أساسيات!$G$9,أساسيات!$H$9,IF(H96&lt;=أساسيات!$G$8,أساسيات!$H$8,IF(H96&lt;=أساسيات!$G$7,أساسيات!$H$7,IF(H96&lt;=أساسيات!$G$6,أساسيات!$H$6,IF(H96&lt;=أساسيات!$G$5,أساسيات!$H$5,IF(H96&lt;=أساسيات!$G$4,أساسيات!$H$4,IF(H96&lt;=أساسيات!$G$3,أساسيات!$H$3,أساسيات!$H$2))))))))))))</f>
        <v>الثالث</v>
      </c>
      <c r="AG96" s="95" t="str">
        <f>IF(H96="","",IF(H96&lt;=أساسيات!$G$13,أساسيات!$I$13,IF(H96&lt;=أساسيات!$G$12,أساسيات!$I$12,IF(H96&lt;=أساسيات!$G$11,أساسيات!$I$11,IF(H96&lt;=أساسيات!$G$10,أساسيات!$I$10,IF(H96&lt;=أساسيات!$G$9,أساسيات!$I$9,IF(H96&lt;=أساسيات!$G$8,أساسيات!$I$8,IF(H96&lt;=أساسيات!$G$7,أساسيات!$I$7,IF(H96&lt;=أساسيات!$G$6,أساسيات!$I$6,IF(H96&lt;=أساسيات!$G$5,أساسيات!$I$5,IF(H96&lt;=أساسيات!$G$4,أساسيات!$I$4,IF(H96&lt;=أساسيات!$G$3,أساسيات!$I$3,أساسيات!$I$2))))))))))))</f>
        <v>ويجوز ثاني</v>
      </c>
      <c r="AH96" s="91"/>
      <c r="AI96" s="99">
        <f>IFERROR(IF(H96="","",DATEDIF($H96,أساسيات!$J$2,"Y")),"")</f>
        <v>7</v>
      </c>
      <c r="AJ96" s="99">
        <f>IFERROR(IF(H96="","",DATEDIF($H96,أساسيات!$J$2,"ym")),"")</f>
        <v>8</v>
      </c>
      <c r="AK96" s="99">
        <f>IFERROR(IF(H96="","",DATEDIF($H96,أساسيات!$J$2,"md")),"")</f>
        <v>0</v>
      </c>
      <c r="AL96" s="99"/>
      <c r="AM96" s="99"/>
      <c r="AN96" s="88"/>
      <c r="AO96" s="88"/>
      <c r="AP96" s="94"/>
      <c r="AQ96" s="94"/>
    </row>
    <row r="97" spans="1:43" s="96" customFormat="1" x14ac:dyDescent="0.25">
      <c r="A97" s="88">
        <v>27</v>
      </c>
      <c r="B97" s="89">
        <v>10</v>
      </c>
      <c r="C97" s="128" t="s">
        <v>134</v>
      </c>
      <c r="D97" s="128" t="s">
        <v>135</v>
      </c>
      <c r="E97" s="91" t="s">
        <v>113</v>
      </c>
      <c r="F97" s="129" t="s">
        <v>136</v>
      </c>
      <c r="G97" s="88"/>
      <c r="H97" s="92">
        <v>39838</v>
      </c>
      <c r="I97" s="92">
        <v>43669</v>
      </c>
      <c r="J97" s="90" t="s">
        <v>485</v>
      </c>
      <c r="K97" s="97" t="s">
        <v>642</v>
      </c>
      <c r="L97" s="91" t="s">
        <v>79</v>
      </c>
      <c r="M97" s="91" t="s">
        <v>934</v>
      </c>
      <c r="N97" s="88"/>
      <c r="O97" s="94"/>
      <c r="P97" s="94" t="s">
        <v>114</v>
      </c>
      <c r="Q97" s="93" t="s">
        <v>115</v>
      </c>
      <c r="R97" s="94"/>
      <c r="S97" s="94"/>
      <c r="T97" s="94"/>
      <c r="U97" s="94"/>
      <c r="V97" s="91"/>
      <c r="W97" s="88"/>
      <c r="X97" s="88"/>
      <c r="Y97" s="89">
        <v>947045195</v>
      </c>
      <c r="Z97" s="89"/>
      <c r="AA97" s="89"/>
      <c r="AB97" s="92">
        <v>43466</v>
      </c>
      <c r="AC97" s="94" t="s">
        <v>677</v>
      </c>
      <c r="AD97" s="94" t="s">
        <v>677</v>
      </c>
      <c r="AE97" s="88" t="s">
        <v>478</v>
      </c>
      <c r="AF97" s="94" t="str">
        <f>IF(H97="","",IF(H97&lt;=أساسيات!$G$13,أساسيات!$H$13,IF(H97&lt;=أساسيات!$G$12,أساسيات!$H$12,IF(H97&lt;=أساسيات!$G$11,أساسيات!$H$11,IF(H97&lt;=أساسيات!$G$10,أساسيات!$H$10,IF(H97&lt;=أساسيات!$G$9,أساسيات!$H$9,IF(H97&lt;=أساسيات!$G$8,أساسيات!$H$8,IF(H97&lt;=أساسيات!$G$7,أساسيات!$H$7,IF(H97&lt;=أساسيات!$G$6,أساسيات!$H$6,IF(H97&lt;=أساسيات!$G$5,أساسيات!$H$5,IF(H97&lt;=أساسيات!$G$4,أساسيات!$H$4,IF(H97&lt;=أساسيات!$G$3,أساسيات!$H$3,أساسيات!$H$2))))))))))))</f>
        <v>السادس</v>
      </c>
      <c r="AG97" s="95" t="str">
        <f>IF(H97="","",IF(H97&lt;=أساسيات!$G$13,أساسيات!$I$13,IF(H97&lt;=أساسيات!$G$12,أساسيات!$I$12,IF(H97&lt;=أساسيات!$G$11,أساسيات!$I$11,IF(H97&lt;=أساسيات!$G$10,أساسيات!$I$10,IF(H97&lt;=أساسيات!$G$9,أساسيات!$I$9,IF(H97&lt;=أساسيات!$G$8,أساسيات!$I$8,IF(H97&lt;=أساسيات!$G$7,أساسيات!$I$7,IF(H97&lt;=أساسيات!$G$6,أساسيات!$I$6,IF(H97&lt;=أساسيات!$G$5,أساسيات!$I$5,IF(H97&lt;=أساسيات!$G$4,أساسيات!$I$4,IF(H97&lt;=أساسيات!$G$3,أساسيات!$I$3,أساسيات!$I$2))))))))))))</f>
        <v>ويجوز خامس ورابع</v>
      </c>
      <c r="AH97" s="91"/>
      <c r="AI97" s="99">
        <f>IFERROR(IF(H97="","",DATEDIF($H97,أساسيات!$J$2,"Y")),"")</f>
        <v>10</v>
      </c>
      <c r="AJ97" s="99">
        <f>IFERROR(IF(H97="","",DATEDIF($H97,أساسيات!$J$2,"ym")),"")</f>
        <v>7</v>
      </c>
      <c r="AK97" s="99">
        <f>IFERROR(IF(H97="","",DATEDIF($H97,أساسيات!$J$2,"md")),"")</f>
        <v>7</v>
      </c>
      <c r="AL97" s="99"/>
      <c r="AM97" s="99"/>
      <c r="AN97" s="88"/>
      <c r="AO97" s="88"/>
      <c r="AP97" s="94">
        <v>90</v>
      </c>
      <c r="AQ97" s="94">
        <v>2</v>
      </c>
    </row>
    <row r="98" spans="1:43" s="96" customFormat="1" x14ac:dyDescent="0.25">
      <c r="A98" s="88" t="s">
        <v>1648</v>
      </c>
      <c r="B98" s="89">
        <v>11</v>
      </c>
      <c r="C98" s="128" t="s">
        <v>1446</v>
      </c>
      <c r="D98" s="128" t="s">
        <v>1406</v>
      </c>
      <c r="E98" s="91" t="s">
        <v>110</v>
      </c>
      <c r="F98" s="129" t="s">
        <v>1351</v>
      </c>
      <c r="G98" s="88" t="s">
        <v>1447</v>
      </c>
      <c r="H98" s="92">
        <v>39630</v>
      </c>
      <c r="I98" s="92">
        <v>43766</v>
      </c>
      <c r="J98" s="90" t="s">
        <v>485</v>
      </c>
      <c r="K98" s="97" t="s">
        <v>642</v>
      </c>
      <c r="L98" s="91" t="s">
        <v>1581</v>
      </c>
      <c r="M98" s="91" t="s">
        <v>1582</v>
      </c>
      <c r="N98" s="88"/>
      <c r="O98" s="88"/>
      <c r="P98" s="88" t="s">
        <v>1549</v>
      </c>
      <c r="Q98" s="93" t="s">
        <v>115</v>
      </c>
      <c r="R98" s="94"/>
      <c r="S98" s="94"/>
      <c r="T98" s="94"/>
      <c r="U98" s="94"/>
      <c r="V98" s="91"/>
      <c r="W98" s="88"/>
      <c r="X98" s="88"/>
      <c r="Y98" s="130"/>
      <c r="Z98" s="130"/>
      <c r="AA98" s="130"/>
      <c r="AB98" s="92"/>
      <c r="AC98" s="94"/>
      <c r="AD98" s="94"/>
      <c r="AE98" s="88"/>
      <c r="AF98" s="94" t="str">
        <f>IF(H98="","",IF(H98&lt;=أساسيات!$G$13,أساسيات!$H$13,IF(H98&lt;=أساسيات!$G$12,أساسيات!$H$12,IF(H98&lt;=أساسيات!$G$11,أساسيات!$H$11,IF(H98&lt;=أساسيات!$G$10,أساسيات!$H$10,IF(H98&lt;=أساسيات!$G$9,أساسيات!$H$9,IF(H98&lt;=أساسيات!$G$8,أساسيات!$H$8,IF(H98&lt;=أساسيات!$G$7,أساسيات!$H$7,IF(H98&lt;=أساسيات!$G$6,أساسيات!$H$6,IF(H98&lt;=أساسيات!$G$5,أساسيات!$H$5,IF(H98&lt;=أساسيات!$G$4,أساسيات!$H$4,IF(H98&lt;=أساسيات!$G$3,أساسيات!$H$3,أساسيات!$H$2))))))))))))</f>
        <v>السادس</v>
      </c>
      <c r="AG98" s="95" t="str">
        <f>IF(H98="","",IF(H98&lt;=أساسيات!$G$13,أساسيات!$I$13,IF(H98&lt;=أساسيات!$G$12,أساسيات!$I$12,IF(H98&lt;=أساسيات!$G$11,أساسيات!$I$11,IF(H98&lt;=أساسيات!$G$10,أساسيات!$I$10,IF(H98&lt;=أساسيات!$G$9,أساسيات!$I$9,IF(H98&lt;=أساسيات!$G$8,أساسيات!$I$8,IF(H98&lt;=أساسيات!$G$7,أساسيات!$I$7,IF(H98&lt;=أساسيات!$G$6,أساسيات!$I$6,IF(H98&lt;=أساسيات!$G$5,أساسيات!$I$5,IF(H98&lt;=أساسيات!$G$4,أساسيات!$I$4,IF(H98&lt;=أساسيات!$G$3,أساسيات!$I$3,أساسيات!$I$2))))))))))))</f>
        <v>ويجوز خامس ورابع</v>
      </c>
      <c r="AH98" s="91"/>
      <c r="AI98" s="99">
        <f>IFERROR(IF(H98="","",DATEDIF($H98,أساسيات!$J$2,"Y")),"")</f>
        <v>11</v>
      </c>
      <c r="AJ98" s="99">
        <f>IFERROR(IF(H98="","",DATEDIF($H98,أساسيات!$J$2,"ym")),"")</f>
        <v>2</v>
      </c>
      <c r="AK98" s="99">
        <f>IFERROR(IF(H98="","",DATEDIF($H98,أساسيات!$J$2,"md")),"")</f>
        <v>0</v>
      </c>
      <c r="AL98" s="99"/>
      <c r="AM98" s="99"/>
      <c r="AN98" s="88"/>
      <c r="AO98" s="88"/>
      <c r="AP98" s="94"/>
      <c r="AQ98" s="94"/>
    </row>
    <row r="99" spans="1:43" s="96" customFormat="1" x14ac:dyDescent="0.25">
      <c r="A99" s="88">
        <v>28</v>
      </c>
      <c r="B99" s="89">
        <v>12</v>
      </c>
      <c r="C99" s="128" t="s">
        <v>273</v>
      </c>
      <c r="D99" s="128" t="s">
        <v>135</v>
      </c>
      <c r="E99" s="91" t="s">
        <v>113</v>
      </c>
      <c r="F99" s="129" t="s">
        <v>136</v>
      </c>
      <c r="G99" s="88"/>
      <c r="H99" s="92">
        <v>40203</v>
      </c>
      <c r="I99" s="92">
        <v>43669</v>
      </c>
      <c r="J99" s="90" t="s">
        <v>485</v>
      </c>
      <c r="K99" s="97" t="s">
        <v>642</v>
      </c>
      <c r="L99" s="91" t="s">
        <v>80</v>
      </c>
      <c r="M99" s="91" t="s">
        <v>935</v>
      </c>
      <c r="N99" s="88"/>
      <c r="O99" s="94"/>
      <c r="P99" s="94" t="s">
        <v>114</v>
      </c>
      <c r="Q99" s="93" t="s">
        <v>115</v>
      </c>
      <c r="R99" s="94"/>
      <c r="S99" s="94"/>
      <c r="T99" s="94"/>
      <c r="U99" s="94"/>
      <c r="V99" s="91"/>
      <c r="W99" s="88"/>
      <c r="X99" s="88"/>
      <c r="Y99" s="89">
        <v>947045195</v>
      </c>
      <c r="Z99" s="89"/>
      <c r="AA99" s="89"/>
      <c r="AB99" s="92">
        <v>43466</v>
      </c>
      <c r="AC99" s="94" t="s">
        <v>677</v>
      </c>
      <c r="AD99" s="94" t="s">
        <v>677</v>
      </c>
      <c r="AE99" s="88" t="s">
        <v>478</v>
      </c>
      <c r="AF99" s="94" t="str">
        <f>IF(H99="","",IF(H99&lt;=أساسيات!$G$13,أساسيات!$H$13,IF(H99&lt;=أساسيات!$G$12,أساسيات!$H$12,IF(H99&lt;=أساسيات!$G$11,أساسيات!$H$11,IF(H99&lt;=أساسيات!$G$10,أساسيات!$H$10,IF(H99&lt;=أساسيات!$G$9,أساسيات!$H$9,IF(H99&lt;=أساسيات!$G$8,أساسيات!$H$8,IF(H99&lt;=أساسيات!$G$7,أساسيات!$H$7,IF(H99&lt;=أساسيات!$G$6,أساسيات!$H$6,IF(H99&lt;=أساسيات!$G$5,أساسيات!$H$5,IF(H99&lt;=أساسيات!$G$4,أساسيات!$H$4,IF(H99&lt;=أساسيات!$G$3,أساسيات!$H$3,أساسيات!$H$2))))))))))))</f>
        <v>الخامس</v>
      </c>
      <c r="AG99" s="95" t="str">
        <f>IF(H99="","",IF(H99&lt;=أساسيات!$G$13,أساسيات!$I$13,IF(H99&lt;=أساسيات!$G$12,أساسيات!$I$12,IF(H99&lt;=أساسيات!$G$11,أساسيات!$I$11,IF(H99&lt;=أساسيات!$G$10,أساسيات!$I$10,IF(H99&lt;=أساسيات!$G$9,أساسيات!$I$9,IF(H99&lt;=أساسيات!$G$8,أساسيات!$I$8,IF(H99&lt;=أساسيات!$G$7,أساسيات!$I$7,IF(H99&lt;=أساسيات!$G$6,أساسيات!$I$6,IF(H99&lt;=أساسيات!$G$5,أساسيات!$I$5,IF(H99&lt;=أساسيات!$G$4,أساسيات!$I$4,IF(H99&lt;=أساسيات!$G$3,أساسيات!$I$3,أساسيات!$I$2))))))))))))</f>
        <v>ويجوز رابع وثالث</v>
      </c>
      <c r="AH99" s="91"/>
      <c r="AI99" s="99">
        <f>IFERROR(IF(H99="","",DATEDIF($H99,أساسيات!$J$2,"Y")),"")</f>
        <v>9</v>
      </c>
      <c r="AJ99" s="99">
        <f>IFERROR(IF(H99="","",DATEDIF($H99,أساسيات!$J$2,"ym")),"")</f>
        <v>7</v>
      </c>
      <c r="AK99" s="99">
        <f>IFERROR(IF(H99="","",DATEDIF($H99,أساسيات!$J$2,"md")),"")</f>
        <v>7</v>
      </c>
      <c r="AL99" s="99"/>
      <c r="AM99" s="99"/>
      <c r="AN99" s="88"/>
      <c r="AO99" s="88"/>
      <c r="AP99" s="94">
        <v>91</v>
      </c>
      <c r="AQ99" s="94">
        <v>2</v>
      </c>
    </row>
    <row r="100" spans="1:43" s="96" customFormat="1" x14ac:dyDescent="0.25">
      <c r="A100" s="88">
        <v>23</v>
      </c>
      <c r="B100" s="89">
        <v>13</v>
      </c>
      <c r="C100" s="128" t="s">
        <v>396</v>
      </c>
      <c r="D100" s="128" t="s">
        <v>463</v>
      </c>
      <c r="E100" s="91" t="s">
        <v>113</v>
      </c>
      <c r="F100" s="129" t="s">
        <v>11</v>
      </c>
      <c r="G100" s="88"/>
      <c r="H100" s="92">
        <v>40736</v>
      </c>
      <c r="I100" s="92" t="s">
        <v>780</v>
      </c>
      <c r="J100" s="90" t="s">
        <v>485</v>
      </c>
      <c r="K100" s="97" t="s">
        <v>642</v>
      </c>
      <c r="L100" s="91" t="s">
        <v>420</v>
      </c>
      <c r="M100" s="91" t="s">
        <v>1049</v>
      </c>
      <c r="N100" s="88"/>
      <c r="O100" s="94"/>
      <c r="P100" s="94"/>
      <c r="Q100" s="93" t="s">
        <v>116</v>
      </c>
      <c r="R100" s="94" t="s">
        <v>780</v>
      </c>
      <c r="S100" s="94"/>
      <c r="T100" s="94"/>
      <c r="U100" s="94"/>
      <c r="V100" s="91"/>
      <c r="W100" s="88"/>
      <c r="X100" s="88"/>
      <c r="Y100" s="89"/>
      <c r="Z100" s="89"/>
      <c r="AA100" s="89"/>
      <c r="AB100" s="92" t="s">
        <v>780</v>
      </c>
      <c r="AC100" s="94" t="s">
        <v>780</v>
      </c>
      <c r="AD100" s="94" t="s">
        <v>780</v>
      </c>
      <c r="AE100" s="88" t="s">
        <v>478</v>
      </c>
      <c r="AF100" s="94" t="str">
        <f>IF(H100="","",IF(H100&lt;=أساسيات!$G$13,أساسيات!$H$13,IF(H100&lt;=أساسيات!$G$12,أساسيات!$H$12,IF(H100&lt;=أساسيات!$G$11,أساسيات!$H$11,IF(H100&lt;=أساسيات!$G$10,أساسيات!$H$10,IF(H100&lt;=أساسيات!$G$9,أساسيات!$H$9,IF(H100&lt;=أساسيات!$G$8,أساسيات!$H$8,IF(H100&lt;=أساسيات!$G$7,أساسيات!$H$7,IF(H100&lt;=أساسيات!$G$6,أساسيات!$H$6,IF(H100&lt;=أساسيات!$G$5,أساسيات!$H$5,IF(H100&lt;=أساسيات!$G$4,أساسيات!$H$4,IF(H100&lt;=أساسيات!$G$3,أساسيات!$H$3,أساسيات!$H$2))))))))))))</f>
        <v>الثالث</v>
      </c>
      <c r="AG100" s="95" t="str">
        <f>IF(H100="","",IF(H100&lt;=أساسيات!$G$13,أساسيات!$I$13,IF(H100&lt;=أساسيات!$G$12,أساسيات!$I$12,IF(H100&lt;=أساسيات!$G$11,أساسيات!$I$11,IF(H100&lt;=أساسيات!$G$10,أساسيات!$I$10,IF(H100&lt;=أساسيات!$G$9,أساسيات!$I$9,IF(H100&lt;=أساسيات!$G$8,أساسيات!$I$8,IF(H100&lt;=أساسيات!$G$7,أساسيات!$I$7,IF(H100&lt;=أساسيات!$G$6,أساسيات!$I$6,IF(H100&lt;=أساسيات!$G$5,أساسيات!$I$5,IF(H100&lt;=أساسيات!$G$4,أساسيات!$I$4,IF(H100&lt;=أساسيات!$G$3,أساسيات!$I$3,أساسيات!$I$2))))))))))))</f>
        <v>ويجوز ثاني</v>
      </c>
      <c r="AH100" s="91"/>
      <c r="AI100" s="99">
        <f>IFERROR(IF(H100="","",DATEDIF($H100,أساسيات!$J$2,"Y")),"")</f>
        <v>8</v>
      </c>
      <c r="AJ100" s="99">
        <f>IFERROR(IF(H100="","",DATEDIF($H100,أساسيات!$J$2,"ym")),"")</f>
        <v>1</v>
      </c>
      <c r="AK100" s="99">
        <f>IFERROR(IF(H100="","",DATEDIF($H100,أساسيات!$J$2,"md")),"")</f>
        <v>20</v>
      </c>
      <c r="AL100" s="99"/>
      <c r="AM100" s="99"/>
      <c r="AN100" s="88"/>
      <c r="AO100" s="88"/>
      <c r="AP100" s="94"/>
      <c r="AQ100" s="94">
        <v>2</v>
      </c>
    </row>
    <row r="101" spans="1:43" s="96" customFormat="1" x14ac:dyDescent="0.25">
      <c r="A101" s="88"/>
      <c r="B101" s="89">
        <v>14</v>
      </c>
      <c r="C101" s="128" t="s">
        <v>742</v>
      </c>
      <c r="D101" s="128" t="s">
        <v>707</v>
      </c>
      <c r="E101" s="91" t="s">
        <v>697</v>
      </c>
      <c r="F101" s="129" t="s">
        <v>743</v>
      </c>
      <c r="G101" s="88" t="s">
        <v>1495</v>
      </c>
      <c r="H101" s="92">
        <v>40187</v>
      </c>
      <c r="I101" s="92"/>
      <c r="J101" s="90" t="s">
        <v>485</v>
      </c>
      <c r="K101" s="97" t="s">
        <v>642</v>
      </c>
      <c r="L101" s="91" t="s">
        <v>825</v>
      </c>
      <c r="M101" s="91" t="s">
        <v>1014</v>
      </c>
      <c r="N101" s="88"/>
      <c r="O101" s="94" t="s">
        <v>775</v>
      </c>
      <c r="P101" s="94"/>
      <c r="Q101" s="93" t="s">
        <v>115</v>
      </c>
      <c r="R101" s="94"/>
      <c r="S101" s="94"/>
      <c r="T101" s="94"/>
      <c r="U101" s="94"/>
      <c r="V101" s="91"/>
      <c r="W101" s="88"/>
      <c r="X101" s="88"/>
      <c r="Y101" s="89"/>
      <c r="Z101" s="89"/>
      <c r="AA101" s="89"/>
      <c r="AB101" s="92"/>
      <c r="AC101" s="94"/>
      <c r="AD101" s="94"/>
      <c r="AE101" s="88"/>
      <c r="AF101" s="94" t="str">
        <f>IF(H101="","",IF(H101&lt;=أساسيات!$G$13,أساسيات!$H$13,IF(H101&lt;=أساسيات!$G$12,أساسيات!$H$12,IF(H101&lt;=أساسيات!$G$11,أساسيات!$H$11,IF(H101&lt;=أساسيات!$G$10,أساسيات!$H$10,IF(H101&lt;=أساسيات!$G$9,أساسيات!$H$9,IF(H101&lt;=أساسيات!$G$8,أساسيات!$H$8,IF(H101&lt;=أساسيات!$G$7,أساسيات!$H$7,IF(H101&lt;=أساسيات!$G$6,أساسيات!$H$6,IF(H101&lt;=أساسيات!$G$5,أساسيات!$H$5,IF(H101&lt;=أساسيات!$G$4,أساسيات!$H$4,IF(H101&lt;=أساسيات!$G$3,أساسيات!$H$3,أساسيات!$H$2))))))))))))</f>
        <v>الخامس</v>
      </c>
      <c r="AG101" s="95" t="str">
        <f>IF(H101="","",IF(H101&lt;=أساسيات!$G$13,أساسيات!$I$13,IF(H101&lt;=أساسيات!$G$12,أساسيات!$I$12,IF(H101&lt;=أساسيات!$G$11,أساسيات!$I$11,IF(H101&lt;=أساسيات!$G$10,أساسيات!$I$10,IF(H101&lt;=أساسيات!$G$9,أساسيات!$I$9,IF(H101&lt;=أساسيات!$G$8,أساسيات!$I$8,IF(H101&lt;=أساسيات!$G$7,أساسيات!$I$7,IF(H101&lt;=أساسيات!$G$6,أساسيات!$I$6,IF(H101&lt;=أساسيات!$G$5,أساسيات!$I$5,IF(H101&lt;=أساسيات!$G$4,أساسيات!$I$4,IF(H101&lt;=أساسيات!$G$3,أساسيات!$I$3,أساسيات!$I$2))))))))))))</f>
        <v>ويجوز رابع وثالث</v>
      </c>
      <c r="AH101" s="91"/>
      <c r="AI101" s="99">
        <f>IFERROR(IF(H101="","",DATEDIF($H101,أساسيات!$J$2,"Y")),"")</f>
        <v>9</v>
      </c>
      <c r="AJ101" s="99">
        <f>IFERROR(IF(H101="","",DATEDIF($H101,أساسيات!$J$2,"ym")),"")</f>
        <v>7</v>
      </c>
      <c r="AK101" s="99">
        <f>IFERROR(IF(H101="","",DATEDIF($H101,أساسيات!$J$2,"md")),"")</f>
        <v>23</v>
      </c>
      <c r="AL101" s="99"/>
      <c r="AM101" s="99"/>
      <c r="AN101" s="88"/>
      <c r="AO101" s="88"/>
      <c r="AP101" s="94">
        <v>177</v>
      </c>
      <c r="AQ101" s="94"/>
    </row>
    <row r="102" spans="1:43" s="96" customFormat="1" x14ac:dyDescent="0.25">
      <c r="A102" s="88">
        <v>31</v>
      </c>
      <c r="B102" s="89">
        <v>15</v>
      </c>
      <c r="C102" s="128" t="s">
        <v>516</v>
      </c>
      <c r="D102" s="128" t="s">
        <v>395</v>
      </c>
      <c r="E102" s="91" t="s">
        <v>113</v>
      </c>
      <c r="F102" s="129" t="s">
        <v>467</v>
      </c>
      <c r="G102" s="88"/>
      <c r="H102" s="92">
        <v>41065</v>
      </c>
      <c r="I102" s="92">
        <v>43669</v>
      </c>
      <c r="J102" s="90" t="s">
        <v>485</v>
      </c>
      <c r="K102" s="97" t="s">
        <v>642</v>
      </c>
      <c r="L102" s="91" t="s">
        <v>554</v>
      </c>
      <c r="M102" s="91" t="s">
        <v>936</v>
      </c>
      <c r="N102" s="88"/>
      <c r="O102" s="94"/>
      <c r="P102" s="94" t="s">
        <v>114</v>
      </c>
      <c r="Q102" s="93" t="s">
        <v>116</v>
      </c>
      <c r="R102" s="94"/>
      <c r="S102" s="94"/>
      <c r="T102" s="94"/>
      <c r="U102" s="94"/>
      <c r="V102" s="91"/>
      <c r="W102" s="88"/>
      <c r="X102" s="88"/>
      <c r="Y102" s="89">
        <v>949024931</v>
      </c>
      <c r="Z102" s="89"/>
      <c r="AA102" s="89"/>
      <c r="AB102" s="92">
        <v>43466</v>
      </c>
      <c r="AC102" s="94" t="s">
        <v>677</v>
      </c>
      <c r="AD102" s="94" t="s">
        <v>677</v>
      </c>
      <c r="AE102" s="88" t="s">
        <v>478</v>
      </c>
      <c r="AF102" s="94" t="str">
        <f>IF(H102="","",IF(H102&lt;=أساسيات!$G$13,أساسيات!$H$13,IF(H102&lt;=أساسيات!$G$12,أساسيات!$H$12,IF(H102&lt;=أساسيات!$G$11,أساسيات!$H$11,IF(H102&lt;=أساسيات!$G$10,أساسيات!$H$10,IF(H102&lt;=أساسيات!$G$9,أساسيات!$H$9,IF(H102&lt;=أساسيات!$G$8,أساسيات!$H$8,IF(H102&lt;=أساسيات!$G$7,أساسيات!$H$7,IF(H102&lt;=أساسيات!$G$6,أساسيات!$H$6,IF(H102&lt;=أساسيات!$G$5,أساسيات!$H$5,IF(H102&lt;=أساسيات!$G$4,أساسيات!$H$4,IF(H102&lt;=أساسيات!$G$3,أساسيات!$H$3,أساسيات!$H$2))))))))))))</f>
        <v>الثاني</v>
      </c>
      <c r="AG102" s="95" t="str">
        <f>IF(H102="","",IF(H102&lt;=أساسيات!$G$13,أساسيات!$I$13,IF(H102&lt;=أساسيات!$G$12,أساسيات!$I$12,IF(H102&lt;=أساسيات!$G$11,أساسيات!$I$11,IF(H102&lt;=أساسيات!$G$10,أساسيات!$I$10,IF(H102&lt;=أساسيات!$G$9,أساسيات!$I$9,IF(H102&lt;=أساسيات!$G$8,أساسيات!$I$8,IF(H102&lt;=أساسيات!$G$7,أساسيات!$I$7,IF(H102&lt;=أساسيات!$G$6,أساسيات!$I$6,IF(H102&lt;=أساسيات!$G$5,أساسيات!$I$5,IF(H102&lt;=أساسيات!$G$4,أساسيات!$I$4,IF(H102&lt;=أساسيات!$G$3,أساسيات!$I$3,أساسيات!$I$2))))))))))))</f>
        <v>ويجوز أول</v>
      </c>
      <c r="AH102" s="91"/>
      <c r="AI102" s="99">
        <f>IFERROR(IF(H102="","",DATEDIF($H102,أساسيات!$J$2,"Y")),"")</f>
        <v>7</v>
      </c>
      <c r="AJ102" s="99">
        <f>IFERROR(IF(H102="","",DATEDIF($H102,أساسيات!$J$2,"ym")),"")</f>
        <v>2</v>
      </c>
      <c r="AK102" s="99">
        <f>IFERROR(IF(H102="","",DATEDIF($H102,أساسيات!$J$2,"md")),"")</f>
        <v>27</v>
      </c>
      <c r="AL102" s="99"/>
      <c r="AM102" s="99"/>
      <c r="AN102" s="88"/>
      <c r="AO102" s="88"/>
      <c r="AP102" s="94">
        <v>92</v>
      </c>
      <c r="AQ102" s="94">
        <v>2</v>
      </c>
    </row>
    <row r="103" spans="1:43" s="96" customFormat="1" x14ac:dyDescent="0.25">
      <c r="A103" s="88">
        <v>11</v>
      </c>
      <c r="B103" s="89">
        <v>16</v>
      </c>
      <c r="C103" s="128" t="s">
        <v>398</v>
      </c>
      <c r="D103" s="128" t="s">
        <v>131</v>
      </c>
      <c r="E103" s="91" t="s">
        <v>132</v>
      </c>
      <c r="F103" s="129" t="s">
        <v>9</v>
      </c>
      <c r="G103" s="88"/>
      <c r="H103" s="92">
        <v>40928</v>
      </c>
      <c r="I103" s="92" t="s">
        <v>672</v>
      </c>
      <c r="J103" s="90" t="s">
        <v>485</v>
      </c>
      <c r="K103" s="97" t="s">
        <v>642</v>
      </c>
      <c r="L103" s="91" t="s">
        <v>94</v>
      </c>
      <c r="M103" s="91" t="s">
        <v>922</v>
      </c>
      <c r="N103" s="88"/>
      <c r="O103" s="94"/>
      <c r="P103" s="94" t="s">
        <v>114</v>
      </c>
      <c r="Q103" s="93" t="s">
        <v>116</v>
      </c>
      <c r="R103" s="94"/>
      <c r="S103" s="94"/>
      <c r="T103" s="94"/>
      <c r="U103" s="94"/>
      <c r="V103" s="91"/>
      <c r="W103" s="88"/>
      <c r="X103" s="88"/>
      <c r="Y103" s="89">
        <v>95374576476</v>
      </c>
      <c r="Z103" s="89"/>
      <c r="AA103" s="89"/>
      <c r="AB103" s="92">
        <v>43225</v>
      </c>
      <c r="AC103" s="94" t="s">
        <v>677</v>
      </c>
      <c r="AD103" s="94" t="s">
        <v>677</v>
      </c>
      <c r="AE103" s="88" t="s">
        <v>475</v>
      </c>
      <c r="AF103" s="94" t="str">
        <f>IF(H103="","",IF(H103&lt;=أساسيات!$G$13,أساسيات!$H$13,IF(H103&lt;=أساسيات!$G$12,أساسيات!$H$12,IF(H103&lt;=أساسيات!$G$11,أساسيات!$H$11,IF(H103&lt;=أساسيات!$G$10,أساسيات!$H$10,IF(H103&lt;=أساسيات!$G$9,أساسيات!$H$9,IF(H103&lt;=أساسيات!$G$8,أساسيات!$H$8,IF(H103&lt;=أساسيات!$G$7,أساسيات!$H$7,IF(H103&lt;=أساسيات!$G$6,أساسيات!$H$6,IF(H103&lt;=أساسيات!$G$5,أساسيات!$H$5,IF(H103&lt;=أساسيات!$G$4,أساسيات!$H$4,IF(H103&lt;=أساسيات!$G$3,أساسيات!$H$3,أساسيات!$H$2))))))))))))</f>
        <v>الثالث</v>
      </c>
      <c r="AG103" s="95" t="str">
        <f>IF(H103="","",IF(H103&lt;=أساسيات!$G$13,أساسيات!$I$13,IF(H103&lt;=أساسيات!$G$12,أساسيات!$I$12,IF(H103&lt;=أساسيات!$G$11,أساسيات!$I$11,IF(H103&lt;=أساسيات!$G$10,أساسيات!$I$10,IF(H103&lt;=أساسيات!$G$9,أساسيات!$I$9,IF(H103&lt;=أساسيات!$G$8,أساسيات!$I$8,IF(H103&lt;=أساسيات!$G$7,أساسيات!$I$7,IF(H103&lt;=أساسيات!$G$6,أساسيات!$I$6,IF(H103&lt;=أساسيات!$G$5,أساسيات!$I$5,IF(H103&lt;=أساسيات!$G$4,أساسيات!$I$4,IF(H103&lt;=أساسيات!$G$3,أساسيات!$I$3,أساسيات!$I$2))))))))))))</f>
        <v>ويجوز ثاني</v>
      </c>
      <c r="AH103" s="91"/>
      <c r="AI103" s="99">
        <f>IFERROR(IF(H103="","",DATEDIF($H103,أساسيات!$J$2,"Y")),"")</f>
        <v>7</v>
      </c>
      <c r="AJ103" s="99">
        <f>IFERROR(IF(H103="","",DATEDIF($H103,أساسيات!$J$2,"ym")),"")</f>
        <v>7</v>
      </c>
      <c r="AK103" s="99">
        <f>IFERROR(IF(H103="","",DATEDIF($H103,أساسيات!$J$2,"md")),"")</f>
        <v>12</v>
      </c>
      <c r="AL103" s="99"/>
      <c r="AM103" s="99"/>
      <c r="AN103" s="88"/>
      <c r="AO103" s="88"/>
      <c r="AP103" s="94">
        <v>78</v>
      </c>
      <c r="AQ103" s="94">
        <v>2</v>
      </c>
    </row>
    <row r="104" spans="1:43" s="96" customFormat="1" x14ac:dyDescent="0.25">
      <c r="A104" s="88">
        <v>210</v>
      </c>
      <c r="B104" s="89">
        <v>17</v>
      </c>
      <c r="C104" s="128" t="s">
        <v>605</v>
      </c>
      <c r="D104" s="128" t="s">
        <v>593</v>
      </c>
      <c r="E104" s="91" t="s">
        <v>602</v>
      </c>
      <c r="F104" s="129" t="s">
        <v>603</v>
      </c>
      <c r="G104" s="88"/>
      <c r="H104" s="92">
        <v>40339</v>
      </c>
      <c r="I104" s="92" t="s">
        <v>780</v>
      </c>
      <c r="J104" s="90" t="s">
        <v>485</v>
      </c>
      <c r="K104" s="97" t="s">
        <v>642</v>
      </c>
      <c r="L104" s="91" t="s">
        <v>848</v>
      </c>
      <c r="M104" s="91" t="s">
        <v>1140</v>
      </c>
      <c r="N104" s="88"/>
      <c r="O104" s="94" t="s">
        <v>596</v>
      </c>
      <c r="P104" s="94" t="s">
        <v>501</v>
      </c>
      <c r="Q104" s="93" t="s">
        <v>116</v>
      </c>
      <c r="R104" s="94" t="s">
        <v>780</v>
      </c>
      <c r="S104" s="94"/>
      <c r="T104" s="94"/>
      <c r="U104" s="94"/>
      <c r="V104" s="91"/>
      <c r="W104" s="88"/>
      <c r="X104" s="88"/>
      <c r="Y104" s="89"/>
      <c r="Z104" s="89"/>
      <c r="AA104" s="89"/>
      <c r="AB104" s="92" t="s">
        <v>780</v>
      </c>
      <c r="AC104" s="94" t="s">
        <v>780</v>
      </c>
      <c r="AD104" s="94" t="s">
        <v>780</v>
      </c>
      <c r="AE104" s="88" t="s">
        <v>478</v>
      </c>
      <c r="AF104" s="94" t="str">
        <f>IF(H104="","",IF(H104&lt;=أساسيات!$G$13,أساسيات!$H$13,IF(H104&lt;=أساسيات!$G$12,أساسيات!$H$12,IF(H104&lt;=أساسيات!$G$11,أساسيات!$H$11,IF(H104&lt;=أساسيات!$G$10,أساسيات!$H$10,IF(H104&lt;=أساسيات!$G$9,أساسيات!$H$9,IF(H104&lt;=أساسيات!$G$8,أساسيات!$H$8,IF(H104&lt;=أساسيات!$G$7,أساسيات!$H$7,IF(H104&lt;=أساسيات!$G$6,أساسيات!$H$6,IF(H104&lt;=أساسيات!$G$5,أساسيات!$H$5,IF(H104&lt;=أساسيات!$G$4,أساسيات!$H$4,IF(H104&lt;=أساسيات!$G$3,أساسيات!$H$3,أساسيات!$H$2))))))))))))</f>
        <v>الرابع</v>
      </c>
      <c r="AG104" s="95" t="str">
        <f>IF(H104="","",IF(H104&lt;=أساسيات!$G$13,أساسيات!$I$13,IF(H104&lt;=أساسيات!$G$12,أساسيات!$I$12,IF(H104&lt;=أساسيات!$G$11,أساسيات!$I$11,IF(H104&lt;=أساسيات!$G$10,أساسيات!$I$10,IF(H104&lt;=أساسيات!$G$9,أساسيات!$I$9,IF(H104&lt;=أساسيات!$G$8,أساسيات!$I$8,IF(H104&lt;=أساسيات!$G$7,أساسيات!$I$7,IF(H104&lt;=أساسيات!$G$6,أساسيات!$I$6,IF(H104&lt;=أساسيات!$G$5,أساسيات!$I$5,IF(H104&lt;=أساسيات!$G$4,أساسيات!$I$4,IF(H104&lt;=أساسيات!$G$3,أساسيات!$I$3,أساسيات!$I$2))))))))))))</f>
        <v>ويجوز ثالث</v>
      </c>
      <c r="AH104" s="91"/>
      <c r="AI104" s="99">
        <f>IFERROR(IF(H104="","",DATEDIF($H104,أساسيات!$J$2,"Y")),"")</f>
        <v>9</v>
      </c>
      <c r="AJ104" s="99">
        <f>IFERROR(IF(H104="","",DATEDIF($H104,أساسيات!$J$2,"ym")),"")</f>
        <v>2</v>
      </c>
      <c r="AK104" s="99">
        <f>IFERROR(IF(H104="","",DATEDIF($H104,أساسيات!$J$2,"md")),"")</f>
        <v>22</v>
      </c>
      <c r="AL104" s="99"/>
      <c r="AM104" s="99"/>
      <c r="AN104" s="88"/>
      <c r="AO104" s="88"/>
      <c r="AP104" s="94" t="s">
        <v>780</v>
      </c>
      <c r="AQ104" s="94"/>
    </row>
    <row r="105" spans="1:43" s="96" customFormat="1" x14ac:dyDescent="0.25">
      <c r="A105" s="88">
        <v>12</v>
      </c>
      <c r="B105" s="89">
        <v>18</v>
      </c>
      <c r="C105" s="128" t="s">
        <v>399</v>
      </c>
      <c r="D105" s="128" t="s">
        <v>152</v>
      </c>
      <c r="E105" s="91" t="s">
        <v>153</v>
      </c>
      <c r="F105" s="129" t="s">
        <v>46</v>
      </c>
      <c r="G105" s="88"/>
      <c r="H105" s="92">
        <v>40909</v>
      </c>
      <c r="I105" s="92">
        <v>43669</v>
      </c>
      <c r="J105" s="90" t="s">
        <v>485</v>
      </c>
      <c r="K105" s="97" t="s">
        <v>642</v>
      </c>
      <c r="L105" s="91" t="s">
        <v>405</v>
      </c>
      <c r="M105" s="91" t="s">
        <v>937</v>
      </c>
      <c r="N105" s="88"/>
      <c r="O105" s="94"/>
      <c r="P105" s="94" t="s">
        <v>114</v>
      </c>
      <c r="Q105" s="93" t="s">
        <v>116</v>
      </c>
      <c r="R105" s="94"/>
      <c r="S105" s="94"/>
      <c r="T105" s="94"/>
      <c r="U105" s="94"/>
      <c r="V105" s="91"/>
      <c r="W105" s="88"/>
      <c r="X105" s="88"/>
      <c r="Y105" s="89">
        <v>963962282</v>
      </c>
      <c r="Z105" s="89"/>
      <c r="AA105" s="89"/>
      <c r="AB105" s="92">
        <v>43466</v>
      </c>
      <c r="AC105" s="94" t="s">
        <v>677</v>
      </c>
      <c r="AD105" s="94" t="s">
        <v>677</v>
      </c>
      <c r="AE105" s="88" t="s">
        <v>478</v>
      </c>
      <c r="AF105" s="94" t="str">
        <f>IF(H105="","",IF(H105&lt;=أساسيات!$G$13,أساسيات!$H$13,IF(H105&lt;=أساسيات!$G$12,أساسيات!$H$12,IF(H105&lt;=أساسيات!$G$11,أساسيات!$H$11,IF(H105&lt;=أساسيات!$G$10,أساسيات!$H$10,IF(H105&lt;=أساسيات!$G$9,أساسيات!$H$9,IF(H105&lt;=أساسيات!$G$8,أساسيات!$H$8,IF(H105&lt;=أساسيات!$G$7,أساسيات!$H$7,IF(H105&lt;=أساسيات!$G$6,أساسيات!$H$6,IF(H105&lt;=أساسيات!$G$5,أساسيات!$H$5,IF(H105&lt;=أساسيات!$G$4,أساسيات!$H$4,IF(H105&lt;=أساسيات!$G$3,أساسيات!$H$3,أساسيات!$H$2))))))))))))</f>
        <v>الثالث</v>
      </c>
      <c r="AG105" s="95" t="str">
        <f>IF(H105="","",IF(H105&lt;=أساسيات!$G$13,أساسيات!$I$13,IF(H105&lt;=أساسيات!$G$12,أساسيات!$I$12,IF(H105&lt;=أساسيات!$G$11,أساسيات!$I$11,IF(H105&lt;=أساسيات!$G$10,أساسيات!$I$10,IF(H105&lt;=أساسيات!$G$9,أساسيات!$I$9,IF(H105&lt;=أساسيات!$G$8,أساسيات!$I$8,IF(H105&lt;=أساسيات!$G$7,أساسيات!$I$7,IF(H105&lt;=أساسيات!$G$6,أساسيات!$I$6,IF(H105&lt;=أساسيات!$G$5,أساسيات!$I$5,IF(H105&lt;=أساسيات!$G$4,أساسيات!$I$4,IF(H105&lt;=أساسيات!$G$3,أساسيات!$I$3,أساسيات!$I$2))))))))))))</f>
        <v>ويجوز ثاني</v>
      </c>
      <c r="AH105" s="91"/>
      <c r="AI105" s="99">
        <f>IFERROR(IF(H105="","",DATEDIF($H105,أساسيات!$J$2,"Y")),"")</f>
        <v>7</v>
      </c>
      <c r="AJ105" s="99">
        <f>IFERROR(IF(H105="","",DATEDIF($H105,أساسيات!$J$2,"ym")),"")</f>
        <v>8</v>
      </c>
      <c r="AK105" s="99">
        <f>IFERROR(IF(H105="","",DATEDIF($H105,أساسيات!$J$2,"md")),"")</f>
        <v>0</v>
      </c>
      <c r="AL105" s="99"/>
      <c r="AM105" s="99"/>
      <c r="AN105" s="88"/>
      <c r="AO105" s="88"/>
      <c r="AP105" s="94">
        <v>93</v>
      </c>
      <c r="AQ105" s="94">
        <v>3</v>
      </c>
    </row>
    <row r="106" spans="1:43" s="96" customFormat="1" x14ac:dyDescent="0.25">
      <c r="A106" s="88">
        <v>212</v>
      </c>
      <c r="B106" s="89">
        <v>19</v>
      </c>
      <c r="C106" s="128" t="s">
        <v>519</v>
      </c>
      <c r="D106" s="128" t="s">
        <v>454</v>
      </c>
      <c r="E106" s="91" t="s">
        <v>456</v>
      </c>
      <c r="F106" s="129" t="s">
        <v>457</v>
      </c>
      <c r="G106" s="88" t="s">
        <v>565</v>
      </c>
      <c r="H106" s="92">
        <v>39814</v>
      </c>
      <c r="I106" s="92">
        <v>43669</v>
      </c>
      <c r="J106" s="90" t="s">
        <v>485</v>
      </c>
      <c r="K106" s="97" t="s">
        <v>642</v>
      </c>
      <c r="L106" s="91" t="s">
        <v>435</v>
      </c>
      <c r="M106" s="91" t="s">
        <v>938</v>
      </c>
      <c r="N106" s="88"/>
      <c r="O106" s="94"/>
      <c r="P106" s="94"/>
      <c r="Q106" s="93" t="s">
        <v>116</v>
      </c>
      <c r="R106" s="94"/>
      <c r="S106" s="94"/>
      <c r="T106" s="94"/>
      <c r="U106" s="94"/>
      <c r="V106" s="91"/>
      <c r="W106" s="88"/>
      <c r="X106" s="88"/>
      <c r="Y106" s="89"/>
      <c r="Z106" s="89"/>
      <c r="AA106" s="89"/>
      <c r="AB106" s="92">
        <v>43225</v>
      </c>
      <c r="AC106" s="94" t="s">
        <v>677</v>
      </c>
      <c r="AD106" s="94" t="s">
        <v>677</v>
      </c>
      <c r="AE106" s="88" t="s">
        <v>478</v>
      </c>
      <c r="AF106" s="94" t="str">
        <f>IF(H106="","",IF(H106&lt;=أساسيات!$G$13,أساسيات!$H$13,IF(H106&lt;=أساسيات!$G$12,أساسيات!$H$12,IF(H106&lt;=أساسيات!$G$11,أساسيات!$H$11,IF(H106&lt;=أساسيات!$G$10,أساسيات!$H$10,IF(H106&lt;=أساسيات!$G$9,أساسيات!$H$9,IF(H106&lt;=أساسيات!$G$8,أساسيات!$H$8,IF(H106&lt;=أساسيات!$G$7,أساسيات!$H$7,IF(H106&lt;=أساسيات!$G$6,أساسيات!$H$6,IF(H106&lt;=أساسيات!$G$5,أساسيات!$H$5,IF(H106&lt;=أساسيات!$G$4,أساسيات!$H$4,IF(H106&lt;=أساسيات!$G$3,أساسيات!$H$3,أساسيات!$H$2))))))))))))</f>
        <v>السادس</v>
      </c>
      <c r="AG106" s="95" t="str">
        <f>IF(H106="","",IF(H106&lt;=أساسيات!$G$13,أساسيات!$I$13,IF(H106&lt;=أساسيات!$G$12,أساسيات!$I$12,IF(H106&lt;=أساسيات!$G$11,أساسيات!$I$11,IF(H106&lt;=أساسيات!$G$10,أساسيات!$I$10,IF(H106&lt;=أساسيات!$G$9,أساسيات!$I$9,IF(H106&lt;=أساسيات!$G$8,أساسيات!$I$8,IF(H106&lt;=أساسيات!$G$7,أساسيات!$I$7,IF(H106&lt;=أساسيات!$G$6,أساسيات!$I$6,IF(H106&lt;=أساسيات!$G$5,أساسيات!$I$5,IF(H106&lt;=أساسيات!$G$4,أساسيات!$I$4,IF(H106&lt;=أساسيات!$G$3,أساسيات!$I$3,أساسيات!$I$2))))))))))))</f>
        <v>ويجوز خامس ورابع</v>
      </c>
      <c r="AH106" s="91"/>
      <c r="AI106" s="99">
        <f>IFERROR(IF(H106="","",DATEDIF($H106,أساسيات!$J$2,"Y")),"")</f>
        <v>10</v>
      </c>
      <c r="AJ106" s="99">
        <f>IFERROR(IF(H106="","",DATEDIF($H106,أساسيات!$J$2,"ym")),"")</f>
        <v>8</v>
      </c>
      <c r="AK106" s="99">
        <f>IFERROR(IF(H106="","",DATEDIF($H106,أساسيات!$J$2,"md")),"")</f>
        <v>0</v>
      </c>
      <c r="AL106" s="99"/>
      <c r="AM106" s="99"/>
      <c r="AN106" s="88"/>
      <c r="AO106" s="88"/>
      <c r="AP106" s="94">
        <v>94</v>
      </c>
      <c r="AQ106" s="94">
        <v>4</v>
      </c>
    </row>
    <row r="107" spans="1:43" s="96" customFormat="1" x14ac:dyDescent="0.25">
      <c r="A107" s="88">
        <v>220</v>
      </c>
      <c r="B107" s="89">
        <v>20</v>
      </c>
      <c r="C107" s="128" t="s">
        <v>110</v>
      </c>
      <c r="D107" s="128" t="s">
        <v>593</v>
      </c>
      <c r="E107" s="91" t="s">
        <v>600</v>
      </c>
      <c r="F107" s="129" t="s">
        <v>33</v>
      </c>
      <c r="G107" s="88"/>
      <c r="H107" s="92">
        <v>40918</v>
      </c>
      <c r="I107" s="92" t="s">
        <v>780</v>
      </c>
      <c r="J107" s="90" t="s">
        <v>485</v>
      </c>
      <c r="K107" s="97" t="s">
        <v>642</v>
      </c>
      <c r="L107" s="91" t="s">
        <v>597</v>
      </c>
      <c r="M107" s="91" t="s">
        <v>1144</v>
      </c>
      <c r="N107" s="88"/>
      <c r="O107" s="94" t="s">
        <v>596</v>
      </c>
      <c r="P107" s="94" t="s">
        <v>501</v>
      </c>
      <c r="Q107" s="93" t="s">
        <v>116</v>
      </c>
      <c r="R107" s="94" t="s">
        <v>780</v>
      </c>
      <c r="S107" s="94"/>
      <c r="T107" s="94"/>
      <c r="U107" s="94"/>
      <c r="V107" s="91"/>
      <c r="W107" s="88"/>
      <c r="X107" s="88"/>
      <c r="Y107" s="89"/>
      <c r="Z107" s="89"/>
      <c r="AA107" s="89"/>
      <c r="AB107" s="92" t="s">
        <v>780</v>
      </c>
      <c r="AC107" s="94" t="s">
        <v>780</v>
      </c>
      <c r="AD107" s="94" t="s">
        <v>780</v>
      </c>
      <c r="AE107" s="88" t="s">
        <v>485</v>
      </c>
      <c r="AF107" s="94" t="str">
        <f>IF(H107="","",IF(H107&lt;=أساسيات!$G$13,أساسيات!$H$13,IF(H107&lt;=أساسيات!$G$12,أساسيات!$H$12,IF(H107&lt;=أساسيات!$G$11,أساسيات!$H$11,IF(H107&lt;=أساسيات!$G$10,أساسيات!$H$10,IF(H107&lt;=أساسيات!$G$9,أساسيات!$H$9,IF(H107&lt;=أساسيات!$G$8,أساسيات!$H$8,IF(H107&lt;=أساسيات!$G$7,أساسيات!$H$7,IF(H107&lt;=أساسيات!$G$6,أساسيات!$H$6,IF(H107&lt;=أساسيات!$G$5,أساسيات!$H$5,IF(H107&lt;=أساسيات!$G$4,أساسيات!$H$4,IF(H107&lt;=أساسيات!$G$3,أساسيات!$H$3,أساسيات!$H$2))))))))))))</f>
        <v>الثالث</v>
      </c>
      <c r="AG107" s="95" t="str">
        <f>IF(H107="","",IF(H107&lt;=أساسيات!$G$13,أساسيات!$I$13,IF(H107&lt;=أساسيات!$G$12,أساسيات!$I$12,IF(H107&lt;=أساسيات!$G$11,أساسيات!$I$11,IF(H107&lt;=أساسيات!$G$10,أساسيات!$I$10,IF(H107&lt;=أساسيات!$G$9,أساسيات!$I$9,IF(H107&lt;=أساسيات!$G$8,أساسيات!$I$8,IF(H107&lt;=أساسيات!$G$7,أساسيات!$I$7,IF(H107&lt;=أساسيات!$G$6,أساسيات!$I$6,IF(H107&lt;=أساسيات!$G$5,أساسيات!$I$5,IF(H107&lt;=أساسيات!$G$4,أساسيات!$I$4,IF(H107&lt;=أساسيات!$G$3,أساسيات!$I$3,أساسيات!$I$2))))))))))))</f>
        <v>ويجوز ثاني</v>
      </c>
      <c r="AH107" s="91"/>
      <c r="AI107" s="99">
        <f>IFERROR(IF(H107="","",DATEDIF($H107,أساسيات!$J$2,"Y")),"")</f>
        <v>7</v>
      </c>
      <c r="AJ107" s="99">
        <f>IFERROR(IF(H107="","",DATEDIF($H107,أساسيات!$J$2,"ym")),"")</f>
        <v>7</v>
      </c>
      <c r="AK107" s="99">
        <f>IFERROR(IF(H107="","",DATEDIF($H107,أساسيات!$J$2,"md")),"")</f>
        <v>22</v>
      </c>
      <c r="AL107" s="99"/>
      <c r="AM107" s="99"/>
      <c r="AN107" s="88"/>
      <c r="AO107" s="88"/>
      <c r="AP107" s="94" t="s">
        <v>780</v>
      </c>
      <c r="AQ107" s="94"/>
    </row>
    <row r="108" spans="1:43" s="96" customFormat="1" x14ac:dyDescent="0.25">
      <c r="A108" s="88" t="s">
        <v>1288</v>
      </c>
      <c r="B108" s="89">
        <v>21</v>
      </c>
      <c r="C108" s="128" t="s">
        <v>110</v>
      </c>
      <c r="D108" s="128" t="s">
        <v>569</v>
      </c>
      <c r="E108" s="91" t="s">
        <v>113</v>
      </c>
      <c r="F108" s="129" t="s">
        <v>704</v>
      </c>
      <c r="G108" s="88"/>
      <c r="H108" s="92">
        <v>39814</v>
      </c>
      <c r="I108" s="92"/>
      <c r="J108" s="90" t="s">
        <v>485</v>
      </c>
      <c r="K108" s="97" t="s">
        <v>642</v>
      </c>
      <c r="L108" s="91" t="s">
        <v>587</v>
      </c>
      <c r="M108" s="91" t="s">
        <v>1037</v>
      </c>
      <c r="N108" s="88"/>
      <c r="O108" s="94"/>
      <c r="P108" s="94" t="s">
        <v>501</v>
      </c>
      <c r="Q108" s="93" t="s">
        <v>116</v>
      </c>
      <c r="R108" s="94" t="s">
        <v>417</v>
      </c>
      <c r="S108" s="94"/>
      <c r="T108" s="94"/>
      <c r="U108" s="94"/>
      <c r="V108" s="91" t="s">
        <v>417</v>
      </c>
      <c r="W108" s="88"/>
      <c r="X108" s="88"/>
      <c r="Y108" s="89"/>
      <c r="Z108" s="89"/>
      <c r="AA108" s="89"/>
      <c r="AB108" s="92"/>
      <c r="AC108" s="94"/>
      <c r="AD108" s="94"/>
      <c r="AE108" s="88"/>
      <c r="AF108" s="94" t="str">
        <f>IF(H108="","",IF(H108&lt;=أساسيات!$G$13,أساسيات!$H$13,IF(H108&lt;=أساسيات!$G$12,أساسيات!$H$12,IF(H108&lt;=أساسيات!$G$11,أساسيات!$H$11,IF(H108&lt;=أساسيات!$G$10,أساسيات!$H$10,IF(H108&lt;=أساسيات!$G$9,أساسيات!$H$9,IF(H108&lt;=أساسيات!$G$8,أساسيات!$H$8,IF(H108&lt;=أساسيات!$G$7,أساسيات!$H$7,IF(H108&lt;=أساسيات!$G$6,أساسيات!$H$6,IF(H108&lt;=أساسيات!$G$5,أساسيات!$H$5,IF(H108&lt;=أساسيات!$G$4,أساسيات!$H$4,IF(H108&lt;=أساسيات!$G$3,أساسيات!$H$3,أساسيات!$H$2))))))))))))</f>
        <v>السادس</v>
      </c>
      <c r="AG108" s="95" t="str">
        <f>IF(H108="","",IF(H108&lt;=أساسيات!$G$13,أساسيات!$I$13,IF(H108&lt;=أساسيات!$G$12,أساسيات!$I$12,IF(H108&lt;=أساسيات!$G$11,أساسيات!$I$11,IF(H108&lt;=أساسيات!$G$10,أساسيات!$I$10,IF(H108&lt;=أساسيات!$G$9,أساسيات!$I$9,IF(H108&lt;=أساسيات!$G$8,أساسيات!$I$8,IF(H108&lt;=أساسيات!$G$7,أساسيات!$I$7,IF(H108&lt;=أساسيات!$G$6,أساسيات!$I$6,IF(H108&lt;=أساسيات!$G$5,أساسيات!$I$5,IF(H108&lt;=أساسيات!$G$4,أساسيات!$I$4,IF(H108&lt;=أساسيات!$G$3,أساسيات!$I$3,أساسيات!$I$2))))))))))))</f>
        <v>ويجوز خامس ورابع</v>
      </c>
      <c r="AH108" s="91"/>
      <c r="AI108" s="99">
        <f>IFERROR(IF(H108="","",DATEDIF($H108,أساسيات!$J$2,"Y")),"")</f>
        <v>10</v>
      </c>
      <c r="AJ108" s="99">
        <f>IFERROR(IF(H108="","",DATEDIF($H108,أساسيات!$J$2,"ym")),"")</f>
        <v>8</v>
      </c>
      <c r="AK108" s="99">
        <f>IFERROR(IF(H108="","",DATEDIF($H108,أساسيات!$J$2,"md")),"")</f>
        <v>0</v>
      </c>
      <c r="AL108" s="99"/>
      <c r="AM108" s="99"/>
      <c r="AN108" s="88"/>
      <c r="AO108" s="88"/>
      <c r="AP108" s="94">
        <v>214</v>
      </c>
      <c r="AQ108" s="94"/>
    </row>
    <row r="109" spans="1:43" s="96" customFormat="1" x14ac:dyDescent="0.25">
      <c r="A109" s="88" t="s">
        <v>1648</v>
      </c>
      <c r="B109" s="89">
        <v>22</v>
      </c>
      <c r="C109" s="128" t="s">
        <v>140</v>
      </c>
      <c r="D109" s="128" t="s">
        <v>1604</v>
      </c>
      <c r="E109" s="91" t="s">
        <v>113</v>
      </c>
      <c r="F109" s="129" t="s">
        <v>1605</v>
      </c>
      <c r="G109" s="88" t="s">
        <v>477</v>
      </c>
      <c r="H109" s="92">
        <v>40909</v>
      </c>
      <c r="I109" s="92">
        <v>43794</v>
      </c>
      <c r="J109" s="90" t="s">
        <v>485</v>
      </c>
      <c r="K109" s="97" t="s">
        <v>642</v>
      </c>
      <c r="L109" s="91" t="s">
        <v>1607</v>
      </c>
      <c r="M109" s="91" t="s">
        <v>1608</v>
      </c>
      <c r="N109" s="88" t="s">
        <v>140</v>
      </c>
      <c r="O109" s="88" t="s">
        <v>477</v>
      </c>
      <c r="P109" s="88" t="s">
        <v>1555</v>
      </c>
      <c r="Q109" s="93" t="s">
        <v>116</v>
      </c>
      <c r="R109" s="94"/>
      <c r="S109" s="94" t="s">
        <v>1606</v>
      </c>
      <c r="T109" s="94">
        <v>652</v>
      </c>
      <c r="U109" s="94">
        <v>7110058461</v>
      </c>
      <c r="V109" s="91"/>
      <c r="W109" s="88" t="s">
        <v>113</v>
      </c>
      <c r="X109" s="88" t="s">
        <v>1558</v>
      </c>
      <c r="Y109" s="130"/>
      <c r="Z109" s="130"/>
      <c r="AA109" s="130" t="s">
        <v>1609</v>
      </c>
      <c r="AB109" s="92"/>
      <c r="AC109" s="94"/>
      <c r="AD109" s="94"/>
      <c r="AE109" s="88"/>
      <c r="AF109" s="94" t="str">
        <f>IF(H109="","",IF(H109&lt;=أساسيات!$G$13,أساسيات!$H$13,IF(H109&lt;=أساسيات!$G$12,أساسيات!$H$12,IF(H109&lt;=أساسيات!$G$11,أساسيات!$H$11,IF(H109&lt;=أساسيات!$G$10,أساسيات!$H$10,IF(H109&lt;=أساسيات!$G$9,أساسيات!$H$9,IF(H109&lt;=أساسيات!$G$8,أساسيات!$H$8,IF(H109&lt;=أساسيات!$G$7,أساسيات!$H$7,IF(H109&lt;=أساسيات!$G$6,أساسيات!$H$6,IF(H109&lt;=أساسيات!$G$5,أساسيات!$H$5,IF(H109&lt;=أساسيات!$G$4,أساسيات!$H$4,IF(H109&lt;=أساسيات!$G$3,أساسيات!$H$3,أساسيات!$H$2))))))))))))</f>
        <v>الثالث</v>
      </c>
      <c r="AG109" s="95" t="str">
        <f>IF(H109="","",IF(H109&lt;=أساسيات!$G$13,أساسيات!$I$13,IF(H109&lt;=أساسيات!$G$12,أساسيات!$I$12,IF(H109&lt;=أساسيات!$G$11,أساسيات!$I$11,IF(H109&lt;=أساسيات!$G$10,أساسيات!$I$10,IF(H109&lt;=أساسيات!$G$9,أساسيات!$I$9,IF(H109&lt;=أساسيات!$G$8,أساسيات!$I$8,IF(H109&lt;=أساسيات!$G$7,أساسيات!$I$7,IF(H109&lt;=أساسيات!$G$6,أساسيات!$I$6,IF(H109&lt;=أساسيات!$G$5,أساسيات!$I$5,IF(H109&lt;=أساسيات!$G$4,أساسيات!$I$4,IF(H109&lt;=أساسيات!$G$3,أساسيات!$I$3,أساسيات!$I$2))))))))))))</f>
        <v>ويجوز ثاني</v>
      </c>
      <c r="AH109" s="91"/>
      <c r="AI109" s="99">
        <f>IFERROR(IF(H109="","",DATEDIF($H109,أساسيات!$J$2,"Y")),"")</f>
        <v>7</v>
      </c>
      <c r="AJ109" s="99">
        <f>IFERROR(IF(H109="","",DATEDIF($H109,أساسيات!$J$2,"ym")),"")</f>
        <v>8</v>
      </c>
      <c r="AK109" s="99">
        <f>IFERROR(IF(H109="","",DATEDIF($H109,أساسيات!$J$2,"md")),"")</f>
        <v>0</v>
      </c>
      <c r="AL109" s="99"/>
      <c r="AM109" s="99"/>
      <c r="AN109" s="88"/>
      <c r="AO109" s="88"/>
      <c r="AP109" s="94"/>
      <c r="AQ109" s="94"/>
    </row>
    <row r="110" spans="1:43" s="96" customFormat="1" x14ac:dyDescent="0.25">
      <c r="A110" s="88">
        <v>43</v>
      </c>
      <c r="B110" s="89">
        <v>23</v>
      </c>
      <c r="C110" s="128" t="s">
        <v>41</v>
      </c>
      <c r="D110" s="128" t="s">
        <v>130</v>
      </c>
      <c r="E110" s="91" t="s">
        <v>110</v>
      </c>
      <c r="F110" s="129" t="s">
        <v>42</v>
      </c>
      <c r="G110" s="88"/>
      <c r="H110" s="92">
        <v>40909</v>
      </c>
      <c r="I110" s="92">
        <v>43669</v>
      </c>
      <c r="J110" s="90" t="s">
        <v>485</v>
      </c>
      <c r="K110" s="97" t="s">
        <v>642</v>
      </c>
      <c r="L110" s="91" t="s">
        <v>84</v>
      </c>
      <c r="M110" s="91" t="s">
        <v>940</v>
      </c>
      <c r="N110" s="88"/>
      <c r="O110" s="94"/>
      <c r="P110" s="94" t="s">
        <v>114</v>
      </c>
      <c r="Q110" s="93" t="s">
        <v>115</v>
      </c>
      <c r="R110" s="94"/>
      <c r="S110" s="94"/>
      <c r="T110" s="94"/>
      <c r="U110" s="94"/>
      <c r="V110" s="91"/>
      <c r="W110" s="88"/>
      <c r="X110" s="88"/>
      <c r="Y110" s="89"/>
      <c r="Z110" s="89"/>
      <c r="AA110" s="89"/>
      <c r="AB110" s="92">
        <v>43466</v>
      </c>
      <c r="AC110" s="94" t="s">
        <v>677</v>
      </c>
      <c r="AD110" s="94" t="s">
        <v>677</v>
      </c>
      <c r="AE110" s="88" t="s">
        <v>478</v>
      </c>
      <c r="AF110" s="94" t="str">
        <f>IF(H110="","",IF(H110&lt;=أساسيات!$G$13,أساسيات!$H$13,IF(H110&lt;=أساسيات!$G$12,أساسيات!$H$12,IF(H110&lt;=أساسيات!$G$11,أساسيات!$H$11,IF(H110&lt;=أساسيات!$G$10,أساسيات!$H$10,IF(H110&lt;=أساسيات!$G$9,أساسيات!$H$9,IF(H110&lt;=أساسيات!$G$8,أساسيات!$H$8,IF(H110&lt;=أساسيات!$G$7,أساسيات!$H$7,IF(H110&lt;=أساسيات!$G$6,أساسيات!$H$6,IF(H110&lt;=أساسيات!$G$5,أساسيات!$H$5,IF(H110&lt;=أساسيات!$G$4,أساسيات!$H$4,IF(H110&lt;=أساسيات!$G$3,أساسيات!$H$3,أساسيات!$H$2))))))))))))</f>
        <v>الثالث</v>
      </c>
      <c r="AG110" s="95" t="str">
        <f>IF(H110="","",IF(H110&lt;=أساسيات!$G$13,أساسيات!$I$13,IF(H110&lt;=أساسيات!$G$12,أساسيات!$I$12,IF(H110&lt;=أساسيات!$G$11,أساسيات!$I$11,IF(H110&lt;=أساسيات!$G$10,أساسيات!$I$10,IF(H110&lt;=أساسيات!$G$9,أساسيات!$I$9,IF(H110&lt;=أساسيات!$G$8,أساسيات!$I$8,IF(H110&lt;=أساسيات!$G$7,أساسيات!$I$7,IF(H110&lt;=أساسيات!$G$6,أساسيات!$I$6,IF(H110&lt;=أساسيات!$G$5,أساسيات!$I$5,IF(H110&lt;=أساسيات!$G$4,أساسيات!$I$4,IF(H110&lt;=أساسيات!$G$3,أساسيات!$I$3,أساسيات!$I$2))))))))))))</f>
        <v>ويجوز ثاني</v>
      </c>
      <c r="AH110" s="91"/>
      <c r="AI110" s="99">
        <f>IFERROR(IF(H110="","",DATEDIF($H110,أساسيات!$J$2,"Y")),"")</f>
        <v>7</v>
      </c>
      <c r="AJ110" s="99">
        <f>IFERROR(IF(H110="","",DATEDIF($H110,أساسيات!$J$2,"ym")),"")</f>
        <v>8</v>
      </c>
      <c r="AK110" s="99">
        <f>IFERROR(IF(H110="","",DATEDIF($H110,أساسيات!$J$2,"md")),"")</f>
        <v>0</v>
      </c>
      <c r="AL110" s="99"/>
      <c r="AM110" s="99"/>
      <c r="AN110" s="88"/>
      <c r="AO110" s="88"/>
      <c r="AP110" s="94">
        <v>96</v>
      </c>
      <c r="AQ110" s="94">
        <v>2</v>
      </c>
    </row>
    <row r="111" spans="1:43" s="96" customFormat="1" x14ac:dyDescent="0.25">
      <c r="A111" s="88">
        <v>44</v>
      </c>
      <c r="B111" s="89">
        <v>24</v>
      </c>
      <c r="C111" s="128" t="s">
        <v>464</v>
      </c>
      <c r="D111" s="128" t="s">
        <v>117</v>
      </c>
      <c r="E111" s="91" t="s">
        <v>118</v>
      </c>
      <c r="F111" s="129" t="s">
        <v>22</v>
      </c>
      <c r="G111" s="88"/>
      <c r="H111" s="92">
        <v>40934</v>
      </c>
      <c r="I111" s="92">
        <v>43669</v>
      </c>
      <c r="J111" s="90" t="s">
        <v>485</v>
      </c>
      <c r="K111" s="97" t="s">
        <v>642</v>
      </c>
      <c r="L111" s="91" t="s">
        <v>419</v>
      </c>
      <c r="M111" s="91" t="s">
        <v>941</v>
      </c>
      <c r="N111" s="88"/>
      <c r="O111" s="94" t="s">
        <v>6</v>
      </c>
      <c r="P111" s="94" t="s">
        <v>114</v>
      </c>
      <c r="Q111" s="93" t="s">
        <v>115</v>
      </c>
      <c r="R111" s="94"/>
      <c r="S111" s="94"/>
      <c r="T111" s="94"/>
      <c r="U111" s="94"/>
      <c r="V111" s="91"/>
      <c r="W111" s="88"/>
      <c r="X111" s="88"/>
      <c r="Y111" s="89">
        <v>960968267</v>
      </c>
      <c r="Z111" s="89"/>
      <c r="AA111" s="89"/>
      <c r="AB111" s="92">
        <v>43444</v>
      </c>
      <c r="AC111" s="94" t="s">
        <v>677</v>
      </c>
      <c r="AD111" s="94" t="s">
        <v>677</v>
      </c>
      <c r="AE111" s="88" t="s">
        <v>478</v>
      </c>
      <c r="AF111" s="94" t="str">
        <f>IF(H111="","",IF(H111&lt;=أساسيات!$G$13,أساسيات!$H$13,IF(H111&lt;=أساسيات!$G$12,أساسيات!$H$12,IF(H111&lt;=أساسيات!$G$11,أساسيات!$H$11,IF(H111&lt;=أساسيات!$G$10,أساسيات!$H$10,IF(H111&lt;=أساسيات!$G$9,أساسيات!$H$9,IF(H111&lt;=أساسيات!$G$8,أساسيات!$H$8,IF(H111&lt;=أساسيات!$G$7,أساسيات!$H$7,IF(H111&lt;=أساسيات!$G$6,أساسيات!$H$6,IF(H111&lt;=أساسيات!$G$5,أساسيات!$H$5,IF(H111&lt;=أساسيات!$G$4,أساسيات!$H$4,IF(H111&lt;=أساسيات!$G$3,أساسيات!$H$3,أساسيات!$H$2))))))))))))</f>
        <v>الثالث</v>
      </c>
      <c r="AG111" s="95" t="str">
        <f>IF(H111="","",IF(H111&lt;=أساسيات!$G$13,أساسيات!$I$13,IF(H111&lt;=أساسيات!$G$12,أساسيات!$I$12,IF(H111&lt;=أساسيات!$G$11,أساسيات!$I$11,IF(H111&lt;=أساسيات!$G$10,أساسيات!$I$10,IF(H111&lt;=أساسيات!$G$9,أساسيات!$I$9,IF(H111&lt;=أساسيات!$G$8,أساسيات!$I$8,IF(H111&lt;=أساسيات!$G$7,أساسيات!$I$7,IF(H111&lt;=أساسيات!$G$6,أساسيات!$I$6,IF(H111&lt;=أساسيات!$G$5,أساسيات!$I$5,IF(H111&lt;=أساسيات!$G$4,أساسيات!$I$4,IF(H111&lt;=أساسيات!$G$3,أساسيات!$I$3,أساسيات!$I$2))))))))))))</f>
        <v>ويجوز ثاني</v>
      </c>
      <c r="AH111" s="91"/>
      <c r="AI111" s="99">
        <f>IFERROR(IF(H111="","",DATEDIF($H111,أساسيات!$J$2,"Y")),"")</f>
        <v>7</v>
      </c>
      <c r="AJ111" s="99">
        <f>IFERROR(IF(H111="","",DATEDIF($H111,أساسيات!$J$2,"ym")),"")</f>
        <v>7</v>
      </c>
      <c r="AK111" s="99">
        <f>IFERROR(IF(H111="","",DATEDIF($H111,أساسيات!$J$2,"md")),"")</f>
        <v>6</v>
      </c>
      <c r="AL111" s="99"/>
      <c r="AM111" s="99"/>
      <c r="AN111" s="88"/>
      <c r="AO111" s="88"/>
      <c r="AP111" s="94">
        <v>97</v>
      </c>
      <c r="AQ111" s="94">
        <v>2</v>
      </c>
    </row>
    <row r="112" spans="1:43" s="96" customFormat="1" x14ac:dyDescent="0.25">
      <c r="A112" s="88"/>
      <c r="B112" s="89">
        <v>1</v>
      </c>
      <c r="C112" s="128" t="s">
        <v>242</v>
      </c>
      <c r="D112" s="128" t="s">
        <v>682</v>
      </c>
      <c r="E112" s="91" t="s">
        <v>144</v>
      </c>
      <c r="F112" s="129" t="s">
        <v>683</v>
      </c>
      <c r="G112" s="88"/>
      <c r="H112" s="92">
        <v>40179</v>
      </c>
      <c r="I112" s="92">
        <v>43659</v>
      </c>
      <c r="J112" s="90" t="s">
        <v>475</v>
      </c>
      <c r="K112" s="97" t="s">
        <v>642</v>
      </c>
      <c r="L112" s="91" t="s">
        <v>801</v>
      </c>
      <c r="M112" s="91" t="s">
        <v>975</v>
      </c>
      <c r="N112" s="88"/>
      <c r="O112" s="94" t="s">
        <v>676</v>
      </c>
      <c r="P112" s="94" t="s">
        <v>125</v>
      </c>
      <c r="Q112" s="93" t="s">
        <v>116</v>
      </c>
      <c r="R112" s="94"/>
      <c r="S112" s="94"/>
      <c r="T112" s="94"/>
      <c r="U112" s="94"/>
      <c r="V112" s="91"/>
      <c r="W112" s="88"/>
      <c r="X112" s="88"/>
      <c r="Y112" s="89"/>
      <c r="Z112" s="89"/>
      <c r="AA112" s="89"/>
      <c r="AB112" s="92" t="s">
        <v>684</v>
      </c>
      <c r="AC112" s="94" t="s">
        <v>677</v>
      </c>
      <c r="AD112" s="94" t="s">
        <v>677</v>
      </c>
      <c r="AE112" s="88"/>
      <c r="AF112" s="94" t="str">
        <f>IF(H112="","",IF(H112&lt;=أساسيات!$G$13,أساسيات!$H$13,IF(H112&lt;=أساسيات!$G$12,أساسيات!$H$12,IF(H112&lt;=أساسيات!$G$11,أساسيات!$H$11,IF(H112&lt;=أساسيات!$G$10,أساسيات!$H$10,IF(H112&lt;=أساسيات!$G$9,أساسيات!$H$9,IF(H112&lt;=أساسيات!$G$8,أساسيات!$H$8,IF(H112&lt;=أساسيات!$G$7,أساسيات!$H$7,IF(H112&lt;=أساسيات!$G$6,أساسيات!$H$6,IF(H112&lt;=أساسيات!$G$5,أساسيات!$H$5,IF(H112&lt;=أساسيات!$G$4,أساسيات!$H$4,IF(H112&lt;=أساسيات!$G$3,أساسيات!$H$3,أساسيات!$H$2))))))))))))</f>
        <v>الخامس</v>
      </c>
      <c r="AG112" s="95" t="str">
        <f>IF(H112="","",IF(H112&lt;=أساسيات!$G$13,أساسيات!$I$13,IF(H112&lt;=أساسيات!$G$12,أساسيات!$I$12,IF(H112&lt;=أساسيات!$G$11,أساسيات!$I$11,IF(H112&lt;=أساسيات!$G$10,أساسيات!$I$10,IF(H112&lt;=أساسيات!$G$9,أساسيات!$I$9,IF(H112&lt;=أساسيات!$G$8,أساسيات!$I$8,IF(H112&lt;=أساسيات!$G$7,أساسيات!$I$7,IF(H112&lt;=أساسيات!$G$6,أساسيات!$I$6,IF(H112&lt;=أساسيات!$G$5,أساسيات!$I$5,IF(H112&lt;=أساسيات!$G$4,أساسيات!$I$4,IF(H112&lt;=أساسيات!$G$3,أساسيات!$I$3,أساسيات!$I$2))))))))))))</f>
        <v>ويجوز رابع وثالث</v>
      </c>
      <c r="AH112" s="91"/>
      <c r="AI112" s="99">
        <f>IFERROR(IF(H112="","",DATEDIF($H112,أساسيات!$J$2,"Y")),"")</f>
        <v>9</v>
      </c>
      <c r="AJ112" s="99">
        <f>IFERROR(IF(H112="","",DATEDIF($H112,أساسيات!$J$2,"ym")),"")</f>
        <v>8</v>
      </c>
      <c r="AK112" s="99">
        <f>IFERROR(IF(H112="","",DATEDIF($H112,أساسيات!$J$2,"md")),"")</f>
        <v>0</v>
      </c>
      <c r="AL112" s="99"/>
      <c r="AM112" s="99"/>
      <c r="AN112" s="88"/>
      <c r="AO112" s="88"/>
      <c r="AP112" s="94">
        <v>132</v>
      </c>
      <c r="AQ112" s="94">
        <v>3</v>
      </c>
    </row>
    <row r="113" spans="1:43" s="96" customFormat="1" x14ac:dyDescent="0.25">
      <c r="A113" s="88" t="s">
        <v>1288</v>
      </c>
      <c r="B113" s="89">
        <v>2</v>
      </c>
      <c r="C113" s="128" t="s">
        <v>242</v>
      </c>
      <c r="D113" s="128" t="s">
        <v>682</v>
      </c>
      <c r="E113" s="91" t="s">
        <v>110</v>
      </c>
      <c r="F113" s="129" t="s">
        <v>1371</v>
      </c>
      <c r="G113" s="88"/>
      <c r="H113" s="92">
        <v>40162</v>
      </c>
      <c r="I113" s="92"/>
      <c r="J113" s="90" t="s">
        <v>475</v>
      </c>
      <c r="K113" s="97" t="s">
        <v>642</v>
      </c>
      <c r="L113" s="91" t="s">
        <v>801</v>
      </c>
      <c r="M113" s="91" t="s">
        <v>1346</v>
      </c>
      <c r="N113" s="88"/>
      <c r="O113" s="94"/>
      <c r="P113" s="94"/>
      <c r="Q113" s="93" t="s">
        <v>116</v>
      </c>
      <c r="R113" s="94"/>
      <c r="S113" s="94"/>
      <c r="T113" s="94"/>
      <c r="U113" s="94"/>
      <c r="V113" s="91"/>
      <c r="W113" s="88"/>
      <c r="X113" s="88"/>
      <c r="Y113" s="89"/>
      <c r="Z113" s="89"/>
      <c r="AA113" s="89"/>
      <c r="AB113" s="92"/>
      <c r="AC113" s="94"/>
      <c r="AD113" s="94"/>
      <c r="AE113" s="88"/>
      <c r="AF113" s="94" t="str">
        <f>IF(H113="","",IF(H113&lt;=أساسيات!$G$13,أساسيات!$H$13,IF(H113&lt;=أساسيات!$G$12,أساسيات!$H$12,IF(H113&lt;=أساسيات!$G$11,أساسيات!$H$11,IF(H113&lt;=أساسيات!$G$10,أساسيات!$H$10,IF(H113&lt;=أساسيات!$G$9,أساسيات!$H$9,IF(H113&lt;=أساسيات!$G$8,أساسيات!$H$8,IF(H113&lt;=أساسيات!$G$7,أساسيات!$H$7,IF(H113&lt;=أساسيات!$G$6,أساسيات!$H$6,IF(H113&lt;=أساسيات!$G$5,أساسيات!$H$5,IF(H113&lt;=أساسيات!$G$4,أساسيات!$H$4,IF(H113&lt;=أساسيات!$G$3,أساسيات!$H$3,أساسيات!$H$2))))))))))))</f>
        <v>الخامس</v>
      </c>
      <c r="AG113" s="95" t="str">
        <f>IF(H113="","",IF(H113&lt;=أساسيات!$G$13,أساسيات!$I$13,IF(H113&lt;=أساسيات!$G$12,أساسيات!$I$12,IF(H113&lt;=أساسيات!$G$11,أساسيات!$I$11,IF(H113&lt;=أساسيات!$G$10,أساسيات!$I$10,IF(H113&lt;=أساسيات!$G$9,أساسيات!$I$9,IF(H113&lt;=أساسيات!$G$8,أساسيات!$I$8,IF(H113&lt;=أساسيات!$G$7,أساسيات!$I$7,IF(H113&lt;=أساسيات!$G$6,أساسيات!$I$6,IF(H113&lt;=أساسيات!$G$5,أساسيات!$I$5,IF(H113&lt;=أساسيات!$G$4,أساسيات!$I$4,IF(H113&lt;=أساسيات!$G$3,أساسيات!$I$3,أساسيات!$I$2))))))))))))</f>
        <v>ويجوز رابع وثالث</v>
      </c>
      <c r="AH113" s="91"/>
      <c r="AI113" s="99">
        <f>IFERROR(IF(H113="","",DATEDIF($H113,أساسيات!$J$2,"Y")),"")</f>
        <v>9</v>
      </c>
      <c r="AJ113" s="99">
        <f>IFERROR(IF(H113="","",DATEDIF($H113,أساسيات!$J$2,"ym")),"")</f>
        <v>8</v>
      </c>
      <c r="AK113" s="99">
        <f>IFERROR(IF(H113="","",DATEDIF($H113,أساسيات!$J$2,"md")),"")</f>
        <v>17</v>
      </c>
      <c r="AL113" s="99"/>
      <c r="AM113" s="99"/>
      <c r="AN113" s="88"/>
      <c r="AO113" s="88"/>
      <c r="AP113" s="94"/>
      <c r="AQ113" s="94"/>
    </row>
    <row r="114" spans="1:43" s="96" customFormat="1" x14ac:dyDescent="0.25">
      <c r="A114" s="88"/>
      <c r="B114" s="89">
        <v>3</v>
      </c>
      <c r="C114" s="128" t="s">
        <v>242</v>
      </c>
      <c r="D114" s="128" t="s">
        <v>723</v>
      </c>
      <c r="E114" s="91" t="s">
        <v>208</v>
      </c>
      <c r="F114" s="129" t="s">
        <v>644</v>
      </c>
      <c r="G114" s="88"/>
      <c r="H114" s="92">
        <v>40544</v>
      </c>
      <c r="I114" s="92"/>
      <c r="J114" s="90" t="s">
        <v>475</v>
      </c>
      <c r="K114" s="97" t="s">
        <v>642</v>
      </c>
      <c r="L114" s="91" t="s">
        <v>1271</v>
      </c>
      <c r="M114" s="91" t="s">
        <v>1272</v>
      </c>
      <c r="N114" s="88"/>
      <c r="O114" s="94"/>
      <c r="P114" s="94"/>
      <c r="Q114" s="93" t="s">
        <v>116</v>
      </c>
      <c r="R114" s="94"/>
      <c r="S114" s="94"/>
      <c r="T114" s="94"/>
      <c r="U114" s="94"/>
      <c r="V114" s="91"/>
      <c r="W114" s="88"/>
      <c r="X114" s="88"/>
      <c r="Y114" s="89"/>
      <c r="Z114" s="89"/>
      <c r="AA114" s="89"/>
      <c r="AB114" s="92"/>
      <c r="AC114" s="94"/>
      <c r="AD114" s="94"/>
      <c r="AE114" s="88"/>
      <c r="AF114" s="94" t="str">
        <f>IF(H114="","",IF(H114&lt;=أساسيات!$G$13,أساسيات!$H$13,IF(H114&lt;=أساسيات!$G$12,أساسيات!$H$12,IF(H114&lt;=أساسيات!$G$11,أساسيات!$H$11,IF(H114&lt;=أساسيات!$G$10,أساسيات!$H$10,IF(H114&lt;=أساسيات!$G$9,أساسيات!$H$9,IF(H114&lt;=أساسيات!$G$8,أساسيات!$H$8,IF(H114&lt;=أساسيات!$G$7,أساسيات!$H$7,IF(H114&lt;=أساسيات!$G$6,أساسيات!$H$6,IF(H114&lt;=أساسيات!$G$5,أساسيات!$H$5,IF(H114&lt;=أساسيات!$G$4,أساسيات!$H$4,IF(H114&lt;=أساسيات!$G$3,أساسيات!$H$3,أساسيات!$H$2))))))))))))</f>
        <v>الرابع</v>
      </c>
      <c r="AG114" s="95" t="str">
        <f>IF(H114="","",IF(H114&lt;=أساسيات!$G$13,أساسيات!$I$13,IF(H114&lt;=أساسيات!$G$12,أساسيات!$I$12,IF(H114&lt;=أساسيات!$G$11,أساسيات!$I$11,IF(H114&lt;=أساسيات!$G$10,أساسيات!$I$10,IF(H114&lt;=أساسيات!$G$9,أساسيات!$I$9,IF(H114&lt;=أساسيات!$G$8,أساسيات!$I$8,IF(H114&lt;=أساسيات!$G$7,أساسيات!$I$7,IF(H114&lt;=أساسيات!$G$6,أساسيات!$I$6,IF(H114&lt;=أساسيات!$G$5,أساسيات!$I$5,IF(H114&lt;=أساسيات!$G$4,أساسيات!$I$4,IF(H114&lt;=أساسيات!$G$3,أساسيات!$I$3,أساسيات!$I$2))))))))))))</f>
        <v>ويجوز ثالث</v>
      </c>
      <c r="AH114" s="91"/>
      <c r="AI114" s="99">
        <f>IFERROR(IF(H114="","",DATEDIF($H114,أساسيات!$J$2,"Y")),"")</f>
        <v>8</v>
      </c>
      <c r="AJ114" s="99">
        <f>IFERROR(IF(H114="","",DATEDIF($H114,أساسيات!$J$2,"ym")),"")</f>
        <v>8</v>
      </c>
      <c r="AK114" s="99">
        <f>IFERROR(IF(H114="","",DATEDIF($H114,أساسيات!$J$2,"md")),"")</f>
        <v>0</v>
      </c>
      <c r="AL114" s="99"/>
      <c r="AM114" s="99"/>
      <c r="AN114" s="88"/>
      <c r="AO114" s="88"/>
      <c r="AP114" s="94"/>
      <c r="AQ114" s="94"/>
    </row>
    <row r="115" spans="1:43" s="96" customFormat="1" x14ac:dyDescent="0.25">
      <c r="A115" s="88" t="s">
        <v>1610</v>
      </c>
      <c r="B115" s="89">
        <v>4</v>
      </c>
      <c r="C115" s="128" t="s">
        <v>10</v>
      </c>
      <c r="D115" s="128" t="s">
        <v>1350</v>
      </c>
      <c r="E115" s="91" t="s">
        <v>148</v>
      </c>
      <c r="F115" s="129" t="s">
        <v>1451</v>
      </c>
      <c r="G115" s="88" t="s">
        <v>1444</v>
      </c>
      <c r="H115" s="92">
        <v>40545</v>
      </c>
      <c r="I115" s="92"/>
      <c r="J115" s="90" t="s">
        <v>475</v>
      </c>
      <c r="K115" s="97" t="s">
        <v>642</v>
      </c>
      <c r="L115" s="91" t="s">
        <v>1425</v>
      </c>
      <c r="M115" s="91" t="s">
        <v>1426</v>
      </c>
      <c r="N115" s="88"/>
      <c r="O115" s="94"/>
      <c r="P115" s="94"/>
      <c r="Q115" s="93" t="s">
        <v>115</v>
      </c>
      <c r="R115" s="94"/>
      <c r="S115" s="94"/>
      <c r="T115" s="94"/>
      <c r="U115" s="94"/>
      <c r="V115" s="91"/>
      <c r="W115" s="88"/>
      <c r="X115" s="88"/>
      <c r="Y115" s="89"/>
      <c r="Z115" s="89"/>
      <c r="AA115" s="89"/>
      <c r="AB115" s="92"/>
      <c r="AC115" s="94"/>
      <c r="AD115" s="94"/>
      <c r="AE115" s="88"/>
      <c r="AF115" s="94" t="str">
        <f>IF(H115="","",IF(H115&lt;=أساسيات!$G$13,أساسيات!$H$13,IF(H115&lt;=أساسيات!$G$12,أساسيات!$H$12,IF(H115&lt;=أساسيات!$G$11,أساسيات!$H$11,IF(H115&lt;=أساسيات!$G$10,أساسيات!$H$10,IF(H115&lt;=أساسيات!$G$9,أساسيات!$H$9,IF(H115&lt;=أساسيات!$G$8,أساسيات!$H$8,IF(H115&lt;=أساسيات!$G$7,أساسيات!$H$7,IF(H115&lt;=أساسيات!$G$6,أساسيات!$H$6,IF(H115&lt;=أساسيات!$G$5,أساسيات!$H$5,IF(H115&lt;=أساسيات!$G$4,أساسيات!$H$4,IF(H115&lt;=أساسيات!$G$3,أساسيات!$H$3,أساسيات!$H$2))))))))))))</f>
        <v>الرابع</v>
      </c>
      <c r="AG115" s="95" t="str">
        <f>IF(H115="","",IF(H115&lt;=أساسيات!$G$13,أساسيات!$I$13,IF(H115&lt;=أساسيات!$G$12,أساسيات!$I$12,IF(H115&lt;=أساسيات!$G$11,أساسيات!$I$11,IF(H115&lt;=أساسيات!$G$10,أساسيات!$I$10,IF(H115&lt;=أساسيات!$G$9,أساسيات!$I$9,IF(H115&lt;=أساسيات!$G$8,أساسيات!$I$8,IF(H115&lt;=أساسيات!$G$7,أساسيات!$I$7,IF(H115&lt;=أساسيات!$G$6,أساسيات!$I$6,IF(H115&lt;=أساسيات!$G$5,أساسيات!$I$5,IF(H115&lt;=أساسيات!$G$4,أساسيات!$I$4,IF(H115&lt;=أساسيات!$G$3,أساسيات!$I$3,أساسيات!$I$2))))))))))))</f>
        <v>ويجوز ثالث</v>
      </c>
      <c r="AH115" s="91"/>
      <c r="AI115" s="99">
        <f>IFERROR(IF(H115="","",DATEDIF($H115,أساسيات!$J$2,"Y")),"")</f>
        <v>8</v>
      </c>
      <c r="AJ115" s="99">
        <f>IFERROR(IF(H115="","",DATEDIF($H115,أساسيات!$J$2,"ym")),"")</f>
        <v>7</v>
      </c>
      <c r="AK115" s="99">
        <f>IFERROR(IF(H115="","",DATEDIF($H115,أساسيات!$J$2,"md")),"")</f>
        <v>30</v>
      </c>
      <c r="AL115" s="99"/>
      <c r="AM115" s="99"/>
      <c r="AN115" s="88"/>
      <c r="AO115" s="88"/>
      <c r="AP115" s="94"/>
      <c r="AQ115" s="94"/>
    </row>
    <row r="116" spans="1:43" s="96" customFormat="1" x14ac:dyDescent="0.25">
      <c r="A116" s="88"/>
      <c r="B116" s="89">
        <v>5</v>
      </c>
      <c r="C116" s="128" t="s">
        <v>15</v>
      </c>
      <c r="D116" s="128" t="s">
        <v>682</v>
      </c>
      <c r="E116" s="91" t="s">
        <v>654</v>
      </c>
      <c r="F116" s="129" t="s">
        <v>195</v>
      </c>
      <c r="G116" s="88" t="s">
        <v>1391</v>
      </c>
      <c r="H116" s="92">
        <v>40935</v>
      </c>
      <c r="I116" s="92"/>
      <c r="J116" s="90" t="s">
        <v>475</v>
      </c>
      <c r="K116" s="97" t="s">
        <v>642</v>
      </c>
      <c r="L116" s="91" t="s">
        <v>1308</v>
      </c>
      <c r="M116" s="91" t="s">
        <v>1344</v>
      </c>
      <c r="N116" s="88"/>
      <c r="O116" s="94"/>
      <c r="P116" s="94"/>
      <c r="Q116" s="93" t="s">
        <v>115</v>
      </c>
      <c r="R116" s="94"/>
      <c r="S116" s="94"/>
      <c r="T116" s="94"/>
      <c r="U116" s="94"/>
      <c r="V116" s="91"/>
      <c r="W116" s="88"/>
      <c r="X116" s="88"/>
      <c r="Y116" s="89"/>
      <c r="Z116" s="89"/>
      <c r="AA116" s="89"/>
      <c r="AB116" s="92"/>
      <c r="AC116" s="94"/>
      <c r="AD116" s="94"/>
      <c r="AE116" s="88"/>
      <c r="AF116" s="94" t="str">
        <f>IF(H116="","",IF(H116&lt;=أساسيات!$G$13,أساسيات!$H$13,IF(H116&lt;=أساسيات!$G$12,أساسيات!$H$12,IF(H116&lt;=أساسيات!$G$11,أساسيات!$H$11,IF(H116&lt;=أساسيات!$G$10,أساسيات!$H$10,IF(H116&lt;=أساسيات!$G$9,أساسيات!$H$9,IF(H116&lt;=أساسيات!$G$8,أساسيات!$H$8,IF(H116&lt;=أساسيات!$G$7,أساسيات!$H$7,IF(H116&lt;=أساسيات!$G$6,أساسيات!$H$6,IF(H116&lt;=أساسيات!$G$5,أساسيات!$H$5,IF(H116&lt;=أساسيات!$G$4,أساسيات!$H$4,IF(H116&lt;=أساسيات!$G$3,أساسيات!$H$3,أساسيات!$H$2))))))))))))</f>
        <v>الثالث</v>
      </c>
      <c r="AG116" s="95" t="str">
        <f>IF(H116="","",IF(H116&lt;=أساسيات!$G$13,أساسيات!$I$13,IF(H116&lt;=أساسيات!$G$12,أساسيات!$I$12,IF(H116&lt;=أساسيات!$G$11,أساسيات!$I$11,IF(H116&lt;=أساسيات!$G$10,أساسيات!$I$10,IF(H116&lt;=أساسيات!$G$9,أساسيات!$I$9,IF(H116&lt;=أساسيات!$G$8,أساسيات!$I$8,IF(H116&lt;=أساسيات!$G$7,أساسيات!$I$7,IF(H116&lt;=أساسيات!$G$6,أساسيات!$I$6,IF(H116&lt;=أساسيات!$G$5,أساسيات!$I$5,IF(H116&lt;=أساسيات!$G$4,أساسيات!$I$4,IF(H116&lt;=أساسيات!$G$3,أساسيات!$I$3,أساسيات!$I$2))))))))))))</f>
        <v>ويجوز ثاني</v>
      </c>
      <c r="AH116" s="91"/>
      <c r="AI116" s="99">
        <f>IFERROR(IF(H116="","",DATEDIF($H116,أساسيات!$J$2,"Y")),"")</f>
        <v>7</v>
      </c>
      <c r="AJ116" s="99">
        <f>IFERROR(IF(H116="","",DATEDIF($H116,أساسيات!$J$2,"ym")),"")</f>
        <v>7</v>
      </c>
      <c r="AK116" s="99">
        <f>IFERROR(IF(H116="","",DATEDIF($H116,أساسيات!$J$2,"md")),"")</f>
        <v>5</v>
      </c>
      <c r="AL116" s="99"/>
      <c r="AM116" s="99"/>
      <c r="AN116" s="88"/>
      <c r="AO116" s="88"/>
      <c r="AP116" s="94"/>
      <c r="AQ116" s="94"/>
    </row>
    <row r="117" spans="1:43" s="96" customFormat="1" x14ac:dyDescent="0.25">
      <c r="A117" s="88"/>
      <c r="B117" s="89">
        <v>6</v>
      </c>
      <c r="C117" s="128" t="s">
        <v>1225</v>
      </c>
      <c r="D117" s="128" t="s">
        <v>1210</v>
      </c>
      <c r="E117" s="91" t="s">
        <v>1341</v>
      </c>
      <c r="F117" s="129" t="s">
        <v>476</v>
      </c>
      <c r="G117" s="88" t="s">
        <v>1343</v>
      </c>
      <c r="H117" s="92">
        <v>40909</v>
      </c>
      <c r="I117" s="92"/>
      <c r="J117" s="90" t="s">
        <v>475</v>
      </c>
      <c r="K117" s="97" t="s">
        <v>642</v>
      </c>
      <c r="L117" s="91" t="s">
        <v>1262</v>
      </c>
      <c r="M117" s="91" t="s">
        <v>1342</v>
      </c>
      <c r="N117" s="88"/>
      <c r="O117" s="94"/>
      <c r="P117" s="94"/>
      <c r="Q117" s="93" t="s">
        <v>115</v>
      </c>
      <c r="R117" s="94"/>
      <c r="S117" s="94"/>
      <c r="T117" s="94"/>
      <c r="U117" s="94"/>
      <c r="V117" s="91"/>
      <c r="W117" s="88"/>
      <c r="X117" s="88"/>
      <c r="Y117" s="89"/>
      <c r="Z117" s="89"/>
      <c r="AA117" s="89"/>
      <c r="AB117" s="92"/>
      <c r="AC117" s="94"/>
      <c r="AD117" s="94"/>
      <c r="AE117" s="88"/>
      <c r="AF117" s="94" t="str">
        <f>IF(H117="","",IF(H117&lt;=أساسيات!$G$13,أساسيات!$H$13,IF(H117&lt;=أساسيات!$G$12,أساسيات!$H$12,IF(H117&lt;=أساسيات!$G$11,أساسيات!$H$11,IF(H117&lt;=أساسيات!$G$10,أساسيات!$H$10,IF(H117&lt;=أساسيات!$G$9,أساسيات!$H$9,IF(H117&lt;=أساسيات!$G$8,أساسيات!$H$8,IF(H117&lt;=أساسيات!$G$7,أساسيات!$H$7,IF(H117&lt;=أساسيات!$G$6,أساسيات!$H$6,IF(H117&lt;=أساسيات!$G$5,أساسيات!$H$5,IF(H117&lt;=أساسيات!$G$4,أساسيات!$H$4,IF(H117&lt;=أساسيات!$G$3,أساسيات!$H$3,أساسيات!$H$2))))))))))))</f>
        <v>الثالث</v>
      </c>
      <c r="AG117" s="95" t="str">
        <f>IF(H117="","",IF(H117&lt;=أساسيات!$G$13,أساسيات!$I$13,IF(H117&lt;=أساسيات!$G$12,أساسيات!$I$12,IF(H117&lt;=أساسيات!$G$11,أساسيات!$I$11,IF(H117&lt;=أساسيات!$G$10,أساسيات!$I$10,IF(H117&lt;=أساسيات!$G$9,أساسيات!$I$9,IF(H117&lt;=أساسيات!$G$8,أساسيات!$I$8,IF(H117&lt;=أساسيات!$G$7,أساسيات!$I$7,IF(H117&lt;=أساسيات!$G$6,أساسيات!$I$6,IF(H117&lt;=أساسيات!$G$5,أساسيات!$I$5,IF(H117&lt;=أساسيات!$G$4,أساسيات!$I$4,IF(H117&lt;=أساسيات!$G$3,أساسيات!$I$3,أساسيات!$I$2))))))))))))</f>
        <v>ويجوز ثاني</v>
      </c>
      <c r="AH117" s="91"/>
      <c r="AI117" s="99">
        <f>IFERROR(IF(H117="","",DATEDIF($H117,أساسيات!$J$2,"Y")),"")</f>
        <v>7</v>
      </c>
      <c r="AJ117" s="99">
        <f>IFERROR(IF(H117="","",DATEDIF($H117,أساسيات!$J$2,"ym")),"")</f>
        <v>8</v>
      </c>
      <c r="AK117" s="99">
        <f>IFERROR(IF(H117="","",DATEDIF($H117,أساسيات!$J$2,"md")),"")</f>
        <v>0</v>
      </c>
      <c r="AL117" s="99"/>
      <c r="AM117" s="99"/>
      <c r="AN117" s="88"/>
      <c r="AO117" s="88"/>
      <c r="AP117" s="94"/>
      <c r="AQ117" s="94"/>
    </row>
    <row r="118" spans="1:43" s="96" customFormat="1" x14ac:dyDescent="0.25">
      <c r="A118" s="88">
        <v>8</v>
      </c>
      <c r="B118" s="89">
        <v>7</v>
      </c>
      <c r="C118" s="128" t="s">
        <v>144</v>
      </c>
      <c r="D118" s="128" t="s">
        <v>287</v>
      </c>
      <c r="E118" s="91" t="s">
        <v>113</v>
      </c>
      <c r="F118" s="129" t="s">
        <v>10</v>
      </c>
      <c r="G118" s="88"/>
      <c r="H118" s="92">
        <v>40339</v>
      </c>
      <c r="I118" s="92" t="s">
        <v>672</v>
      </c>
      <c r="J118" s="90" t="s">
        <v>475</v>
      </c>
      <c r="K118" s="97" t="s">
        <v>642</v>
      </c>
      <c r="L118" s="91" t="s">
        <v>494</v>
      </c>
      <c r="M118" s="91" t="s">
        <v>872</v>
      </c>
      <c r="N118" s="88"/>
      <c r="O118" s="94"/>
      <c r="P118" s="94"/>
      <c r="Q118" s="93" t="s">
        <v>116</v>
      </c>
      <c r="R118" s="94"/>
      <c r="S118" s="94"/>
      <c r="T118" s="94"/>
      <c r="U118" s="94"/>
      <c r="V118" s="91"/>
      <c r="W118" s="88"/>
      <c r="X118" s="88"/>
      <c r="Y118" s="89"/>
      <c r="Z118" s="89"/>
      <c r="AA118" s="89"/>
      <c r="AB118" s="92">
        <v>43466</v>
      </c>
      <c r="AC118" s="94" t="s">
        <v>677</v>
      </c>
      <c r="AD118" s="94" t="s">
        <v>677</v>
      </c>
      <c r="AE118" s="88" t="s">
        <v>3</v>
      </c>
      <c r="AF118" s="94" t="str">
        <f>IF(H118="","",IF(H118&lt;=أساسيات!$G$13,أساسيات!$H$13,IF(H118&lt;=أساسيات!$G$12,أساسيات!$H$12,IF(H118&lt;=أساسيات!$G$11,أساسيات!$H$11,IF(H118&lt;=أساسيات!$G$10,أساسيات!$H$10,IF(H118&lt;=أساسيات!$G$9,أساسيات!$H$9,IF(H118&lt;=أساسيات!$G$8,أساسيات!$H$8,IF(H118&lt;=أساسيات!$G$7,أساسيات!$H$7,IF(H118&lt;=أساسيات!$G$6,أساسيات!$H$6,IF(H118&lt;=أساسيات!$G$5,أساسيات!$H$5,IF(H118&lt;=أساسيات!$G$4,أساسيات!$H$4,IF(H118&lt;=أساسيات!$G$3,أساسيات!$H$3,أساسيات!$H$2))))))))))))</f>
        <v>الرابع</v>
      </c>
      <c r="AG118" s="95" t="str">
        <f>IF(H118="","",IF(H118&lt;=أساسيات!$G$13,أساسيات!$I$13,IF(H118&lt;=أساسيات!$G$12,أساسيات!$I$12,IF(H118&lt;=أساسيات!$G$11,أساسيات!$I$11,IF(H118&lt;=أساسيات!$G$10,أساسيات!$I$10,IF(H118&lt;=أساسيات!$G$9,أساسيات!$I$9,IF(H118&lt;=أساسيات!$G$8,أساسيات!$I$8,IF(H118&lt;=أساسيات!$G$7,أساسيات!$I$7,IF(H118&lt;=أساسيات!$G$6,أساسيات!$I$6,IF(H118&lt;=أساسيات!$G$5,أساسيات!$I$5,IF(H118&lt;=أساسيات!$G$4,أساسيات!$I$4,IF(H118&lt;=أساسيات!$G$3,أساسيات!$I$3,أساسيات!$I$2))))))))))))</f>
        <v>ويجوز ثالث</v>
      </c>
      <c r="AH118" s="91"/>
      <c r="AI118" s="99">
        <f>IFERROR(IF(H118="","",DATEDIF($H118,أساسيات!$J$2,"Y")),"")</f>
        <v>9</v>
      </c>
      <c r="AJ118" s="99">
        <f>IFERROR(IF(H118="","",DATEDIF($H118,أساسيات!$J$2,"ym")),"")</f>
        <v>2</v>
      </c>
      <c r="AK118" s="99">
        <f>IFERROR(IF(H118="","",DATEDIF($H118,أساسيات!$J$2,"md")),"")</f>
        <v>22</v>
      </c>
      <c r="AL118" s="99"/>
      <c r="AM118" s="99"/>
      <c r="AN118" s="88"/>
      <c r="AO118" s="88"/>
      <c r="AP118" s="94">
        <v>27</v>
      </c>
      <c r="AQ118" s="94">
        <v>2</v>
      </c>
    </row>
    <row r="119" spans="1:43" s="96" customFormat="1" x14ac:dyDescent="0.25">
      <c r="A119" s="88"/>
      <c r="B119" s="89">
        <v>8</v>
      </c>
      <c r="C119" s="128" t="s">
        <v>182</v>
      </c>
      <c r="D119" s="128" t="s">
        <v>1221</v>
      </c>
      <c r="E119" s="91" t="s">
        <v>140</v>
      </c>
      <c r="F119" s="129" t="s">
        <v>771</v>
      </c>
      <c r="G119" s="88"/>
      <c r="H119" s="92">
        <v>40210</v>
      </c>
      <c r="I119" s="92"/>
      <c r="J119" s="90" t="s">
        <v>475</v>
      </c>
      <c r="K119" s="97" t="s">
        <v>642</v>
      </c>
      <c r="L119" s="91" t="s">
        <v>1266</v>
      </c>
      <c r="M119" s="91" t="s">
        <v>1267</v>
      </c>
      <c r="N119" s="88"/>
      <c r="O119" s="94"/>
      <c r="P119" s="94"/>
      <c r="Q119" s="93" t="s">
        <v>116</v>
      </c>
      <c r="R119" s="94"/>
      <c r="S119" s="94"/>
      <c r="T119" s="94"/>
      <c r="U119" s="94"/>
      <c r="V119" s="91"/>
      <c r="W119" s="88"/>
      <c r="X119" s="88"/>
      <c r="Y119" s="89"/>
      <c r="Z119" s="89"/>
      <c r="AA119" s="89"/>
      <c r="AB119" s="92"/>
      <c r="AC119" s="94"/>
      <c r="AD119" s="94"/>
      <c r="AE119" s="88"/>
      <c r="AF119" s="94" t="str">
        <f>IF(H119="","",IF(H119&lt;=أساسيات!$G$13,أساسيات!$H$13,IF(H119&lt;=أساسيات!$G$12,أساسيات!$H$12,IF(H119&lt;=أساسيات!$G$11,أساسيات!$H$11,IF(H119&lt;=أساسيات!$G$10,أساسيات!$H$10,IF(H119&lt;=أساسيات!$G$9,أساسيات!$H$9,IF(H119&lt;=أساسيات!$G$8,أساسيات!$H$8,IF(H119&lt;=أساسيات!$G$7,أساسيات!$H$7,IF(H119&lt;=أساسيات!$G$6,أساسيات!$H$6,IF(H119&lt;=أساسيات!$G$5,أساسيات!$H$5,IF(H119&lt;=أساسيات!$G$4,أساسيات!$H$4,IF(H119&lt;=أساسيات!$G$3,أساسيات!$H$3,أساسيات!$H$2))))))))))))</f>
        <v>الرابع</v>
      </c>
      <c r="AG119" s="95" t="str">
        <f>IF(H119="","",IF(H119&lt;=أساسيات!$G$13,أساسيات!$I$13,IF(H119&lt;=أساسيات!$G$12,أساسيات!$I$12,IF(H119&lt;=أساسيات!$G$11,أساسيات!$I$11,IF(H119&lt;=أساسيات!$G$10,أساسيات!$I$10,IF(H119&lt;=أساسيات!$G$9,أساسيات!$I$9,IF(H119&lt;=أساسيات!$G$8,أساسيات!$I$8,IF(H119&lt;=أساسيات!$G$7,أساسيات!$I$7,IF(H119&lt;=أساسيات!$G$6,أساسيات!$I$6,IF(H119&lt;=أساسيات!$G$5,أساسيات!$I$5,IF(H119&lt;=أساسيات!$G$4,أساسيات!$I$4,IF(H119&lt;=أساسيات!$G$3,أساسيات!$I$3,أساسيات!$I$2))))))))))))</f>
        <v>ويجوز ثالث</v>
      </c>
      <c r="AH119" s="91"/>
      <c r="AI119" s="99">
        <f>IFERROR(IF(H119="","",DATEDIF($H119,أساسيات!$J$2,"Y")),"")</f>
        <v>9</v>
      </c>
      <c r="AJ119" s="99">
        <f>IFERROR(IF(H119="","",DATEDIF($H119,أساسيات!$J$2,"ym")),"")</f>
        <v>7</v>
      </c>
      <c r="AK119" s="99">
        <f>IFERROR(IF(H119="","",DATEDIF($H119,أساسيات!$J$2,"md")),"")</f>
        <v>0</v>
      </c>
      <c r="AL119" s="99"/>
      <c r="AM119" s="99"/>
      <c r="AN119" s="88"/>
      <c r="AO119" s="88"/>
      <c r="AP119" s="94"/>
      <c r="AQ119" s="94"/>
    </row>
    <row r="120" spans="1:43" s="96" customFormat="1" x14ac:dyDescent="0.25">
      <c r="A120" s="88"/>
      <c r="B120" s="89">
        <v>9</v>
      </c>
      <c r="C120" s="128" t="s">
        <v>148</v>
      </c>
      <c r="D120" s="128" t="s">
        <v>729</v>
      </c>
      <c r="E120" s="91" t="s">
        <v>242</v>
      </c>
      <c r="F120" s="129" t="s">
        <v>730</v>
      </c>
      <c r="G120" s="88" t="s">
        <v>244</v>
      </c>
      <c r="H120" s="92">
        <v>40970</v>
      </c>
      <c r="I120" s="92"/>
      <c r="J120" s="90" t="s">
        <v>475</v>
      </c>
      <c r="K120" s="97" t="s">
        <v>642</v>
      </c>
      <c r="L120" s="91" t="s">
        <v>820</v>
      </c>
      <c r="M120" s="91" t="s">
        <v>1009</v>
      </c>
      <c r="N120" s="88" t="s">
        <v>728</v>
      </c>
      <c r="O120" s="94"/>
      <c r="P120" s="94" t="s">
        <v>125</v>
      </c>
      <c r="Q120" s="93" t="s">
        <v>116</v>
      </c>
      <c r="R120" s="94" t="s">
        <v>417</v>
      </c>
      <c r="S120" s="94"/>
      <c r="T120" s="94"/>
      <c r="U120" s="94"/>
      <c r="V120" s="91" t="s">
        <v>417</v>
      </c>
      <c r="W120" s="88"/>
      <c r="X120" s="88"/>
      <c r="Y120" s="89"/>
      <c r="Z120" s="89"/>
      <c r="AA120" s="89"/>
      <c r="AB120" s="92"/>
      <c r="AC120" s="94"/>
      <c r="AD120" s="94"/>
      <c r="AE120" s="88"/>
      <c r="AF120" s="94" t="str">
        <f>IF(H120="","",IF(H120&lt;=أساسيات!$G$13,أساسيات!$H$13,IF(H120&lt;=أساسيات!$G$12,أساسيات!$H$12,IF(H120&lt;=أساسيات!$G$11,أساسيات!$H$11,IF(H120&lt;=أساسيات!$G$10,أساسيات!$H$10,IF(H120&lt;=أساسيات!$G$9,أساسيات!$H$9,IF(H120&lt;=أساسيات!$G$8,أساسيات!$H$8,IF(H120&lt;=أساسيات!$G$7,أساسيات!$H$7,IF(H120&lt;=أساسيات!$G$6,أساسيات!$H$6,IF(H120&lt;=أساسيات!$G$5,أساسيات!$H$5,IF(H120&lt;=أساسيات!$G$4,أساسيات!$H$4,IF(H120&lt;=أساسيات!$G$3,أساسيات!$H$3,أساسيات!$H$2))))))))))))</f>
        <v>الثاني</v>
      </c>
      <c r="AG120" s="95" t="str">
        <f>IF(H120="","",IF(H120&lt;=أساسيات!$G$13,أساسيات!$I$13,IF(H120&lt;=أساسيات!$G$12,أساسيات!$I$12,IF(H120&lt;=أساسيات!$G$11,أساسيات!$I$11,IF(H120&lt;=أساسيات!$G$10,أساسيات!$I$10,IF(H120&lt;=أساسيات!$G$9,أساسيات!$I$9,IF(H120&lt;=أساسيات!$G$8,أساسيات!$I$8,IF(H120&lt;=أساسيات!$G$7,أساسيات!$I$7,IF(H120&lt;=أساسيات!$G$6,أساسيات!$I$6,IF(H120&lt;=أساسيات!$G$5,أساسيات!$I$5,IF(H120&lt;=أساسيات!$G$4,أساسيات!$I$4,IF(H120&lt;=أساسيات!$G$3,أساسيات!$I$3,أساسيات!$I$2))))))))))))</f>
        <v>ويجوز أول</v>
      </c>
      <c r="AH120" s="91"/>
      <c r="AI120" s="99">
        <f>IFERROR(IF(H120="","",DATEDIF($H120,أساسيات!$J$2,"Y")),"")</f>
        <v>7</v>
      </c>
      <c r="AJ120" s="99">
        <f>IFERROR(IF(H120="","",DATEDIF($H120,أساسيات!$J$2,"ym")),"")</f>
        <v>5</v>
      </c>
      <c r="AK120" s="99">
        <f>IFERROR(IF(H120="","",DATEDIF($H120,أساسيات!$J$2,"md")),"")</f>
        <v>30</v>
      </c>
      <c r="AL120" s="99"/>
      <c r="AM120" s="99"/>
      <c r="AN120" s="88"/>
      <c r="AO120" s="88"/>
      <c r="AP120" s="94">
        <v>170</v>
      </c>
      <c r="AQ120" s="94"/>
    </row>
    <row r="121" spans="1:43" s="96" customFormat="1" x14ac:dyDescent="0.25">
      <c r="A121" s="88"/>
      <c r="B121" s="89">
        <v>10</v>
      </c>
      <c r="C121" s="128" t="s">
        <v>173</v>
      </c>
      <c r="D121" s="128" t="s">
        <v>1412</v>
      </c>
      <c r="E121" s="91" t="s">
        <v>427</v>
      </c>
      <c r="F121" s="129" t="s">
        <v>1445</v>
      </c>
      <c r="G121" s="88" t="s">
        <v>1391</v>
      </c>
      <c r="H121" s="92">
        <v>39833</v>
      </c>
      <c r="I121" s="92"/>
      <c r="J121" s="90" t="s">
        <v>475</v>
      </c>
      <c r="K121" s="97" t="s">
        <v>642</v>
      </c>
      <c r="L121" s="91" t="s">
        <v>1427</v>
      </c>
      <c r="M121" s="91" t="s">
        <v>1428</v>
      </c>
      <c r="N121" s="88"/>
      <c r="O121" s="94"/>
      <c r="P121" s="94"/>
      <c r="Q121" s="93" t="s">
        <v>115</v>
      </c>
      <c r="R121" s="94"/>
      <c r="S121" s="94"/>
      <c r="T121" s="94"/>
      <c r="U121" s="94"/>
      <c r="V121" s="91"/>
      <c r="W121" s="88"/>
      <c r="X121" s="88"/>
      <c r="Y121" s="89"/>
      <c r="Z121" s="89"/>
      <c r="AA121" s="89"/>
      <c r="AB121" s="92"/>
      <c r="AC121" s="94"/>
      <c r="AD121" s="94"/>
      <c r="AE121" s="88"/>
      <c r="AF121" s="94" t="str">
        <f>IF(H121="","",IF(H121&lt;=أساسيات!$G$13,أساسيات!$H$13,IF(H121&lt;=أساسيات!$G$12,أساسيات!$H$12,IF(H121&lt;=أساسيات!$G$11,أساسيات!$H$11,IF(H121&lt;=أساسيات!$G$10,أساسيات!$H$10,IF(H121&lt;=أساسيات!$G$9,أساسيات!$H$9,IF(H121&lt;=أساسيات!$G$8,أساسيات!$H$8,IF(H121&lt;=أساسيات!$G$7,أساسيات!$H$7,IF(H121&lt;=أساسيات!$G$6,أساسيات!$H$6,IF(H121&lt;=أساسيات!$G$5,أساسيات!$H$5,IF(H121&lt;=أساسيات!$G$4,أساسيات!$H$4,IF(H121&lt;=أساسيات!$G$3,أساسيات!$H$3,أساسيات!$H$2))))))))))))</f>
        <v>السادس</v>
      </c>
      <c r="AG121" s="95" t="str">
        <f>IF(H121="","",IF(H121&lt;=أساسيات!$G$13,أساسيات!$I$13,IF(H121&lt;=أساسيات!$G$12,أساسيات!$I$12,IF(H121&lt;=أساسيات!$G$11,أساسيات!$I$11,IF(H121&lt;=أساسيات!$G$10,أساسيات!$I$10,IF(H121&lt;=أساسيات!$G$9,أساسيات!$I$9,IF(H121&lt;=أساسيات!$G$8,أساسيات!$I$8,IF(H121&lt;=أساسيات!$G$7,أساسيات!$I$7,IF(H121&lt;=أساسيات!$G$6,أساسيات!$I$6,IF(H121&lt;=أساسيات!$G$5,أساسيات!$I$5,IF(H121&lt;=أساسيات!$G$4,أساسيات!$I$4,IF(H121&lt;=أساسيات!$G$3,أساسيات!$I$3,أساسيات!$I$2))))))))))))</f>
        <v>ويجوز خامس ورابع</v>
      </c>
      <c r="AH121" s="91"/>
      <c r="AI121" s="99">
        <f>IFERROR(IF(H121="","",DATEDIF($H121,أساسيات!$J$2,"Y")),"")</f>
        <v>10</v>
      </c>
      <c r="AJ121" s="99">
        <f>IFERROR(IF(H121="","",DATEDIF($H121,أساسيات!$J$2,"ym")),"")</f>
        <v>7</v>
      </c>
      <c r="AK121" s="99">
        <f>IFERROR(IF(H121="","",DATEDIF($H121,أساسيات!$J$2,"md")),"")</f>
        <v>12</v>
      </c>
      <c r="AL121" s="99"/>
      <c r="AM121" s="99"/>
      <c r="AN121" s="88"/>
      <c r="AO121" s="88"/>
      <c r="AP121" s="94"/>
      <c r="AQ121" s="94"/>
    </row>
    <row r="122" spans="1:43" s="96" customFormat="1" x14ac:dyDescent="0.25">
      <c r="A122" s="88"/>
      <c r="B122" s="89">
        <v>11</v>
      </c>
      <c r="C122" s="128" t="s">
        <v>173</v>
      </c>
      <c r="D122" s="128" t="s">
        <v>682</v>
      </c>
      <c r="E122" s="91" t="s">
        <v>144</v>
      </c>
      <c r="F122" s="129" t="s">
        <v>683</v>
      </c>
      <c r="G122" s="88"/>
      <c r="H122" s="92">
        <v>40603</v>
      </c>
      <c r="I122" s="92"/>
      <c r="J122" s="90" t="s">
        <v>475</v>
      </c>
      <c r="K122" s="97" t="s">
        <v>642</v>
      </c>
      <c r="L122" s="91" t="s">
        <v>802</v>
      </c>
      <c r="M122" s="91" t="s">
        <v>976</v>
      </c>
      <c r="N122" s="88"/>
      <c r="O122" s="94"/>
      <c r="P122" s="94"/>
      <c r="Q122" s="93" t="s">
        <v>115</v>
      </c>
      <c r="R122" s="94"/>
      <c r="S122" s="94"/>
      <c r="T122" s="94"/>
      <c r="U122" s="94"/>
      <c r="V122" s="91"/>
      <c r="W122" s="88"/>
      <c r="X122" s="88"/>
      <c r="Y122" s="89"/>
      <c r="Z122" s="89"/>
      <c r="AA122" s="89"/>
      <c r="AB122" s="92"/>
      <c r="AC122" s="94"/>
      <c r="AD122" s="94"/>
      <c r="AE122" s="88"/>
      <c r="AF122" s="94" t="str">
        <f>IF(H122="","",IF(H122&lt;=أساسيات!$G$13,أساسيات!$H$13,IF(H122&lt;=أساسيات!$G$12,أساسيات!$H$12,IF(H122&lt;=أساسيات!$G$11,أساسيات!$H$11,IF(H122&lt;=أساسيات!$G$10,أساسيات!$H$10,IF(H122&lt;=أساسيات!$G$9,أساسيات!$H$9,IF(H122&lt;=أساسيات!$G$8,أساسيات!$H$8,IF(H122&lt;=أساسيات!$G$7,أساسيات!$H$7,IF(H122&lt;=أساسيات!$G$6,أساسيات!$H$6,IF(H122&lt;=أساسيات!$G$5,أساسيات!$H$5,IF(H122&lt;=أساسيات!$G$4,أساسيات!$H$4,IF(H122&lt;=أساسيات!$G$3,أساسيات!$H$3,أساسيات!$H$2))))))))))))</f>
        <v>الثالث</v>
      </c>
      <c r="AG122" s="95" t="str">
        <f>IF(H122="","",IF(H122&lt;=أساسيات!$G$13,أساسيات!$I$13,IF(H122&lt;=أساسيات!$G$12,أساسيات!$I$12,IF(H122&lt;=أساسيات!$G$11,أساسيات!$I$11,IF(H122&lt;=أساسيات!$G$10,أساسيات!$I$10,IF(H122&lt;=أساسيات!$G$9,أساسيات!$I$9,IF(H122&lt;=أساسيات!$G$8,أساسيات!$I$8,IF(H122&lt;=أساسيات!$G$7,أساسيات!$I$7,IF(H122&lt;=أساسيات!$G$6,أساسيات!$I$6,IF(H122&lt;=أساسيات!$G$5,أساسيات!$I$5,IF(H122&lt;=أساسيات!$G$4,أساسيات!$I$4,IF(H122&lt;=أساسيات!$G$3,أساسيات!$I$3,أساسيات!$I$2))))))))))))</f>
        <v>ويجوز ثاني</v>
      </c>
      <c r="AH122" s="91"/>
      <c r="AI122" s="99">
        <f>IFERROR(IF(H122="","",DATEDIF($H122,أساسيات!$J$2,"Y")),"")</f>
        <v>8</v>
      </c>
      <c r="AJ122" s="99">
        <f>IFERROR(IF(H122="","",DATEDIF($H122,أساسيات!$J$2,"ym")),"")</f>
        <v>6</v>
      </c>
      <c r="AK122" s="99">
        <f>IFERROR(IF(H122="","",DATEDIF($H122,أساسيات!$J$2,"md")),"")</f>
        <v>0</v>
      </c>
      <c r="AL122" s="99"/>
      <c r="AM122" s="99"/>
      <c r="AN122" s="88"/>
      <c r="AO122" s="88"/>
      <c r="AP122" s="94"/>
      <c r="AQ122" s="94"/>
    </row>
    <row r="123" spans="1:43" s="96" customFormat="1" x14ac:dyDescent="0.25">
      <c r="A123" s="88">
        <v>193</v>
      </c>
      <c r="B123" s="89">
        <v>12</v>
      </c>
      <c r="C123" s="128" t="s">
        <v>40</v>
      </c>
      <c r="D123" s="128" t="s">
        <v>127</v>
      </c>
      <c r="E123" s="91" t="s">
        <v>128</v>
      </c>
      <c r="F123" s="129" t="s">
        <v>129</v>
      </c>
      <c r="G123" s="88"/>
      <c r="H123" s="92">
        <v>40544</v>
      </c>
      <c r="I123" s="92" t="s">
        <v>672</v>
      </c>
      <c r="J123" s="90" t="s">
        <v>475</v>
      </c>
      <c r="K123" s="97" t="s">
        <v>642</v>
      </c>
      <c r="L123" s="91" t="s">
        <v>324</v>
      </c>
      <c r="M123" s="91" t="s">
        <v>875</v>
      </c>
      <c r="N123" s="88"/>
      <c r="O123" s="94"/>
      <c r="P123" s="94" t="s">
        <v>125</v>
      </c>
      <c r="Q123" s="93" t="s">
        <v>115</v>
      </c>
      <c r="R123" s="94"/>
      <c r="S123" s="94"/>
      <c r="T123" s="94"/>
      <c r="U123" s="94"/>
      <c r="V123" s="91"/>
      <c r="W123" s="88"/>
      <c r="X123" s="88"/>
      <c r="Y123" s="89"/>
      <c r="Z123" s="89"/>
      <c r="AA123" s="89"/>
      <c r="AB123" s="92">
        <v>43444</v>
      </c>
      <c r="AC123" s="94" t="s">
        <v>677</v>
      </c>
      <c r="AD123" s="94" t="s">
        <v>677</v>
      </c>
      <c r="AE123" s="88" t="s">
        <v>3</v>
      </c>
      <c r="AF123" s="94" t="str">
        <f>IF(H123="","",IF(H123&lt;=أساسيات!$G$13,أساسيات!$H$13,IF(H123&lt;=أساسيات!$G$12,أساسيات!$H$12,IF(H123&lt;=أساسيات!$G$11,أساسيات!$H$11,IF(H123&lt;=أساسيات!$G$10,أساسيات!$H$10,IF(H123&lt;=أساسيات!$G$9,أساسيات!$H$9,IF(H123&lt;=أساسيات!$G$8,أساسيات!$H$8,IF(H123&lt;=أساسيات!$G$7,أساسيات!$H$7,IF(H123&lt;=أساسيات!$G$6,أساسيات!$H$6,IF(H123&lt;=أساسيات!$G$5,أساسيات!$H$5,IF(H123&lt;=أساسيات!$G$4,أساسيات!$H$4,IF(H123&lt;=أساسيات!$G$3,أساسيات!$H$3,أساسيات!$H$2))))))))))))</f>
        <v>الرابع</v>
      </c>
      <c r="AG123" s="95" t="str">
        <f>IF(H123="","",IF(H123&lt;=أساسيات!$G$13,أساسيات!$I$13,IF(H123&lt;=أساسيات!$G$12,أساسيات!$I$12,IF(H123&lt;=أساسيات!$G$11,أساسيات!$I$11,IF(H123&lt;=أساسيات!$G$10,أساسيات!$I$10,IF(H123&lt;=أساسيات!$G$9,أساسيات!$I$9,IF(H123&lt;=أساسيات!$G$8,أساسيات!$I$8,IF(H123&lt;=أساسيات!$G$7,أساسيات!$I$7,IF(H123&lt;=أساسيات!$G$6,أساسيات!$I$6,IF(H123&lt;=أساسيات!$G$5,أساسيات!$I$5,IF(H123&lt;=أساسيات!$G$4,أساسيات!$I$4,IF(H123&lt;=أساسيات!$G$3,أساسيات!$I$3,أساسيات!$I$2))))))))))))</f>
        <v>ويجوز ثالث</v>
      </c>
      <c r="AH123" s="91"/>
      <c r="AI123" s="99">
        <f>IFERROR(IF(H123="","",DATEDIF($H123,أساسيات!$J$2,"Y")),"")</f>
        <v>8</v>
      </c>
      <c r="AJ123" s="99">
        <f>IFERROR(IF(H123="","",DATEDIF($H123,أساسيات!$J$2,"ym")),"")</f>
        <v>8</v>
      </c>
      <c r="AK123" s="99">
        <f>IFERROR(IF(H123="","",DATEDIF($H123,أساسيات!$J$2,"md")),"")</f>
        <v>0</v>
      </c>
      <c r="AL123" s="99"/>
      <c r="AM123" s="99"/>
      <c r="AN123" s="88"/>
      <c r="AO123" s="88"/>
      <c r="AP123" s="94">
        <v>30</v>
      </c>
      <c r="AQ123" s="94">
        <v>2</v>
      </c>
    </row>
    <row r="124" spans="1:43" s="96" customFormat="1" x14ac:dyDescent="0.25">
      <c r="A124" s="88">
        <v>194</v>
      </c>
      <c r="B124" s="89">
        <v>13</v>
      </c>
      <c r="C124" s="128" t="s">
        <v>40</v>
      </c>
      <c r="D124" s="128" t="s">
        <v>123</v>
      </c>
      <c r="E124" s="91" t="s">
        <v>124</v>
      </c>
      <c r="F124" s="129" t="s">
        <v>121</v>
      </c>
      <c r="G124" s="88"/>
      <c r="H124" s="92">
        <v>40293</v>
      </c>
      <c r="I124" s="92" t="s">
        <v>672</v>
      </c>
      <c r="J124" s="90" t="s">
        <v>475</v>
      </c>
      <c r="K124" s="97" t="s">
        <v>642</v>
      </c>
      <c r="L124" s="91" t="s">
        <v>322</v>
      </c>
      <c r="M124" s="91" t="s">
        <v>876</v>
      </c>
      <c r="N124" s="88"/>
      <c r="O124" s="94"/>
      <c r="P124" s="94" t="s">
        <v>125</v>
      </c>
      <c r="Q124" s="93" t="s">
        <v>115</v>
      </c>
      <c r="R124" s="94"/>
      <c r="S124" s="94"/>
      <c r="T124" s="94"/>
      <c r="U124" s="94"/>
      <c r="V124" s="91"/>
      <c r="W124" s="88"/>
      <c r="X124" s="88"/>
      <c r="Y124" s="89"/>
      <c r="Z124" s="89"/>
      <c r="AA124" s="89"/>
      <c r="AB124" s="92">
        <v>43565</v>
      </c>
      <c r="AC124" s="94" t="s">
        <v>677</v>
      </c>
      <c r="AD124" s="94" t="s">
        <v>677</v>
      </c>
      <c r="AE124" s="88" t="s">
        <v>3</v>
      </c>
      <c r="AF124" s="94" t="str">
        <f>IF(H124="","",IF(H124&lt;=أساسيات!$G$13,أساسيات!$H$13,IF(H124&lt;=أساسيات!$G$12,أساسيات!$H$12,IF(H124&lt;=أساسيات!$G$11,أساسيات!$H$11,IF(H124&lt;=أساسيات!$G$10,أساسيات!$H$10,IF(H124&lt;=أساسيات!$G$9,أساسيات!$H$9,IF(H124&lt;=أساسيات!$G$8,أساسيات!$H$8,IF(H124&lt;=أساسيات!$G$7,أساسيات!$H$7,IF(H124&lt;=أساسيات!$G$6,أساسيات!$H$6,IF(H124&lt;=أساسيات!$G$5,أساسيات!$H$5,IF(H124&lt;=أساسيات!$G$4,أساسيات!$H$4,IF(H124&lt;=أساسيات!$G$3,أساسيات!$H$3,أساسيات!$H$2))))))))))))</f>
        <v>الرابع</v>
      </c>
      <c r="AG124" s="95" t="str">
        <f>IF(H124="","",IF(H124&lt;=أساسيات!$G$13,أساسيات!$I$13,IF(H124&lt;=أساسيات!$G$12,أساسيات!$I$12,IF(H124&lt;=أساسيات!$G$11,أساسيات!$I$11,IF(H124&lt;=أساسيات!$G$10,أساسيات!$I$10,IF(H124&lt;=أساسيات!$G$9,أساسيات!$I$9,IF(H124&lt;=أساسيات!$G$8,أساسيات!$I$8,IF(H124&lt;=أساسيات!$G$7,أساسيات!$I$7,IF(H124&lt;=أساسيات!$G$6,أساسيات!$I$6,IF(H124&lt;=أساسيات!$G$5,أساسيات!$I$5,IF(H124&lt;=أساسيات!$G$4,أساسيات!$I$4,IF(H124&lt;=أساسيات!$G$3,أساسيات!$I$3,أساسيات!$I$2))))))))))))</f>
        <v>ويجوز ثالث</v>
      </c>
      <c r="AH124" s="91"/>
      <c r="AI124" s="99">
        <f>IFERROR(IF(H124="","",DATEDIF($H124,أساسيات!$J$2,"Y")),"")</f>
        <v>9</v>
      </c>
      <c r="AJ124" s="99">
        <f>IFERROR(IF(H124="","",DATEDIF($H124,أساسيات!$J$2,"ym")),"")</f>
        <v>4</v>
      </c>
      <c r="AK124" s="99">
        <f>IFERROR(IF(H124="","",DATEDIF($H124,أساسيات!$J$2,"md")),"")</f>
        <v>7</v>
      </c>
      <c r="AL124" s="99"/>
      <c r="AM124" s="99"/>
      <c r="AN124" s="88"/>
      <c r="AO124" s="88"/>
      <c r="AP124" s="94">
        <v>31</v>
      </c>
      <c r="AQ124" s="94">
        <v>2</v>
      </c>
    </row>
    <row r="125" spans="1:43" s="96" customFormat="1" x14ac:dyDescent="0.25">
      <c r="A125" s="88">
        <v>195</v>
      </c>
      <c r="B125" s="89">
        <v>14</v>
      </c>
      <c r="C125" s="128" t="s">
        <v>274</v>
      </c>
      <c r="D125" s="128" t="s">
        <v>258</v>
      </c>
      <c r="E125" s="91" t="s">
        <v>161</v>
      </c>
      <c r="F125" s="129" t="s">
        <v>12</v>
      </c>
      <c r="G125" s="88"/>
      <c r="H125" s="92">
        <v>40909</v>
      </c>
      <c r="I125" s="92">
        <v>43661</v>
      </c>
      <c r="J125" s="90" t="s">
        <v>475</v>
      </c>
      <c r="K125" s="97" t="s">
        <v>642</v>
      </c>
      <c r="L125" s="91" t="s">
        <v>441</v>
      </c>
      <c r="M125" s="91" t="s">
        <v>877</v>
      </c>
      <c r="N125" s="88"/>
      <c r="O125" s="94"/>
      <c r="P125" s="94"/>
      <c r="Q125" s="93" t="s">
        <v>116</v>
      </c>
      <c r="R125" s="94"/>
      <c r="S125" s="94"/>
      <c r="T125" s="94"/>
      <c r="U125" s="94"/>
      <c r="V125" s="91"/>
      <c r="W125" s="88"/>
      <c r="X125" s="88"/>
      <c r="Y125" s="89"/>
      <c r="Z125" s="89"/>
      <c r="AA125" s="89"/>
      <c r="AB125" s="92">
        <v>43444</v>
      </c>
      <c r="AC125" s="94" t="s">
        <v>677</v>
      </c>
      <c r="AD125" s="94" t="s">
        <v>677</v>
      </c>
      <c r="AE125" s="88" t="s">
        <v>3</v>
      </c>
      <c r="AF125" s="94" t="str">
        <f>IF(H125="","",IF(H125&lt;=أساسيات!$G$13,أساسيات!$H$13,IF(H125&lt;=أساسيات!$G$12,أساسيات!$H$12,IF(H125&lt;=أساسيات!$G$11,أساسيات!$H$11,IF(H125&lt;=أساسيات!$G$10,أساسيات!$H$10,IF(H125&lt;=أساسيات!$G$9,أساسيات!$H$9,IF(H125&lt;=أساسيات!$G$8,أساسيات!$H$8,IF(H125&lt;=أساسيات!$G$7,أساسيات!$H$7,IF(H125&lt;=أساسيات!$G$6,أساسيات!$H$6,IF(H125&lt;=أساسيات!$G$5,أساسيات!$H$5,IF(H125&lt;=أساسيات!$G$4,أساسيات!$H$4,IF(H125&lt;=أساسيات!$G$3,أساسيات!$H$3,أساسيات!$H$2))))))))))))</f>
        <v>الثالث</v>
      </c>
      <c r="AG125" s="95" t="str">
        <f>IF(H125="","",IF(H125&lt;=أساسيات!$G$13,أساسيات!$I$13,IF(H125&lt;=أساسيات!$G$12,أساسيات!$I$12,IF(H125&lt;=أساسيات!$G$11,أساسيات!$I$11,IF(H125&lt;=أساسيات!$G$10,أساسيات!$I$10,IF(H125&lt;=أساسيات!$G$9,أساسيات!$I$9,IF(H125&lt;=أساسيات!$G$8,أساسيات!$I$8,IF(H125&lt;=أساسيات!$G$7,أساسيات!$I$7,IF(H125&lt;=أساسيات!$G$6,أساسيات!$I$6,IF(H125&lt;=أساسيات!$G$5,أساسيات!$I$5,IF(H125&lt;=أساسيات!$G$4,أساسيات!$I$4,IF(H125&lt;=أساسيات!$G$3,أساسيات!$I$3,أساسيات!$I$2))))))))))))</f>
        <v>ويجوز ثاني</v>
      </c>
      <c r="AH125" s="91"/>
      <c r="AI125" s="99">
        <f>IFERROR(IF(H125="","",DATEDIF($H125,أساسيات!$J$2,"Y")),"")</f>
        <v>7</v>
      </c>
      <c r="AJ125" s="99">
        <f>IFERROR(IF(H125="","",DATEDIF($H125,أساسيات!$J$2,"ym")),"")</f>
        <v>8</v>
      </c>
      <c r="AK125" s="99">
        <f>IFERROR(IF(H125="","",DATEDIF($H125,أساسيات!$J$2,"md")),"")</f>
        <v>0</v>
      </c>
      <c r="AL125" s="99"/>
      <c r="AM125" s="99"/>
      <c r="AN125" s="88"/>
      <c r="AO125" s="88"/>
      <c r="AP125" s="94">
        <v>32</v>
      </c>
      <c r="AQ125" s="94">
        <v>2</v>
      </c>
    </row>
    <row r="126" spans="1:43" s="96" customFormat="1" x14ac:dyDescent="0.25">
      <c r="A126" s="88" t="s">
        <v>1610</v>
      </c>
      <c r="B126" s="89">
        <v>15</v>
      </c>
      <c r="C126" s="128" t="s">
        <v>275</v>
      </c>
      <c r="D126" s="128" t="s">
        <v>1350</v>
      </c>
      <c r="E126" s="91" t="s">
        <v>113</v>
      </c>
      <c r="F126" s="129" t="s">
        <v>1496</v>
      </c>
      <c r="G126" s="88" t="s">
        <v>1444</v>
      </c>
      <c r="H126" s="92">
        <v>39545</v>
      </c>
      <c r="I126" s="92"/>
      <c r="J126" s="90" t="s">
        <v>475</v>
      </c>
      <c r="K126" s="97" t="s">
        <v>642</v>
      </c>
      <c r="L126" s="91" t="s">
        <v>1488</v>
      </c>
      <c r="M126" s="91" t="s">
        <v>1489</v>
      </c>
      <c r="N126" s="88"/>
      <c r="O126" s="94"/>
      <c r="P126" s="94"/>
      <c r="Q126" s="93" t="s">
        <v>115</v>
      </c>
      <c r="R126" s="94"/>
      <c r="S126" s="94"/>
      <c r="T126" s="94"/>
      <c r="U126" s="94"/>
      <c r="V126" s="91"/>
      <c r="W126" s="88"/>
      <c r="X126" s="88"/>
      <c r="Y126" s="89"/>
      <c r="Z126" s="89"/>
      <c r="AA126" s="89"/>
      <c r="AB126" s="92"/>
      <c r="AC126" s="94"/>
      <c r="AD126" s="94"/>
      <c r="AE126" s="88"/>
      <c r="AF126" s="94" t="str">
        <f>IF(H126="","",IF(H126&lt;=أساسيات!$G$13,أساسيات!$H$13,IF(H126&lt;=أساسيات!$G$12,أساسيات!$H$12,IF(H126&lt;=أساسيات!$G$11,أساسيات!$H$11,IF(H126&lt;=أساسيات!$G$10,أساسيات!$H$10,IF(H126&lt;=أساسيات!$G$9,أساسيات!$H$9,IF(H126&lt;=أساسيات!$G$8,أساسيات!$H$8,IF(H126&lt;=أساسيات!$G$7,أساسيات!$H$7,IF(H126&lt;=أساسيات!$G$6,أساسيات!$H$6,IF(H126&lt;=أساسيات!$G$5,أساسيات!$H$5,IF(H126&lt;=أساسيات!$G$4,أساسيات!$H$4,IF(H126&lt;=أساسيات!$G$3,أساسيات!$H$3,أساسيات!$H$2))))))))))))</f>
        <v>السادس</v>
      </c>
      <c r="AG126" s="95" t="str">
        <f>IF(H126="","",IF(H126&lt;=أساسيات!$G$13,أساسيات!$I$13,IF(H126&lt;=أساسيات!$G$12,أساسيات!$I$12,IF(H126&lt;=أساسيات!$G$11,أساسيات!$I$11,IF(H126&lt;=أساسيات!$G$10,أساسيات!$I$10,IF(H126&lt;=أساسيات!$G$9,أساسيات!$I$9,IF(H126&lt;=أساسيات!$G$8,أساسيات!$I$8,IF(H126&lt;=أساسيات!$G$7,أساسيات!$I$7,IF(H126&lt;=أساسيات!$G$6,أساسيات!$I$6,IF(H126&lt;=أساسيات!$G$5,أساسيات!$I$5,IF(H126&lt;=أساسيات!$G$4,أساسيات!$I$4,IF(H126&lt;=أساسيات!$G$3,أساسيات!$I$3,أساسيات!$I$2))))))))))))</f>
        <v>ويجوز خامس ورابع</v>
      </c>
      <c r="AH126" s="91"/>
      <c r="AI126" s="99">
        <f>IFERROR(IF(H126="","",DATEDIF($H126,أساسيات!$J$2,"Y")),"")</f>
        <v>11</v>
      </c>
      <c r="AJ126" s="99">
        <f>IFERROR(IF(H126="","",DATEDIF($H126,أساسيات!$J$2,"ym")),"")</f>
        <v>4</v>
      </c>
      <c r="AK126" s="99">
        <f>IFERROR(IF(H126="","",DATEDIF($H126,أساسيات!$J$2,"md")),"")</f>
        <v>25</v>
      </c>
      <c r="AL126" s="99"/>
      <c r="AM126" s="99"/>
      <c r="AN126" s="88"/>
      <c r="AO126" s="88"/>
      <c r="AP126" s="94"/>
      <c r="AQ126" s="94"/>
    </row>
    <row r="127" spans="1:43" s="96" customFormat="1" x14ac:dyDescent="0.25">
      <c r="A127" s="88">
        <v>197</v>
      </c>
      <c r="B127" s="89">
        <v>16</v>
      </c>
      <c r="C127" s="128" t="s">
        <v>194</v>
      </c>
      <c r="D127" s="128" t="s">
        <v>454</v>
      </c>
      <c r="E127" s="91" t="s">
        <v>456</v>
      </c>
      <c r="F127" s="129" t="s">
        <v>457</v>
      </c>
      <c r="G127" s="88"/>
      <c r="H127" s="92">
        <v>40923</v>
      </c>
      <c r="I127" s="92">
        <v>43666</v>
      </c>
      <c r="J127" s="90" t="s">
        <v>475</v>
      </c>
      <c r="K127" s="97" t="s">
        <v>642</v>
      </c>
      <c r="L127" s="91" t="s">
        <v>492</v>
      </c>
      <c r="M127" s="91" t="s">
        <v>851</v>
      </c>
      <c r="N127" s="88"/>
      <c r="O127" s="94"/>
      <c r="P127" s="94"/>
      <c r="Q127" s="93" t="s">
        <v>115</v>
      </c>
      <c r="R127" s="94"/>
      <c r="S127" s="94"/>
      <c r="T127" s="94"/>
      <c r="U127" s="94"/>
      <c r="V127" s="91"/>
      <c r="W127" s="88"/>
      <c r="X127" s="88"/>
      <c r="Y127" s="89"/>
      <c r="Z127" s="89"/>
      <c r="AA127" s="89"/>
      <c r="AB127" s="92">
        <v>43586</v>
      </c>
      <c r="AC127" s="94" t="s">
        <v>677</v>
      </c>
      <c r="AD127" s="94" t="s">
        <v>677</v>
      </c>
      <c r="AE127" s="88" t="s">
        <v>3</v>
      </c>
      <c r="AF127" s="94" t="str">
        <f>IF(H127="","",IF(H127&lt;=أساسيات!$G$13,أساسيات!$H$13,IF(H127&lt;=أساسيات!$G$12,أساسيات!$H$12,IF(H127&lt;=أساسيات!$G$11,أساسيات!$H$11,IF(H127&lt;=أساسيات!$G$10,أساسيات!$H$10,IF(H127&lt;=أساسيات!$G$9,أساسيات!$H$9,IF(H127&lt;=أساسيات!$G$8,أساسيات!$H$8,IF(H127&lt;=أساسيات!$G$7,أساسيات!$H$7,IF(H127&lt;=أساسيات!$G$6,أساسيات!$H$6,IF(H127&lt;=أساسيات!$G$5,أساسيات!$H$5,IF(H127&lt;=أساسيات!$G$4,أساسيات!$H$4,IF(H127&lt;=أساسيات!$G$3,أساسيات!$H$3,أساسيات!$H$2))))))))))))</f>
        <v>الثالث</v>
      </c>
      <c r="AG127" s="95" t="str">
        <f>IF(H127="","",IF(H127&lt;=أساسيات!$G$13,أساسيات!$I$13,IF(H127&lt;=أساسيات!$G$12,أساسيات!$I$12,IF(H127&lt;=أساسيات!$G$11,أساسيات!$I$11,IF(H127&lt;=أساسيات!$G$10,أساسيات!$I$10,IF(H127&lt;=أساسيات!$G$9,أساسيات!$I$9,IF(H127&lt;=أساسيات!$G$8,أساسيات!$I$8,IF(H127&lt;=أساسيات!$G$7,أساسيات!$I$7,IF(H127&lt;=أساسيات!$G$6,أساسيات!$I$6,IF(H127&lt;=أساسيات!$G$5,أساسيات!$I$5,IF(H127&lt;=أساسيات!$G$4,أساسيات!$I$4,IF(H127&lt;=أساسيات!$G$3,أساسيات!$I$3,أساسيات!$I$2))))))))))))</f>
        <v>ويجوز ثاني</v>
      </c>
      <c r="AH127" s="91"/>
      <c r="AI127" s="99">
        <f>IFERROR(IF(H127="","",DATEDIF($H127,أساسيات!$J$2,"Y")),"")</f>
        <v>7</v>
      </c>
      <c r="AJ127" s="99">
        <f>IFERROR(IF(H127="","",DATEDIF($H127,أساسيات!$J$2,"ym")),"")</f>
        <v>7</v>
      </c>
      <c r="AK127" s="99">
        <f>IFERROR(IF(H127="","",DATEDIF($H127,أساسيات!$J$2,"md")),"")</f>
        <v>17</v>
      </c>
      <c r="AL127" s="99"/>
      <c r="AM127" s="99"/>
      <c r="AN127" s="88"/>
      <c r="AO127" s="88"/>
      <c r="AP127" s="94">
        <v>1</v>
      </c>
      <c r="AQ127" s="94">
        <v>2</v>
      </c>
    </row>
    <row r="128" spans="1:43" s="96" customFormat="1" x14ac:dyDescent="0.25">
      <c r="A128" s="88">
        <v>33</v>
      </c>
      <c r="B128" s="89">
        <v>17</v>
      </c>
      <c r="C128" s="128" t="s">
        <v>503</v>
      </c>
      <c r="D128" s="128" t="s">
        <v>518</v>
      </c>
      <c r="E128" s="91" t="s">
        <v>208</v>
      </c>
      <c r="F128" s="129" t="s">
        <v>9</v>
      </c>
      <c r="G128" s="88"/>
      <c r="H128" s="92">
        <v>40345</v>
      </c>
      <c r="I128" s="92" t="s">
        <v>780</v>
      </c>
      <c r="J128" s="90" t="s">
        <v>475</v>
      </c>
      <c r="K128" s="97" t="s">
        <v>642</v>
      </c>
      <c r="L128" s="91" t="s">
        <v>380</v>
      </c>
      <c r="M128" s="91" t="s">
        <v>1053</v>
      </c>
      <c r="N128" s="88"/>
      <c r="O128" s="94"/>
      <c r="P128" s="94"/>
      <c r="Q128" s="93" t="s">
        <v>116</v>
      </c>
      <c r="R128" s="94" t="s">
        <v>780</v>
      </c>
      <c r="S128" s="94"/>
      <c r="T128" s="94"/>
      <c r="U128" s="94"/>
      <c r="V128" s="91"/>
      <c r="W128" s="88"/>
      <c r="X128" s="88"/>
      <c r="Y128" s="89"/>
      <c r="Z128" s="89"/>
      <c r="AA128" s="89"/>
      <c r="AB128" s="92" t="s">
        <v>780</v>
      </c>
      <c r="AC128" s="94" t="s">
        <v>780</v>
      </c>
      <c r="AD128" s="94" t="s">
        <v>780</v>
      </c>
      <c r="AE128" s="88" t="s">
        <v>478</v>
      </c>
      <c r="AF128" s="94" t="str">
        <f>IF(H128="","",IF(H128&lt;=أساسيات!$G$13,أساسيات!$H$13,IF(H128&lt;=أساسيات!$G$12,أساسيات!$H$12,IF(H128&lt;=أساسيات!$G$11,أساسيات!$H$11,IF(H128&lt;=أساسيات!$G$10,أساسيات!$H$10,IF(H128&lt;=أساسيات!$G$9,أساسيات!$H$9,IF(H128&lt;=أساسيات!$G$8,أساسيات!$H$8,IF(H128&lt;=أساسيات!$G$7,أساسيات!$H$7,IF(H128&lt;=أساسيات!$G$6,أساسيات!$H$6,IF(H128&lt;=أساسيات!$G$5,أساسيات!$H$5,IF(H128&lt;=أساسيات!$G$4,أساسيات!$H$4,IF(H128&lt;=أساسيات!$G$3,أساسيات!$H$3,أساسيات!$H$2))))))))))))</f>
        <v>الرابع</v>
      </c>
      <c r="AG128" s="95" t="str">
        <f>IF(H128="","",IF(H128&lt;=أساسيات!$G$13,أساسيات!$I$13,IF(H128&lt;=أساسيات!$G$12,أساسيات!$I$12,IF(H128&lt;=أساسيات!$G$11,أساسيات!$I$11,IF(H128&lt;=أساسيات!$G$10,أساسيات!$I$10,IF(H128&lt;=أساسيات!$G$9,أساسيات!$I$9,IF(H128&lt;=أساسيات!$G$8,أساسيات!$I$8,IF(H128&lt;=أساسيات!$G$7,أساسيات!$I$7,IF(H128&lt;=أساسيات!$G$6,أساسيات!$I$6,IF(H128&lt;=أساسيات!$G$5,أساسيات!$I$5,IF(H128&lt;=أساسيات!$G$4,أساسيات!$I$4,IF(H128&lt;=أساسيات!$G$3,أساسيات!$I$3,أساسيات!$I$2))))))))))))</f>
        <v>ويجوز ثالث</v>
      </c>
      <c r="AH128" s="91"/>
      <c r="AI128" s="99">
        <f>IFERROR(IF(H128="","",DATEDIF($H128,أساسيات!$J$2,"Y")),"")</f>
        <v>9</v>
      </c>
      <c r="AJ128" s="99">
        <f>IFERROR(IF(H128="","",DATEDIF($H128,أساسيات!$J$2,"ym")),"")</f>
        <v>2</v>
      </c>
      <c r="AK128" s="99">
        <f>IFERROR(IF(H128="","",DATEDIF($H128,أساسيات!$J$2,"md")),"")</f>
        <v>16</v>
      </c>
      <c r="AL128" s="99"/>
      <c r="AM128" s="99"/>
      <c r="AN128" s="88"/>
      <c r="AO128" s="88"/>
      <c r="AP128" s="94" t="s">
        <v>780</v>
      </c>
      <c r="AQ128" s="94"/>
    </row>
    <row r="129" spans="1:43" s="96" customFormat="1" x14ac:dyDescent="0.25">
      <c r="A129" s="88"/>
      <c r="B129" s="89">
        <v>18</v>
      </c>
      <c r="C129" s="128" t="s">
        <v>472</v>
      </c>
      <c r="D129" s="128" t="s">
        <v>700</v>
      </c>
      <c r="E129" s="91" t="s">
        <v>466</v>
      </c>
      <c r="F129" s="129" t="s">
        <v>603</v>
      </c>
      <c r="G129" s="88"/>
      <c r="H129" s="92">
        <v>41275</v>
      </c>
      <c r="I129" s="92">
        <v>43675</v>
      </c>
      <c r="J129" s="90" t="s">
        <v>475</v>
      </c>
      <c r="K129" s="97" t="s">
        <v>642</v>
      </c>
      <c r="L129" s="91" t="s">
        <v>798</v>
      </c>
      <c r="M129" s="91" t="s">
        <v>866</v>
      </c>
      <c r="N129" s="88" t="s">
        <v>472</v>
      </c>
      <c r="O129" s="94" t="s">
        <v>692</v>
      </c>
      <c r="P129" s="94" t="s">
        <v>696</v>
      </c>
      <c r="Q129" s="93" t="s">
        <v>116</v>
      </c>
      <c r="R129" s="94"/>
      <c r="S129" s="94" t="s">
        <v>1546</v>
      </c>
      <c r="T129" s="94">
        <v>31362</v>
      </c>
      <c r="U129" s="94">
        <v>700017783</v>
      </c>
      <c r="V129" s="91"/>
      <c r="W129" s="88"/>
      <c r="X129" s="88"/>
      <c r="Y129" s="89"/>
      <c r="Z129" s="89"/>
      <c r="AA129" s="89"/>
      <c r="AB129" s="92">
        <v>43466</v>
      </c>
      <c r="AC129" s="94" t="s">
        <v>677</v>
      </c>
      <c r="AD129" s="94" t="s">
        <v>677</v>
      </c>
      <c r="AE129" s="88"/>
      <c r="AF129" s="94" t="str">
        <f>IF(H129="","",IF(H129&lt;=أساسيات!$G$13,أساسيات!$H$13,IF(H129&lt;=أساسيات!$G$12,أساسيات!$H$12,IF(H129&lt;=أساسيات!$G$11,أساسيات!$H$11,IF(H129&lt;=أساسيات!$G$10,أساسيات!$H$10,IF(H129&lt;=أساسيات!$G$9,أساسيات!$H$9,IF(H129&lt;=أساسيات!$G$8,أساسيات!$H$8,IF(H129&lt;=أساسيات!$G$7,أساسيات!$H$7,IF(H129&lt;=أساسيات!$G$6,أساسيات!$H$6,IF(H129&lt;=أساسيات!$G$5,أساسيات!$H$5,IF(H129&lt;=أساسيات!$G$4,أساسيات!$H$4,IF(H129&lt;=أساسيات!$G$3,أساسيات!$H$3,أساسيات!$H$2))))))))))))</f>
        <v>الثاني</v>
      </c>
      <c r="AG129" s="95" t="str">
        <f>IF(H129="","",IF(H129&lt;=أساسيات!$G$13,أساسيات!$I$13,IF(H129&lt;=أساسيات!$G$12,أساسيات!$I$12,IF(H129&lt;=أساسيات!$G$11,أساسيات!$I$11,IF(H129&lt;=أساسيات!$G$10,أساسيات!$I$10,IF(H129&lt;=أساسيات!$G$9,أساسيات!$I$9,IF(H129&lt;=أساسيات!$G$8,أساسيات!$I$8,IF(H129&lt;=أساسيات!$G$7,أساسيات!$I$7,IF(H129&lt;=أساسيات!$G$6,أساسيات!$I$6,IF(H129&lt;=أساسيات!$G$5,أساسيات!$I$5,IF(H129&lt;=أساسيات!$G$4,أساسيات!$I$4,IF(H129&lt;=أساسيات!$G$3,أساسيات!$I$3,أساسيات!$I$2))))))))))))</f>
        <v>ويجوز أول</v>
      </c>
      <c r="AH129" s="91"/>
      <c r="AI129" s="99">
        <f>IFERROR(IF(H129="","",DATEDIF($H129,أساسيات!$J$2,"Y")),"")</f>
        <v>6</v>
      </c>
      <c r="AJ129" s="99">
        <f>IFERROR(IF(H129="","",DATEDIF($H129,أساسيات!$J$2,"ym")),"")</f>
        <v>8</v>
      </c>
      <c r="AK129" s="99">
        <f>IFERROR(IF(H129="","",DATEDIF($H129,أساسيات!$J$2,"md")),"")</f>
        <v>0</v>
      </c>
      <c r="AL129" s="99"/>
      <c r="AM129" s="99"/>
      <c r="AN129" s="88"/>
      <c r="AO129" s="88"/>
      <c r="AP129" s="94">
        <v>19</v>
      </c>
      <c r="AQ129" s="94">
        <v>1</v>
      </c>
    </row>
    <row r="130" spans="1:43" s="96" customFormat="1" x14ac:dyDescent="0.25">
      <c r="A130" s="88">
        <v>34</v>
      </c>
      <c r="B130" s="89">
        <v>19</v>
      </c>
      <c r="C130" s="128" t="s">
        <v>508</v>
      </c>
      <c r="D130" s="128" t="s">
        <v>280</v>
      </c>
      <c r="E130" s="91" t="s">
        <v>575</v>
      </c>
      <c r="F130" s="129" t="s">
        <v>9</v>
      </c>
      <c r="G130" s="88"/>
      <c r="H130" s="92">
        <v>41078</v>
      </c>
      <c r="I130" s="92">
        <v>43661</v>
      </c>
      <c r="J130" s="90" t="s">
        <v>475</v>
      </c>
      <c r="K130" s="97" t="s">
        <v>642</v>
      </c>
      <c r="L130" s="91" t="s">
        <v>81</v>
      </c>
      <c r="M130" s="91" t="s">
        <v>880</v>
      </c>
      <c r="N130" s="88"/>
      <c r="O130" s="94"/>
      <c r="P130" s="94"/>
      <c r="Q130" s="93" t="s">
        <v>116</v>
      </c>
      <c r="R130" s="94"/>
      <c r="S130" s="94"/>
      <c r="T130" s="94"/>
      <c r="U130" s="94"/>
      <c r="V130" s="91"/>
      <c r="W130" s="88"/>
      <c r="X130" s="88"/>
      <c r="Y130" s="89"/>
      <c r="Z130" s="89"/>
      <c r="AA130" s="89"/>
      <c r="AB130" s="92">
        <v>43225</v>
      </c>
      <c r="AC130" s="94" t="s">
        <v>677</v>
      </c>
      <c r="AD130" s="94" t="s">
        <v>677</v>
      </c>
      <c r="AE130" s="88" t="s">
        <v>3</v>
      </c>
      <c r="AF130" s="94" t="str">
        <f>IF(H130="","",IF(H130&lt;=أساسيات!$G$13,أساسيات!$H$13,IF(H130&lt;=أساسيات!$G$12,أساسيات!$H$12,IF(H130&lt;=أساسيات!$G$11,أساسيات!$H$11,IF(H130&lt;=أساسيات!$G$10,أساسيات!$H$10,IF(H130&lt;=أساسيات!$G$9,أساسيات!$H$9,IF(H130&lt;=أساسيات!$G$8,أساسيات!$H$8,IF(H130&lt;=أساسيات!$G$7,أساسيات!$H$7,IF(H130&lt;=أساسيات!$G$6,أساسيات!$H$6,IF(H130&lt;=أساسيات!$G$5,أساسيات!$H$5,IF(H130&lt;=أساسيات!$G$4,أساسيات!$H$4,IF(H130&lt;=أساسيات!$G$3,أساسيات!$H$3,أساسيات!$H$2))))))))))))</f>
        <v>الثاني</v>
      </c>
      <c r="AG130" s="95" t="str">
        <f>IF(H130="","",IF(H130&lt;=أساسيات!$G$13,أساسيات!$I$13,IF(H130&lt;=أساسيات!$G$12,أساسيات!$I$12,IF(H130&lt;=أساسيات!$G$11,أساسيات!$I$11,IF(H130&lt;=أساسيات!$G$10,أساسيات!$I$10,IF(H130&lt;=أساسيات!$G$9,أساسيات!$I$9,IF(H130&lt;=أساسيات!$G$8,أساسيات!$I$8,IF(H130&lt;=أساسيات!$G$7,أساسيات!$I$7,IF(H130&lt;=أساسيات!$G$6,أساسيات!$I$6,IF(H130&lt;=أساسيات!$G$5,أساسيات!$I$5,IF(H130&lt;=أساسيات!$G$4,أساسيات!$I$4,IF(H130&lt;=أساسيات!$G$3,أساسيات!$I$3,أساسيات!$I$2))))))))))))</f>
        <v>ويجوز أول</v>
      </c>
      <c r="AH130" s="91"/>
      <c r="AI130" s="99">
        <f>IFERROR(IF(H130="","",DATEDIF($H130,أساسيات!$J$2,"Y")),"")</f>
        <v>7</v>
      </c>
      <c r="AJ130" s="99">
        <f>IFERROR(IF(H130="","",DATEDIF($H130,أساسيات!$J$2,"ym")),"")</f>
        <v>2</v>
      </c>
      <c r="AK130" s="99">
        <f>IFERROR(IF(H130="","",DATEDIF($H130,أساسيات!$J$2,"md")),"")</f>
        <v>14</v>
      </c>
      <c r="AL130" s="99"/>
      <c r="AM130" s="99"/>
      <c r="AN130" s="88"/>
      <c r="AO130" s="88"/>
      <c r="AP130" s="94">
        <v>35</v>
      </c>
      <c r="AQ130" s="94">
        <v>2</v>
      </c>
    </row>
    <row r="131" spans="1:43" s="96" customFormat="1" x14ac:dyDescent="0.25">
      <c r="A131" s="88"/>
      <c r="B131" s="89">
        <v>20</v>
      </c>
      <c r="C131" s="128" t="s">
        <v>726</v>
      </c>
      <c r="D131" s="128" t="s">
        <v>700</v>
      </c>
      <c r="E131" s="91" t="s">
        <v>701</v>
      </c>
      <c r="F131" s="129" t="s">
        <v>428</v>
      </c>
      <c r="G131" s="88"/>
      <c r="H131" s="92">
        <v>40554</v>
      </c>
      <c r="I131" s="92"/>
      <c r="J131" s="90" t="s">
        <v>475</v>
      </c>
      <c r="K131" s="97" t="s">
        <v>642</v>
      </c>
      <c r="L131" s="91" t="s">
        <v>815</v>
      </c>
      <c r="M131" s="91" t="s">
        <v>1003</v>
      </c>
      <c r="N131" s="88"/>
      <c r="O131" s="94"/>
      <c r="P131" s="94" t="s">
        <v>125</v>
      </c>
      <c r="Q131" s="93" t="s">
        <v>115</v>
      </c>
      <c r="R131" s="94"/>
      <c r="S131" s="94"/>
      <c r="T131" s="94"/>
      <c r="U131" s="94"/>
      <c r="V131" s="91"/>
      <c r="W131" s="88"/>
      <c r="X131" s="88"/>
      <c r="Y131" s="89"/>
      <c r="Z131" s="89"/>
      <c r="AA131" s="89"/>
      <c r="AB131" s="92"/>
      <c r="AC131" s="94"/>
      <c r="AD131" s="94"/>
      <c r="AE131" s="88"/>
      <c r="AF131" s="94" t="str">
        <f>IF(H131="","",IF(H131&lt;=أساسيات!$G$13,أساسيات!$H$13,IF(H131&lt;=أساسيات!$G$12,أساسيات!$H$12,IF(H131&lt;=أساسيات!$G$11,أساسيات!$H$11,IF(H131&lt;=أساسيات!$G$10,أساسيات!$H$10,IF(H131&lt;=أساسيات!$G$9,أساسيات!$H$9,IF(H131&lt;=أساسيات!$G$8,أساسيات!$H$8,IF(H131&lt;=أساسيات!$G$7,أساسيات!$H$7,IF(H131&lt;=أساسيات!$G$6,أساسيات!$H$6,IF(H131&lt;=أساسيات!$G$5,أساسيات!$H$5,IF(H131&lt;=أساسيات!$G$4,أساسيات!$H$4,IF(H131&lt;=أساسيات!$G$3,أساسيات!$H$3,أساسيات!$H$2))))))))))))</f>
        <v>الرابع</v>
      </c>
      <c r="AG131" s="95" t="str">
        <f>IF(H131="","",IF(H131&lt;=أساسيات!$G$13,أساسيات!$I$13,IF(H131&lt;=أساسيات!$G$12,أساسيات!$I$12,IF(H131&lt;=أساسيات!$G$11,أساسيات!$I$11,IF(H131&lt;=أساسيات!$G$10,أساسيات!$I$10,IF(H131&lt;=أساسيات!$G$9,أساسيات!$I$9,IF(H131&lt;=أساسيات!$G$8,أساسيات!$I$8,IF(H131&lt;=أساسيات!$G$7,أساسيات!$I$7,IF(H131&lt;=أساسيات!$G$6,أساسيات!$I$6,IF(H131&lt;=أساسيات!$G$5,أساسيات!$I$5,IF(H131&lt;=أساسيات!$G$4,أساسيات!$I$4,IF(H131&lt;=أساسيات!$G$3,أساسيات!$I$3,أساسيات!$I$2))))))))))))</f>
        <v>ويجوز ثالث</v>
      </c>
      <c r="AH131" s="91"/>
      <c r="AI131" s="99">
        <f>IFERROR(IF(H131="","",DATEDIF($H131,أساسيات!$J$2,"Y")),"")</f>
        <v>8</v>
      </c>
      <c r="AJ131" s="99">
        <f>IFERROR(IF(H131="","",DATEDIF($H131,أساسيات!$J$2,"ym")),"")</f>
        <v>7</v>
      </c>
      <c r="AK131" s="99">
        <f>IFERROR(IF(H131="","",DATEDIF($H131,أساسيات!$J$2,"md")),"")</f>
        <v>21</v>
      </c>
      <c r="AL131" s="99"/>
      <c r="AM131" s="99"/>
      <c r="AN131" s="88"/>
      <c r="AO131" s="88"/>
      <c r="AP131" s="94">
        <v>163</v>
      </c>
      <c r="AQ131" s="94"/>
    </row>
    <row r="132" spans="1:43" s="96" customFormat="1" x14ac:dyDescent="0.25">
      <c r="A132" s="88" t="s">
        <v>1288</v>
      </c>
      <c r="B132" s="89">
        <v>21</v>
      </c>
      <c r="C132" s="128" t="s">
        <v>654</v>
      </c>
      <c r="D132" s="128" t="s">
        <v>769</v>
      </c>
      <c r="E132" s="91" t="s">
        <v>113</v>
      </c>
      <c r="F132" s="129" t="s">
        <v>770</v>
      </c>
      <c r="G132" s="88"/>
      <c r="H132" s="92">
        <v>39814</v>
      </c>
      <c r="I132" s="92"/>
      <c r="J132" s="90" t="s">
        <v>475</v>
      </c>
      <c r="K132" s="97" t="s">
        <v>642</v>
      </c>
      <c r="L132" s="91" t="s">
        <v>842</v>
      </c>
      <c r="M132" s="91" t="s">
        <v>1034</v>
      </c>
      <c r="N132" s="88"/>
      <c r="O132" s="94"/>
      <c r="P132" s="94" t="s">
        <v>158</v>
      </c>
      <c r="Q132" s="93" t="s">
        <v>116</v>
      </c>
      <c r="R132" s="94"/>
      <c r="S132" s="94"/>
      <c r="T132" s="94"/>
      <c r="U132" s="94"/>
      <c r="V132" s="91"/>
      <c r="W132" s="88"/>
      <c r="X132" s="88"/>
      <c r="Y132" s="89"/>
      <c r="Z132" s="89"/>
      <c r="AA132" s="89"/>
      <c r="AB132" s="92"/>
      <c r="AC132" s="94"/>
      <c r="AD132" s="94"/>
      <c r="AE132" s="88"/>
      <c r="AF132" s="94" t="str">
        <f>IF(H132="","",IF(H132&lt;=أساسيات!$G$13,أساسيات!$H$13,IF(H132&lt;=أساسيات!$G$12,أساسيات!$H$12,IF(H132&lt;=أساسيات!$G$11,أساسيات!$H$11,IF(H132&lt;=أساسيات!$G$10,أساسيات!$H$10,IF(H132&lt;=أساسيات!$G$9,أساسيات!$H$9,IF(H132&lt;=أساسيات!$G$8,أساسيات!$H$8,IF(H132&lt;=أساسيات!$G$7,أساسيات!$H$7,IF(H132&lt;=أساسيات!$G$6,أساسيات!$H$6,IF(H132&lt;=أساسيات!$G$5,أساسيات!$H$5,IF(H132&lt;=أساسيات!$G$4,أساسيات!$H$4,IF(H132&lt;=أساسيات!$G$3,أساسيات!$H$3,أساسيات!$H$2))))))))))))</f>
        <v>السادس</v>
      </c>
      <c r="AG132" s="95" t="str">
        <f>IF(H132="","",IF(H132&lt;=أساسيات!$G$13,أساسيات!$I$13,IF(H132&lt;=أساسيات!$G$12,أساسيات!$I$12,IF(H132&lt;=أساسيات!$G$11,أساسيات!$I$11,IF(H132&lt;=أساسيات!$G$10,أساسيات!$I$10,IF(H132&lt;=أساسيات!$G$9,أساسيات!$I$9,IF(H132&lt;=أساسيات!$G$8,أساسيات!$I$8,IF(H132&lt;=أساسيات!$G$7,أساسيات!$I$7,IF(H132&lt;=أساسيات!$G$6,أساسيات!$I$6,IF(H132&lt;=أساسيات!$G$5,أساسيات!$I$5,IF(H132&lt;=أساسيات!$G$4,أساسيات!$I$4,IF(H132&lt;=أساسيات!$G$3,أساسيات!$I$3,أساسيات!$I$2))))))))))))</f>
        <v>ويجوز خامس ورابع</v>
      </c>
      <c r="AH132" s="91"/>
      <c r="AI132" s="99">
        <f>IFERROR(IF(H132="","",DATEDIF($H132,أساسيات!$J$2,"Y")),"")</f>
        <v>10</v>
      </c>
      <c r="AJ132" s="99">
        <f>IFERROR(IF(H132="","",DATEDIF($H132,أساسيات!$J$2,"ym")),"")</f>
        <v>8</v>
      </c>
      <c r="AK132" s="99">
        <f>IFERROR(IF(H132="","",DATEDIF($H132,أساسيات!$J$2,"md")),"")</f>
        <v>0</v>
      </c>
      <c r="AL132" s="99"/>
      <c r="AM132" s="99"/>
      <c r="AN132" s="88"/>
      <c r="AO132" s="88"/>
      <c r="AP132" s="94">
        <v>211</v>
      </c>
      <c r="AQ132" s="94"/>
    </row>
    <row r="133" spans="1:43" s="96" customFormat="1" x14ac:dyDescent="0.25">
      <c r="A133" s="88">
        <v>199</v>
      </c>
      <c r="B133" s="89">
        <v>22</v>
      </c>
      <c r="C133" s="128" t="s">
        <v>509</v>
      </c>
      <c r="D133" s="128" t="s">
        <v>453</v>
      </c>
      <c r="E133" s="91" t="s">
        <v>113</v>
      </c>
      <c r="F133" s="129" t="s">
        <v>9</v>
      </c>
      <c r="G133" s="88"/>
      <c r="H133" s="92">
        <v>41113</v>
      </c>
      <c r="I133" s="92">
        <v>43661</v>
      </c>
      <c r="J133" s="90" t="s">
        <v>475</v>
      </c>
      <c r="K133" s="97" t="s">
        <v>642</v>
      </c>
      <c r="L133" s="91" t="s">
        <v>442</v>
      </c>
      <c r="M133" s="91" t="s">
        <v>881</v>
      </c>
      <c r="N133" s="88"/>
      <c r="O133" s="94"/>
      <c r="P133" s="94"/>
      <c r="Q133" s="93" t="s">
        <v>116</v>
      </c>
      <c r="R133" s="94"/>
      <c r="S133" s="94"/>
      <c r="T133" s="94"/>
      <c r="U133" s="94"/>
      <c r="V133" s="91"/>
      <c r="W133" s="88"/>
      <c r="X133" s="88"/>
      <c r="Y133" s="89"/>
      <c r="Z133" s="89"/>
      <c r="AA133" s="89"/>
      <c r="AB133" s="92">
        <v>43565</v>
      </c>
      <c r="AC133" s="94" t="s">
        <v>677</v>
      </c>
      <c r="AD133" s="94" t="s">
        <v>677</v>
      </c>
      <c r="AE133" s="88" t="s">
        <v>3</v>
      </c>
      <c r="AF133" s="94" t="str">
        <f>IF(H133="","",IF(H133&lt;=أساسيات!$G$13,أساسيات!$H$13,IF(H133&lt;=أساسيات!$G$12,أساسيات!$H$12,IF(H133&lt;=أساسيات!$G$11,أساسيات!$H$11,IF(H133&lt;=أساسيات!$G$10,أساسيات!$H$10,IF(H133&lt;=أساسيات!$G$9,أساسيات!$H$9,IF(H133&lt;=أساسيات!$G$8,أساسيات!$H$8,IF(H133&lt;=أساسيات!$G$7,أساسيات!$H$7,IF(H133&lt;=أساسيات!$G$6,أساسيات!$H$6,IF(H133&lt;=أساسيات!$G$5,أساسيات!$H$5,IF(H133&lt;=أساسيات!$G$4,أساسيات!$H$4,IF(H133&lt;=أساسيات!$G$3,أساسيات!$H$3,أساسيات!$H$2))))))))))))</f>
        <v>الثاني</v>
      </c>
      <c r="AG133" s="95" t="str">
        <f>IF(H133="","",IF(H133&lt;=أساسيات!$G$13,أساسيات!$I$13,IF(H133&lt;=أساسيات!$G$12,أساسيات!$I$12,IF(H133&lt;=أساسيات!$G$11,أساسيات!$I$11,IF(H133&lt;=أساسيات!$G$10,أساسيات!$I$10,IF(H133&lt;=أساسيات!$G$9,أساسيات!$I$9,IF(H133&lt;=أساسيات!$G$8,أساسيات!$I$8,IF(H133&lt;=أساسيات!$G$7,أساسيات!$I$7,IF(H133&lt;=أساسيات!$G$6,أساسيات!$I$6,IF(H133&lt;=أساسيات!$G$5,أساسيات!$I$5,IF(H133&lt;=أساسيات!$G$4,أساسيات!$I$4,IF(H133&lt;=أساسيات!$G$3,أساسيات!$I$3,أساسيات!$I$2))))))))))))</f>
        <v>ويجوز أول</v>
      </c>
      <c r="AH133" s="91"/>
      <c r="AI133" s="99">
        <f>IFERROR(IF(H133="","",DATEDIF($H133,أساسيات!$J$2,"Y")),"")</f>
        <v>7</v>
      </c>
      <c r="AJ133" s="99">
        <f>IFERROR(IF(H133="","",DATEDIF($H133,أساسيات!$J$2,"ym")),"")</f>
        <v>1</v>
      </c>
      <c r="AK133" s="99">
        <f>IFERROR(IF(H133="","",DATEDIF($H133,أساسيات!$J$2,"md")),"")</f>
        <v>9</v>
      </c>
      <c r="AL133" s="99"/>
      <c r="AM133" s="99"/>
      <c r="AN133" s="88"/>
      <c r="AO133" s="88"/>
      <c r="AP133" s="94">
        <v>36</v>
      </c>
      <c r="AQ133" s="94">
        <v>2</v>
      </c>
    </row>
    <row r="134" spans="1:43" s="96" customFormat="1" x14ac:dyDescent="0.25">
      <c r="A134" s="88">
        <v>200</v>
      </c>
      <c r="B134" s="89">
        <v>23</v>
      </c>
      <c r="C134" s="128" t="s">
        <v>110</v>
      </c>
      <c r="D134" s="128" t="s">
        <v>593</v>
      </c>
      <c r="E134" s="91" t="s">
        <v>594</v>
      </c>
      <c r="F134" s="129" t="s">
        <v>595</v>
      </c>
      <c r="G134" s="88"/>
      <c r="H134" s="92">
        <v>40918</v>
      </c>
      <c r="I134" s="92" t="s">
        <v>780</v>
      </c>
      <c r="J134" s="90" t="s">
        <v>475</v>
      </c>
      <c r="K134" s="97" t="s">
        <v>642</v>
      </c>
      <c r="L134" s="91" t="s">
        <v>597</v>
      </c>
      <c r="M134" s="91" t="s">
        <v>1136</v>
      </c>
      <c r="N134" s="88"/>
      <c r="O134" s="94" t="s">
        <v>596</v>
      </c>
      <c r="P134" s="94" t="s">
        <v>501</v>
      </c>
      <c r="Q134" s="93" t="s">
        <v>116</v>
      </c>
      <c r="R134" s="94" t="s">
        <v>780</v>
      </c>
      <c r="S134" s="94"/>
      <c r="T134" s="94"/>
      <c r="U134" s="94"/>
      <c r="V134" s="91"/>
      <c r="W134" s="88"/>
      <c r="X134" s="88"/>
      <c r="Y134" s="89"/>
      <c r="Z134" s="89"/>
      <c r="AA134" s="89"/>
      <c r="AB134" s="92" t="s">
        <v>780</v>
      </c>
      <c r="AC134" s="94" t="s">
        <v>780</v>
      </c>
      <c r="AD134" s="94" t="s">
        <v>780</v>
      </c>
      <c r="AE134" s="88" t="s">
        <v>3</v>
      </c>
      <c r="AF134" s="94" t="str">
        <f>IF(H134="","",IF(H134&lt;=أساسيات!$G$13,أساسيات!$H$13,IF(H134&lt;=أساسيات!$G$12,أساسيات!$H$12,IF(H134&lt;=أساسيات!$G$11,أساسيات!$H$11,IF(H134&lt;=أساسيات!$G$10,أساسيات!$H$10,IF(H134&lt;=أساسيات!$G$9,أساسيات!$H$9,IF(H134&lt;=أساسيات!$G$8,أساسيات!$H$8,IF(H134&lt;=أساسيات!$G$7,أساسيات!$H$7,IF(H134&lt;=أساسيات!$G$6,أساسيات!$H$6,IF(H134&lt;=أساسيات!$G$5,أساسيات!$H$5,IF(H134&lt;=أساسيات!$G$4,أساسيات!$H$4,IF(H134&lt;=أساسيات!$G$3,أساسيات!$H$3,أساسيات!$H$2))))))))))))</f>
        <v>الثالث</v>
      </c>
      <c r="AG134" s="95" t="str">
        <f>IF(H134="","",IF(H134&lt;=أساسيات!$G$13,أساسيات!$I$13,IF(H134&lt;=أساسيات!$G$12,أساسيات!$I$12,IF(H134&lt;=أساسيات!$G$11,أساسيات!$I$11,IF(H134&lt;=أساسيات!$G$10,أساسيات!$I$10,IF(H134&lt;=أساسيات!$G$9,أساسيات!$I$9,IF(H134&lt;=أساسيات!$G$8,أساسيات!$I$8,IF(H134&lt;=أساسيات!$G$7,أساسيات!$I$7,IF(H134&lt;=أساسيات!$G$6,أساسيات!$I$6,IF(H134&lt;=أساسيات!$G$5,أساسيات!$I$5,IF(H134&lt;=أساسيات!$G$4,أساسيات!$I$4,IF(H134&lt;=أساسيات!$G$3,أساسيات!$I$3,أساسيات!$I$2))))))))))))</f>
        <v>ويجوز ثاني</v>
      </c>
      <c r="AH134" s="91"/>
      <c r="AI134" s="99">
        <f>IFERROR(IF(H134="","",DATEDIF($H134,أساسيات!$J$2,"Y")),"")</f>
        <v>7</v>
      </c>
      <c r="AJ134" s="99">
        <f>IFERROR(IF(H134="","",DATEDIF($H134,أساسيات!$J$2,"ym")),"")</f>
        <v>7</v>
      </c>
      <c r="AK134" s="99">
        <f>IFERROR(IF(H134="","",DATEDIF($H134,أساسيات!$J$2,"md")),"")</f>
        <v>22</v>
      </c>
      <c r="AL134" s="99"/>
      <c r="AM134" s="99"/>
      <c r="AN134" s="88"/>
      <c r="AO134" s="88"/>
      <c r="AP134" s="94" t="s">
        <v>780</v>
      </c>
      <c r="AQ134" s="94"/>
    </row>
    <row r="135" spans="1:43" s="96" customFormat="1" x14ac:dyDescent="0.25">
      <c r="A135" s="88">
        <v>37</v>
      </c>
      <c r="B135" s="89">
        <v>24</v>
      </c>
      <c r="C135" s="128" t="s">
        <v>110</v>
      </c>
      <c r="D135" s="128" t="s">
        <v>112</v>
      </c>
      <c r="E135" s="91" t="s">
        <v>113</v>
      </c>
      <c r="F135" s="129" t="s">
        <v>9</v>
      </c>
      <c r="G135" s="88"/>
      <c r="H135" s="92">
        <v>40941</v>
      </c>
      <c r="I135" s="92">
        <v>43661</v>
      </c>
      <c r="J135" s="90" t="s">
        <v>475</v>
      </c>
      <c r="K135" s="97" t="s">
        <v>642</v>
      </c>
      <c r="L135" s="91" t="s">
        <v>294</v>
      </c>
      <c r="M135" s="91" t="s">
        <v>882</v>
      </c>
      <c r="N135" s="88"/>
      <c r="O135" s="94"/>
      <c r="P135" s="94" t="s">
        <v>114</v>
      </c>
      <c r="Q135" s="93" t="s">
        <v>116</v>
      </c>
      <c r="R135" s="94" t="s">
        <v>563</v>
      </c>
      <c r="S135" s="94"/>
      <c r="T135" s="94"/>
      <c r="U135" s="94"/>
      <c r="V135" s="91" t="s">
        <v>417</v>
      </c>
      <c r="W135" s="88"/>
      <c r="X135" s="88"/>
      <c r="Y135" s="89">
        <v>963940809</v>
      </c>
      <c r="Z135" s="89" t="s">
        <v>415</v>
      </c>
      <c r="AA135" s="89"/>
      <c r="AB135" s="92">
        <v>43466</v>
      </c>
      <c r="AC135" s="94" t="s">
        <v>677</v>
      </c>
      <c r="AD135" s="94" t="s">
        <v>677</v>
      </c>
      <c r="AE135" s="88" t="s">
        <v>3</v>
      </c>
      <c r="AF135" s="94" t="str">
        <f>IF(H135="","",IF(H135&lt;=أساسيات!$G$13,أساسيات!$H$13,IF(H135&lt;=أساسيات!$G$12,أساسيات!$H$12,IF(H135&lt;=أساسيات!$G$11,أساسيات!$H$11,IF(H135&lt;=أساسيات!$G$10,أساسيات!$H$10,IF(H135&lt;=أساسيات!$G$9,أساسيات!$H$9,IF(H135&lt;=أساسيات!$G$8,أساسيات!$H$8,IF(H135&lt;=أساسيات!$G$7,أساسيات!$H$7,IF(H135&lt;=أساسيات!$G$6,أساسيات!$H$6,IF(H135&lt;=أساسيات!$G$5,أساسيات!$H$5,IF(H135&lt;=أساسيات!$G$4,أساسيات!$H$4,IF(H135&lt;=أساسيات!$G$3,أساسيات!$H$3,أساسيات!$H$2))))))))))))</f>
        <v>الثاني</v>
      </c>
      <c r="AG135" s="95" t="str">
        <f>IF(H135="","",IF(H135&lt;=أساسيات!$G$13,أساسيات!$I$13,IF(H135&lt;=أساسيات!$G$12,أساسيات!$I$12,IF(H135&lt;=أساسيات!$G$11,أساسيات!$I$11,IF(H135&lt;=أساسيات!$G$10,أساسيات!$I$10,IF(H135&lt;=أساسيات!$G$9,أساسيات!$I$9,IF(H135&lt;=أساسيات!$G$8,أساسيات!$I$8,IF(H135&lt;=أساسيات!$G$7,أساسيات!$I$7,IF(H135&lt;=أساسيات!$G$6,أساسيات!$I$6,IF(H135&lt;=أساسيات!$G$5,أساسيات!$I$5,IF(H135&lt;=أساسيات!$G$4,أساسيات!$I$4,IF(H135&lt;=أساسيات!$G$3,أساسيات!$I$3,أساسيات!$I$2))))))))))))</f>
        <v>ويجوز أول</v>
      </c>
      <c r="AH135" s="91"/>
      <c r="AI135" s="99">
        <f>IFERROR(IF(H135="","",DATEDIF($H135,أساسيات!$J$2,"Y")),"")</f>
        <v>7</v>
      </c>
      <c r="AJ135" s="99">
        <f>IFERROR(IF(H135="","",DATEDIF($H135,أساسيات!$J$2,"ym")),"")</f>
        <v>6</v>
      </c>
      <c r="AK135" s="99">
        <f>IFERROR(IF(H135="","",DATEDIF($H135,أساسيات!$J$2,"md")),"")</f>
        <v>30</v>
      </c>
      <c r="AL135" s="99"/>
      <c r="AM135" s="99"/>
      <c r="AN135" s="88"/>
      <c r="AO135" s="88"/>
      <c r="AP135" s="94">
        <v>37</v>
      </c>
      <c r="AQ135" s="94">
        <v>2</v>
      </c>
    </row>
    <row r="136" spans="1:43" s="96" customFormat="1" x14ac:dyDescent="0.25">
      <c r="A136" s="88"/>
      <c r="B136" s="89">
        <v>25</v>
      </c>
      <c r="C136" s="128" t="s">
        <v>155</v>
      </c>
      <c r="D136" s="128" t="s">
        <v>700</v>
      </c>
      <c r="E136" s="91" t="s">
        <v>725</v>
      </c>
      <c r="F136" s="129" t="s">
        <v>43</v>
      </c>
      <c r="G136" s="88" t="s">
        <v>1387</v>
      </c>
      <c r="H136" s="92">
        <v>40179</v>
      </c>
      <c r="I136" s="92"/>
      <c r="J136" s="90" t="s">
        <v>475</v>
      </c>
      <c r="K136" s="97" t="s">
        <v>642</v>
      </c>
      <c r="L136" s="91" t="s">
        <v>1195</v>
      </c>
      <c r="M136" s="91" t="s">
        <v>1196</v>
      </c>
      <c r="N136" s="88"/>
      <c r="O136" s="94"/>
      <c r="P136" s="94"/>
      <c r="Q136" s="93" t="s">
        <v>116</v>
      </c>
      <c r="R136" s="94"/>
      <c r="S136" s="94"/>
      <c r="T136" s="94"/>
      <c r="U136" s="94"/>
      <c r="V136" s="91"/>
      <c r="W136" s="88"/>
      <c r="X136" s="88"/>
      <c r="Y136" s="89"/>
      <c r="Z136" s="89"/>
      <c r="AA136" s="89"/>
      <c r="AB136" s="92"/>
      <c r="AC136" s="94"/>
      <c r="AD136" s="94"/>
      <c r="AE136" s="88"/>
      <c r="AF136" s="94" t="str">
        <f>IF(H136="","",IF(H136&lt;=أساسيات!$G$13,أساسيات!$H$13,IF(H136&lt;=أساسيات!$G$12,أساسيات!$H$12,IF(H136&lt;=أساسيات!$G$11,أساسيات!$H$11,IF(H136&lt;=أساسيات!$G$10,أساسيات!$H$10,IF(H136&lt;=أساسيات!$G$9,أساسيات!$H$9,IF(H136&lt;=أساسيات!$G$8,أساسيات!$H$8,IF(H136&lt;=أساسيات!$G$7,أساسيات!$H$7,IF(H136&lt;=أساسيات!$G$6,أساسيات!$H$6,IF(H136&lt;=أساسيات!$G$5,أساسيات!$H$5,IF(H136&lt;=أساسيات!$G$4,أساسيات!$H$4,IF(H136&lt;=أساسيات!$G$3,أساسيات!$H$3,أساسيات!$H$2))))))))))))</f>
        <v>الخامس</v>
      </c>
      <c r="AG136" s="95" t="str">
        <f>IF(H136="","",IF(H136&lt;=أساسيات!$G$13,أساسيات!$I$13,IF(H136&lt;=أساسيات!$G$12,أساسيات!$I$12,IF(H136&lt;=أساسيات!$G$11,أساسيات!$I$11,IF(H136&lt;=أساسيات!$G$10,أساسيات!$I$10,IF(H136&lt;=أساسيات!$G$9,أساسيات!$I$9,IF(H136&lt;=أساسيات!$G$8,أساسيات!$I$8,IF(H136&lt;=أساسيات!$G$7,أساسيات!$I$7,IF(H136&lt;=أساسيات!$G$6,أساسيات!$I$6,IF(H136&lt;=أساسيات!$G$5,أساسيات!$I$5,IF(H136&lt;=أساسيات!$G$4,أساسيات!$I$4,IF(H136&lt;=أساسيات!$G$3,أساسيات!$I$3,أساسيات!$I$2))))))))))))</f>
        <v>ويجوز رابع وثالث</v>
      </c>
      <c r="AH136" s="91"/>
      <c r="AI136" s="99">
        <f>IFERROR(IF(H136="","",DATEDIF($H136,أساسيات!$J$2,"Y")),"")</f>
        <v>9</v>
      </c>
      <c r="AJ136" s="99">
        <f>IFERROR(IF(H136="","",DATEDIF($H136,أساسيات!$J$2,"ym")),"")</f>
        <v>8</v>
      </c>
      <c r="AK136" s="99">
        <f>IFERROR(IF(H136="","",DATEDIF($H136,أساسيات!$J$2,"md")),"")</f>
        <v>0</v>
      </c>
      <c r="AL136" s="99"/>
      <c r="AM136" s="99"/>
      <c r="AN136" s="88"/>
      <c r="AO136" s="88"/>
      <c r="AP136" s="94">
        <v>156</v>
      </c>
      <c r="AQ136" s="94"/>
    </row>
    <row r="137" spans="1:43" s="96" customFormat="1" x14ac:dyDescent="0.25">
      <c r="A137" s="88">
        <v>202</v>
      </c>
      <c r="B137" s="89">
        <v>26</v>
      </c>
      <c r="C137" s="128" t="s">
        <v>122</v>
      </c>
      <c r="D137" s="128" t="s">
        <v>123</v>
      </c>
      <c r="E137" s="91" t="s">
        <v>124</v>
      </c>
      <c r="F137" s="129" t="s">
        <v>121</v>
      </c>
      <c r="G137" s="88"/>
      <c r="H137" s="92">
        <v>40658</v>
      </c>
      <c r="I137" s="92">
        <v>43661</v>
      </c>
      <c r="J137" s="90" t="s">
        <v>475</v>
      </c>
      <c r="K137" s="97" t="s">
        <v>642</v>
      </c>
      <c r="L137" s="91" t="s">
        <v>296</v>
      </c>
      <c r="M137" s="91" t="s">
        <v>884</v>
      </c>
      <c r="N137" s="88"/>
      <c r="O137" s="94"/>
      <c r="P137" s="94" t="s">
        <v>125</v>
      </c>
      <c r="Q137" s="93" t="s">
        <v>116</v>
      </c>
      <c r="R137" s="94"/>
      <c r="S137" s="94"/>
      <c r="T137" s="94"/>
      <c r="U137" s="94"/>
      <c r="V137" s="91" t="s">
        <v>632</v>
      </c>
      <c r="W137" s="88"/>
      <c r="X137" s="88"/>
      <c r="Y137" s="89"/>
      <c r="Z137" s="89"/>
      <c r="AA137" s="89"/>
      <c r="AB137" s="92">
        <v>43466</v>
      </c>
      <c r="AC137" s="94" t="s">
        <v>414</v>
      </c>
      <c r="AD137" s="94" t="s">
        <v>677</v>
      </c>
      <c r="AE137" s="88" t="s">
        <v>3</v>
      </c>
      <c r="AF137" s="94" t="str">
        <f>IF(H137="","",IF(H137&lt;=أساسيات!$G$13,أساسيات!$H$13,IF(H137&lt;=أساسيات!$G$12,أساسيات!$H$12,IF(H137&lt;=أساسيات!$G$11,أساسيات!$H$11,IF(H137&lt;=أساسيات!$G$10,أساسيات!$H$10,IF(H137&lt;=أساسيات!$G$9,أساسيات!$H$9,IF(H137&lt;=أساسيات!$G$8,أساسيات!$H$8,IF(H137&lt;=أساسيات!$G$7,أساسيات!$H$7,IF(H137&lt;=أساسيات!$G$6,أساسيات!$H$6,IF(H137&lt;=أساسيات!$G$5,أساسيات!$H$5,IF(H137&lt;=أساسيات!$G$4,أساسيات!$H$4,IF(H137&lt;=أساسيات!$G$3,أساسيات!$H$3,أساسيات!$H$2))))))))))))</f>
        <v>الثالث</v>
      </c>
      <c r="AG137" s="95" t="str">
        <f>IF(H137="","",IF(H137&lt;=أساسيات!$G$13,أساسيات!$I$13,IF(H137&lt;=أساسيات!$G$12,أساسيات!$I$12,IF(H137&lt;=أساسيات!$G$11,أساسيات!$I$11,IF(H137&lt;=أساسيات!$G$10,أساسيات!$I$10,IF(H137&lt;=أساسيات!$G$9,أساسيات!$I$9,IF(H137&lt;=أساسيات!$G$8,أساسيات!$I$8,IF(H137&lt;=أساسيات!$G$7,أساسيات!$I$7,IF(H137&lt;=أساسيات!$G$6,أساسيات!$I$6,IF(H137&lt;=أساسيات!$G$5,أساسيات!$I$5,IF(H137&lt;=أساسيات!$G$4,أساسيات!$I$4,IF(H137&lt;=أساسيات!$G$3,أساسيات!$I$3,أساسيات!$I$2))))))))))))</f>
        <v>ويجوز ثاني</v>
      </c>
      <c r="AH137" s="91"/>
      <c r="AI137" s="99">
        <f>IFERROR(IF(H137="","",DATEDIF($H137,أساسيات!$J$2,"Y")),"")</f>
        <v>8</v>
      </c>
      <c r="AJ137" s="99">
        <f>IFERROR(IF(H137="","",DATEDIF($H137,أساسيات!$J$2,"ym")),"")</f>
        <v>4</v>
      </c>
      <c r="AK137" s="99">
        <f>IFERROR(IF(H137="","",DATEDIF($H137,أساسيات!$J$2,"md")),"")</f>
        <v>7</v>
      </c>
      <c r="AL137" s="99"/>
      <c r="AM137" s="99"/>
      <c r="AN137" s="88"/>
      <c r="AO137" s="88"/>
      <c r="AP137" s="94">
        <v>39</v>
      </c>
      <c r="AQ137" s="94">
        <v>2</v>
      </c>
    </row>
    <row r="138" spans="1:43" s="96" customFormat="1" x14ac:dyDescent="0.25">
      <c r="A138" s="88"/>
      <c r="B138" s="89">
        <v>27</v>
      </c>
      <c r="C138" s="128" t="s">
        <v>497</v>
      </c>
      <c r="D138" s="128" t="s">
        <v>1499</v>
      </c>
      <c r="E138" s="91" t="s">
        <v>110</v>
      </c>
      <c r="F138" s="129" t="s">
        <v>750</v>
      </c>
      <c r="G138" s="88" t="s">
        <v>1456</v>
      </c>
      <c r="H138" s="92">
        <v>39467</v>
      </c>
      <c r="I138" s="92"/>
      <c r="J138" s="90" t="s">
        <v>475</v>
      </c>
      <c r="K138" s="97" t="s">
        <v>642</v>
      </c>
      <c r="L138" s="91" t="s">
        <v>1504</v>
      </c>
      <c r="M138" s="91" t="s">
        <v>1505</v>
      </c>
      <c r="N138" s="88" t="s">
        <v>242</v>
      </c>
      <c r="O138" s="94"/>
      <c r="P138" s="94"/>
      <c r="Q138" s="93" t="s">
        <v>116</v>
      </c>
      <c r="R138" s="94"/>
      <c r="S138" s="94"/>
      <c r="T138" s="94"/>
      <c r="U138" s="94"/>
      <c r="V138" s="91"/>
      <c r="W138" s="88"/>
      <c r="X138" s="88"/>
      <c r="Y138" s="89"/>
      <c r="Z138" s="89"/>
      <c r="AA138" s="89"/>
      <c r="AB138" s="92"/>
      <c r="AC138" s="94"/>
      <c r="AD138" s="94"/>
      <c r="AE138" s="88"/>
      <c r="AF138" s="94" t="str">
        <f>IF(H138="","",IF(H138&lt;=أساسيات!$G$13,أساسيات!$H$13,IF(H138&lt;=أساسيات!$G$12,أساسيات!$H$12,IF(H138&lt;=أساسيات!$G$11,أساسيات!$H$11,IF(H138&lt;=أساسيات!$G$10,أساسيات!$H$10,IF(H138&lt;=أساسيات!$G$9,أساسيات!$H$9,IF(H138&lt;=أساسيات!$G$8,أساسيات!$H$8,IF(H138&lt;=أساسيات!$G$7,أساسيات!$H$7,IF(H138&lt;=أساسيات!$G$6,أساسيات!$H$6,IF(H138&lt;=أساسيات!$G$5,أساسيات!$H$5,IF(H138&lt;=أساسيات!$G$4,أساسيات!$H$4,IF(H138&lt;=أساسيات!$G$3,أساسيات!$H$3,أساسيات!$H$2))))))))))))</f>
        <v>السابع</v>
      </c>
      <c r="AG138" s="95" t="str">
        <f>IF(H138="","",IF(H138&lt;=أساسيات!$G$13,أساسيات!$I$13,IF(H138&lt;=أساسيات!$G$12,أساسيات!$I$12,IF(H138&lt;=أساسيات!$G$11,أساسيات!$I$11,IF(H138&lt;=أساسيات!$G$10,أساسيات!$I$10,IF(H138&lt;=أساسيات!$G$9,أساسيات!$I$9,IF(H138&lt;=أساسيات!$G$8,أساسيات!$I$8,IF(H138&lt;=أساسيات!$G$7,أساسيات!$I$7,IF(H138&lt;=أساسيات!$G$6,أساسيات!$I$6,IF(H138&lt;=أساسيات!$G$5,أساسيات!$I$5,IF(H138&lt;=أساسيات!$G$4,أساسيات!$I$4,IF(H138&lt;=أساسيات!$G$3,أساسيات!$I$3,أساسيات!$I$2))))))))))))</f>
        <v>ويجوز سادس وخامس</v>
      </c>
      <c r="AH138" s="91"/>
      <c r="AI138" s="99">
        <f>IFERROR(IF(H138="","",DATEDIF($H138,أساسيات!$J$2,"Y")),"")</f>
        <v>11</v>
      </c>
      <c r="AJ138" s="99">
        <f>IFERROR(IF(H138="","",DATEDIF($H138,أساسيات!$J$2,"ym")),"")</f>
        <v>7</v>
      </c>
      <c r="AK138" s="99">
        <f>IFERROR(IF(H138="","",DATEDIF($H138,أساسيات!$J$2,"md")),"")</f>
        <v>12</v>
      </c>
      <c r="AL138" s="99"/>
      <c r="AM138" s="99"/>
      <c r="AN138" s="88" t="s">
        <v>1498</v>
      </c>
      <c r="AO138" s="88"/>
      <c r="AP138" s="94">
        <v>187</v>
      </c>
      <c r="AQ138" s="94"/>
    </row>
    <row r="139" spans="1:43" s="96" customFormat="1" x14ac:dyDescent="0.25">
      <c r="A139" s="88" t="s">
        <v>1648</v>
      </c>
      <c r="B139" s="89">
        <v>28</v>
      </c>
      <c r="C139" s="128" t="s">
        <v>1576</v>
      </c>
      <c r="D139" s="128" t="s">
        <v>773</v>
      </c>
      <c r="E139" s="91" t="s">
        <v>600</v>
      </c>
      <c r="F139" s="129" t="s">
        <v>1573</v>
      </c>
      <c r="G139" s="88" t="s">
        <v>1385</v>
      </c>
      <c r="H139" s="92">
        <v>40695</v>
      </c>
      <c r="I139" s="92"/>
      <c r="J139" s="90" t="s">
        <v>475</v>
      </c>
      <c r="K139" s="97" t="s">
        <v>642</v>
      </c>
      <c r="L139" s="91" t="s">
        <v>1601</v>
      </c>
      <c r="M139" s="91" t="s">
        <v>1602</v>
      </c>
      <c r="N139" s="88" t="s">
        <v>693</v>
      </c>
      <c r="O139" s="88"/>
      <c r="P139" s="88"/>
      <c r="Q139" s="93" t="s">
        <v>116</v>
      </c>
      <c r="R139" s="94"/>
      <c r="S139" s="94"/>
      <c r="T139" s="94"/>
      <c r="U139" s="94"/>
      <c r="V139" s="91"/>
      <c r="W139" s="88"/>
      <c r="X139" s="88"/>
      <c r="Y139" s="130"/>
      <c r="Z139" s="130"/>
      <c r="AA139" s="130"/>
      <c r="AB139" s="92"/>
      <c r="AC139" s="94"/>
      <c r="AD139" s="94"/>
      <c r="AE139" s="88"/>
      <c r="AF139" s="94" t="str">
        <f>IF(H139="","",IF(H139&lt;=أساسيات!$G$13,أساسيات!$H$13,IF(H139&lt;=أساسيات!$G$12,أساسيات!$H$12,IF(H139&lt;=أساسيات!$G$11,أساسيات!$H$11,IF(H139&lt;=أساسيات!$G$10,أساسيات!$H$10,IF(H139&lt;=أساسيات!$G$9,أساسيات!$H$9,IF(H139&lt;=أساسيات!$G$8,أساسيات!$H$8,IF(H139&lt;=أساسيات!$G$7,أساسيات!$H$7,IF(H139&lt;=أساسيات!$G$6,أساسيات!$H$6,IF(H139&lt;=أساسيات!$G$5,أساسيات!$H$5,IF(H139&lt;=أساسيات!$G$4,أساسيات!$H$4,IF(H139&lt;=أساسيات!$G$3,أساسيات!$H$3,أساسيات!$H$2))))))))))))</f>
        <v>الثالث</v>
      </c>
      <c r="AG139" s="95" t="str">
        <f>IF(H139="","",IF(H139&lt;=أساسيات!$G$13,أساسيات!$I$13,IF(H139&lt;=أساسيات!$G$12,أساسيات!$I$12,IF(H139&lt;=أساسيات!$G$11,أساسيات!$I$11,IF(H139&lt;=أساسيات!$G$10,أساسيات!$I$10,IF(H139&lt;=أساسيات!$G$9,أساسيات!$I$9,IF(H139&lt;=أساسيات!$G$8,أساسيات!$I$8,IF(H139&lt;=أساسيات!$G$7,أساسيات!$I$7,IF(H139&lt;=أساسيات!$G$6,أساسيات!$I$6,IF(H139&lt;=أساسيات!$G$5,أساسيات!$I$5,IF(H139&lt;=أساسيات!$G$4,أساسيات!$I$4,IF(H139&lt;=أساسيات!$G$3,أساسيات!$I$3,أساسيات!$I$2))))))))))))</f>
        <v>ويجوز ثاني</v>
      </c>
      <c r="AH139" s="91"/>
      <c r="AI139" s="99">
        <f>IFERROR(IF(H139="","",DATEDIF($H139,أساسيات!$J$2,"Y")),"")</f>
        <v>8</v>
      </c>
      <c r="AJ139" s="99">
        <f>IFERROR(IF(H139="","",DATEDIF($H139,أساسيات!$J$2,"ym")),"")</f>
        <v>3</v>
      </c>
      <c r="AK139" s="99">
        <f>IFERROR(IF(H139="","",DATEDIF($H139,أساسيات!$J$2,"md")),"")</f>
        <v>0</v>
      </c>
      <c r="AL139" s="99"/>
      <c r="AM139" s="99"/>
      <c r="AN139" s="88"/>
      <c r="AO139" s="88"/>
      <c r="AP139" s="94"/>
      <c r="AQ139" s="94"/>
    </row>
    <row r="140" spans="1:43" s="96" customFormat="1" x14ac:dyDescent="0.25">
      <c r="A140" s="88">
        <v>203</v>
      </c>
      <c r="B140" s="89">
        <v>29</v>
      </c>
      <c r="C140" s="128" t="s">
        <v>41</v>
      </c>
      <c r="D140" s="128" t="s">
        <v>1658</v>
      </c>
      <c r="E140" s="91" t="s">
        <v>183</v>
      </c>
      <c r="F140" s="129" t="s">
        <v>500</v>
      </c>
      <c r="G140" s="88" t="s">
        <v>244</v>
      </c>
      <c r="H140" s="92">
        <v>40909</v>
      </c>
      <c r="I140" s="92" t="s">
        <v>780</v>
      </c>
      <c r="J140" s="90" t="s">
        <v>475</v>
      </c>
      <c r="K140" s="97" t="s">
        <v>642</v>
      </c>
      <c r="L140" s="91" t="s">
        <v>1660</v>
      </c>
      <c r="M140" s="91" t="s">
        <v>1659</v>
      </c>
      <c r="N140" s="88" t="s">
        <v>479</v>
      </c>
      <c r="O140" s="94"/>
      <c r="P140" s="94" t="s">
        <v>158</v>
      </c>
      <c r="Q140" s="93" t="s">
        <v>115</v>
      </c>
      <c r="R140" s="94" t="s">
        <v>780</v>
      </c>
      <c r="S140" s="94" t="s">
        <v>1661</v>
      </c>
      <c r="T140" s="94">
        <v>3832224</v>
      </c>
      <c r="U140" s="94">
        <v>2050070632</v>
      </c>
      <c r="V140" s="91"/>
      <c r="W140" s="88"/>
      <c r="X140" s="88"/>
      <c r="Y140" s="89"/>
      <c r="Z140" s="89"/>
      <c r="AA140" s="89"/>
      <c r="AB140" s="92" t="s">
        <v>780</v>
      </c>
      <c r="AC140" s="94" t="s">
        <v>780</v>
      </c>
      <c r="AD140" s="94" t="s">
        <v>780</v>
      </c>
      <c r="AE140" s="88" t="s">
        <v>3</v>
      </c>
      <c r="AF140" s="94" t="str">
        <f>IF(H140="","",IF(H140&lt;=أساسيات!$G$13,أساسيات!$H$13,IF(H140&lt;=أساسيات!$G$12,أساسيات!$H$12,IF(H140&lt;=أساسيات!$G$11,أساسيات!$H$11,IF(H140&lt;=أساسيات!$G$10,أساسيات!$H$10,IF(H140&lt;=أساسيات!$G$9,أساسيات!$H$9,IF(H140&lt;=أساسيات!$G$8,أساسيات!$H$8,IF(H140&lt;=أساسيات!$G$7,أساسيات!$H$7,IF(H140&lt;=أساسيات!$G$6,أساسيات!$H$6,IF(H140&lt;=أساسيات!$G$5,أساسيات!$H$5,IF(H140&lt;=أساسيات!$G$4,أساسيات!$H$4,IF(H140&lt;=أساسيات!$G$3,أساسيات!$H$3,أساسيات!$H$2))))))))))))</f>
        <v>الثالث</v>
      </c>
      <c r="AG140" s="95" t="str">
        <f>IF(H140="","",IF(H140&lt;=أساسيات!$G$13,أساسيات!$I$13,IF(H140&lt;=أساسيات!$G$12,أساسيات!$I$12,IF(H140&lt;=أساسيات!$G$11,أساسيات!$I$11,IF(H140&lt;=أساسيات!$G$10,أساسيات!$I$10,IF(H140&lt;=أساسيات!$G$9,أساسيات!$I$9,IF(H140&lt;=أساسيات!$G$8,أساسيات!$I$8,IF(H140&lt;=أساسيات!$G$7,أساسيات!$I$7,IF(H140&lt;=أساسيات!$G$6,أساسيات!$I$6,IF(H140&lt;=أساسيات!$G$5,أساسيات!$I$5,IF(H140&lt;=أساسيات!$G$4,أساسيات!$I$4,IF(H140&lt;=أساسيات!$G$3,أساسيات!$I$3,أساسيات!$I$2))))))))))))</f>
        <v>ويجوز ثاني</v>
      </c>
      <c r="AH140" s="91"/>
      <c r="AI140" s="99">
        <f>IFERROR(IF(H140="","",DATEDIF($H140,أساسيات!$J$2,"Y")),"")</f>
        <v>7</v>
      </c>
      <c r="AJ140" s="99">
        <f>IFERROR(IF(H140="","",DATEDIF($H140,أساسيات!$J$2,"ym")),"")</f>
        <v>8</v>
      </c>
      <c r="AK140" s="99">
        <f>IFERROR(IF(H140="","",DATEDIF($H140,أساسيات!$J$2,"md")),"")</f>
        <v>0</v>
      </c>
      <c r="AL140" s="99"/>
      <c r="AM140" s="99"/>
      <c r="AN140" s="88"/>
      <c r="AO140" s="88"/>
      <c r="AP140" s="94" t="s">
        <v>780</v>
      </c>
      <c r="AQ140" s="94"/>
    </row>
    <row r="141" spans="1:43" s="96" customFormat="1" x14ac:dyDescent="0.25">
      <c r="A141" s="88"/>
      <c r="B141" s="89">
        <v>30</v>
      </c>
      <c r="C141" s="128" t="s">
        <v>534</v>
      </c>
      <c r="D141" s="128" t="s">
        <v>452</v>
      </c>
      <c r="E141" s="91" t="s">
        <v>1190</v>
      </c>
      <c r="F141" s="129" t="s">
        <v>1369</v>
      </c>
      <c r="G141" s="88" t="s">
        <v>1370</v>
      </c>
      <c r="H141" s="92">
        <v>40940</v>
      </c>
      <c r="I141" s="92"/>
      <c r="J141" s="90" t="s">
        <v>475</v>
      </c>
      <c r="K141" s="97" t="s">
        <v>642</v>
      </c>
      <c r="L141" s="91" t="s">
        <v>1254</v>
      </c>
      <c r="M141" s="91" t="s">
        <v>1255</v>
      </c>
      <c r="N141" s="88"/>
      <c r="O141" s="94"/>
      <c r="P141" s="94"/>
      <c r="Q141" s="93" t="s">
        <v>115</v>
      </c>
      <c r="R141" s="94"/>
      <c r="S141" s="94" t="s">
        <v>1624</v>
      </c>
      <c r="T141" s="94"/>
      <c r="U141" s="94"/>
      <c r="V141" s="91"/>
      <c r="W141" s="88" t="s">
        <v>1190</v>
      </c>
      <c r="X141" s="88" t="s">
        <v>1558</v>
      </c>
      <c r="Y141" s="89"/>
      <c r="Z141" s="89"/>
      <c r="AA141" s="89"/>
      <c r="AB141" s="92"/>
      <c r="AC141" s="94"/>
      <c r="AD141" s="94"/>
      <c r="AE141" s="88"/>
      <c r="AF141" s="94" t="str">
        <f>IF(H141="","",IF(H141&lt;=أساسيات!$G$13,أساسيات!$H$13,IF(H141&lt;=أساسيات!$G$12,أساسيات!$H$12,IF(H141&lt;=أساسيات!$G$11,أساسيات!$H$11,IF(H141&lt;=أساسيات!$G$10,أساسيات!$H$10,IF(H141&lt;=أساسيات!$G$9,أساسيات!$H$9,IF(H141&lt;=أساسيات!$G$8,أساسيات!$H$8,IF(H141&lt;=أساسيات!$G$7,أساسيات!$H$7,IF(H141&lt;=أساسيات!$G$6,أساسيات!$H$6,IF(H141&lt;=أساسيات!$G$5,أساسيات!$H$5,IF(H141&lt;=أساسيات!$G$4,أساسيات!$H$4,IF(H141&lt;=أساسيات!$G$3,أساسيات!$H$3,أساسيات!$H$2))))))))))))</f>
        <v>الثاني</v>
      </c>
      <c r="AG141" s="95" t="str">
        <f>IF(H141="","",IF(H141&lt;=أساسيات!$G$13,أساسيات!$I$13,IF(H141&lt;=أساسيات!$G$12,أساسيات!$I$12,IF(H141&lt;=أساسيات!$G$11,أساسيات!$I$11,IF(H141&lt;=أساسيات!$G$10,أساسيات!$I$10,IF(H141&lt;=أساسيات!$G$9,أساسيات!$I$9,IF(H141&lt;=أساسيات!$G$8,أساسيات!$I$8,IF(H141&lt;=أساسيات!$G$7,أساسيات!$I$7,IF(H141&lt;=أساسيات!$G$6,أساسيات!$I$6,IF(H141&lt;=أساسيات!$G$5,أساسيات!$I$5,IF(H141&lt;=أساسيات!$G$4,أساسيات!$I$4,IF(H141&lt;=أساسيات!$G$3,أساسيات!$I$3,أساسيات!$I$2))))))))))))</f>
        <v>ويجوز أول</v>
      </c>
      <c r="AH141" s="91"/>
      <c r="AI141" s="99">
        <f>IFERROR(IF(H141="","",DATEDIF($H141,أساسيات!$J$2,"Y")),"")</f>
        <v>7</v>
      </c>
      <c r="AJ141" s="99">
        <f>IFERROR(IF(H141="","",DATEDIF($H141,أساسيات!$J$2,"ym")),"")</f>
        <v>7</v>
      </c>
      <c r="AK141" s="99">
        <f>IFERROR(IF(H141="","",DATEDIF($H141,أساسيات!$J$2,"md")),"")</f>
        <v>0</v>
      </c>
      <c r="AL141" s="99"/>
      <c r="AM141" s="99"/>
      <c r="AN141" s="88"/>
      <c r="AO141" s="88"/>
      <c r="AP141" s="94"/>
      <c r="AQ141" s="94"/>
    </row>
    <row r="142" spans="1:43" s="96" customFormat="1" x14ac:dyDescent="0.25">
      <c r="A142" s="88" t="s">
        <v>1288</v>
      </c>
      <c r="B142" s="89">
        <v>1</v>
      </c>
      <c r="C142" s="128" t="s">
        <v>247</v>
      </c>
      <c r="D142" s="128" t="s">
        <v>1213</v>
      </c>
      <c r="E142" s="91" t="s">
        <v>1293</v>
      </c>
      <c r="F142" s="129" t="s">
        <v>1363</v>
      </c>
      <c r="G142" s="88" t="s">
        <v>1364</v>
      </c>
      <c r="H142" s="92">
        <v>40179</v>
      </c>
      <c r="I142" s="92"/>
      <c r="J142" s="90" t="s">
        <v>478</v>
      </c>
      <c r="K142" s="97" t="s">
        <v>642</v>
      </c>
      <c r="L142" s="91" t="s">
        <v>1295</v>
      </c>
      <c r="M142" s="91" t="s">
        <v>1296</v>
      </c>
      <c r="N142" s="88"/>
      <c r="O142" s="94"/>
      <c r="P142" s="94"/>
      <c r="Q142" s="93" t="s">
        <v>115</v>
      </c>
      <c r="R142" s="94"/>
      <c r="S142" s="94"/>
      <c r="T142" s="94"/>
      <c r="U142" s="94"/>
      <c r="V142" s="91"/>
      <c r="W142" s="88"/>
      <c r="X142" s="88"/>
      <c r="Y142" s="89"/>
      <c r="Z142" s="89"/>
      <c r="AA142" s="89"/>
      <c r="AB142" s="92"/>
      <c r="AC142" s="94"/>
      <c r="AD142" s="94"/>
      <c r="AE142" s="88"/>
      <c r="AF142" s="94" t="str">
        <f>IF(H142="","",IF(H142&lt;=أساسيات!$G$13,أساسيات!$H$13,IF(H142&lt;=أساسيات!$G$12,أساسيات!$H$12,IF(H142&lt;=أساسيات!$G$11,أساسيات!$H$11,IF(H142&lt;=أساسيات!$G$10,أساسيات!$H$10,IF(H142&lt;=أساسيات!$G$9,أساسيات!$H$9,IF(H142&lt;=أساسيات!$G$8,أساسيات!$H$8,IF(H142&lt;=أساسيات!$G$7,أساسيات!$H$7,IF(H142&lt;=أساسيات!$G$6,أساسيات!$H$6,IF(H142&lt;=أساسيات!$G$5,أساسيات!$H$5,IF(H142&lt;=أساسيات!$G$4,أساسيات!$H$4,IF(H142&lt;=أساسيات!$G$3,أساسيات!$H$3,أساسيات!$H$2))))))))))))</f>
        <v>الخامس</v>
      </c>
      <c r="AG142" s="95" t="str">
        <f>IF(H142="","",IF(H142&lt;=أساسيات!$G$13,أساسيات!$I$13,IF(H142&lt;=أساسيات!$G$12,أساسيات!$I$12,IF(H142&lt;=أساسيات!$G$11,أساسيات!$I$11,IF(H142&lt;=أساسيات!$G$10,أساسيات!$I$10,IF(H142&lt;=أساسيات!$G$9,أساسيات!$I$9,IF(H142&lt;=أساسيات!$G$8,أساسيات!$I$8,IF(H142&lt;=أساسيات!$G$7,أساسيات!$I$7,IF(H142&lt;=أساسيات!$G$6,أساسيات!$I$6,IF(H142&lt;=أساسيات!$G$5,أساسيات!$I$5,IF(H142&lt;=أساسيات!$G$4,أساسيات!$I$4,IF(H142&lt;=أساسيات!$G$3,أساسيات!$I$3,أساسيات!$I$2))))))))))))</f>
        <v>ويجوز رابع وثالث</v>
      </c>
      <c r="AH142" s="91"/>
      <c r="AI142" s="99">
        <f>IFERROR(IF(H142="","",DATEDIF($H142,أساسيات!$J$2,"Y")),"")</f>
        <v>9</v>
      </c>
      <c r="AJ142" s="99">
        <f>IFERROR(IF(H142="","",DATEDIF($H142,أساسيات!$J$2,"ym")),"")</f>
        <v>8</v>
      </c>
      <c r="AK142" s="99">
        <f>IFERROR(IF(H142="","",DATEDIF($H142,أساسيات!$J$2,"md")),"")</f>
        <v>0</v>
      </c>
      <c r="AL142" s="99"/>
      <c r="AM142" s="99"/>
      <c r="AN142" s="88"/>
      <c r="AO142" s="88"/>
      <c r="AP142" s="94"/>
      <c r="AQ142" s="94"/>
    </row>
    <row r="143" spans="1:43" s="96" customFormat="1" x14ac:dyDescent="0.25">
      <c r="A143" s="88"/>
      <c r="B143" s="89">
        <v>2</v>
      </c>
      <c r="C143" s="128" t="s">
        <v>1480</v>
      </c>
      <c r="D143" s="128" t="s">
        <v>682</v>
      </c>
      <c r="E143" s="91" t="s">
        <v>1312</v>
      </c>
      <c r="F143" s="129" t="s">
        <v>1493</v>
      </c>
      <c r="G143" s="88" t="s">
        <v>1494</v>
      </c>
      <c r="H143" s="92">
        <v>40179</v>
      </c>
      <c r="I143" s="92"/>
      <c r="J143" s="90" t="s">
        <v>478</v>
      </c>
      <c r="K143" s="97" t="s">
        <v>642</v>
      </c>
      <c r="L143" s="91" t="s">
        <v>1481</v>
      </c>
      <c r="M143" s="91" t="s">
        <v>1482</v>
      </c>
      <c r="N143" s="88"/>
      <c r="O143" s="94"/>
      <c r="P143" s="94"/>
      <c r="Q143" s="93" t="s">
        <v>116</v>
      </c>
      <c r="R143" s="94"/>
      <c r="S143" s="94"/>
      <c r="T143" s="94"/>
      <c r="U143" s="94"/>
      <c r="V143" s="91" t="s">
        <v>632</v>
      </c>
      <c r="W143" s="88"/>
      <c r="X143" s="88"/>
      <c r="Y143" s="89"/>
      <c r="Z143" s="89"/>
      <c r="AA143" s="89"/>
      <c r="AB143" s="92"/>
      <c r="AC143" s="94" t="s">
        <v>1388</v>
      </c>
      <c r="AD143" s="94"/>
      <c r="AE143" s="88"/>
      <c r="AF143" s="94" t="str">
        <f>IF(H143="","",IF(H143&lt;=أساسيات!$G$13,أساسيات!$H$13,IF(H143&lt;=أساسيات!$G$12,أساسيات!$H$12,IF(H143&lt;=أساسيات!$G$11,أساسيات!$H$11,IF(H143&lt;=أساسيات!$G$10,أساسيات!$H$10,IF(H143&lt;=أساسيات!$G$9,أساسيات!$H$9,IF(H143&lt;=أساسيات!$G$8,أساسيات!$H$8,IF(H143&lt;=أساسيات!$G$7,أساسيات!$H$7,IF(H143&lt;=أساسيات!$G$6,أساسيات!$H$6,IF(H143&lt;=أساسيات!$G$5,أساسيات!$H$5,IF(H143&lt;=أساسيات!$G$4,أساسيات!$H$4,IF(H143&lt;=أساسيات!$G$3,أساسيات!$H$3,أساسيات!$H$2))))))))))))</f>
        <v>الخامس</v>
      </c>
      <c r="AG143" s="95" t="str">
        <f>IF(H143="","",IF(H143&lt;=أساسيات!$G$13,أساسيات!$I$13,IF(H143&lt;=أساسيات!$G$12,أساسيات!$I$12,IF(H143&lt;=أساسيات!$G$11,أساسيات!$I$11,IF(H143&lt;=أساسيات!$G$10,أساسيات!$I$10,IF(H143&lt;=أساسيات!$G$9,أساسيات!$I$9,IF(H143&lt;=أساسيات!$G$8,أساسيات!$I$8,IF(H143&lt;=أساسيات!$G$7,أساسيات!$I$7,IF(H143&lt;=أساسيات!$G$6,أساسيات!$I$6,IF(H143&lt;=أساسيات!$G$5,أساسيات!$I$5,IF(H143&lt;=أساسيات!$G$4,أساسيات!$I$4,IF(H143&lt;=أساسيات!$G$3,أساسيات!$I$3,أساسيات!$I$2))))))))))))</f>
        <v>ويجوز رابع وثالث</v>
      </c>
      <c r="AH143" s="91"/>
      <c r="AI143" s="99">
        <f>IFERROR(IF(H143="","",DATEDIF($H143,أساسيات!$J$2,"Y")),"")</f>
        <v>9</v>
      </c>
      <c r="AJ143" s="99">
        <f>IFERROR(IF(H143="","",DATEDIF($H143,أساسيات!$J$2,"ym")),"")</f>
        <v>8</v>
      </c>
      <c r="AK143" s="99">
        <f>IFERROR(IF(H143="","",DATEDIF($H143,أساسيات!$J$2,"md")),"")</f>
        <v>0</v>
      </c>
      <c r="AL143" s="99"/>
      <c r="AM143" s="99"/>
      <c r="AN143" s="88"/>
      <c r="AO143" s="88"/>
      <c r="AP143" s="94"/>
      <c r="AQ143" s="94"/>
    </row>
    <row r="144" spans="1:43" s="96" customFormat="1" x14ac:dyDescent="0.25">
      <c r="A144" s="88" t="s">
        <v>1288</v>
      </c>
      <c r="B144" s="89">
        <v>3</v>
      </c>
      <c r="C144" s="128" t="s">
        <v>169</v>
      </c>
      <c r="D144" s="128" t="s">
        <v>1214</v>
      </c>
      <c r="E144" s="91" t="s">
        <v>737</v>
      </c>
      <c r="F144" s="129" t="s">
        <v>20</v>
      </c>
      <c r="G144" s="88" t="s">
        <v>1397</v>
      </c>
      <c r="H144" s="92">
        <v>39448</v>
      </c>
      <c r="I144" s="92"/>
      <c r="J144" s="90" t="s">
        <v>478</v>
      </c>
      <c r="K144" s="97" t="s">
        <v>642</v>
      </c>
      <c r="L144" s="91" t="s">
        <v>1486</v>
      </c>
      <c r="M144" s="91" t="s">
        <v>1487</v>
      </c>
      <c r="N144" s="88"/>
      <c r="O144" s="94"/>
      <c r="P144" s="94"/>
      <c r="Q144" s="93" t="s">
        <v>115</v>
      </c>
      <c r="R144" s="94"/>
      <c r="S144" s="94"/>
      <c r="T144" s="94"/>
      <c r="U144" s="94"/>
      <c r="V144" s="91"/>
      <c r="W144" s="88"/>
      <c r="X144" s="88"/>
      <c r="Y144" s="89"/>
      <c r="Z144" s="89"/>
      <c r="AA144" s="89"/>
      <c r="AB144" s="92"/>
      <c r="AC144" s="94"/>
      <c r="AD144" s="94"/>
      <c r="AE144" s="88"/>
      <c r="AF144" s="94" t="str">
        <f>IF(H144="","",IF(H144&lt;=أساسيات!$G$13,أساسيات!$H$13,IF(H144&lt;=أساسيات!$G$12,أساسيات!$H$12,IF(H144&lt;=أساسيات!$G$11,أساسيات!$H$11,IF(H144&lt;=أساسيات!$G$10,أساسيات!$H$10,IF(H144&lt;=أساسيات!$G$9,أساسيات!$H$9,IF(H144&lt;=أساسيات!$G$8,أساسيات!$H$8,IF(H144&lt;=أساسيات!$G$7,أساسيات!$H$7,IF(H144&lt;=أساسيات!$G$6,أساسيات!$H$6,IF(H144&lt;=أساسيات!$G$5,أساسيات!$H$5,IF(H144&lt;=أساسيات!$G$4,أساسيات!$H$4,IF(H144&lt;=أساسيات!$G$3,أساسيات!$H$3,أساسيات!$H$2))))))))))))</f>
        <v>السابع</v>
      </c>
      <c r="AG144" s="95" t="str">
        <f>IF(H144="","",IF(H144&lt;=أساسيات!$G$13,أساسيات!$I$13,IF(H144&lt;=أساسيات!$G$12,أساسيات!$I$12,IF(H144&lt;=أساسيات!$G$11,أساسيات!$I$11,IF(H144&lt;=أساسيات!$G$10,أساسيات!$I$10,IF(H144&lt;=أساسيات!$G$9,أساسيات!$I$9,IF(H144&lt;=أساسيات!$G$8,أساسيات!$I$8,IF(H144&lt;=أساسيات!$G$7,أساسيات!$I$7,IF(H144&lt;=أساسيات!$G$6,أساسيات!$I$6,IF(H144&lt;=أساسيات!$G$5,أساسيات!$I$5,IF(H144&lt;=أساسيات!$G$4,أساسيات!$I$4,IF(H144&lt;=أساسيات!$G$3,أساسيات!$I$3,أساسيات!$I$2))))))))))))</f>
        <v>ويجوز سادس وخامس</v>
      </c>
      <c r="AH144" s="91"/>
      <c r="AI144" s="99">
        <f>IFERROR(IF(H144="","",DATEDIF($H144,أساسيات!$J$2,"Y")),"")</f>
        <v>11</v>
      </c>
      <c r="AJ144" s="99">
        <f>IFERROR(IF(H144="","",DATEDIF($H144,أساسيات!$J$2,"ym")),"")</f>
        <v>8</v>
      </c>
      <c r="AK144" s="99">
        <f>IFERROR(IF(H144="","",DATEDIF($H144,أساسيات!$J$2,"md")),"")</f>
        <v>0</v>
      </c>
      <c r="AL144" s="99"/>
      <c r="AM144" s="99"/>
      <c r="AN144" s="88"/>
      <c r="AO144" s="88"/>
      <c r="AP144" s="94"/>
      <c r="AQ144" s="94"/>
    </row>
    <row r="145" spans="1:43" s="96" customFormat="1" x14ac:dyDescent="0.25">
      <c r="A145" s="88"/>
      <c r="B145" s="89">
        <v>4</v>
      </c>
      <c r="C145" s="128" t="s">
        <v>15</v>
      </c>
      <c r="D145" s="128" t="s">
        <v>700</v>
      </c>
      <c r="E145" s="91" t="s">
        <v>110</v>
      </c>
      <c r="F145" s="129" t="s">
        <v>724</v>
      </c>
      <c r="G145" s="88" t="s">
        <v>1387</v>
      </c>
      <c r="H145" s="92">
        <v>40909</v>
      </c>
      <c r="I145" s="92"/>
      <c r="J145" s="90" t="s">
        <v>478</v>
      </c>
      <c r="K145" s="97" t="s">
        <v>642</v>
      </c>
      <c r="L145" s="91" t="s">
        <v>1274</v>
      </c>
      <c r="M145" s="91" t="s">
        <v>1275</v>
      </c>
      <c r="N145" s="88"/>
      <c r="O145" s="94"/>
      <c r="P145" s="94"/>
      <c r="Q145" s="93" t="s">
        <v>115</v>
      </c>
      <c r="R145" s="94"/>
      <c r="S145" s="94"/>
      <c r="T145" s="94"/>
      <c r="U145" s="94"/>
      <c r="V145" s="91"/>
      <c r="W145" s="88"/>
      <c r="X145" s="88"/>
      <c r="Y145" s="89"/>
      <c r="Z145" s="89"/>
      <c r="AA145" s="89"/>
      <c r="AB145" s="92"/>
      <c r="AC145" s="94"/>
      <c r="AD145" s="94"/>
      <c r="AE145" s="88"/>
      <c r="AF145" s="94" t="str">
        <f>IF(H145="","",IF(H145&lt;=أساسيات!$G$13,أساسيات!$H$13,IF(H145&lt;=أساسيات!$G$12,أساسيات!$H$12,IF(H145&lt;=أساسيات!$G$11,أساسيات!$H$11,IF(H145&lt;=أساسيات!$G$10,أساسيات!$H$10,IF(H145&lt;=أساسيات!$G$9,أساسيات!$H$9,IF(H145&lt;=أساسيات!$G$8,أساسيات!$H$8,IF(H145&lt;=أساسيات!$G$7,أساسيات!$H$7,IF(H145&lt;=أساسيات!$G$6,أساسيات!$H$6,IF(H145&lt;=أساسيات!$G$5,أساسيات!$H$5,IF(H145&lt;=أساسيات!$G$4,أساسيات!$H$4,IF(H145&lt;=أساسيات!$G$3,أساسيات!$H$3,أساسيات!$H$2))))))))))))</f>
        <v>الثالث</v>
      </c>
      <c r="AG145" s="95" t="str">
        <f>IF(H145="","",IF(H145&lt;=أساسيات!$G$13,أساسيات!$I$13,IF(H145&lt;=أساسيات!$G$12,أساسيات!$I$12,IF(H145&lt;=أساسيات!$G$11,أساسيات!$I$11,IF(H145&lt;=أساسيات!$G$10,أساسيات!$I$10,IF(H145&lt;=أساسيات!$G$9,أساسيات!$I$9,IF(H145&lt;=أساسيات!$G$8,أساسيات!$I$8,IF(H145&lt;=أساسيات!$G$7,أساسيات!$I$7,IF(H145&lt;=أساسيات!$G$6,أساسيات!$I$6,IF(H145&lt;=أساسيات!$G$5,أساسيات!$I$5,IF(H145&lt;=أساسيات!$G$4,أساسيات!$I$4,IF(H145&lt;=أساسيات!$G$3,أساسيات!$I$3,أساسيات!$I$2))))))))))))</f>
        <v>ويجوز ثاني</v>
      </c>
      <c r="AH145" s="91"/>
      <c r="AI145" s="99">
        <f>IFERROR(IF(H145="","",DATEDIF($H145,أساسيات!$J$2,"Y")),"")</f>
        <v>7</v>
      </c>
      <c r="AJ145" s="99">
        <f>IFERROR(IF(H145="","",DATEDIF($H145,أساسيات!$J$2,"ym")),"")</f>
        <v>8</v>
      </c>
      <c r="AK145" s="99">
        <f>IFERROR(IF(H145="","",DATEDIF($H145,أساسيات!$J$2,"md")),"")</f>
        <v>0</v>
      </c>
      <c r="AL145" s="99"/>
      <c r="AM145" s="99"/>
      <c r="AN145" s="88"/>
      <c r="AO145" s="88"/>
      <c r="AP145" s="94"/>
      <c r="AQ145" s="94"/>
    </row>
    <row r="146" spans="1:43" s="96" customFormat="1" x14ac:dyDescent="0.25">
      <c r="A146" s="88"/>
      <c r="B146" s="89">
        <v>5</v>
      </c>
      <c r="C146" s="128" t="s">
        <v>711</v>
      </c>
      <c r="D146" s="128" t="s">
        <v>712</v>
      </c>
      <c r="E146" s="91" t="s">
        <v>140</v>
      </c>
      <c r="F146" s="129" t="s">
        <v>713</v>
      </c>
      <c r="G146" s="88"/>
      <c r="H146" s="92">
        <v>39852</v>
      </c>
      <c r="I146" s="92">
        <v>43667</v>
      </c>
      <c r="J146" s="90" t="s">
        <v>478</v>
      </c>
      <c r="K146" s="97" t="s">
        <v>642</v>
      </c>
      <c r="L146" s="91" t="s">
        <v>793</v>
      </c>
      <c r="M146" s="91" t="s">
        <v>861</v>
      </c>
      <c r="N146" s="88"/>
      <c r="O146" s="94" t="s">
        <v>244</v>
      </c>
      <c r="P146" s="94" t="s">
        <v>114</v>
      </c>
      <c r="Q146" s="93" t="s">
        <v>116</v>
      </c>
      <c r="R146" s="94" t="s">
        <v>417</v>
      </c>
      <c r="S146" s="94"/>
      <c r="T146" s="94"/>
      <c r="U146" s="94"/>
      <c r="V146" s="91" t="s">
        <v>417</v>
      </c>
      <c r="W146" s="88"/>
      <c r="X146" s="88"/>
      <c r="Y146" s="89"/>
      <c r="Z146" s="89"/>
      <c r="AA146" s="89"/>
      <c r="AB146" s="92">
        <v>43565</v>
      </c>
      <c r="AC146" s="94" t="s">
        <v>677</v>
      </c>
      <c r="AD146" s="94" t="s">
        <v>677</v>
      </c>
      <c r="AE146" s="88"/>
      <c r="AF146" s="94" t="str">
        <f>IF(H146="","",IF(H146&lt;=أساسيات!$G$13,أساسيات!$H$13,IF(H146&lt;=أساسيات!$G$12,أساسيات!$H$12,IF(H146&lt;=أساسيات!$G$11,أساسيات!$H$11,IF(H146&lt;=أساسيات!$G$10,أساسيات!$H$10,IF(H146&lt;=أساسيات!$G$9,أساسيات!$H$9,IF(H146&lt;=أساسيات!$G$8,أساسيات!$H$8,IF(H146&lt;=أساسيات!$G$7,أساسيات!$H$7,IF(H146&lt;=أساسيات!$G$6,أساسيات!$H$6,IF(H146&lt;=أساسيات!$G$5,أساسيات!$H$5,IF(H146&lt;=أساسيات!$G$4,أساسيات!$H$4,IF(H146&lt;=أساسيات!$G$3,أساسيات!$H$3,أساسيات!$H$2))))))))))))</f>
        <v>الخامس</v>
      </c>
      <c r="AG146" s="95" t="str">
        <f>IF(H146="","",IF(H146&lt;=أساسيات!$G$13,أساسيات!$I$13,IF(H146&lt;=أساسيات!$G$12,أساسيات!$I$12,IF(H146&lt;=أساسيات!$G$11,أساسيات!$I$11,IF(H146&lt;=أساسيات!$G$10,أساسيات!$I$10,IF(H146&lt;=أساسيات!$G$9,أساسيات!$I$9,IF(H146&lt;=أساسيات!$G$8,أساسيات!$I$8,IF(H146&lt;=أساسيات!$G$7,أساسيات!$I$7,IF(H146&lt;=أساسيات!$G$6,أساسيات!$I$6,IF(H146&lt;=أساسيات!$G$5,أساسيات!$I$5,IF(H146&lt;=أساسيات!$G$4,أساسيات!$I$4,IF(H146&lt;=أساسيات!$G$3,أساسيات!$I$3,أساسيات!$I$2))))))))))))</f>
        <v>ويجوز رابع وثالث</v>
      </c>
      <c r="AH146" s="91"/>
      <c r="AI146" s="99">
        <f>IFERROR(IF(H146="","",DATEDIF($H146,أساسيات!$J$2,"Y")),"")</f>
        <v>10</v>
      </c>
      <c r="AJ146" s="99">
        <f>IFERROR(IF(H146="","",DATEDIF($H146,أساسيات!$J$2,"ym")),"")</f>
        <v>6</v>
      </c>
      <c r="AK146" s="99">
        <f>IFERROR(IF(H146="","",DATEDIF($H146,أساسيات!$J$2,"md")),"")</f>
        <v>24</v>
      </c>
      <c r="AL146" s="99"/>
      <c r="AM146" s="99"/>
      <c r="AN146" s="88"/>
      <c r="AO146" s="88"/>
      <c r="AP146" s="94">
        <v>12</v>
      </c>
      <c r="AQ146" s="94">
        <v>2</v>
      </c>
    </row>
    <row r="147" spans="1:43" s="96" customFormat="1" x14ac:dyDescent="0.25">
      <c r="A147" s="88"/>
      <c r="B147" s="89">
        <v>6</v>
      </c>
      <c r="C147" s="128" t="s">
        <v>18</v>
      </c>
      <c r="D147" s="128" t="s">
        <v>700</v>
      </c>
      <c r="E147" s="91" t="s">
        <v>507</v>
      </c>
      <c r="F147" s="129" t="s">
        <v>9</v>
      </c>
      <c r="G147" s="88"/>
      <c r="H147" s="92">
        <v>40544</v>
      </c>
      <c r="I147" s="92"/>
      <c r="J147" s="90" t="s">
        <v>478</v>
      </c>
      <c r="K147" s="97" t="s">
        <v>642</v>
      </c>
      <c r="L147" s="91" t="s">
        <v>1273</v>
      </c>
      <c r="M147" s="91" t="s">
        <v>1017</v>
      </c>
      <c r="N147" s="88"/>
      <c r="O147" s="94"/>
      <c r="P147" s="94"/>
      <c r="Q147" s="93" t="s">
        <v>115</v>
      </c>
      <c r="R147" s="94"/>
      <c r="S147" s="94"/>
      <c r="T147" s="94"/>
      <c r="U147" s="94"/>
      <c r="V147" s="91"/>
      <c r="W147" s="88"/>
      <c r="X147" s="88"/>
      <c r="Y147" s="89"/>
      <c r="Z147" s="89"/>
      <c r="AA147" s="89"/>
      <c r="AB147" s="92"/>
      <c r="AC147" s="94"/>
      <c r="AD147" s="94"/>
      <c r="AE147" s="88"/>
      <c r="AF147" s="94" t="str">
        <f>IF(H147="","",IF(H147&lt;=أساسيات!$G$13,أساسيات!$H$13,IF(H147&lt;=أساسيات!$G$12,أساسيات!$H$12,IF(H147&lt;=أساسيات!$G$11,أساسيات!$H$11,IF(H147&lt;=أساسيات!$G$10,أساسيات!$H$10,IF(H147&lt;=أساسيات!$G$9,أساسيات!$H$9,IF(H147&lt;=أساسيات!$G$8,أساسيات!$H$8,IF(H147&lt;=أساسيات!$G$7,أساسيات!$H$7,IF(H147&lt;=أساسيات!$G$6,أساسيات!$H$6,IF(H147&lt;=أساسيات!$G$5,أساسيات!$H$5,IF(H147&lt;=أساسيات!$G$4,أساسيات!$H$4,IF(H147&lt;=أساسيات!$G$3,أساسيات!$H$3,أساسيات!$H$2))))))))))))</f>
        <v>الرابع</v>
      </c>
      <c r="AG147" s="95" t="str">
        <f>IF(H147="","",IF(H147&lt;=أساسيات!$G$13,أساسيات!$I$13,IF(H147&lt;=أساسيات!$G$12,أساسيات!$I$12,IF(H147&lt;=أساسيات!$G$11,أساسيات!$I$11,IF(H147&lt;=أساسيات!$G$10,أساسيات!$I$10,IF(H147&lt;=أساسيات!$G$9,أساسيات!$I$9,IF(H147&lt;=أساسيات!$G$8,أساسيات!$I$8,IF(H147&lt;=أساسيات!$G$7,أساسيات!$I$7,IF(H147&lt;=أساسيات!$G$6,أساسيات!$I$6,IF(H147&lt;=أساسيات!$G$5,أساسيات!$I$5,IF(H147&lt;=أساسيات!$G$4,أساسيات!$I$4,IF(H147&lt;=أساسيات!$G$3,أساسيات!$I$3,أساسيات!$I$2))))))))))))</f>
        <v>ويجوز ثالث</v>
      </c>
      <c r="AH147" s="91"/>
      <c r="AI147" s="99">
        <f>IFERROR(IF(H147="","",DATEDIF($H147,أساسيات!$J$2,"Y")),"")</f>
        <v>8</v>
      </c>
      <c r="AJ147" s="99">
        <f>IFERROR(IF(H147="","",DATEDIF($H147,أساسيات!$J$2,"ym")),"")</f>
        <v>8</v>
      </c>
      <c r="AK147" s="99">
        <f>IFERROR(IF(H147="","",DATEDIF($H147,أساسيات!$J$2,"md")),"")</f>
        <v>0</v>
      </c>
      <c r="AL147" s="99"/>
      <c r="AM147" s="99"/>
      <c r="AN147" s="88"/>
      <c r="AO147" s="88"/>
      <c r="AP147" s="94"/>
      <c r="AQ147" s="94"/>
    </row>
    <row r="148" spans="1:43" s="96" customFormat="1" x14ac:dyDescent="0.25">
      <c r="A148" s="88"/>
      <c r="B148" s="89">
        <v>7</v>
      </c>
      <c r="C148" s="128" t="s">
        <v>148</v>
      </c>
      <c r="D148" s="128" t="s">
        <v>1227</v>
      </c>
      <c r="E148" s="91" t="s">
        <v>1293</v>
      </c>
      <c r="F148" s="129" t="s">
        <v>1363</v>
      </c>
      <c r="G148" s="88" t="s">
        <v>1364</v>
      </c>
      <c r="H148" s="92">
        <v>40179</v>
      </c>
      <c r="I148" s="92"/>
      <c r="J148" s="90" t="s">
        <v>478</v>
      </c>
      <c r="K148" s="97" t="s">
        <v>642</v>
      </c>
      <c r="L148" s="91" t="s">
        <v>1276</v>
      </c>
      <c r="M148" s="91" t="s">
        <v>1294</v>
      </c>
      <c r="N148" s="88"/>
      <c r="O148" s="94"/>
      <c r="P148" s="94"/>
      <c r="Q148" s="93" t="s">
        <v>116</v>
      </c>
      <c r="R148" s="94"/>
      <c r="S148" s="94"/>
      <c r="T148" s="94"/>
      <c r="U148" s="94"/>
      <c r="V148" s="91"/>
      <c r="W148" s="88"/>
      <c r="X148" s="88"/>
      <c r="Y148" s="89"/>
      <c r="Z148" s="89"/>
      <c r="AA148" s="89"/>
      <c r="AB148" s="92"/>
      <c r="AC148" s="94"/>
      <c r="AD148" s="94"/>
      <c r="AE148" s="88"/>
      <c r="AF148" s="94" t="str">
        <f>IF(H148="","",IF(H148&lt;=أساسيات!$G$13,أساسيات!$H$13,IF(H148&lt;=أساسيات!$G$12,أساسيات!$H$12,IF(H148&lt;=أساسيات!$G$11,أساسيات!$H$11,IF(H148&lt;=أساسيات!$G$10,أساسيات!$H$10,IF(H148&lt;=أساسيات!$G$9,أساسيات!$H$9,IF(H148&lt;=أساسيات!$G$8,أساسيات!$H$8,IF(H148&lt;=أساسيات!$G$7,أساسيات!$H$7,IF(H148&lt;=أساسيات!$G$6,أساسيات!$H$6,IF(H148&lt;=أساسيات!$G$5,أساسيات!$H$5,IF(H148&lt;=أساسيات!$G$4,أساسيات!$H$4,IF(H148&lt;=أساسيات!$G$3,أساسيات!$H$3,أساسيات!$H$2))))))))))))</f>
        <v>الخامس</v>
      </c>
      <c r="AG148" s="95" t="str">
        <f>IF(H148="","",IF(H148&lt;=أساسيات!$G$13,أساسيات!$I$13,IF(H148&lt;=أساسيات!$G$12,أساسيات!$I$12,IF(H148&lt;=أساسيات!$G$11,أساسيات!$I$11,IF(H148&lt;=أساسيات!$G$10,أساسيات!$I$10,IF(H148&lt;=أساسيات!$G$9,أساسيات!$I$9,IF(H148&lt;=أساسيات!$G$8,أساسيات!$I$8,IF(H148&lt;=أساسيات!$G$7,أساسيات!$I$7,IF(H148&lt;=أساسيات!$G$6,أساسيات!$I$6,IF(H148&lt;=أساسيات!$G$5,أساسيات!$I$5,IF(H148&lt;=أساسيات!$G$4,أساسيات!$I$4,IF(H148&lt;=أساسيات!$G$3,أساسيات!$I$3,أساسيات!$I$2))))))))))))</f>
        <v>ويجوز رابع وثالث</v>
      </c>
      <c r="AH148" s="91"/>
      <c r="AI148" s="99">
        <f>IFERROR(IF(H148="","",DATEDIF($H148,أساسيات!$J$2,"Y")),"")</f>
        <v>9</v>
      </c>
      <c r="AJ148" s="99">
        <f>IFERROR(IF(H148="","",DATEDIF($H148,أساسيات!$J$2,"ym")),"")</f>
        <v>8</v>
      </c>
      <c r="AK148" s="99">
        <f>IFERROR(IF(H148="","",DATEDIF($H148,أساسيات!$J$2,"md")),"")</f>
        <v>0</v>
      </c>
      <c r="AL148" s="99"/>
      <c r="AM148" s="99"/>
      <c r="AN148" s="88"/>
      <c r="AO148" s="88"/>
      <c r="AP148" s="94"/>
      <c r="AQ148" s="94"/>
    </row>
    <row r="149" spans="1:43" s="96" customFormat="1" x14ac:dyDescent="0.25">
      <c r="A149" s="88">
        <v>196</v>
      </c>
      <c r="B149" s="89">
        <v>8</v>
      </c>
      <c r="C149" s="128" t="s">
        <v>119</v>
      </c>
      <c r="D149" s="128" t="s">
        <v>120</v>
      </c>
      <c r="E149" s="91" t="s">
        <v>113</v>
      </c>
      <c r="F149" s="129" t="s">
        <v>121</v>
      </c>
      <c r="G149" s="88" t="s">
        <v>244</v>
      </c>
      <c r="H149" s="92">
        <v>41216</v>
      </c>
      <c r="I149" s="92">
        <v>43661</v>
      </c>
      <c r="J149" s="90" t="s">
        <v>478</v>
      </c>
      <c r="K149" s="97" t="s">
        <v>642</v>
      </c>
      <c r="L149" s="91" t="s">
        <v>295</v>
      </c>
      <c r="M149" s="91" t="s">
        <v>878</v>
      </c>
      <c r="N149" s="88"/>
      <c r="O149" s="94"/>
      <c r="P149" s="94" t="s">
        <v>114</v>
      </c>
      <c r="Q149" s="93" t="s">
        <v>115</v>
      </c>
      <c r="R149" s="94"/>
      <c r="S149" s="94"/>
      <c r="T149" s="94"/>
      <c r="U149" s="94"/>
      <c r="V149" s="91"/>
      <c r="W149" s="88"/>
      <c r="X149" s="88"/>
      <c r="Y149" s="89">
        <v>963942232</v>
      </c>
      <c r="Z149" s="89"/>
      <c r="AA149" s="89"/>
      <c r="AB149" s="92">
        <v>43466</v>
      </c>
      <c r="AC149" s="94" t="s">
        <v>677</v>
      </c>
      <c r="AD149" s="94" t="s">
        <v>677</v>
      </c>
      <c r="AE149" s="88" t="s">
        <v>3</v>
      </c>
      <c r="AF149" s="94" t="str">
        <f>IF(H149="","",IF(H149&lt;=أساسيات!$G$13,أساسيات!$H$13,IF(H149&lt;=أساسيات!$G$12,أساسيات!$H$12,IF(H149&lt;=أساسيات!$G$11,أساسيات!$H$11,IF(H149&lt;=أساسيات!$G$10,أساسيات!$H$10,IF(H149&lt;=أساسيات!$G$9,أساسيات!$H$9,IF(H149&lt;=أساسيات!$G$8,أساسيات!$H$8,IF(H149&lt;=أساسيات!$G$7,أساسيات!$H$7,IF(H149&lt;=أساسيات!$G$6,أساسيات!$H$6,IF(H149&lt;=أساسيات!$G$5,أساسيات!$H$5,IF(H149&lt;=أساسيات!$G$4,أساسيات!$H$4,IF(H149&lt;=أساسيات!$G$3,أساسيات!$H$3,أساسيات!$H$2))))))))))))</f>
        <v>الثاني</v>
      </c>
      <c r="AG149" s="95" t="str">
        <f>IF(H149="","",IF(H149&lt;=أساسيات!$G$13,أساسيات!$I$13,IF(H149&lt;=أساسيات!$G$12,أساسيات!$I$12,IF(H149&lt;=أساسيات!$G$11,أساسيات!$I$11,IF(H149&lt;=أساسيات!$G$10,أساسيات!$I$10,IF(H149&lt;=أساسيات!$G$9,أساسيات!$I$9,IF(H149&lt;=أساسيات!$G$8,أساسيات!$I$8,IF(H149&lt;=أساسيات!$G$7,أساسيات!$I$7,IF(H149&lt;=أساسيات!$G$6,أساسيات!$I$6,IF(H149&lt;=أساسيات!$G$5,أساسيات!$I$5,IF(H149&lt;=أساسيات!$G$4,أساسيات!$I$4,IF(H149&lt;=أساسيات!$G$3,أساسيات!$I$3,أساسيات!$I$2))))))))))))</f>
        <v>ويجوز أول</v>
      </c>
      <c r="AH149" s="91"/>
      <c r="AI149" s="99">
        <f>IFERROR(IF(H149="","",DATEDIF($H149,أساسيات!$J$2,"Y")),"")</f>
        <v>6</v>
      </c>
      <c r="AJ149" s="99">
        <f>IFERROR(IF(H149="","",DATEDIF($H149,أساسيات!$J$2,"ym")),"")</f>
        <v>9</v>
      </c>
      <c r="AK149" s="99">
        <f>IFERROR(IF(H149="","",DATEDIF($H149,أساسيات!$J$2,"md")),"")</f>
        <v>29</v>
      </c>
      <c r="AL149" s="99"/>
      <c r="AM149" s="99"/>
      <c r="AN149" s="88"/>
      <c r="AO149" s="88"/>
      <c r="AP149" s="94">
        <v>33</v>
      </c>
      <c r="AQ149" s="94">
        <v>2</v>
      </c>
    </row>
    <row r="150" spans="1:43" s="96" customFormat="1" x14ac:dyDescent="0.25">
      <c r="A150" s="88"/>
      <c r="B150" s="89">
        <v>9</v>
      </c>
      <c r="C150" s="128" t="s">
        <v>772</v>
      </c>
      <c r="D150" s="128" t="s">
        <v>773</v>
      </c>
      <c r="E150" s="91" t="s">
        <v>774</v>
      </c>
      <c r="F150" s="129" t="s">
        <v>756</v>
      </c>
      <c r="G150" s="88"/>
      <c r="H150" s="92">
        <v>39828</v>
      </c>
      <c r="I150" s="92"/>
      <c r="J150" s="90" t="s">
        <v>478</v>
      </c>
      <c r="K150" s="97" t="s">
        <v>642</v>
      </c>
      <c r="L150" s="91" t="s">
        <v>845</v>
      </c>
      <c r="M150" s="91" t="s">
        <v>1038</v>
      </c>
      <c r="N150" s="88"/>
      <c r="O150" s="94"/>
      <c r="P150" s="94"/>
      <c r="Q150" s="93" t="s">
        <v>115</v>
      </c>
      <c r="R150" s="94"/>
      <c r="S150" s="94"/>
      <c r="T150" s="94"/>
      <c r="U150" s="94"/>
      <c r="V150" s="91"/>
      <c r="W150" s="88"/>
      <c r="X150" s="88"/>
      <c r="Y150" s="89"/>
      <c r="Z150" s="89"/>
      <c r="AA150" s="89"/>
      <c r="AB150" s="92"/>
      <c r="AC150" s="94"/>
      <c r="AD150" s="94"/>
      <c r="AE150" s="88"/>
      <c r="AF150" s="94" t="str">
        <f>IF(H150="","",IF(H150&lt;=أساسيات!$G$13,أساسيات!$H$13,IF(H150&lt;=أساسيات!$G$12,أساسيات!$H$12,IF(H150&lt;=أساسيات!$G$11,أساسيات!$H$11,IF(H150&lt;=أساسيات!$G$10,أساسيات!$H$10,IF(H150&lt;=أساسيات!$G$9,أساسيات!$H$9,IF(H150&lt;=أساسيات!$G$8,أساسيات!$H$8,IF(H150&lt;=أساسيات!$G$7,أساسيات!$H$7,IF(H150&lt;=أساسيات!$G$6,أساسيات!$H$6,IF(H150&lt;=أساسيات!$G$5,أساسيات!$H$5,IF(H150&lt;=أساسيات!$G$4,أساسيات!$H$4,IF(H150&lt;=أساسيات!$G$3,أساسيات!$H$3,أساسيات!$H$2))))))))))))</f>
        <v>السادس</v>
      </c>
      <c r="AG150" s="95" t="str">
        <f>IF(H150="","",IF(H150&lt;=أساسيات!$G$13,أساسيات!$I$13,IF(H150&lt;=أساسيات!$G$12,أساسيات!$I$12,IF(H150&lt;=أساسيات!$G$11,أساسيات!$I$11,IF(H150&lt;=أساسيات!$G$10,أساسيات!$I$10,IF(H150&lt;=أساسيات!$G$9,أساسيات!$I$9,IF(H150&lt;=أساسيات!$G$8,أساسيات!$I$8,IF(H150&lt;=أساسيات!$G$7,أساسيات!$I$7,IF(H150&lt;=أساسيات!$G$6,أساسيات!$I$6,IF(H150&lt;=أساسيات!$G$5,أساسيات!$I$5,IF(H150&lt;=أساسيات!$G$4,أساسيات!$I$4,IF(H150&lt;=أساسيات!$G$3,أساسيات!$I$3,أساسيات!$I$2))))))))))))</f>
        <v>ويجوز خامس ورابع</v>
      </c>
      <c r="AH150" s="91"/>
      <c r="AI150" s="99">
        <f>IFERROR(IF(H150="","",DATEDIF($H150,أساسيات!$J$2,"Y")),"")</f>
        <v>10</v>
      </c>
      <c r="AJ150" s="99">
        <f>IFERROR(IF(H150="","",DATEDIF($H150,أساسيات!$J$2,"ym")),"")</f>
        <v>7</v>
      </c>
      <c r="AK150" s="99">
        <f>IFERROR(IF(H150="","",DATEDIF($H150,أساسيات!$J$2,"md")),"")</f>
        <v>17</v>
      </c>
      <c r="AL150" s="99"/>
      <c r="AM150" s="99"/>
      <c r="AN150" s="88"/>
      <c r="AO150" s="88"/>
      <c r="AP150" s="94">
        <v>215</v>
      </c>
      <c r="AQ150" s="94"/>
    </row>
    <row r="151" spans="1:43" s="96" customFormat="1" x14ac:dyDescent="0.25">
      <c r="A151" s="88"/>
      <c r="B151" s="89">
        <v>10</v>
      </c>
      <c r="C151" s="128" t="s">
        <v>195</v>
      </c>
      <c r="D151" s="128" t="s">
        <v>682</v>
      </c>
      <c r="E151" s="91" t="s">
        <v>144</v>
      </c>
      <c r="F151" s="129" t="s">
        <v>394</v>
      </c>
      <c r="G151" s="88"/>
      <c r="H151" s="92">
        <v>39965</v>
      </c>
      <c r="I151" s="92"/>
      <c r="J151" s="90" t="s">
        <v>478</v>
      </c>
      <c r="K151" s="97" t="s">
        <v>642</v>
      </c>
      <c r="L151" s="91" t="s">
        <v>840</v>
      </c>
      <c r="M151" s="91" t="s">
        <v>1032</v>
      </c>
      <c r="N151" s="88"/>
      <c r="O151" s="94" t="s">
        <v>782</v>
      </c>
      <c r="P151" s="94" t="s">
        <v>125</v>
      </c>
      <c r="Q151" s="93" t="s">
        <v>115</v>
      </c>
      <c r="R151" s="94"/>
      <c r="S151" s="94"/>
      <c r="T151" s="94"/>
      <c r="U151" s="94"/>
      <c r="V151" s="91"/>
      <c r="W151" s="88"/>
      <c r="X151" s="88"/>
      <c r="Y151" s="89"/>
      <c r="Z151" s="89"/>
      <c r="AA151" s="89"/>
      <c r="AB151" s="92"/>
      <c r="AC151" s="94"/>
      <c r="AD151" s="94"/>
      <c r="AE151" s="88"/>
      <c r="AF151" s="94" t="str">
        <f>IF(H151="","",IF(H151&lt;=أساسيات!$G$13,أساسيات!$H$13,IF(H151&lt;=أساسيات!$G$12,أساسيات!$H$12,IF(H151&lt;=أساسيات!$G$11,أساسيات!$H$11,IF(H151&lt;=أساسيات!$G$10,أساسيات!$H$10,IF(H151&lt;=أساسيات!$G$9,أساسيات!$H$9,IF(H151&lt;=أساسيات!$G$8,أساسيات!$H$8,IF(H151&lt;=أساسيات!$G$7,أساسيات!$H$7,IF(H151&lt;=أساسيات!$G$6,أساسيات!$H$6,IF(H151&lt;=أساسيات!$G$5,أساسيات!$H$5,IF(H151&lt;=أساسيات!$G$4,أساسيات!$H$4,IF(H151&lt;=أساسيات!$G$3,أساسيات!$H$3,أساسيات!$H$2))))))))))))</f>
        <v>الخامس</v>
      </c>
      <c r="AG151" s="95" t="str">
        <f>IF(H151="","",IF(H151&lt;=أساسيات!$G$13,أساسيات!$I$13,IF(H151&lt;=أساسيات!$G$12,أساسيات!$I$12,IF(H151&lt;=أساسيات!$G$11,أساسيات!$I$11,IF(H151&lt;=أساسيات!$G$10,أساسيات!$I$10,IF(H151&lt;=أساسيات!$G$9,أساسيات!$I$9,IF(H151&lt;=أساسيات!$G$8,أساسيات!$I$8,IF(H151&lt;=أساسيات!$G$7,أساسيات!$I$7,IF(H151&lt;=أساسيات!$G$6,أساسيات!$I$6,IF(H151&lt;=أساسيات!$G$5,أساسيات!$I$5,IF(H151&lt;=أساسيات!$G$4,أساسيات!$I$4,IF(H151&lt;=أساسيات!$G$3,أساسيات!$I$3,أساسيات!$I$2))))))))))))</f>
        <v>ويجوز رابع وثالث</v>
      </c>
      <c r="AH151" s="91"/>
      <c r="AI151" s="99">
        <f>IFERROR(IF(H151="","",DATEDIF($H151,أساسيات!$J$2,"Y")),"")</f>
        <v>10</v>
      </c>
      <c r="AJ151" s="99">
        <f>IFERROR(IF(H151="","",DATEDIF($H151,أساسيات!$J$2,"ym")),"")</f>
        <v>3</v>
      </c>
      <c r="AK151" s="99">
        <f>IFERROR(IF(H151="","",DATEDIF($H151,أساسيات!$J$2,"md")),"")</f>
        <v>0</v>
      </c>
      <c r="AL151" s="99"/>
      <c r="AM151" s="99"/>
      <c r="AN151" s="88"/>
      <c r="AO151" s="88"/>
      <c r="AP151" s="94">
        <v>209</v>
      </c>
      <c r="AQ151" s="94"/>
    </row>
    <row r="152" spans="1:43" s="96" customFormat="1" x14ac:dyDescent="0.25">
      <c r="A152" s="88"/>
      <c r="B152" s="89">
        <v>11</v>
      </c>
      <c r="C152" s="128" t="s">
        <v>522</v>
      </c>
      <c r="D152" s="128" t="s">
        <v>748</v>
      </c>
      <c r="E152" s="91" t="s">
        <v>155</v>
      </c>
      <c r="F152" s="129" t="s">
        <v>646</v>
      </c>
      <c r="G152" s="88"/>
      <c r="H152" s="92">
        <v>40422</v>
      </c>
      <c r="I152" s="92"/>
      <c r="J152" s="90" t="s">
        <v>478</v>
      </c>
      <c r="K152" s="97" t="s">
        <v>642</v>
      </c>
      <c r="L152" s="91" t="s">
        <v>1270</v>
      </c>
      <c r="M152" s="91" t="s">
        <v>1390</v>
      </c>
      <c r="N152" s="88"/>
      <c r="O152" s="94"/>
      <c r="P152" s="94"/>
      <c r="Q152" s="93" t="s">
        <v>116</v>
      </c>
      <c r="R152" s="94"/>
      <c r="S152" s="94"/>
      <c r="T152" s="94"/>
      <c r="U152" s="94"/>
      <c r="V152" s="91"/>
      <c r="W152" s="88"/>
      <c r="X152" s="88"/>
      <c r="Y152" s="89"/>
      <c r="Z152" s="89"/>
      <c r="AA152" s="89"/>
      <c r="AB152" s="92"/>
      <c r="AC152" s="94"/>
      <c r="AD152" s="94"/>
      <c r="AE152" s="88"/>
      <c r="AF152" s="94" t="str">
        <f>IF(H152="","",IF(H152&lt;=أساسيات!$G$13,أساسيات!$H$13,IF(H152&lt;=أساسيات!$G$12,أساسيات!$H$12,IF(H152&lt;=أساسيات!$G$11,أساسيات!$H$11,IF(H152&lt;=أساسيات!$G$10,أساسيات!$H$10,IF(H152&lt;=أساسيات!$G$9,أساسيات!$H$9,IF(H152&lt;=أساسيات!$G$8,أساسيات!$H$8,IF(H152&lt;=أساسيات!$G$7,أساسيات!$H$7,IF(H152&lt;=أساسيات!$G$6,أساسيات!$H$6,IF(H152&lt;=أساسيات!$G$5,أساسيات!$H$5,IF(H152&lt;=أساسيات!$G$4,أساسيات!$H$4,IF(H152&lt;=أساسيات!$G$3,أساسيات!$H$3,أساسيات!$H$2))))))))))))</f>
        <v>الرابع</v>
      </c>
      <c r="AG152" s="95" t="str">
        <f>IF(H152="","",IF(H152&lt;=أساسيات!$G$13,أساسيات!$I$13,IF(H152&lt;=أساسيات!$G$12,أساسيات!$I$12,IF(H152&lt;=أساسيات!$G$11,أساسيات!$I$11,IF(H152&lt;=أساسيات!$G$10,أساسيات!$I$10,IF(H152&lt;=أساسيات!$G$9,أساسيات!$I$9,IF(H152&lt;=أساسيات!$G$8,أساسيات!$I$8,IF(H152&lt;=أساسيات!$G$7,أساسيات!$I$7,IF(H152&lt;=أساسيات!$G$6,أساسيات!$I$6,IF(H152&lt;=أساسيات!$G$5,أساسيات!$I$5,IF(H152&lt;=أساسيات!$G$4,أساسيات!$I$4,IF(H152&lt;=أساسيات!$G$3,أساسيات!$I$3,أساسيات!$I$2))))))))))))</f>
        <v>ويجوز ثالث</v>
      </c>
      <c r="AH152" s="91"/>
      <c r="AI152" s="99">
        <f>IFERROR(IF(H152="","",DATEDIF($H152,أساسيات!$J$2,"Y")),"")</f>
        <v>9</v>
      </c>
      <c r="AJ152" s="99">
        <f>IFERROR(IF(H152="","",DATEDIF($H152,أساسيات!$J$2,"ym")),"")</f>
        <v>0</v>
      </c>
      <c r="AK152" s="99">
        <f>IFERROR(IF(H152="","",DATEDIF($H152,أساسيات!$J$2,"md")),"")</f>
        <v>0</v>
      </c>
      <c r="AL152" s="99"/>
      <c r="AM152" s="99"/>
      <c r="AN152" s="88"/>
      <c r="AO152" s="88"/>
      <c r="AP152" s="94"/>
      <c r="AQ152" s="94"/>
    </row>
    <row r="153" spans="1:43" s="96" customFormat="1" x14ac:dyDescent="0.25">
      <c r="A153" s="88" t="s">
        <v>1610</v>
      </c>
      <c r="B153" s="89">
        <v>12</v>
      </c>
      <c r="C153" s="128" t="s">
        <v>654</v>
      </c>
      <c r="D153" s="128" t="s">
        <v>1350</v>
      </c>
      <c r="E153" s="91" t="s">
        <v>148</v>
      </c>
      <c r="F153" s="129" t="s">
        <v>1451</v>
      </c>
      <c r="G153" s="88" t="s">
        <v>1444</v>
      </c>
      <c r="H153" s="92">
        <v>40545</v>
      </c>
      <c r="I153" s="92"/>
      <c r="J153" s="90" t="s">
        <v>478</v>
      </c>
      <c r="K153" s="97" t="s">
        <v>642</v>
      </c>
      <c r="L153" s="91" t="s">
        <v>1423</v>
      </c>
      <c r="M153" s="91" t="s">
        <v>1424</v>
      </c>
      <c r="N153" s="88"/>
      <c r="O153" s="94"/>
      <c r="P153" s="94"/>
      <c r="Q153" s="93" t="s">
        <v>116</v>
      </c>
      <c r="R153" s="94"/>
      <c r="S153" s="94"/>
      <c r="T153" s="94"/>
      <c r="U153" s="94"/>
      <c r="V153" s="91"/>
      <c r="W153" s="88"/>
      <c r="X153" s="88"/>
      <c r="Y153" s="89"/>
      <c r="Z153" s="89"/>
      <c r="AA153" s="89"/>
      <c r="AB153" s="92"/>
      <c r="AC153" s="94"/>
      <c r="AD153" s="94"/>
      <c r="AE153" s="88"/>
      <c r="AF153" s="94" t="str">
        <f>IF(H153="","",IF(H153&lt;=أساسيات!$G$13,أساسيات!$H$13,IF(H153&lt;=أساسيات!$G$12,أساسيات!$H$12,IF(H153&lt;=أساسيات!$G$11,أساسيات!$H$11,IF(H153&lt;=أساسيات!$G$10,أساسيات!$H$10,IF(H153&lt;=أساسيات!$G$9,أساسيات!$H$9,IF(H153&lt;=أساسيات!$G$8,أساسيات!$H$8,IF(H153&lt;=أساسيات!$G$7,أساسيات!$H$7,IF(H153&lt;=أساسيات!$G$6,أساسيات!$H$6,IF(H153&lt;=أساسيات!$G$5,أساسيات!$H$5,IF(H153&lt;=أساسيات!$G$4,أساسيات!$H$4,IF(H153&lt;=أساسيات!$G$3,أساسيات!$H$3,أساسيات!$H$2))))))))))))</f>
        <v>الرابع</v>
      </c>
      <c r="AG153" s="95" t="str">
        <f>IF(H153="","",IF(H153&lt;=أساسيات!$G$13,أساسيات!$I$13,IF(H153&lt;=أساسيات!$G$12,أساسيات!$I$12,IF(H153&lt;=أساسيات!$G$11,أساسيات!$I$11,IF(H153&lt;=أساسيات!$G$10,أساسيات!$I$10,IF(H153&lt;=أساسيات!$G$9,أساسيات!$I$9,IF(H153&lt;=أساسيات!$G$8,أساسيات!$I$8,IF(H153&lt;=أساسيات!$G$7,أساسيات!$I$7,IF(H153&lt;=أساسيات!$G$6,أساسيات!$I$6,IF(H153&lt;=أساسيات!$G$5,أساسيات!$I$5,IF(H153&lt;=أساسيات!$G$4,أساسيات!$I$4,IF(H153&lt;=أساسيات!$G$3,أساسيات!$I$3,أساسيات!$I$2))))))))))))</f>
        <v>ويجوز ثالث</v>
      </c>
      <c r="AH153" s="91"/>
      <c r="AI153" s="99">
        <f>IFERROR(IF(H153="","",DATEDIF($H153,أساسيات!$J$2,"Y")),"")</f>
        <v>8</v>
      </c>
      <c r="AJ153" s="99">
        <f>IFERROR(IF(H153="","",DATEDIF($H153,أساسيات!$J$2,"ym")),"")</f>
        <v>7</v>
      </c>
      <c r="AK153" s="99">
        <f>IFERROR(IF(H153="","",DATEDIF($H153,أساسيات!$J$2,"md")),"")</f>
        <v>30</v>
      </c>
      <c r="AL153" s="99"/>
      <c r="AM153" s="99"/>
      <c r="AN153" s="88"/>
      <c r="AO153" s="88"/>
      <c r="AP153" s="94"/>
      <c r="AQ153" s="94"/>
    </row>
    <row r="154" spans="1:43" s="96" customFormat="1" x14ac:dyDescent="0.25">
      <c r="A154" s="88"/>
      <c r="B154" s="89">
        <v>13</v>
      </c>
      <c r="C154" s="128" t="s">
        <v>132</v>
      </c>
      <c r="D154" s="128" t="s">
        <v>1508</v>
      </c>
      <c r="E154" s="91" t="s">
        <v>110</v>
      </c>
      <c r="F154" s="129" t="s">
        <v>1511</v>
      </c>
      <c r="G154" s="88" t="s">
        <v>473</v>
      </c>
      <c r="H154" s="92">
        <v>40725</v>
      </c>
      <c r="I154" s="92"/>
      <c r="J154" s="90" t="s">
        <v>478</v>
      </c>
      <c r="K154" s="97" t="s">
        <v>642</v>
      </c>
      <c r="L154" s="91" t="s">
        <v>1509</v>
      </c>
      <c r="M154" s="91" t="s">
        <v>1510</v>
      </c>
      <c r="N154" s="88"/>
      <c r="O154" s="94"/>
      <c r="P154" s="94"/>
      <c r="Q154" s="93" t="s">
        <v>116</v>
      </c>
      <c r="R154" s="94" t="s">
        <v>417</v>
      </c>
      <c r="S154" s="94"/>
      <c r="T154" s="94"/>
      <c r="U154" s="94"/>
      <c r="V154" s="91" t="s">
        <v>417</v>
      </c>
      <c r="W154" s="88"/>
      <c r="X154" s="88"/>
      <c r="Y154" s="89"/>
      <c r="Z154" s="89"/>
      <c r="AA154" s="89"/>
      <c r="AB154" s="92"/>
      <c r="AC154" s="94"/>
      <c r="AD154" s="94"/>
      <c r="AE154" s="88"/>
      <c r="AF154" s="94" t="str">
        <f>IF(H154="","",IF(H154&lt;=أساسيات!$G$13,أساسيات!$H$13,IF(H154&lt;=أساسيات!$G$12,أساسيات!$H$12,IF(H154&lt;=أساسيات!$G$11,أساسيات!$H$11,IF(H154&lt;=أساسيات!$G$10,أساسيات!$H$10,IF(H154&lt;=أساسيات!$G$9,أساسيات!$H$9,IF(H154&lt;=أساسيات!$G$8,أساسيات!$H$8,IF(H154&lt;=أساسيات!$G$7,أساسيات!$H$7,IF(H154&lt;=أساسيات!$G$6,أساسيات!$H$6,IF(H154&lt;=أساسيات!$G$5,أساسيات!$H$5,IF(H154&lt;=أساسيات!$G$4,أساسيات!$H$4,IF(H154&lt;=أساسيات!$G$3,أساسيات!$H$3,أساسيات!$H$2))))))))))))</f>
        <v>الثالث</v>
      </c>
      <c r="AG154" s="95" t="str">
        <f>IF(H154="","",IF(H154&lt;=أساسيات!$G$13,أساسيات!$I$13,IF(H154&lt;=أساسيات!$G$12,أساسيات!$I$12,IF(H154&lt;=أساسيات!$G$11,أساسيات!$I$11,IF(H154&lt;=أساسيات!$G$10,أساسيات!$I$10,IF(H154&lt;=أساسيات!$G$9,أساسيات!$I$9,IF(H154&lt;=أساسيات!$G$8,أساسيات!$I$8,IF(H154&lt;=أساسيات!$G$7,أساسيات!$I$7,IF(H154&lt;=أساسيات!$G$6,أساسيات!$I$6,IF(H154&lt;=أساسيات!$G$5,أساسيات!$I$5,IF(H154&lt;=أساسيات!$G$4,أساسيات!$I$4,IF(H154&lt;=أساسيات!$G$3,أساسيات!$I$3,أساسيات!$I$2))))))))))))</f>
        <v>ويجوز ثاني</v>
      </c>
      <c r="AH154" s="91"/>
      <c r="AI154" s="99">
        <f>IFERROR(IF(H154="","",DATEDIF($H154,أساسيات!$J$2,"Y")),"")</f>
        <v>8</v>
      </c>
      <c r="AJ154" s="99">
        <f>IFERROR(IF(H154="","",DATEDIF($H154,أساسيات!$J$2,"ym")),"")</f>
        <v>2</v>
      </c>
      <c r="AK154" s="99">
        <f>IFERROR(IF(H154="","",DATEDIF($H154,أساسيات!$J$2,"md")),"")</f>
        <v>0</v>
      </c>
      <c r="AL154" s="99"/>
      <c r="AM154" s="99"/>
      <c r="AN154" s="88"/>
      <c r="AO154" s="88"/>
      <c r="AP154" s="94"/>
      <c r="AQ154" s="94"/>
    </row>
    <row r="155" spans="1:43" s="96" customFormat="1" x14ac:dyDescent="0.25">
      <c r="A155" s="88"/>
      <c r="B155" s="89">
        <v>14</v>
      </c>
      <c r="C155" s="128" t="s">
        <v>1226</v>
      </c>
      <c r="D155" s="128" t="s">
        <v>1167</v>
      </c>
      <c r="E155" s="91" t="s">
        <v>456</v>
      </c>
      <c r="F155" s="129" t="s">
        <v>1289</v>
      </c>
      <c r="G155" s="88" t="s">
        <v>1386</v>
      </c>
      <c r="H155" s="92">
        <v>40869</v>
      </c>
      <c r="I155" s="92"/>
      <c r="J155" s="90" t="s">
        <v>478</v>
      </c>
      <c r="K155" s="97" t="s">
        <v>642</v>
      </c>
      <c r="L155" s="91" t="s">
        <v>1268</v>
      </c>
      <c r="M155" s="91" t="s">
        <v>1269</v>
      </c>
      <c r="N155" s="88"/>
      <c r="O155" s="94"/>
      <c r="P155" s="94"/>
      <c r="Q155" s="93" t="s">
        <v>115</v>
      </c>
      <c r="R155" s="94"/>
      <c r="S155" s="94"/>
      <c r="T155" s="94"/>
      <c r="U155" s="94"/>
      <c r="V155" s="91"/>
      <c r="W155" s="88"/>
      <c r="X155" s="88"/>
      <c r="Y155" s="89"/>
      <c r="Z155" s="89"/>
      <c r="AA155" s="89"/>
      <c r="AB155" s="92"/>
      <c r="AC155" s="94"/>
      <c r="AD155" s="94"/>
      <c r="AE155" s="88"/>
      <c r="AF155" s="94" t="str">
        <f>IF(H155="","",IF(H155&lt;=أساسيات!$G$13,أساسيات!$H$13,IF(H155&lt;=أساسيات!$G$12,أساسيات!$H$12,IF(H155&lt;=أساسيات!$G$11,أساسيات!$H$11,IF(H155&lt;=أساسيات!$G$10,أساسيات!$H$10,IF(H155&lt;=أساسيات!$G$9,أساسيات!$H$9,IF(H155&lt;=أساسيات!$G$8,أساسيات!$H$8,IF(H155&lt;=أساسيات!$G$7,أساسيات!$H$7,IF(H155&lt;=أساسيات!$G$6,أساسيات!$H$6,IF(H155&lt;=أساسيات!$G$5,أساسيات!$H$5,IF(H155&lt;=أساسيات!$G$4,أساسيات!$H$4,IF(H155&lt;=أساسيات!$G$3,أساسيات!$H$3,أساسيات!$H$2))))))))))))</f>
        <v>الثالث</v>
      </c>
      <c r="AG155" s="95" t="str">
        <f>IF(H155="","",IF(H155&lt;=أساسيات!$G$13,أساسيات!$I$13,IF(H155&lt;=أساسيات!$G$12,أساسيات!$I$12,IF(H155&lt;=أساسيات!$G$11,أساسيات!$I$11,IF(H155&lt;=أساسيات!$G$10,أساسيات!$I$10,IF(H155&lt;=أساسيات!$G$9,أساسيات!$I$9,IF(H155&lt;=أساسيات!$G$8,أساسيات!$I$8,IF(H155&lt;=أساسيات!$G$7,أساسيات!$I$7,IF(H155&lt;=أساسيات!$G$6,أساسيات!$I$6,IF(H155&lt;=أساسيات!$G$5,أساسيات!$I$5,IF(H155&lt;=أساسيات!$G$4,أساسيات!$I$4,IF(H155&lt;=أساسيات!$G$3,أساسيات!$I$3,أساسيات!$I$2))))))))))))</f>
        <v>ويجوز ثاني</v>
      </c>
      <c r="AH155" s="91"/>
      <c r="AI155" s="99">
        <f>IFERROR(IF(H155="","",DATEDIF($H155,أساسيات!$J$2,"Y")),"")</f>
        <v>7</v>
      </c>
      <c r="AJ155" s="99">
        <f>IFERROR(IF(H155="","",DATEDIF($H155,أساسيات!$J$2,"ym")),"")</f>
        <v>9</v>
      </c>
      <c r="AK155" s="99">
        <f>IFERROR(IF(H155="","",DATEDIF($H155,أساسيات!$J$2,"md")),"")</f>
        <v>10</v>
      </c>
      <c r="AL155" s="99"/>
      <c r="AM155" s="99"/>
      <c r="AN155" s="88"/>
      <c r="AO155" s="88"/>
      <c r="AP155" s="94"/>
      <c r="AQ155" s="94"/>
    </row>
    <row r="156" spans="1:43" s="96" customFormat="1" x14ac:dyDescent="0.25">
      <c r="A156" s="88">
        <v>46</v>
      </c>
      <c r="B156" s="89">
        <v>15</v>
      </c>
      <c r="C156" s="128" t="s">
        <v>399</v>
      </c>
      <c r="D156" s="128" t="s">
        <v>117</v>
      </c>
      <c r="E156" s="91" t="s">
        <v>118</v>
      </c>
      <c r="F156" s="129" t="s">
        <v>22</v>
      </c>
      <c r="G156" s="88"/>
      <c r="H156" s="92">
        <v>41343</v>
      </c>
      <c r="I156" s="92">
        <v>43659</v>
      </c>
      <c r="J156" s="90" t="s">
        <v>478</v>
      </c>
      <c r="K156" s="97" t="s">
        <v>642</v>
      </c>
      <c r="L156" s="91" t="s">
        <v>404</v>
      </c>
      <c r="M156" s="91" t="s">
        <v>973</v>
      </c>
      <c r="N156" s="88"/>
      <c r="O156" s="94"/>
      <c r="P156" s="94" t="s">
        <v>114</v>
      </c>
      <c r="Q156" s="93" t="s">
        <v>116</v>
      </c>
      <c r="R156" s="94"/>
      <c r="S156" s="94"/>
      <c r="T156" s="94"/>
      <c r="U156" s="94"/>
      <c r="V156" s="91"/>
      <c r="W156" s="88"/>
      <c r="X156" s="88"/>
      <c r="Y156" s="89">
        <v>960968267</v>
      </c>
      <c r="Z156" s="89"/>
      <c r="AA156" s="89"/>
      <c r="AB156" s="92">
        <v>43565</v>
      </c>
      <c r="AC156" s="94" t="s">
        <v>677</v>
      </c>
      <c r="AD156" s="94" t="s">
        <v>677</v>
      </c>
      <c r="AE156" s="88"/>
      <c r="AF156" s="94" t="str">
        <f>IF(H156="","",IF(H156&lt;=أساسيات!$G$13,أساسيات!$H$13,IF(H156&lt;=أساسيات!$G$12,أساسيات!$H$12,IF(H156&lt;=أساسيات!$G$11,أساسيات!$H$11,IF(H156&lt;=أساسيات!$G$10,أساسيات!$H$10,IF(H156&lt;=أساسيات!$G$9,أساسيات!$H$9,IF(H156&lt;=أساسيات!$G$8,أساسيات!$H$8,IF(H156&lt;=أساسيات!$G$7,أساسيات!$H$7,IF(H156&lt;=أساسيات!$G$6,أساسيات!$H$6,IF(H156&lt;=أساسيات!$G$5,أساسيات!$H$5,IF(H156&lt;=أساسيات!$G$4,أساسيات!$H$4,IF(H156&lt;=أساسيات!$G$3,أساسيات!$H$3,أساسيات!$H$2))))))))))))</f>
        <v>الأول</v>
      </c>
      <c r="AG156" s="95" t="str">
        <f>IF(H156="","",IF(H156&lt;=أساسيات!$G$13,أساسيات!$I$13,IF(H156&lt;=أساسيات!$G$12,أساسيات!$I$12,IF(H156&lt;=أساسيات!$G$11,أساسيات!$I$11,IF(H156&lt;=أساسيات!$G$10,أساسيات!$I$10,IF(H156&lt;=أساسيات!$G$9,أساسيات!$I$9,IF(H156&lt;=أساسيات!$G$8,أساسيات!$I$8,IF(H156&lt;=أساسيات!$G$7,أساسيات!$I$7,IF(H156&lt;=أساسيات!$G$6,أساسيات!$I$6,IF(H156&lt;=أساسيات!$G$5,أساسيات!$I$5,IF(H156&lt;=أساسيات!$G$4,أساسيات!$I$4,IF(H156&lt;=أساسيات!$G$3,أساسيات!$I$3,أساسيات!$I$2))))))))))))</f>
        <v>أول</v>
      </c>
      <c r="AH156" s="91"/>
      <c r="AI156" s="99">
        <f>IFERROR(IF(H156="","",DATEDIF($H156,أساسيات!$J$2,"Y")),"")</f>
        <v>6</v>
      </c>
      <c r="AJ156" s="99">
        <f>IFERROR(IF(H156="","",DATEDIF($H156,أساسيات!$J$2,"ym")),"")</f>
        <v>5</v>
      </c>
      <c r="AK156" s="99">
        <f>IFERROR(IF(H156="","",DATEDIF($H156,أساسيات!$J$2,"md")),"")</f>
        <v>22</v>
      </c>
      <c r="AL156" s="99"/>
      <c r="AM156" s="99"/>
      <c r="AN156" s="88"/>
      <c r="AO156" s="88"/>
      <c r="AP156" s="94">
        <v>129</v>
      </c>
      <c r="AQ156" s="94">
        <v>2</v>
      </c>
    </row>
    <row r="157" spans="1:43" s="96" customFormat="1" x14ac:dyDescent="0.25">
      <c r="A157" s="88"/>
      <c r="B157" s="89">
        <v>16</v>
      </c>
      <c r="C157" s="128" t="s">
        <v>9</v>
      </c>
      <c r="D157" s="128" t="s">
        <v>736</v>
      </c>
      <c r="E157" s="91" t="s">
        <v>737</v>
      </c>
      <c r="F157" s="129" t="s">
        <v>738</v>
      </c>
      <c r="G157" s="88"/>
      <c r="H157" s="92">
        <v>40914</v>
      </c>
      <c r="I157" s="92"/>
      <c r="J157" s="90" t="s">
        <v>478</v>
      </c>
      <c r="K157" s="97" t="s">
        <v>642</v>
      </c>
      <c r="L157" s="91" t="s">
        <v>822</v>
      </c>
      <c r="M157" s="91" t="s">
        <v>1011</v>
      </c>
      <c r="N157" s="88"/>
      <c r="O157" s="94" t="s">
        <v>650</v>
      </c>
      <c r="P157" s="94" t="s">
        <v>158</v>
      </c>
      <c r="Q157" s="93" t="s">
        <v>115</v>
      </c>
      <c r="R157" s="94" t="s">
        <v>417</v>
      </c>
      <c r="S157" s="94"/>
      <c r="T157" s="94"/>
      <c r="U157" s="94"/>
      <c r="V157" s="91" t="s">
        <v>417</v>
      </c>
      <c r="W157" s="88"/>
      <c r="X157" s="88"/>
      <c r="Y157" s="89"/>
      <c r="Z157" s="89"/>
      <c r="AA157" s="89"/>
      <c r="AB157" s="92"/>
      <c r="AC157" s="94"/>
      <c r="AD157" s="94"/>
      <c r="AE157" s="88"/>
      <c r="AF157" s="94" t="str">
        <f>IF(H157="","",IF(H157&lt;=أساسيات!$G$13,أساسيات!$H$13,IF(H157&lt;=أساسيات!$G$12,أساسيات!$H$12,IF(H157&lt;=أساسيات!$G$11,أساسيات!$H$11,IF(H157&lt;=أساسيات!$G$10,أساسيات!$H$10,IF(H157&lt;=أساسيات!$G$9,أساسيات!$H$9,IF(H157&lt;=أساسيات!$G$8,أساسيات!$H$8,IF(H157&lt;=أساسيات!$G$7,أساسيات!$H$7,IF(H157&lt;=أساسيات!$G$6,أساسيات!$H$6,IF(H157&lt;=أساسيات!$G$5,أساسيات!$H$5,IF(H157&lt;=أساسيات!$G$4,أساسيات!$H$4,IF(H157&lt;=أساسيات!$G$3,أساسيات!$H$3,أساسيات!$H$2))))))))))))</f>
        <v>الثالث</v>
      </c>
      <c r="AG157" s="95" t="str">
        <f>IF(H157="","",IF(H157&lt;=أساسيات!$G$13,أساسيات!$I$13,IF(H157&lt;=أساسيات!$G$12,أساسيات!$I$12,IF(H157&lt;=أساسيات!$G$11,أساسيات!$I$11,IF(H157&lt;=أساسيات!$G$10,أساسيات!$I$10,IF(H157&lt;=أساسيات!$G$9,أساسيات!$I$9,IF(H157&lt;=أساسيات!$G$8,أساسيات!$I$8,IF(H157&lt;=أساسيات!$G$7,أساسيات!$I$7,IF(H157&lt;=أساسيات!$G$6,أساسيات!$I$6,IF(H157&lt;=أساسيات!$G$5,أساسيات!$I$5,IF(H157&lt;=أساسيات!$G$4,أساسيات!$I$4,IF(H157&lt;=أساسيات!$G$3,أساسيات!$I$3,أساسيات!$I$2))))))))))))</f>
        <v>ويجوز ثاني</v>
      </c>
      <c r="AH157" s="91"/>
      <c r="AI157" s="99">
        <f>IFERROR(IF(H157="","",DATEDIF($H157,أساسيات!$J$2,"Y")),"")</f>
        <v>7</v>
      </c>
      <c r="AJ157" s="99">
        <f>IFERROR(IF(H157="","",DATEDIF($H157,أساسيات!$J$2,"ym")),"")</f>
        <v>7</v>
      </c>
      <c r="AK157" s="99">
        <f>IFERROR(IF(H157="","",DATEDIF($H157,أساسيات!$J$2,"md")),"")</f>
        <v>26</v>
      </c>
      <c r="AL157" s="99"/>
      <c r="AM157" s="99"/>
      <c r="AN157" s="88"/>
      <c r="AO157" s="88"/>
      <c r="AP157" s="94">
        <v>174</v>
      </c>
      <c r="AQ157" s="94"/>
    </row>
    <row r="158" spans="1:43" s="96" customFormat="1" x14ac:dyDescent="0.25">
      <c r="A158" s="88"/>
      <c r="B158" s="89">
        <v>17</v>
      </c>
      <c r="C158" s="128" t="s">
        <v>110</v>
      </c>
      <c r="D158" s="128" t="s">
        <v>757</v>
      </c>
      <c r="E158" s="91" t="s">
        <v>1398</v>
      </c>
      <c r="F158" s="129" t="s">
        <v>59</v>
      </c>
      <c r="G158" s="88"/>
      <c r="H158" s="92">
        <v>40700</v>
      </c>
      <c r="I158" s="92"/>
      <c r="J158" s="90" t="s">
        <v>478</v>
      </c>
      <c r="K158" s="97" t="s">
        <v>642</v>
      </c>
      <c r="L158" s="91" t="s">
        <v>1429</v>
      </c>
      <c r="M158" s="91" t="s">
        <v>1430</v>
      </c>
      <c r="N158" s="88"/>
      <c r="O158" s="94"/>
      <c r="P158" s="94"/>
      <c r="Q158" s="93" t="s">
        <v>116</v>
      </c>
      <c r="R158" s="94"/>
      <c r="S158" s="94"/>
      <c r="T158" s="94"/>
      <c r="U158" s="94"/>
      <c r="V158" s="91"/>
      <c r="W158" s="88"/>
      <c r="X158" s="88"/>
      <c r="Y158" s="89"/>
      <c r="Z158" s="89"/>
      <c r="AA158" s="89"/>
      <c r="AB158" s="92"/>
      <c r="AC158" s="94"/>
      <c r="AD158" s="94"/>
      <c r="AE158" s="88"/>
      <c r="AF158" s="94" t="str">
        <f>IF(H158="","",IF(H158&lt;=أساسيات!$G$13,أساسيات!$H$13,IF(H158&lt;=أساسيات!$G$12,أساسيات!$H$12,IF(H158&lt;=أساسيات!$G$11,أساسيات!$H$11,IF(H158&lt;=أساسيات!$G$10,أساسيات!$H$10,IF(H158&lt;=أساسيات!$G$9,أساسيات!$H$9,IF(H158&lt;=أساسيات!$G$8,أساسيات!$H$8,IF(H158&lt;=أساسيات!$G$7,أساسيات!$H$7,IF(H158&lt;=أساسيات!$G$6,أساسيات!$H$6,IF(H158&lt;=أساسيات!$G$5,أساسيات!$H$5,IF(H158&lt;=أساسيات!$G$4,أساسيات!$H$4,IF(H158&lt;=أساسيات!$G$3,أساسيات!$H$3,أساسيات!$H$2))))))))))))</f>
        <v>الثالث</v>
      </c>
      <c r="AG158" s="95" t="str">
        <f>IF(H158="","",IF(H158&lt;=أساسيات!$G$13,أساسيات!$I$13,IF(H158&lt;=أساسيات!$G$12,أساسيات!$I$12,IF(H158&lt;=أساسيات!$G$11,أساسيات!$I$11,IF(H158&lt;=أساسيات!$G$10,أساسيات!$I$10,IF(H158&lt;=أساسيات!$G$9,أساسيات!$I$9,IF(H158&lt;=أساسيات!$G$8,أساسيات!$I$8,IF(H158&lt;=أساسيات!$G$7,أساسيات!$I$7,IF(H158&lt;=أساسيات!$G$6,أساسيات!$I$6,IF(H158&lt;=أساسيات!$G$5,أساسيات!$I$5,IF(H158&lt;=أساسيات!$G$4,أساسيات!$I$4,IF(H158&lt;=أساسيات!$G$3,أساسيات!$I$3,أساسيات!$I$2))))))))))))</f>
        <v>ويجوز ثاني</v>
      </c>
      <c r="AH158" s="91"/>
      <c r="AI158" s="99">
        <f>IFERROR(IF(H158="","",DATEDIF($H158,أساسيات!$J$2,"Y")),"")</f>
        <v>8</v>
      </c>
      <c r="AJ158" s="99">
        <f>IFERROR(IF(H158="","",DATEDIF($H158,أساسيات!$J$2,"ym")),"")</f>
        <v>2</v>
      </c>
      <c r="AK158" s="99">
        <f>IFERROR(IF(H158="","",DATEDIF($H158,أساسيات!$J$2,"md")),"")</f>
        <v>26</v>
      </c>
      <c r="AL158" s="99"/>
      <c r="AM158" s="99"/>
      <c r="AN158" s="88"/>
      <c r="AO158" s="88"/>
      <c r="AP158" s="94"/>
      <c r="AQ158" s="94"/>
    </row>
    <row r="159" spans="1:43" s="96" customFormat="1" x14ac:dyDescent="0.25">
      <c r="A159" s="88">
        <v>206</v>
      </c>
      <c r="B159" s="89">
        <v>18</v>
      </c>
      <c r="C159" s="128" t="s">
        <v>609</v>
      </c>
      <c r="D159" s="128" t="s">
        <v>591</v>
      </c>
      <c r="E159" s="91" t="s">
        <v>592</v>
      </c>
      <c r="F159" s="129" t="s">
        <v>173</v>
      </c>
      <c r="G159" s="88"/>
      <c r="H159" s="92">
        <v>41194</v>
      </c>
      <c r="I159" s="92" t="s">
        <v>780</v>
      </c>
      <c r="J159" s="90" t="s">
        <v>478</v>
      </c>
      <c r="K159" s="97" t="s">
        <v>642</v>
      </c>
      <c r="L159" s="91" t="s">
        <v>608</v>
      </c>
      <c r="M159" s="91" t="s">
        <v>1137</v>
      </c>
      <c r="N159" s="88"/>
      <c r="O159" s="94" t="s">
        <v>477</v>
      </c>
      <c r="P159" s="94"/>
      <c r="Q159" s="93" t="s">
        <v>116</v>
      </c>
      <c r="R159" s="94" t="s">
        <v>780</v>
      </c>
      <c r="S159" s="94"/>
      <c r="T159" s="94"/>
      <c r="U159" s="94"/>
      <c r="V159" s="91"/>
      <c r="W159" s="88"/>
      <c r="X159" s="88"/>
      <c r="Y159" s="89"/>
      <c r="Z159" s="89"/>
      <c r="AA159" s="89"/>
      <c r="AB159" s="92" t="s">
        <v>780</v>
      </c>
      <c r="AC159" s="94" t="s">
        <v>780</v>
      </c>
      <c r="AD159" s="94" t="s">
        <v>780</v>
      </c>
      <c r="AE159" s="88" t="s">
        <v>3</v>
      </c>
      <c r="AF159" s="94" t="str">
        <f>IF(H159="","",IF(H159&lt;=أساسيات!$G$13,أساسيات!$H$13,IF(H159&lt;=أساسيات!$G$12,أساسيات!$H$12,IF(H159&lt;=أساسيات!$G$11,أساسيات!$H$11,IF(H159&lt;=أساسيات!$G$10,أساسيات!$H$10,IF(H159&lt;=أساسيات!$G$9,أساسيات!$H$9,IF(H159&lt;=أساسيات!$G$8,أساسيات!$H$8,IF(H159&lt;=أساسيات!$G$7,أساسيات!$H$7,IF(H159&lt;=أساسيات!$G$6,أساسيات!$H$6,IF(H159&lt;=أساسيات!$G$5,أساسيات!$H$5,IF(H159&lt;=أساسيات!$G$4,أساسيات!$H$4,IF(H159&lt;=أساسيات!$G$3,أساسيات!$H$3,أساسيات!$H$2))))))))))))</f>
        <v>الثاني</v>
      </c>
      <c r="AG159" s="95" t="str">
        <f>IF(H159="","",IF(H159&lt;=أساسيات!$G$13,أساسيات!$I$13,IF(H159&lt;=أساسيات!$G$12,أساسيات!$I$12,IF(H159&lt;=أساسيات!$G$11,أساسيات!$I$11,IF(H159&lt;=أساسيات!$G$10,أساسيات!$I$10,IF(H159&lt;=أساسيات!$G$9,أساسيات!$I$9,IF(H159&lt;=أساسيات!$G$8,أساسيات!$I$8,IF(H159&lt;=أساسيات!$G$7,أساسيات!$I$7,IF(H159&lt;=أساسيات!$G$6,أساسيات!$I$6,IF(H159&lt;=أساسيات!$G$5,أساسيات!$I$5,IF(H159&lt;=أساسيات!$G$4,أساسيات!$I$4,IF(H159&lt;=أساسيات!$G$3,أساسيات!$I$3,أساسيات!$I$2))))))))))))</f>
        <v>ويجوز أول</v>
      </c>
      <c r="AH159" s="91"/>
      <c r="AI159" s="99">
        <f>IFERROR(IF(H159="","",DATEDIF($H159,أساسيات!$J$2,"Y")),"")</f>
        <v>6</v>
      </c>
      <c r="AJ159" s="99">
        <f>IFERROR(IF(H159="","",DATEDIF($H159,أساسيات!$J$2,"ym")),"")</f>
        <v>10</v>
      </c>
      <c r="AK159" s="99">
        <f>IFERROR(IF(H159="","",DATEDIF($H159,أساسيات!$J$2,"md")),"")</f>
        <v>20</v>
      </c>
      <c r="AL159" s="99"/>
      <c r="AM159" s="99"/>
      <c r="AN159" s="88"/>
      <c r="AO159" s="88"/>
      <c r="AP159" s="94" t="s">
        <v>780</v>
      </c>
      <c r="AQ159" s="94"/>
    </row>
    <row r="160" spans="1:43" s="96" customFormat="1" x14ac:dyDescent="0.25">
      <c r="A160" s="88" t="s">
        <v>1648</v>
      </c>
      <c r="B160" s="89">
        <v>19</v>
      </c>
      <c r="C160" s="128" t="s">
        <v>110</v>
      </c>
      <c r="D160" s="128" t="s">
        <v>1614</v>
      </c>
      <c r="E160" s="91" t="s">
        <v>1613</v>
      </c>
      <c r="F160" s="129" t="s">
        <v>15</v>
      </c>
      <c r="G160" s="88" t="s">
        <v>244</v>
      </c>
      <c r="H160" s="92">
        <v>41649</v>
      </c>
      <c r="I160" s="92" t="s">
        <v>780</v>
      </c>
      <c r="J160" s="90" t="s">
        <v>478</v>
      </c>
      <c r="K160" s="97" t="s">
        <v>642</v>
      </c>
      <c r="L160" s="91" t="s">
        <v>294</v>
      </c>
      <c r="M160" s="91" t="s">
        <v>1615</v>
      </c>
      <c r="N160" s="88" t="s">
        <v>110</v>
      </c>
      <c r="O160" s="88" t="s">
        <v>244</v>
      </c>
      <c r="P160" s="88" t="s">
        <v>114</v>
      </c>
      <c r="Q160" s="93" t="s">
        <v>116</v>
      </c>
      <c r="R160" s="94" t="s">
        <v>780</v>
      </c>
      <c r="S160" s="94"/>
      <c r="T160" s="94"/>
      <c r="U160" s="94"/>
      <c r="V160" s="91"/>
      <c r="W160" s="88" t="s">
        <v>1613</v>
      </c>
      <c r="X160" s="88" t="s">
        <v>1558</v>
      </c>
      <c r="Y160" s="130"/>
      <c r="Z160" s="130"/>
      <c r="AA160" s="130" t="s">
        <v>1616</v>
      </c>
      <c r="AB160" s="92" t="s">
        <v>780</v>
      </c>
      <c r="AC160" s="94" t="s">
        <v>780</v>
      </c>
      <c r="AD160" s="94" t="s">
        <v>780</v>
      </c>
      <c r="AE160" s="88"/>
      <c r="AF160" s="94" t="str">
        <f>IF(H160="","",IF(H160&lt;=أساسيات!$G$13,أساسيات!$H$13,IF(H160&lt;=أساسيات!$G$12,أساسيات!$H$12,IF(H160&lt;=أساسيات!$G$11,أساسيات!$H$11,IF(H160&lt;=أساسيات!$G$10,أساسيات!$H$10,IF(H160&lt;=أساسيات!$G$9,أساسيات!$H$9,IF(H160&lt;=أساسيات!$G$8,أساسيات!$H$8,IF(H160&lt;=أساسيات!$G$7,أساسيات!$H$7,IF(H160&lt;=أساسيات!$G$6,أساسيات!$H$6,IF(H160&lt;=أساسيات!$G$5,أساسيات!$H$5,IF(H160&lt;=أساسيات!$G$4,أساسيات!$H$4,IF(H160&lt;=أساسيات!$G$3,أساسيات!$H$3,أساسيات!$H$2))))))))))))</f>
        <v>الأول</v>
      </c>
      <c r="AG160" s="95" t="str">
        <f>IF(H160="","",IF(H160&lt;=أساسيات!$G$13,أساسيات!$I$13,IF(H160&lt;=أساسيات!$G$12,أساسيات!$I$12,IF(H160&lt;=أساسيات!$G$11,أساسيات!$I$11,IF(H160&lt;=أساسيات!$G$10,أساسيات!$I$10,IF(H160&lt;=أساسيات!$G$9,أساسيات!$I$9,IF(H160&lt;=أساسيات!$G$8,أساسيات!$I$8,IF(H160&lt;=أساسيات!$G$7,أساسيات!$I$7,IF(H160&lt;=أساسيات!$G$6,أساسيات!$I$6,IF(H160&lt;=أساسيات!$G$5,أساسيات!$I$5,IF(H160&lt;=أساسيات!$G$4,أساسيات!$I$4,IF(H160&lt;=أساسيات!$G$3,أساسيات!$I$3,أساسيات!$I$2))))))))))))</f>
        <v>أول</v>
      </c>
      <c r="AH160" s="91"/>
      <c r="AI160" s="99">
        <f>IFERROR(IF(H160="","",DATEDIF($H160,أساسيات!$J$2,"Y")),"")</f>
        <v>5</v>
      </c>
      <c r="AJ160" s="99">
        <f>IFERROR(IF(H160="","",DATEDIF($H160,أساسيات!$J$2,"ym")),"")</f>
        <v>7</v>
      </c>
      <c r="AK160" s="99">
        <f>IFERROR(IF(H160="","",DATEDIF($H160,أساسيات!$J$2,"md")),"")</f>
        <v>22</v>
      </c>
      <c r="AL160" s="99"/>
      <c r="AM160" s="99"/>
      <c r="AN160" s="88"/>
      <c r="AO160" s="88"/>
      <c r="AP160" s="94" t="s">
        <v>780</v>
      </c>
      <c r="AQ160" s="94"/>
    </row>
    <row r="161" spans="1:43" s="96" customFormat="1" x14ac:dyDescent="0.25">
      <c r="A161" s="88"/>
      <c r="B161" s="89">
        <v>20</v>
      </c>
      <c r="C161" s="128" t="s">
        <v>155</v>
      </c>
      <c r="D161" s="128" t="s">
        <v>682</v>
      </c>
      <c r="E161" s="91" t="s">
        <v>145</v>
      </c>
      <c r="F161" s="129" t="s">
        <v>747</v>
      </c>
      <c r="G161" s="88" t="s">
        <v>1456</v>
      </c>
      <c r="H161" s="92">
        <v>40553</v>
      </c>
      <c r="I161" s="92"/>
      <c r="J161" s="90" t="s">
        <v>478</v>
      </c>
      <c r="K161" s="97" t="s">
        <v>642</v>
      </c>
      <c r="L161" s="91" t="s">
        <v>1479</v>
      </c>
      <c r="M161" s="91" t="s">
        <v>1477</v>
      </c>
      <c r="N161" s="88"/>
      <c r="O161" s="94"/>
      <c r="P161" s="94"/>
      <c r="Q161" s="93" t="s">
        <v>116</v>
      </c>
      <c r="R161" s="94"/>
      <c r="S161" s="94"/>
      <c r="T161" s="94"/>
      <c r="U161" s="94"/>
      <c r="V161" s="91"/>
      <c r="W161" s="88"/>
      <c r="X161" s="88"/>
      <c r="Y161" s="89"/>
      <c r="Z161" s="89"/>
      <c r="AA161" s="89"/>
      <c r="AB161" s="92"/>
      <c r="AC161" s="94"/>
      <c r="AD161" s="94"/>
      <c r="AE161" s="88"/>
      <c r="AF161" s="94" t="str">
        <f>IF(H161="","",IF(H161&lt;=أساسيات!$G$13,أساسيات!$H$13,IF(H161&lt;=أساسيات!$G$12,أساسيات!$H$12,IF(H161&lt;=أساسيات!$G$11,أساسيات!$H$11,IF(H161&lt;=أساسيات!$G$10,أساسيات!$H$10,IF(H161&lt;=أساسيات!$G$9,أساسيات!$H$9,IF(H161&lt;=أساسيات!$G$8,أساسيات!$H$8,IF(H161&lt;=أساسيات!$G$7,أساسيات!$H$7,IF(H161&lt;=أساسيات!$G$6,أساسيات!$H$6,IF(H161&lt;=أساسيات!$G$5,أساسيات!$H$5,IF(H161&lt;=أساسيات!$G$4,أساسيات!$H$4,IF(H161&lt;=أساسيات!$G$3,أساسيات!$H$3,أساسيات!$H$2))))))))))))</f>
        <v>الرابع</v>
      </c>
      <c r="AG161" s="95" t="str">
        <f>IF(H161="","",IF(H161&lt;=أساسيات!$G$13,أساسيات!$I$13,IF(H161&lt;=أساسيات!$G$12,أساسيات!$I$12,IF(H161&lt;=أساسيات!$G$11,أساسيات!$I$11,IF(H161&lt;=أساسيات!$G$10,أساسيات!$I$10,IF(H161&lt;=أساسيات!$G$9,أساسيات!$I$9,IF(H161&lt;=أساسيات!$G$8,أساسيات!$I$8,IF(H161&lt;=أساسيات!$G$7,أساسيات!$I$7,IF(H161&lt;=أساسيات!$G$6,أساسيات!$I$6,IF(H161&lt;=أساسيات!$G$5,أساسيات!$I$5,IF(H161&lt;=أساسيات!$G$4,أساسيات!$I$4,IF(H161&lt;=أساسيات!$G$3,أساسيات!$I$3,أساسيات!$I$2))))))))))))</f>
        <v>ويجوز ثالث</v>
      </c>
      <c r="AH161" s="91"/>
      <c r="AI161" s="99">
        <f>IFERROR(IF(H161="","",DATEDIF($H161,أساسيات!$J$2,"Y")),"")</f>
        <v>8</v>
      </c>
      <c r="AJ161" s="99">
        <f>IFERROR(IF(H161="","",DATEDIF($H161,أساسيات!$J$2,"ym")),"")</f>
        <v>7</v>
      </c>
      <c r="AK161" s="99">
        <f>IFERROR(IF(H161="","",DATEDIF($H161,أساسيات!$J$2,"md")),"")</f>
        <v>22</v>
      </c>
      <c r="AL161" s="99"/>
      <c r="AM161" s="99"/>
      <c r="AN161" s="88"/>
      <c r="AO161" s="88"/>
      <c r="AP161" s="94">
        <v>183</v>
      </c>
      <c r="AQ161" s="94"/>
    </row>
    <row r="162" spans="1:43" s="96" customFormat="1" x14ac:dyDescent="0.25">
      <c r="A162" s="88"/>
      <c r="B162" s="89">
        <v>21</v>
      </c>
      <c r="C162" s="128" t="s">
        <v>155</v>
      </c>
      <c r="D162" s="128" t="s">
        <v>682</v>
      </c>
      <c r="E162" s="91" t="s">
        <v>763</v>
      </c>
      <c r="F162" s="129" t="s">
        <v>764</v>
      </c>
      <c r="G162" s="88"/>
      <c r="H162" s="92">
        <v>39814</v>
      </c>
      <c r="I162" s="92"/>
      <c r="J162" s="90" t="s">
        <v>478</v>
      </c>
      <c r="K162" s="97" t="s">
        <v>642</v>
      </c>
      <c r="L162" s="91" t="s">
        <v>1479</v>
      </c>
      <c r="M162" s="91" t="s">
        <v>1478</v>
      </c>
      <c r="N162" s="88"/>
      <c r="O162" s="94"/>
      <c r="P162" s="94" t="s">
        <v>125</v>
      </c>
      <c r="Q162" s="93" t="s">
        <v>116</v>
      </c>
      <c r="R162" s="94"/>
      <c r="S162" s="94"/>
      <c r="T162" s="94"/>
      <c r="U162" s="94"/>
      <c r="V162" s="91"/>
      <c r="W162" s="88"/>
      <c r="X162" s="88"/>
      <c r="Y162" s="89"/>
      <c r="Z162" s="89"/>
      <c r="AA162" s="89"/>
      <c r="AB162" s="92"/>
      <c r="AC162" s="94"/>
      <c r="AD162" s="94"/>
      <c r="AE162" s="88"/>
      <c r="AF162" s="94" t="str">
        <f>IF(H162="","",IF(H162&lt;=أساسيات!$G$13,أساسيات!$H$13,IF(H162&lt;=أساسيات!$G$12,أساسيات!$H$12,IF(H162&lt;=أساسيات!$G$11,أساسيات!$H$11,IF(H162&lt;=أساسيات!$G$10,أساسيات!$H$10,IF(H162&lt;=أساسيات!$G$9,أساسيات!$H$9,IF(H162&lt;=أساسيات!$G$8,أساسيات!$H$8,IF(H162&lt;=أساسيات!$G$7,أساسيات!$H$7,IF(H162&lt;=أساسيات!$G$6,أساسيات!$H$6,IF(H162&lt;=أساسيات!$G$5,أساسيات!$H$5,IF(H162&lt;=أساسيات!$G$4,أساسيات!$H$4,IF(H162&lt;=أساسيات!$G$3,أساسيات!$H$3,أساسيات!$H$2))))))))))))</f>
        <v>السادس</v>
      </c>
      <c r="AG162" s="95" t="str">
        <f>IF(H162="","",IF(H162&lt;=أساسيات!$G$13,أساسيات!$I$13,IF(H162&lt;=أساسيات!$G$12,أساسيات!$I$12,IF(H162&lt;=أساسيات!$G$11,أساسيات!$I$11,IF(H162&lt;=أساسيات!$G$10,أساسيات!$I$10,IF(H162&lt;=أساسيات!$G$9,أساسيات!$I$9,IF(H162&lt;=أساسيات!$G$8,أساسيات!$I$8,IF(H162&lt;=أساسيات!$G$7,أساسيات!$I$7,IF(H162&lt;=أساسيات!$G$6,أساسيات!$I$6,IF(H162&lt;=أساسيات!$G$5,أساسيات!$I$5,IF(H162&lt;=أساسيات!$G$4,أساسيات!$I$4,IF(H162&lt;=أساسيات!$G$3,أساسيات!$I$3,أساسيات!$I$2))))))))))))</f>
        <v>ويجوز خامس ورابع</v>
      </c>
      <c r="AH162" s="91"/>
      <c r="AI162" s="99">
        <f>IFERROR(IF(H162="","",DATEDIF($H162,أساسيات!$J$2,"Y")),"")</f>
        <v>10</v>
      </c>
      <c r="AJ162" s="99">
        <f>IFERROR(IF(H162="","",DATEDIF($H162,أساسيات!$J$2,"ym")),"")</f>
        <v>8</v>
      </c>
      <c r="AK162" s="99">
        <f>IFERROR(IF(H162="","",DATEDIF($H162,أساسيات!$J$2,"md")),"")</f>
        <v>0</v>
      </c>
      <c r="AL162" s="99"/>
      <c r="AM162" s="99"/>
      <c r="AN162" s="88"/>
      <c r="AO162" s="88"/>
      <c r="AP162" s="94">
        <v>206</v>
      </c>
      <c r="AQ162" s="94"/>
    </row>
    <row r="163" spans="1:43" s="96" customFormat="1" x14ac:dyDescent="0.25">
      <c r="A163" s="88">
        <v>205</v>
      </c>
      <c r="B163" s="89">
        <v>22</v>
      </c>
      <c r="C163" s="128" t="s">
        <v>155</v>
      </c>
      <c r="D163" s="128" t="s">
        <v>187</v>
      </c>
      <c r="E163" s="91" t="s">
        <v>536</v>
      </c>
      <c r="F163" s="129" t="s">
        <v>23</v>
      </c>
      <c r="G163" s="88" t="s">
        <v>244</v>
      </c>
      <c r="H163" s="92">
        <v>41501</v>
      </c>
      <c r="I163" s="92">
        <v>43659</v>
      </c>
      <c r="J163" s="90" t="s">
        <v>478</v>
      </c>
      <c r="K163" s="97" t="s">
        <v>642</v>
      </c>
      <c r="L163" s="91" t="s">
        <v>443</v>
      </c>
      <c r="M163" s="91" t="s">
        <v>1340</v>
      </c>
      <c r="N163" s="88"/>
      <c r="O163" s="94"/>
      <c r="P163" s="94"/>
      <c r="Q163" s="93" t="s">
        <v>116</v>
      </c>
      <c r="R163" s="94"/>
      <c r="S163" s="94"/>
      <c r="T163" s="94"/>
      <c r="U163" s="94"/>
      <c r="V163" s="91"/>
      <c r="W163" s="88"/>
      <c r="X163" s="88"/>
      <c r="Y163" s="89"/>
      <c r="Z163" s="89"/>
      <c r="AA163" s="89"/>
      <c r="AB163" s="92">
        <v>43466</v>
      </c>
      <c r="AC163" s="94" t="s">
        <v>677</v>
      </c>
      <c r="AD163" s="94" t="s">
        <v>677</v>
      </c>
      <c r="AE163" s="88"/>
      <c r="AF163" s="94" t="str">
        <f>IF(H163="","",IF(H163&lt;=أساسيات!$G$13,أساسيات!$H$13,IF(H163&lt;=أساسيات!$G$12,أساسيات!$H$12,IF(H163&lt;=أساسيات!$G$11,أساسيات!$H$11,IF(H163&lt;=أساسيات!$G$10,أساسيات!$H$10,IF(H163&lt;=أساسيات!$G$9,أساسيات!$H$9,IF(H163&lt;=أساسيات!$G$8,أساسيات!$H$8,IF(H163&lt;=أساسيات!$G$7,أساسيات!$H$7,IF(H163&lt;=أساسيات!$G$6,أساسيات!$H$6,IF(H163&lt;=أساسيات!$G$5,أساسيات!$H$5,IF(H163&lt;=أساسيات!$G$4,أساسيات!$H$4,IF(H163&lt;=أساسيات!$G$3,أساسيات!$H$3,أساسيات!$H$2))))))))))))</f>
        <v>الأول</v>
      </c>
      <c r="AG163" s="95" t="str">
        <f>IF(H163="","",IF(H163&lt;=أساسيات!$G$13,أساسيات!$I$13,IF(H163&lt;=أساسيات!$G$12,أساسيات!$I$12,IF(H163&lt;=أساسيات!$G$11,أساسيات!$I$11,IF(H163&lt;=أساسيات!$G$10,أساسيات!$I$10,IF(H163&lt;=أساسيات!$G$9,أساسيات!$I$9,IF(H163&lt;=أساسيات!$G$8,أساسيات!$I$8,IF(H163&lt;=أساسيات!$G$7,أساسيات!$I$7,IF(H163&lt;=أساسيات!$G$6,أساسيات!$I$6,IF(H163&lt;=أساسيات!$G$5,أساسيات!$I$5,IF(H163&lt;=أساسيات!$G$4,أساسيات!$I$4,IF(H163&lt;=أساسيات!$G$3,أساسيات!$I$3,أساسيات!$I$2))))))))))))</f>
        <v>أول</v>
      </c>
      <c r="AH163" s="91"/>
      <c r="AI163" s="99">
        <f>IFERROR(IF(H163="","",DATEDIF($H163,أساسيات!$J$2,"Y")),"")</f>
        <v>6</v>
      </c>
      <c r="AJ163" s="99">
        <f>IFERROR(IF(H163="","",DATEDIF($H163,أساسيات!$J$2,"ym")),"")</f>
        <v>0</v>
      </c>
      <c r="AK163" s="99">
        <f>IFERROR(IF(H163="","",DATEDIF($H163,أساسيات!$J$2,"md")),"")</f>
        <v>17</v>
      </c>
      <c r="AL163" s="99"/>
      <c r="AM163" s="99"/>
      <c r="AN163" s="88"/>
      <c r="AO163" s="88"/>
      <c r="AP163" s="94">
        <v>130</v>
      </c>
      <c r="AQ163" s="94">
        <v>2</v>
      </c>
    </row>
    <row r="164" spans="1:43" s="96" customFormat="1" x14ac:dyDescent="0.25">
      <c r="A164" s="88"/>
      <c r="B164" s="89">
        <v>23</v>
      </c>
      <c r="C164" s="128" t="s">
        <v>646</v>
      </c>
      <c r="D164" s="128" t="s">
        <v>748</v>
      </c>
      <c r="E164" s="91" t="s">
        <v>763</v>
      </c>
      <c r="F164" s="129" t="s">
        <v>764</v>
      </c>
      <c r="G164" s="88"/>
      <c r="H164" s="92">
        <v>40229</v>
      </c>
      <c r="I164" s="92"/>
      <c r="J164" s="90" t="s">
        <v>478</v>
      </c>
      <c r="K164" s="97" t="s">
        <v>642</v>
      </c>
      <c r="L164" s="91" t="s">
        <v>766</v>
      </c>
      <c r="M164" s="91" t="s">
        <v>1030</v>
      </c>
      <c r="N164" s="88"/>
      <c r="O164" s="94"/>
      <c r="P164" s="94" t="s">
        <v>125</v>
      </c>
      <c r="Q164" s="93" t="s">
        <v>115</v>
      </c>
      <c r="R164" s="94"/>
      <c r="S164" s="94"/>
      <c r="T164" s="94"/>
      <c r="U164" s="94"/>
      <c r="V164" s="91"/>
      <c r="W164" s="88"/>
      <c r="X164" s="88"/>
      <c r="Y164" s="89"/>
      <c r="Z164" s="89"/>
      <c r="AA164" s="89"/>
      <c r="AB164" s="92"/>
      <c r="AC164" s="94"/>
      <c r="AD164" s="94"/>
      <c r="AE164" s="88"/>
      <c r="AF164" s="94" t="str">
        <f>IF(H164="","",IF(H164&lt;=أساسيات!$G$13,أساسيات!$H$13,IF(H164&lt;=أساسيات!$G$12,أساسيات!$H$12,IF(H164&lt;=أساسيات!$G$11,أساسيات!$H$11,IF(H164&lt;=أساسيات!$G$10,أساسيات!$H$10,IF(H164&lt;=أساسيات!$G$9,أساسيات!$H$9,IF(H164&lt;=أساسيات!$G$8,أساسيات!$H$8,IF(H164&lt;=أساسيات!$G$7,أساسيات!$H$7,IF(H164&lt;=أساسيات!$G$6,أساسيات!$H$6,IF(H164&lt;=أساسيات!$G$5,أساسيات!$H$5,IF(H164&lt;=أساسيات!$G$4,أساسيات!$H$4,IF(H164&lt;=أساسيات!$G$3,أساسيات!$H$3,أساسيات!$H$2))))))))))))</f>
        <v>الرابع</v>
      </c>
      <c r="AG164" s="95" t="str">
        <f>IF(H164="","",IF(H164&lt;=أساسيات!$G$13,أساسيات!$I$13,IF(H164&lt;=أساسيات!$G$12,أساسيات!$I$12,IF(H164&lt;=أساسيات!$G$11,أساسيات!$I$11,IF(H164&lt;=أساسيات!$G$10,أساسيات!$I$10,IF(H164&lt;=أساسيات!$G$9,أساسيات!$I$9,IF(H164&lt;=أساسيات!$G$8,أساسيات!$I$8,IF(H164&lt;=أساسيات!$G$7,أساسيات!$I$7,IF(H164&lt;=أساسيات!$G$6,أساسيات!$I$6,IF(H164&lt;=أساسيات!$G$5,أساسيات!$I$5,IF(H164&lt;=أساسيات!$G$4,أساسيات!$I$4,IF(H164&lt;=أساسيات!$G$3,أساسيات!$I$3,أساسيات!$I$2))))))))))))</f>
        <v>ويجوز ثالث</v>
      </c>
      <c r="AH164" s="91"/>
      <c r="AI164" s="99">
        <f>IFERROR(IF(H164="","",DATEDIF($H164,أساسيات!$J$2,"Y")),"")</f>
        <v>9</v>
      </c>
      <c r="AJ164" s="99">
        <f>IFERROR(IF(H164="","",DATEDIF($H164,أساسيات!$J$2,"ym")),"")</f>
        <v>6</v>
      </c>
      <c r="AK164" s="99">
        <f>IFERROR(IF(H164="","",DATEDIF($H164,أساسيات!$J$2,"md")),"")</f>
        <v>12</v>
      </c>
      <c r="AL164" s="99"/>
      <c r="AM164" s="99"/>
      <c r="AN164" s="88"/>
      <c r="AO164" s="88"/>
      <c r="AP164" s="94">
        <v>207</v>
      </c>
      <c r="AQ164" s="94"/>
    </row>
    <row r="165" spans="1:43" s="96" customFormat="1" x14ac:dyDescent="0.25">
      <c r="A165" s="88" t="s">
        <v>1648</v>
      </c>
      <c r="B165" s="89">
        <v>24</v>
      </c>
      <c r="C165" s="128" t="s">
        <v>646</v>
      </c>
      <c r="D165" s="128" t="s">
        <v>1189</v>
      </c>
      <c r="E165" s="91" t="s">
        <v>110</v>
      </c>
      <c r="F165" s="129" t="s">
        <v>1547</v>
      </c>
      <c r="G165" s="88" t="s">
        <v>1329</v>
      </c>
      <c r="H165" s="92">
        <v>40700</v>
      </c>
      <c r="I165" s="92">
        <v>43767</v>
      </c>
      <c r="J165" s="90" t="s">
        <v>478</v>
      </c>
      <c r="K165" s="97" t="s">
        <v>642</v>
      </c>
      <c r="L165" s="91" t="s">
        <v>1579</v>
      </c>
      <c r="M165" s="91" t="s">
        <v>1580</v>
      </c>
      <c r="N165" s="88"/>
      <c r="O165" s="88"/>
      <c r="P165" s="88" t="s">
        <v>1548</v>
      </c>
      <c r="Q165" s="93" t="s">
        <v>115</v>
      </c>
      <c r="R165" s="94"/>
      <c r="S165" s="94"/>
      <c r="T165" s="94"/>
      <c r="U165" s="94"/>
      <c r="V165" s="91"/>
      <c r="W165" s="88"/>
      <c r="X165" s="88"/>
      <c r="Y165" s="130"/>
      <c r="Z165" s="130"/>
      <c r="AA165" s="130"/>
      <c r="AB165" s="92"/>
      <c r="AC165" s="94"/>
      <c r="AD165" s="94"/>
      <c r="AE165" s="88"/>
      <c r="AF165" s="94" t="str">
        <f>IF(H165="","",IF(H165&lt;=أساسيات!$G$13,أساسيات!$H$13,IF(H165&lt;=أساسيات!$G$12,أساسيات!$H$12,IF(H165&lt;=أساسيات!$G$11,أساسيات!$H$11,IF(H165&lt;=أساسيات!$G$10,أساسيات!$H$10,IF(H165&lt;=أساسيات!$G$9,أساسيات!$H$9,IF(H165&lt;=أساسيات!$G$8,أساسيات!$H$8,IF(H165&lt;=أساسيات!$G$7,أساسيات!$H$7,IF(H165&lt;=أساسيات!$G$6,أساسيات!$H$6,IF(H165&lt;=أساسيات!$G$5,أساسيات!$H$5,IF(H165&lt;=أساسيات!$G$4,أساسيات!$H$4,IF(H165&lt;=أساسيات!$G$3,أساسيات!$H$3,أساسيات!$H$2))))))))))))</f>
        <v>الثالث</v>
      </c>
      <c r="AG165" s="95" t="str">
        <f>IF(H165="","",IF(H165&lt;=أساسيات!$G$13,أساسيات!$I$13,IF(H165&lt;=أساسيات!$G$12,أساسيات!$I$12,IF(H165&lt;=أساسيات!$G$11,أساسيات!$I$11,IF(H165&lt;=أساسيات!$G$10,أساسيات!$I$10,IF(H165&lt;=أساسيات!$G$9,أساسيات!$I$9,IF(H165&lt;=أساسيات!$G$8,أساسيات!$I$8,IF(H165&lt;=أساسيات!$G$7,أساسيات!$I$7,IF(H165&lt;=أساسيات!$G$6,أساسيات!$I$6,IF(H165&lt;=أساسيات!$G$5,أساسيات!$I$5,IF(H165&lt;=أساسيات!$G$4,أساسيات!$I$4,IF(H165&lt;=أساسيات!$G$3,أساسيات!$I$3,أساسيات!$I$2))))))))))))</f>
        <v>ويجوز ثاني</v>
      </c>
      <c r="AH165" s="91"/>
      <c r="AI165" s="99">
        <f>IFERROR(IF(H165="","",DATEDIF($H165,أساسيات!$J$2,"Y")),"")</f>
        <v>8</v>
      </c>
      <c r="AJ165" s="99">
        <f>IFERROR(IF(H165="","",DATEDIF($H165,أساسيات!$J$2,"ym")),"")</f>
        <v>2</v>
      </c>
      <c r="AK165" s="99">
        <f>IFERROR(IF(H165="","",DATEDIF($H165,أساسيات!$J$2,"md")),"")</f>
        <v>26</v>
      </c>
      <c r="AL165" s="99"/>
      <c r="AM165" s="99"/>
      <c r="AN165" s="88"/>
      <c r="AO165" s="88"/>
      <c r="AP165" s="94"/>
      <c r="AQ165" s="94"/>
    </row>
    <row r="166" spans="1:43" s="96" customFormat="1" x14ac:dyDescent="0.25">
      <c r="A166" s="88">
        <v>38</v>
      </c>
      <c r="B166" s="89">
        <v>25</v>
      </c>
      <c r="C166" s="128" t="s">
        <v>140</v>
      </c>
      <c r="D166" s="128" t="s">
        <v>452</v>
      </c>
      <c r="E166" s="91" t="s">
        <v>110</v>
      </c>
      <c r="F166" s="129" t="s">
        <v>661</v>
      </c>
      <c r="G166" s="88"/>
      <c r="H166" s="92">
        <v>39814</v>
      </c>
      <c r="I166" s="92">
        <v>43669</v>
      </c>
      <c r="J166" s="90" t="s">
        <v>478</v>
      </c>
      <c r="K166" s="97" t="s">
        <v>642</v>
      </c>
      <c r="L166" s="91" t="s">
        <v>421</v>
      </c>
      <c r="M166" s="91" t="s">
        <v>939</v>
      </c>
      <c r="N166" s="88"/>
      <c r="O166" s="94"/>
      <c r="P166" s="94"/>
      <c r="Q166" s="93" t="s">
        <v>116</v>
      </c>
      <c r="R166" s="94"/>
      <c r="S166" s="94"/>
      <c r="T166" s="94"/>
      <c r="U166" s="94"/>
      <c r="V166" s="91"/>
      <c r="W166" s="88"/>
      <c r="X166" s="88"/>
      <c r="Y166" s="89"/>
      <c r="Z166" s="89"/>
      <c r="AA166" s="89"/>
      <c r="AB166" s="92">
        <v>43565</v>
      </c>
      <c r="AC166" s="94" t="s">
        <v>677</v>
      </c>
      <c r="AD166" s="94" t="s">
        <v>677</v>
      </c>
      <c r="AE166" s="88" t="s">
        <v>478</v>
      </c>
      <c r="AF166" s="94" t="str">
        <f>IF(H166="","",IF(H166&lt;=أساسيات!$G$13,أساسيات!$H$13,IF(H166&lt;=أساسيات!$G$12,أساسيات!$H$12,IF(H166&lt;=أساسيات!$G$11,أساسيات!$H$11,IF(H166&lt;=أساسيات!$G$10,أساسيات!$H$10,IF(H166&lt;=أساسيات!$G$9,أساسيات!$H$9,IF(H166&lt;=أساسيات!$G$8,أساسيات!$H$8,IF(H166&lt;=أساسيات!$G$7,أساسيات!$H$7,IF(H166&lt;=أساسيات!$G$6,أساسيات!$H$6,IF(H166&lt;=أساسيات!$G$5,أساسيات!$H$5,IF(H166&lt;=أساسيات!$G$4,أساسيات!$H$4,IF(H166&lt;=أساسيات!$G$3,أساسيات!$H$3,أساسيات!$H$2))))))))))))</f>
        <v>السادس</v>
      </c>
      <c r="AG166" s="95" t="str">
        <f>IF(H166="","",IF(H166&lt;=أساسيات!$G$13,أساسيات!$I$13,IF(H166&lt;=أساسيات!$G$12,أساسيات!$I$12,IF(H166&lt;=أساسيات!$G$11,أساسيات!$I$11,IF(H166&lt;=أساسيات!$G$10,أساسيات!$I$10,IF(H166&lt;=أساسيات!$G$9,أساسيات!$I$9,IF(H166&lt;=أساسيات!$G$8,أساسيات!$I$8,IF(H166&lt;=أساسيات!$G$7,أساسيات!$I$7,IF(H166&lt;=أساسيات!$G$6,أساسيات!$I$6,IF(H166&lt;=أساسيات!$G$5,أساسيات!$I$5,IF(H166&lt;=أساسيات!$G$4,أساسيات!$I$4,IF(H166&lt;=أساسيات!$G$3,أساسيات!$I$3,أساسيات!$I$2))))))))))))</f>
        <v>ويجوز خامس ورابع</v>
      </c>
      <c r="AH166" s="91"/>
      <c r="AI166" s="99">
        <f>IFERROR(IF(H166="","",DATEDIF($H166,أساسيات!$J$2,"Y")),"")</f>
        <v>10</v>
      </c>
      <c r="AJ166" s="99">
        <f>IFERROR(IF(H166="","",DATEDIF($H166,أساسيات!$J$2,"ym")),"")</f>
        <v>8</v>
      </c>
      <c r="AK166" s="99">
        <f>IFERROR(IF(H166="","",DATEDIF($H166,أساسيات!$J$2,"md")),"")</f>
        <v>0</v>
      </c>
      <c r="AL166" s="99"/>
      <c r="AM166" s="99"/>
      <c r="AN166" s="88"/>
      <c r="AO166" s="88"/>
      <c r="AP166" s="94">
        <v>95</v>
      </c>
      <c r="AQ166" s="94">
        <v>2</v>
      </c>
    </row>
    <row r="167" spans="1:43" s="96" customFormat="1" x14ac:dyDescent="0.25">
      <c r="A167" s="88" t="s">
        <v>1288</v>
      </c>
      <c r="B167" s="89">
        <v>26</v>
      </c>
      <c r="C167" s="128" t="s">
        <v>1203</v>
      </c>
      <c r="D167" s="128" t="s">
        <v>773</v>
      </c>
      <c r="E167" s="91" t="s">
        <v>181</v>
      </c>
      <c r="F167" s="129" t="s">
        <v>1367</v>
      </c>
      <c r="G167" s="88"/>
      <c r="H167" s="92">
        <v>39585</v>
      </c>
      <c r="I167" s="92"/>
      <c r="J167" s="90" t="s">
        <v>478</v>
      </c>
      <c r="K167" s="97" t="s">
        <v>642</v>
      </c>
      <c r="L167" s="91" t="s">
        <v>1230</v>
      </c>
      <c r="M167" s="91" t="s">
        <v>1231</v>
      </c>
      <c r="N167" s="88"/>
      <c r="O167" s="94"/>
      <c r="P167" s="94"/>
      <c r="Q167" s="93" t="s">
        <v>115</v>
      </c>
      <c r="R167" s="94"/>
      <c r="S167" s="94"/>
      <c r="T167" s="94"/>
      <c r="U167" s="94"/>
      <c r="V167" s="91"/>
      <c r="W167" s="88"/>
      <c r="X167" s="88"/>
      <c r="Y167" s="89"/>
      <c r="Z167" s="89"/>
      <c r="AA167" s="89"/>
      <c r="AB167" s="92"/>
      <c r="AC167" s="94"/>
      <c r="AD167" s="94"/>
      <c r="AE167" s="88"/>
      <c r="AF167" s="94" t="str">
        <f>IF(H167="","",IF(H167&lt;=أساسيات!$G$13,أساسيات!$H$13,IF(H167&lt;=أساسيات!$G$12,أساسيات!$H$12,IF(H167&lt;=أساسيات!$G$11,أساسيات!$H$11,IF(H167&lt;=أساسيات!$G$10,أساسيات!$H$10,IF(H167&lt;=أساسيات!$G$9,أساسيات!$H$9,IF(H167&lt;=أساسيات!$G$8,أساسيات!$H$8,IF(H167&lt;=أساسيات!$G$7,أساسيات!$H$7,IF(H167&lt;=أساسيات!$G$6,أساسيات!$H$6,IF(H167&lt;=أساسيات!$G$5,أساسيات!$H$5,IF(H167&lt;=أساسيات!$G$4,أساسيات!$H$4,IF(H167&lt;=أساسيات!$G$3,أساسيات!$H$3,أساسيات!$H$2))))))))))))</f>
        <v>السادس</v>
      </c>
      <c r="AG167" s="95" t="str">
        <f>IF(H167="","",IF(H167&lt;=أساسيات!$G$13,أساسيات!$I$13,IF(H167&lt;=أساسيات!$G$12,أساسيات!$I$12,IF(H167&lt;=أساسيات!$G$11,أساسيات!$I$11,IF(H167&lt;=أساسيات!$G$10,أساسيات!$I$10,IF(H167&lt;=أساسيات!$G$9,أساسيات!$I$9,IF(H167&lt;=أساسيات!$G$8,أساسيات!$I$8,IF(H167&lt;=أساسيات!$G$7,أساسيات!$I$7,IF(H167&lt;=أساسيات!$G$6,أساسيات!$I$6,IF(H167&lt;=أساسيات!$G$5,أساسيات!$I$5,IF(H167&lt;=أساسيات!$G$4,أساسيات!$I$4,IF(H167&lt;=أساسيات!$G$3,أساسيات!$I$3,أساسيات!$I$2))))))))))))</f>
        <v>ويجوز خامس ورابع</v>
      </c>
      <c r="AH167" s="91"/>
      <c r="AI167" s="99">
        <f>IFERROR(IF(H167="","",DATEDIF($H167,أساسيات!$J$2,"Y")),"")</f>
        <v>11</v>
      </c>
      <c r="AJ167" s="99">
        <f>IFERROR(IF(H167="","",DATEDIF($H167,أساسيات!$J$2,"ym")),"")</f>
        <v>3</v>
      </c>
      <c r="AK167" s="99">
        <f>IFERROR(IF(H167="","",DATEDIF($H167,أساسيات!$J$2,"md")),"")</f>
        <v>15</v>
      </c>
      <c r="AL167" s="99"/>
      <c r="AM167" s="99"/>
      <c r="AN167" s="88"/>
      <c r="AO167" s="88"/>
      <c r="AP167" s="94"/>
      <c r="AQ167" s="94"/>
    </row>
    <row r="168" spans="1:43" s="96" customFormat="1" x14ac:dyDescent="0.25">
      <c r="A168" s="88">
        <v>42</v>
      </c>
      <c r="B168" s="89">
        <v>27</v>
      </c>
      <c r="C168" s="128" t="s">
        <v>292</v>
      </c>
      <c r="D168" s="128" t="s">
        <v>518</v>
      </c>
      <c r="E168" s="91" t="s">
        <v>208</v>
      </c>
      <c r="F168" s="129" t="s">
        <v>9</v>
      </c>
      <c r="G168" s="88"/>
      <c r="H168" s="92">
        <v>40913</v>
      </c>
      <c r="I168" s="92" t="s">
        <v>780</v>
      </c>
      <c r="J168" s="90" t="s">
        <v>478</v>
      </c>
      <c r="K168" s="97" t="s">
        <v>642</v>
      </c>
      <c r="L168" s="91" t="s">
        <v>78</v>
      </c>
      <c r="M168" s="91" t="s">
        <v>1059</v>
      </c>
      <c r="N168" s="88"/>
      <c r="O168" s="94" t="s">
        <v>236</v>
      </c>
      <c r="P168" s="94"/>
      <c r="Q168" s="93" t="s">
        <v>115</v>
      </c>
      <c r="R168" s="94" t="s">
        <v>780</v>
      </c>
      <c r="S168" s="94"/>
      <c r="T168" s="94"/>
      <c r="U168" s="94"/>
      <c r="V168" s="91"/>
      <c r="W168" s="88"/>
      <c r="X168" s="88"/>
      <c r="Y168" s="89"/>
      <c r="Z168" s="89"/>
      <c r="AA168" s="89"/>
      <c r="AB168" s="92" t="s">
        <v>780</v>
      </c>
      <c r="AC168" s="94" t="s">
        <v>780</v>
      </c>
      <c r="AD168" s="94" t="s">
        <v>780</v>
      </c>
      <c r="AE168" s="88" t="s">
        <v>478</v>
      </c>
      <c r="AF168" s="94" t="str">
        <f>IF(H168="","",IF(H168&lt;=أساسيات!$G$13,أساسيات!$H$13,IF(H168&lt;=أساسيات!$G$12,أساسيات!$H$12,IF(H168&lt;=أساسيات!$G$11,أساسيات!$H$11,IF(H168&lt;=أساسيات!$G$10,أساسيات!$H$10,IF(H168&lt;=أساسيات!$G$9,أساسيات!$H$9,IF(H168&lt;=أساسيات!$G$8,أساسيات!$H$8,IF(H168&lt;=أساسيات!$G$7,أساسيات!$H$7,IF(H168&lt;=أساسيات!$G$6,أساسيات!$H$6,IF(H168&lt;=أساسيات!$G$5,أساسيات!$H$5,IF(H168&lt;=أساسيات!$G$4,أساسيات!$H$4,IF(H168&lt;=أساسيات!$G$3,أساسيات!$H$3,أساسيات!$H$2))))))))))))</f>
        <v>الثالث</v>
      </c>
      <c r="AG168" s="95" t="str">
        <f>IF(H168="","",IF(H168&lt;=أساسيات!$G$13,أساسيات!$I$13,IF(H168&lt;=أساسيات!$G$12,أساسيات!$I$12,IF(H168&lt;=أساسيات!$G$11,أساسيات!$I$11,IF(H168&lt;=أساسيات!$G$10,أساسيات!$I$10,IF(H168&lt;=أساسيات!$G$9,أساسيات!$I$9,IF(H168&lt;=أساسيات!$G$8,أساسيات!$I$8,IF(H168&lt;=أساسيات!$G$7,أساسيات!$I$7,IF(H168&lt;=أساسيات!$G$6,أساسيات!$I$6,IF(H168&lt;=أساسيات!$G$5,أساسيات!$I$5,IF(H168&lt;=أساسيات!$G$4,أساسيات!$I$4,IF(H168&lt;=أساسيات!$G$3,أساسيات!$I$3,أساسيات!$I$2))))))))))))</f>
        <v>ويجوز ثاني</v>
      </c>
      <c r="AH168" s="91"/>
      <c r="AI168" s="99">
        <f>IFERROR(IF(H168="","",DATEDIF($H168,أساسيات!$J$2,"Y")),"")</f>
        <v>7</v>
      </c>
      <c r="AJ168" s="99">
        <f>IFERROR(IF(H168="","",DATEDIF($H168,أساسيات!$J$2,"ym")),"")</f>
        <v>7</v>
      </c>
      <c r="AK168" s="99">
        <f>IFERROR(IF(H168="","",DATEDIF($H168,أساسيات!$J$2,"md")),"")</f>
        <v>27</v>
      </c>
      <c r="AL168" s="99"/>
      <c r="AM168" s="99"/>
      <c r="AN168" s="88"/>
      <c r="AO168" s="88"/>
      <c r="AP168" s="94" t="s">
        <v>780</v>
      </c>
      <c r="AQ168" s="94"/>
    </row>
    <row r="169" spans="1:43" s="96" customFormat="1" x14ac:dyDescent="0.25">
      <c r="A169" s="88"/>
      <c r="B169" s="89">
        <v>28</v>
      </c>
      <c r="C169" s="128" t="s">
        <v>765</v>
      </c>
      <c r="D169" s="128" t="s">
        <v>748</v>
      </c>
      <c r="E169" s="91" t="s">
        <v>155</v>
      </c>
      <c r="F169" s="129" t="s">
        <v>766</v>
      </c>
      <c r="G169" s="88"/>
      <c r="H169" s="92">
        <v>39833</v>
      </c>
      <c r="I169" s="92"/>
      <c r="J169" s="90" t="s">
        <v>478</v>
      </c>
      <c r="K169" s="97" t="s">
        <v>642</v>
      </c>
      <c r="L169" s="91" t="s">
        <v>839</v>
      </c>
      <c r="M169" s="91" t="s">
        <v>1031</v>
      </c>
      <c r="N169" s="88"/>
      <c r="O169" s="94"/>
      <c r="P169" s="94" t="s">
        <v>125</v>
      </c>
      <c r="Q169" s="93" t="s">
        <v>116</v>
      </c>
      <c r="R169" s="94"/>
      <c r="S169" s="94"/>
      <c r="T169" s="94"/>
      <c r="U169" s="94"/>
      <c r="V169" s="91"/>
      <c r="W169" s="88"/>
      <c r="X169" s="88"/>
      <c r="Y169" s="89"/>
      <c r="Z169" s="89"/>
      <c r="AA169" s="89"/>
      <c r="AB169" s="92"/>
      <c r="AC169" s="94"/>
      <c r="AD169" s="94"/>
      <c r="AE169" s="88"/>
      <c r="AF169" s="94" t="str">
        <f>IF(H169="","",IF(H169&lt;=أساسيات!$G$13,أساسيات!$H$13,IF(H169&lt;=أساسيات!$G$12,أساسيات!$H$12,IF(H169&lt;=أساسيات!$G$11,أساسيات!$H$11,IF(H169&lt;=أساسيات!$G$10,أساسيات!$H$10,IF(H169&lt;=أساسيات!$G$9,أساسيات!$H$9,IF(H169&lt;=أساسيات!$G$8,أساسيات!$H$8,IF(H169&lt;=أساسيات!$G$7,أساسيات!$H$7,IF(H169&lt;=أساسيات!$G$6,أساسيات!$H$6,IF(H169&lt;=أساسيات!$G$5,أساسيات!$H$5,IF(H169&lt;=أساسيات!$G$4,أساسيات!$H$4,IF(H169&lt;=أساسيات!$G$3,أساسيات!$H$3,أساسيات!$H$2))))))))))))</f>
        <v>السادس</v>
      </c>
      <c r="AG169" s="95" t="str">
        <f>IF(H169="","",IF(H169&lt;=أساسيات!$G$13,أساسيات!$I$13,IF(H169&lt;=أساسيات!$G$12,أساسيات!$I$12,IF(H169&lt;=أساسيات!$G$11,أساسيات!$I$11,IF(H169&lt;=أساسيات!$G$10,أساسيات!$I$10,IF(H169&lt;=أساسيات!$G$9,أساسيات!$I$9,IF(H169&lt;=أساسيات!$G$8,أساسيات!$I$8,IF(H169&lt;=أساسيات!$G$7,أساسيات!$I$7,IF(H169&lt;=أساسيات!$G$6,أساسيات!$I$6,IF(H169&lt;=أساسيات!$G$5,أساسيات!$I$5,IF(H169&lt;=أساسيات!$G$4,أساسيات!$I$4,IF(H169&lt;=أساسيات!$G$3,أساسيات!$I$3,أساسيات!$I$2))))))))))))</f>
        <v>ويجوز خامس ورابع</v>
      </c>
      <c r="AH169" s="91"/>
      <c r="AI169" s="99">
        <f>IFERROR(IF(H169="","",DATEDIF($H169,أساسيات!$J$2,"Y")),"")</f>
        <v>10</v>
      </c>
      <c r="AJ169" s="99">
        <f>IFERROR(IF(H169="","",DATEDIF($H169,أساسيات!$J$2,"ym")),"")</f>
        <v>7</v>
      </c>
      <c r="AK169" s="99">
        <f>IFERROR(IF(H169="","",DATEDIF($H169,أساسيات!$J$2,"md")),"")</f>
        <v>12</v>
      </c>
      <c r="AL169" s="99"/>
      <c r="AM169" s="99"/>
      <c r="AN169" s="88"/>
      <c r="AO169" s="88"/>
      <c r="AP169" s="94">
        <v>208</v>
      </c>
      <c r="AQ169" s="94"/>
    </row>
    <row r="170" spans="1:43" s="96" customFormat="1" x14ac:dyDescent="0.25">
      <c r="A170" s="88"/>
      <c r="B170" s="89">
        <v>29</v>
      </c>
      <c r="C170" s="128" t="s">
        <v>534</v>
      </c>
      <c r="D170" s="128" t="s">
        <v>1183</v>
      </c>
      <c r="E170" s="91" t="s">
        <v>141</v>
      </c>
      <c r="F170" s="129" t="s">
        <v>646</v>
      </c>
      <c r="G170" s="88" t="s">
        <v>477</v>
      </c>
      <c r="H170" s="92">
        <v>40544</v>
      </c>
      <c r="I170" s="92"/>
      <c r="J170" s="90" t="s">
        <v>478</v>
      </c>
      <c r="K170" s="97" t="s">
        <v>642</v>
      </c>
      <c r="L170" s="91" t="s">
        <v>1263</v>
      </c>
      <c r="M170" s="91" t="s">
        <v>1389</v>
      </c>
      <c r="N170" s="88"/>
      <c r="O170" s="94"/>
      <c r="P170" s="94"/>
      <c r="Q170" s="93" t="s">
        <v>115</v>
      </c>
      <c r="R170" s="94"/>
      <c r="S170" s="94"/>
      <c r="T170" s="94"/>
      <c r="U170" s="94"/>
      <c r="V170" s="91"/>
      <c r="W170" s="88"/>
      <c r="X170" s="88"/>
      <c r="Y170" s="89"/>
      <c r="Z170" s="89"/>
      <c r="AA170" s="89"/>
      <c r="AB170" s="92"/>
      <c r="AC170" s="94"/>
      <c r="AD170" s="94"/>
      <c r="AE170" s="88"/>
      <c r="AF170" s="94" t="str">
        <f>IF(H170="","",IF(H170&lt;=أساسيات!$G$13,أساسيات!$H$13,IF(H170&lt;=أساسيات!$G$12,أساسيات!$H$12,IF(H170&lt;=أساسيات!$G$11,أساسيات!$H$11,IF(H170&lt;=أساسيات!$G$10,أساسيات!$H$10,IF(H170&lt;=أساسيات!$G$9,أساسيات!$H$9,IF(H170&lt;=أساسيات!$G$8,أساسيات!$H$8,IF(H170&lt;=أساسيات!$G$7,أساسيات!$H$7,IF(H170&lt;=أساسيات!$G$6,أساسيات!$H$6,IF(H170&lt;=أساسيات!$G$5,أساسيات!$H$5,IF(H170&lt;=أساسيات!$G$4,أساسيات!$H$4,IF(H170&lt;=أساسيات!$G$3,أساسيات!$H$3,أساسيات!$H$2))))))))))))</f>
        <v>الرابع</v>
      </c>
      <c r="AG170" s="95" t="str">
        <f>IF(H170="","",IF(H170&lt;=أساسيات!$G$13,أساسيات!$I$13,IF(H170&lt;=أساسيات!$G$12,أساسيات!$I$12,IF(H170&lt;=أساسيات!$G$11,أساسيات!$I$11,IF(H170&lt;=أساسيات!$G$10,أساسيات!$I$10,IF(H170&lt;=أساسيات!$G$9,أساسيات!$I$9,IF(H170&lt;=أساسيات!$G$8,أساسيات!$I$8,IF(H170&lt;=أساسيات!$G$7,أساسيات!$I$7,IF(H170&lt;=أساسيات!$G$6,أساسيات!$I$6,IF(H170&lt;=أساسيات!$G$5,أساسيات!$I$5,IF(H170&lt;=أساسيات!$G$4,أساسيات!$I$4,IF(H170&lt;=أساسيات!$G$3,أساسيات!$I$3,أساسيات!$I$2))))))))))))</f>
        <v>ويجوز ثالث</v>
      </c>
      <c r="AH170" s="91"/>
      <c r="AI170" s="99">
        <f>IFERROR(IF(H170="","",DATEDIF($H170,أساسيات!$J$2,"Y")),"")</f>
        <v>8</v>
      </c>
      <c r="AJ170" s="99">
        <f>IFERROR(IF(H170="","",DATEDIF($H170,أساسيات!$J$2,"ym")),"")</f>
        <v>8</v>
      </c>
      <c r="AK170" s="99">
        <f>IFERROR(IF(H170="","",DATEDIF($H170,أساسيات!$J$2,"md")),"")</f>
        <v>0</v>
      </c>
      <c r="AL170" s="99"/>
      <c r="AM170" s="99"/>
      <c r="AN170" s="88"/>
      <c r="AO170" s="88"/>
      <c r="AP170" s="94"/>
      <c r="AQ170" s="94"/>
    </row>
    <row r="171" spans="1:43" s="96" customFormat="1" x14ac:dyDescent="0.25">
      <c r="A171" s="88"/>
      <c r="B171" s="89">
        <v>30</v>
      </c>
      <c r="C171" s="128" t="s">
        <v>464</v>
      </c>
      <c r="D171" s="128" t="s">
        <v>1183</v>
      </c>
      <c r="E171" s="91" t="s">
        <v>141</v>
      </c>
      <c r="F171" s="129" t="s">
        <v>646</v>
      </c>
      <c r="G171" s="88" t="s">
        <v>477</v>
      </c>
      <c r="H171" s="92">
        <v>40179</v>
      </c>
      <c r="I171" s="92"/>
      <c r="J171" s="90" t="s">
        <v>478</v>
      </c>
      <c r="K171" s="97" t="s">
        <v>642</v>
      </c>
      <c r="L171" s="91" t="s">
        <v>1264</v>
      </c>
      <c r="M171" s="91" t="s">
        <v>1265</v>
      </c>
      <c r="N171" s="88"/>
      <c r="O171" s="94"/>
      <c r="P171" s="94"/>
      <c r="Q171" s="93" t="s">
        <v>115</v>
      </c>
      <c r="R171" s="94"/>
      <c r="S171" s="94"/>
      <c r="T171" s="94"/>
      <c r="U171" s="94"/>
      <c r="V171" s="91"/>
      <c r="W171" s="88"/>
      <c r="X171" s="88"/>
      <c r="Y171" s="89"/>
      <c r="Z171" s="89"/>
      <c r="AA171" s="89"/>
      <c r="AB171" s="92"/>
      <c r="AC171" s="94"/>
      <c r="AD171" s="94"/>
      <c r="AE171" s="88"/>
      <c r="AF171" s="94" t="str">
        <f>IF(H171="","",IF(H171&lt;=أساسيات!$G$13,أساسيات!$H$13,IF(H171&lt;=أساسيات!$G$12,أساسيات!$H$12,IF(H171&lt;=أساسيات!$G$11,أساسيات!$H$11,IF(H171&lt;=أساسيات!$G$10,أساسيات!$H$10,IF(H171&lt;=أساسيات!$G$9,أساسيات!$H$9,IF(H171&lt;=أساسيات!$G$8,أساسيات!$H$8,IF(H171&lt;=أساسيات!$G$7,أساسيات!$H$7,IF(H171&lt;=أساسيات!$G$6,أساسيات!$H$6,IF(H171&lt;=أساسيات!$G$5,أساسيات!$H$5,IF(H171&lt;=أساسيات!$G$4,أساسيات!$H$4,IF(H171&lt;=أساسيات!$G$3,أساسيات!$H$3,أساسيات!$H$2))))))))))))</f>
        <v>الخامس</v>
      </c>
      <c r="AG171" s="95" t="str">
        <f>IF(H171="","",IF(H171&lt;=أساسيات!$G$13,أساسيات!$I$13,IF(H171&lt;=أساسيات!$G$12,أساسيات!$I$12,IF(H171&lt;=أساسيات!$G$11,أساسيات!$I$11,IF(H171&lt;=أساسيات!$G$10,أساسيات!$I$10,IF(H171&lt;=أساسيات!$G$9,أساسيات!$I$9,IF(H171&lt;=أساسيات!$G$8,أساسيات!$I$8,IF(H171&lt;=أساسيات!$G$7,أساسيات!$I$7,IF(H171&lt;=أساسيات!$G$6,أساسيات!$I$6,IF(H171&lt;=أساسيات!$G$5,أساسيات!$I$5,IF(H171&lt;=أساسيات!$G$4,أساسيات!$I$4,IF(H171&lt;=أساسيات!$G$3,أساسيات!$I$3,أساسيات!$I$2))))))))))))</f>
        <v>ويجوز رابع وثالث</v>
      </c>
      <c r="AH171" s="91"/>
      <c r="AI171" s="99">
        <f>IFERROR(IF(H171="","",DATEDIF($H171,أساسيات!$J$2,"Y")),"")</f>
        <v>9</v>
      </c>
      <c r="AJ171" s="99">
        <f>IFERROR(IF(H171="","",DATEDIF($H171,أساسيات!$J$2,"ym")),"")</f>
        <v>8</v>
      </c>
      <c r="AK171" s="99">
        <f>IFERROR(IF(H171="","",DATEDIF($H171,أساسيات!$J$2,"md")),"")</f>
        <v>0</v>
      </c>
      <c r="AL171" s="99"/>
      <c r="AM171" s="99"/>
      <c r="AN171" s="88"/>
      <c r="AO171" s="88"/>
      <c r="AP171" s="94"/>
      <c r="AQ171" s="94"/>
    </row>
    <row r="172" spans="1:43" s="96" customFormat="1" x14ac:dyDescent="0.25">
      <c r="A172" s="88" t="s">
        <v>1288</v>
      </c>
      <c r="B172" s="89">
        <v>31</v>
      </c>
      <c r="C172" s="128" t="s">
        <v>749</v>
      </c>
      <c r="D172" s="128" t="s">
        <v>1499</v>
      </c>
      <c r="E172" s="91" t="s">
        <v>110</v>
      </c>
      <c r="F172" s="129" t="s">
        <v>1497</v>
      </c>
      <c r="G172" s="88" t="s">
        <v>1456</v>
      </c>
      <c r="H172" s="92">
        <v>40346</v>
      </c>
      <c r="I172" s="92"/>
      <c r="J172" s="90" t="s">
        <v>478</v>
      </c>
      <c r="K172" s="97" t="s">
        <v>642</v>
      </c>
      <c r="L172" s="91" t="s">
        <v>1506</v>
      </c>
      <c r="M172" s="91" t="s">
        <v>1507</v>
      </c>
      <c r="N172" s="88" t="s">
        <v>242</v>
      </c>
      <c r="O172" s="94"/>
      <c r="P172" s="94"/>
      <c r="Q172" s="93" t="s">
        <v>116</v>
      </c>
      <c r="R172" s="94"/>
      <c r="S172" s="94"/>
      <c r="T172" s="94"/>
      <c r="U172" s="94"/>
      <c r="V172" s="91"/>
      <c r="W172" s="88"/>
      <c r="X172" s="88"/>
      <c r="Y172" s="89"/>
      <c r="Z172" s="89"/>
      <c r="AA172" s="89"/>
      <c r="AB172" s="92"/>
      <c r="AC172" s="94"/>
      <c r="AD172" s="94"/>
      <c r="AE172" s="88"/>
      <c r="AF172" s="94" t="str">
        <f>IF(H172="","",IF(H172&lt;=أساسيات!$G$13,أساسيات!$H$13,IF(H172&lt;=أساسيات!$G$12,أساسيات!$H$12,IF(H172&lt;=أساسيات!$G$11,أساسيات!$H$11,IF(H172&lt;=أساسيات!$G$10,أساسيات!$H$10,IF(H172&lt;=أساسيات!$G$9,أساسيات!$H$9,IF(H172&lt;=أساسيات!$G$8,أساسيات!$H$8,IF(H172&lt;=أساسيات!$G$7,أساسيات!$H$7,IF(H172&lt;=أساسيات!$G$6,أساسيات!$H$6,IF(H172&lt;=أساسيات!$G$5,أساسيات!$H$5,IF(H172&lt;=أساسيات!$G$4,أساسيات!$H$4,IF(H172&lt;=أساسيات!$G$3,أساسيات!$H$3,أساسيات!$H$2))))))))))))</f>
        <v>الرابع</v>
      </c>
      <c r="AG172" s="95" t="str">
        <f>IF(H172="","",IF(H172&lt;=أساسيات!$G$13,أساسيات!$I$13,IF(H172&lt;=أساسيات!$G$12,أساسيات!$I$12,IF(H172&lt;=أساسيات!$G$11,أساسيات!$I$11,IF(H172&lt;=أساسيات!$G$10,أساسيات!$I$10,IF(H172&lt;=أساسيات!$G$9,أساسيات!$I$9,IF(H172&lt;=أساسيات!$G$8,أساسيات!$I$8,IF(H172&lt;=أساسيات!$G$7,أساسيات!$I$7,IF(H172&lt;=أساسيات!$G$6,أساسيات!$I$6,IF(H172&lt;=أساسيات!$G$5,أساسيات!$I$5,IF(H172&lt;=أساسيات!$G$4,أساسيات!$I$4,IF(H172&lt;=أساسيات!$G$3,أساسيات!$I$3,أساسيات!$I$2))))))))))))</f>
        <v>ويجوز ثالث</v>
      </c>
      <c r="AH172" s="91"/>
      <c r="AI172" s="99">
        <f>IFERROR(IF(H172="","",DATEDIF($H172,أساسيات!$J$2,"Y")),"")</f>
        <v>9</v>
      </c>
      <c r="AJ172" s="99">
        <f>IFERROR(IF(H172="","",DATEDIF($H172,أساسيات!$J$2,"ym")),"")</f>
        <v>2</v>
      </c>
      <c r="AK172" s="99">
        <f>IFERROR(IF(H172="","",DATEDIF($H172,أساسيات!$J$2,"md")),"")</f>
        <v>15</v>
      </c>
      <c r="AL172" s="99"/>
      <c r="AM172" s="99"/>
      <c r="AN172" s="88"/>
      <c r="AO172" s="88"/>
      <c r="AP172" s="94"/>
      <c r="AQ172" s="94"/>
    </row>
    <row r="173" spans="1:43" s="96" customFormat="1" x14ac:dyDescent="0.25">
      <c r="A173" s="88">
        <v>117</v>
      </c>
      <c r="B173" s="89">
        <v>1</v>
      </c>
      <c r="C173" s="128" t="s">
        <v>113</v>
      </c>
      <c r="D173" s="128" t="s">
        <v>156</v>
      </c>
      <c r="E173" s="91" t="s">
        <v>196</v>
      </c>
      <c r="F173" s="129" t="s">
        <v>46</v>
      </c>
      <c r="G173" s="88"/>
      <c r="H173" s="92">
        <v>40954</v>
      </c>
      <c r="I173" s="92">
        <v>43674</v>
      </c>
      <c r="J173" s="90" t="s">
        <v>1218</v>
      </c>
      <c r="K173" s="97" t="s">
        <v>642</v>
      </c>
      <c r="L173" s="91" t="s">
        <v>297</v>
      </c>
      <c r="M173" s="91" t="s">
        <v>988</v>
      </c>
      <c r="N173" s="88"/>
      <c r="O173" s="94"/>
      <c r="P173" s="94" t="s">
        <v>158</v>
      </c>
      <c r="Q173" s="93" t="s">
        <v>116</v>
      </c>
      <c r="R173" s="94" t="s">
        <v>417</v>
      </c>
      <c r="S173" s="94"/>
      <c r="T173" s="94"/>
      <c r="U173" s="94"/>
      <c r="V173" s="91" t="s">
        <v>417</v>
      </c>
      <c r="W173" s="88"/>
      <c r="X173" s="88"/>
      <c r="Y173" s="89">
        <v>966449362</v>
      </c>
      <c r="Z173" s="89"/>
      <c r="AA173" s="89"/>
      <c r="AB173" s="92">
        <v>43525</v>
      </c>
      <c r="AC173" s="94" t="s">
        <v>677</v>
      </c>
      <c r="AD173" s="94" t="s">
        <v>677</v>
      </c>
      <c r="AE173" s="88" t="s">
        <v>44</v>
      </c>
      <c r="AF173" s="94" t="str">
        <f>IF(H173="","",IF(H173&lt;=أساسيات!$G$13,أساسيات!$H$13,IF(H173&lt;=أساسيات!$G$12,أساسيات!$H$12,IF(H173&lt;=أساسيات!$G$11,أساسيات!$H$11,IF(H173&lt;=أساسيات!$G$10,أساسيات!$H$10,IF(H173&lt;=أساسيات!$G$9,أساسيات!$H$9,IF(H173&lt;=أساسيات!$G$8,أساسيات!$H$8,IF(H173&lt;=أساسيات!$G$7,أساسيات!$H$7,IF(H173&lt;=أساسيات!$G$6,أساسيات!$H$6,IF(H173&lt;=أساسيات!$G$5,أساسيات!$H$5,IF(H173&lt;=أساسيات!$G$4,أساسيات!$H$4,IF(H173&lt;=أساسيات!$G$3,أساسيات!$H$3,أساسيات!$H$2))))))))))))</f>
        <v>الثاني</v>
      </c>
      <c r="AG173" s="95" t="str">
        <f>IF(H173="","",IF(H173&lt;=أساسيات!$G$13,أساسيات!$I$13,IF(H173&lt;=أساسيات!$G$12,أساسيات!$I$12,IF(H173&lt;=أساسيات!$G$11,أساسيات!$I$11,IF(H173&lt;=أساسيات!$G$10,أساسيات!$I$10,IF(H173&lt;=أساسيات!$G$9,أساسيات!$I$9,IF(H173&lt;=أساسيات!$G$8,أساسيات!$I$8,IF(H173&lt;=أساسيات!$G$7,أساسيات!$I$7,IF(H173&lt;=أساسيات!$G$6,أساسيات!$I$6,IF(H173&lt;=أساسيات!$G$5,أساسيات!$I$5,IF(H173&lt;=أساسيات!$G$4,أساسيات!$I$4,IF(H173&lt;=أساسيات!$G$3,أساسيات!$I$3,أساسيات!$I$2))))))))))))</f>
        <v>ويجوز أول</v>
      </c>
      <c r="AH173" s="91"/>
      <c r="AI173" s="99">
        <f>IFERROR(IF(H173="","",DATEDIF($H173,أساسيات!$J$2,"Y")),"")</f>
        <v>7</v>
      </c>
      <c r="AJ173" s="99">
        <f>IFERROR(IF(H173="","",DATEDIF($H173,أساسيات!$J$2,"ym")),"")</f>
        <v>6</v>
      </c>
      <c r="AK173" s="99">
        <f>IFERROR(IF(H173="","",DATEDIF($H173,أساسيات!$J$2,"md")),"")</f>
        <v>17</v>
      </c>
      <c r="AL173" s="99"/>
      <c r="AM173" s="99"/>
      <c r="AN173" s="88"/>
      <c r="AO173" s="88"/>
      <c r="AP173" s="94">
        <v>145</v>
      </c>
      <c r="AQ173" s="94">
        <v>4</v>
      </c>
    </row>
    <row r="174" spans="1:43" s="96" customFormat="1" x14ac:dyDescent="0.25">
      <c r="A174" s="88">
        <v>52</v>
      </c>
      <c r="B174" s="89">
        <v>2</v>
      </c>
      <c r="C174" s="128" t="s">
        <v>113</v>
      </c>
      <c r="D174" s="128" t="s">
        <v>183</v>
      </c>
      <c r="E174" s="91" t="s">
        <v>155</v>
      </c>
      <c r="F174" s="129" t="s">
        <v>184</v>
      </c>
      <c r="G174" s="88"/>
      <c r="H174" s="92">
        <v>39448</v>
      </c>
      <c r="I174" s="92">
        <v>42567</v>
      </c>
      <c r="J174" s="90" t="s">
        <v>1218</v>
      </c>
      <c r="K174" s="97" t="s">
        <v>642</v>
      </c>
      <c r="L174" s="91" t="s">
        <v>73</v>
      </c>
      <c r="M174" s="91" t="s">
        <v>949</v>
      </c>
      <c r="N174" s="88"/>
      <c r="O174" s="94"/>
      <c r="P174" s="94" t="s">
        <v>114</v>
      </c>
      <c r="Q174" s="93" t="s">
        <v>116</v>
      </c>
      <c r="R174" s="94" t="s">
        <v>413</v>
      </c>
      <c r="S174" s="94"/>
      <c r="T174" s="94"/>
      <c r="U174" s="94"/>
      <c r="V174" s="91" t="s">
        <v>417</v>
      </c>
      <c r="W174" s="88"/>
      <c r="X174" s="88"/>
      <c r="Y174" s="89"/>
      <c r="Z174" s="89"/>
      <c r="AA174" s="89"/>
      <c r="AB174" s="92">
        <v>43565</v>
      </c>
      <c r="AC174" s="94" t="s">
        <v>677</v>
      </c>
      <c r="AD174" s="94" t="s">
        <v>677</v>
      </c>
      <c r="AE174" s="88" t="s">
        <v>44</v>
      </c>
      <c r="AF174" s="94" t="str">
        <f>IF(H174="","",IF(H174&lt;=أساسيات!$G$13,أساسيات!$H$13,IF(H174&lt;=أساسيات!$G$12,أساسيات!$H$12,IF(H174&lt;=أساسيات!$G$11,أساسيات!$H$11,IF(H174&lt;=أساسيات!$G$10,أساسيات!$H$10,IF(H174&lt;=أساسيات!$G$9,أساسيات!$H$9,IF(H174&lt;=أساسيات!$G$8,أساسيات!$H$8,IF(H174&lt;=أساسيات!$G$7,أساسيات!$H$7,IF(H174&lt;=أساسيات!$G$6,أساسيات!$H$6,IF(H174&lt;=أساسيات!$G$5,أساسيات!$H$5,IF(H174&lt;=أساسيات!$G$4,أساسيات!$H$4,IF(H174&lt;=أساسيات!$G$3,أساسيات!$H$3,أساسيات!$H$2))))))))))))</f>
        <v>السابع</v>
      </c>
      <c r="AG174" s="95" t="str">
        <f>IF(H174="","",IF(H174&lt;=أساسيات!$G$13,أساسيات!$I$13,IF(H174&lt;=أساسيات!$G$12,أساسيات!$I$12,IF(H174&lt;=أساسيات!$G$11,أساسيات!$I$11,IF(H174&lt;=أساسيات!$G$10,أساسيات!$I$10,IF(H174&lt;=أساسيات!$G$9,أساسيات!$I$9,IF(H174&lt;=أساسيات!$G$8,أساسيات!$I$8,IF(H174&lt;=أساسيات!$G$7,أساسيات!$I$7,IF(H174&lt;=أساسيات!$G$6,أساسيات!$I$6,IF(H174&lt;=أساسيات!$G$5,أساسيات!$I$5,IF(H174&lt;=أساسيات!$G$4,أساسيات!$I$4,IF(H174&lt;=أساسيات!$G$3,أساسيات!$I$3,أساسيات!$I$2))))))))))))</f>
        <v>ويجوز سادس وخامس</v>
      </c>
      <c r="AH174" s="91"/>
      <c r="AI174" s="99">
        <f>IFERROR(IF(H174="","",DATEDIF($H174,أساسيات!$J$2,"Y")),"")</f>
        <v>11</v>
      </c>
      <c r="AJ174" s="99">
        <f>IFERROR(IF(H174="","",DATEDIF($H174,أساسيات!$J$2,"ym")),"")</f>
        <v>8</v>
      </c>
      <c r="AK174" s="99">
        <f>IFERROR(IF(H174="","",DATEDIF($H174,أساسيات!$J$2,"md")),"")</f>
        <v>0</v>
      </c>
      <c r="AL174" s="99"/>
      <c r="AM174" s="99"/>
      <c r="AN174" s="88"/>
      <c r="AO174" s="88"/>
      <c r="AP174" s="94">
        <v>105</v>
      </c>
      <c r="AQ174" s="94">
        <v>4</v>
      </c>
    </row>
    <row r="175" spans="1:43" s="96" customFormat="1" x14ac:dyDescent="0.25">
      <c r="A175" s="88">
        <v>119</v>
      </c>
      <c r="B175" s="89">
        <v>3</v>
      </c>
      <c r="C175" s="128" t="s">
        <v>202</v>
      </c>
      <c r="D175" s="128" t="s">
        <v>112</v>
      </c>
      <c r="E175" s="91" t="s">
        <v>110</v>
      </c>
      <c r="F175" s="129" t="s">
        <v>37</v>
      </c>
      <c r="G175" s="88"/>
      <c r="H175" s="92">
        <v>39816</v>
      </c>
      <c r="I175" s="92">
        <v>42567</v>
      </c>
      <c r="J175" s="90" t="s">
        <v>1218</v>
      </c>
      <c r="K175" s="97" t="s">
        <v>642</v>
      </c>
      <c r="L175" s="91" t="s">
        <v>337</v>
      </c>
      <c r="M175" s="91" t="s">
        <v>950</v>
      </c>
      <c r="N175" s="88"/>
      <c r="O175" s="94" t="s">
        <v>236</v>
      </c>
      <c r="P175" s="94" t="s">
        <v>114</v>
      </c>
      <c r="Q175" s="93" t="s">
        <v>116</v>
      </c>
      <c r="R175" s="94"/>
      <c r="S175" s="94"/>
      <c r="T175" s="94"/>
      <c r="U175" s="94"/>
      <c r="V175" s="91"/>
      <c r="W175" s="88"/>
      <c r="X175" s="88"/>
      <c r="Y175" s="89"/>
      <c r="Z175" s="89"/>
      <c r="AA175" s="89"/>
      <c r="AB175" s="92">
        <v>43466</v>
      </c>
      <c r="AC175" s="94" t="s">
        <v>677</v>
      </c>
      <c r="AD175" s="94" t="s">
        <v>677</v>
      </c>
      <c r="AE175" s="88" t="s">
        <v>44</v>
      </c>
      <c r="AF175" s="94" t="str">
        <f>IF(H175="","",IF(H175&lt;=أساسيات!$G$13,أساسيات!$H$13,IF(H175&lt;=أساسيات!$G$12,أساسيات!$H$12,IF(H175&lt;=أساسيات!$G$11,أساسيات!$H$11,IF(H175&lt;=أساسيات!$G$10,أساسيات!$H$10,IF(H175&lt;=أساسيات!$G$9,أساسيات!$H$9,IF(H175&lt;=أساسيات!$G$8,أساسيات!$H$8,IF(H175&lt;=أساسيات!$G$7,أساسيات!$H$7,IF(H175&lt;=أساسيات!$G$6,أساسيات!$H$6,IF(H175&lt;=أساسيات!$G$5,أساسيات!$H$5,IF(H175&lt;=أساسيات!$G$4,أساسيات!$H$4,IF(H175&lt;=أساسيات!$G$3,أساسيات!$H$3,أساسيات!$H$2))))))))))))</f>
        <v>السادس</v>
      </c>
      <c r="AG175" s="95" t="str">
        <f>IF(H175="","",IF(H175&lt;=أساسيات!$G$13,أساسيات!$I$13,IF(H175&lt;=أساسيات!$G$12,أساسيات!$I$12,IF(H175&lt;=أساسيات!$G$11,أساسيات!$I$11,IF(H175&lt;=أساسيات!$G$10,أساسيات!$I$10,IF(H175&lt;=أساسيات!$G$9,أساسيات!$I$9,IF(H175&lt;=أساسيات!$G$8,أساسيات!$I$8,IF(H175&lt;=أساسيات!$G$7,أساسيات!$I$7,IF(H175&lt;=أساسيات!$G$6,أساسيات!$I$6,IF(H175&lt;=أساسيات!$G$5,أساسيات!$I$5,IF(H175&lt;=أساسيات!$G$4,أساسيات!$I$4,IF(H175&lt;=أساسيات!$G$3,أساسيات!$I$3,أساسيات!$I$2))))))))))))</f>
        <v>ويجوز خامس ورابع</v>
      </c>
      <c r="AH175" s="91" t="s">
        <v>415</v>
      </c>
      <c r="AI175" s="99">
        <f>IFERROR(IF(H175="","",DATEDIF($H175,أساسيات!$J$2,"Y")),"")</f>
        <v>10</v>
      </c>
      <c r="AJ175" s="99">
        <f>IFERROR(IF(H175="","",DATEDIF($H175,أساسيات!$J$2,"ym")),"")</f>
        <v>7</v>
      </c>
      <c r="AK175" s="99">
        <f>IFERROR(IF(H175="","",DATEDIF($H175,أساسيات!$J$2,"md")),"")</f>
        <v>29</v>
      </c>
      <c r="AL175" s="99"/>
      <c r="AM175" s="99"/>
      <c r="AN175" s="88"/>
      <c r="AO175" s="88"/>
      <c r="AP175" s="94">
        <v>106</v>
      </c>
      <c r="AQ175" s="94">
        <v>4</v>
      </c>
    </row>
    <row r="176" spans="1:43" s="96" customFormat="1" x14ac:dyDescent="0.25">
      <c r="A176" s="88">
        <v>112</v>
      </c>
      <c r="B176" s="89">
        <v>4</v>
      </c>
      <c r="C176" s="128" t="s">
        <v>206</v>
      </c>
      <c r="D176" s="128" t="s">
        <v>207</v>
      </c>
      <c r="E176" s="91" t="s">
        <v>140</v>
      </c>
      <c r="F176" s="129" t="s">
        <v>29</v>
      </c>
      <c r="G176" s="88"/>
      <c r="H176" s="92">
        <v>40544</v>
      </c>
      <c r="I176" s="92">
        <v>42567</v>
      </c>
      <c r="J176" s="90" t="s">
        <v>1218</v>
      </c>
      <c r="K176" s="97" t="s">
        <v>642</v>
      </c>
      <c r="L176" s="91" t="s">
        <v>341</v>
      </c>
      <c r="M176" s="91" t="s">
        <v>952</v>
      </c>
      <c r="N176" s="88"/>
      <c r="O176" s="94"/>
      <c r="P176" s="94" t="s">
        <v>114</v>
      </c>
      <c r="Q176" s="93" t="s">
        <v>116</v>
      </c>
      <c r="R176" s="94"/>
      <c r="S176" s="94"/>
      <c r="T176" s="94"/>
      <c r="U176" s="94"/>
      <c r="V176" s="91"/>
      <c r="W176" s="88"/>
      <c r="X176" s="88"/>
      <c r="Y176" s="89">
        <v>947670211</v>
      </c>
      <c r="Z176" s="89"/>
      <c r="AA176" s="89"/>
      <c r="AB176" s="92">
        <v>43565</v>
      </c>
      <c r="AC176" s="94" t="s">
        <v>677</v>
      </c>
      <c r="AD176" s="94" t="s">
        <v>677</v>
      </c>
      <c r="AE176" s="88" t="s">
        <v>44</v>
      </c>
      <c r="AF176" s="94" t="str">
        <f>IF(H176="","",IF(H176&lt;=أساسيات!$G$13,أساسيات!$H$13,IF(H176&lt;=أساسيات!$G$12,أساسيات!$H$12,IF(H176&lt;=أساسيات!$G$11,أساسيات!$H$11,IF(H176&lt;=أساسيات!$G$10,أساسيات!$H$10,IF(H176&lt;=أساسيات!$G$9,أساسيات!$H$9,IF(H176&lt;=أساسيات!$G$8,أساسيات!$H$8,IF(H176&lt;=أساسيات!$G$7,أساسيات!$H$7,IF(H176&lt;=أساسيات!$G$6,أساسيات!$H$6,IF(H176&lt;=أساسيات!$G$5,أساسيات!$H$5,IF(H176&lt;=أساسيات!$G$4,أساسيات!$H$4,IF(H176&lt;=أساسيات!$G$3,أساسيات!$H$3,أساسيات!$H$2))))))))))))</f>
        <v>الرابع</v>
      </c>
      <c r="AG176" s="95" t="str">
        <f>IF(H176="","",IF(H176&lt;=أساسيات!$G$13,أساسيات!$I$13,IF(H176&lt;=أساسيات!$G$12,أساسيات!$I$12,IF(H176&lt;=أساسيات!$G$11,أساسيات!$I$11,IF(H176&lt;=أساسيات!$G$10,أساسيات!$I$10,IF(H176&lt;=أساسيات!$G$9,أساسيات!$I$9,IF(H176&lt;=أساسيات!$G$8,أساسيات!$I$8,IF(H176&lt;=أساسيات!$G$7,أساسيات!$I$7,IF(H176&lt;=أساسيات!$G$6,أساسيات!$I$6,IF(H176&lt;=أساسيات!$G$5,أساسيات!$I$5,IF(H176&lt;=أساسيات!$G$4,أساسيات!$I$4,IF(H176&lt;=أساسيات!$G$3,أساسيات!$I$3,أساسيات!$I$2))))))))))))</f>
        <v>ويجوز ثالث</v>
      </c>
      <c r="AH176" s="91"/>
      <c r="AI176" s="99">
        <f>IFERROR(IF(H176="","",DATEDIF($H176,أساسيات!$J$2,"Y")),"")</f>
        <v>8</v>
      </c>
      <c r="AJ176" s="99">
        <f>IFERROR(IF(H176="","",DATEDIF($H176,أساسيات!$J$2,"ym")),"")</f>
        <v>8</v>
      </c>
      <c r="AK176" s="99">
        <f>IFERROR(IF(H176="","",DATEDIF($H176,أساسيات!$J$2,"md")),"")</f>
        <v>0</v>
      </c>
      <c r="AL176" s="99"/>
      <c r="AM176" s="99"/>
      <c r="AN176" s="88"/>
      <c r="AO176" s="88"/>
      <c r="AP176" s="94">
        <v>108</v>
      </c>
      <c r="AQ176" s="94">
        <v>4</v>
      </c>
    </row>
    <row r="177" spans="1:43" s="96" customFormat="1" x14ac:dyDescent="0.25">
      <c r="A177" s="88" t="s">
        <v>1648</v>
      </c>
      <c r="B177" s="89">
        <v>5</v>
      </c>
      <c r="C177" s="128" t="s">
        <v>1550</v>
      </c>
      <c r="D177" s="128" t="s">
        <v>124</v>
      </c>
      <c r="E177" s="91" t="s">
        <v>110</v>
      </c>
      <c r="F177" s="129" t="s">
        <v>195</v>
      </c>
      <c r="G177" s="88" t="s">
        <v>1551</v>
      </c>
      <c r="H177" s="92">
        <v>39958</v>
      </c>
      <c r="I177" s="92">
        <v>43768</v>
      </c>
      <c r="J177" s="90" t="s">
        <v>1218</v>
      </c>
      <c r="K177" s="97" t="s">
        <v>642</v>
      </c>
      <c r="L177" s="91" t="s">
        <v>1583</v>
      </c>
      <c r="M177" s="91" t="s">
        <v>1584</v>
      </c>
      <c r="N177" s="88"/>
      <c r="O177" s="88"/>
      <c r="P177" s="88" t="s">
        <v>158</v>
      </c>
      <c r="Q177" s="93" t="s">
        <v>116</v>
      </c>
      <c r="R177" s="94"/>
      <c r="S177" s="94"/>
      <c r="T177" s="94"/>
      <c r="U177" s="94"/>
      <c r="V177" s="91"/>
      <c r="W177" s="88"/>
      <c r="X177" s="88"/>
      <c r="Y177" s="130"/>
      <c r="Z177" s="130"/>
      <c r="AA177" s="130"/>
      <c r="AB177" s="92"/>
      <c r="AC177" s="94"/>
      <c r="AD177" s="94"/>
      <c r="AE177" s="88"/>
      <c r="AF177" s="94" t="str">
        <f>IF(H177="","",IF(H177&lt;=أساسيات!$G$13,أساسيات!$H$13,IF(H177&lt;=أساسيات!$G$12,أساسيات!$H$12,IF(H177&lt;=أساسيات!$G$11,أساسيات!$H$11,IF(H177&lt;=أساسيات!$G$10,أساسيات!$H$10,IF(H177&lt;=أساسيات!$G$9,أساسيات!$H$9,IF(H177&lt;=أساسيات!$G$8,أساسيات!$H$8,IF(H177&lt;=أساسيات!$G$7,أساسيات!$H$7,IF(H177&lt;=أساسيات!$G$6,أساسيات!$H$6,IF(H177&lt;=أساسيات!$G$5,أساسيات!$H$5,IF(H177&lt;=أساسيات!$G$4,أساسيات!$H$4,IF(H177&lt;=أساسيات!$G$3,أساسيات!$H$3,أساسيات!$H$2))))))))))))</f>
        <v>الخامس</v>
      </c>
      <c r="AG177" s="95" t="str">
        <f>IF(H177="","",IF(H177&lt;=أساسيات!$G$13,أساسيات!$I$13,IF(H177&lt;=أساسيات!$G$12,أساسيات!$I$12,IF(H177&lt;=أساسيات!$G$11,أساسيات!$I$11,IF(H177&lt;=أساسيات!$G$10,أساسيات!$I$10,IF(H177&lt;=أساسيات!$G$9,أساسيات!$I$9,IF(H177&lt;=أساسيات!$G$8,أساسيات!$I$8,IF(H177&lt;=أساسيات!$G$7,أساسيات!$I$7,IF(H177&lt;=أساسيات!$G$6,أساسيات!$I$6,IF(H177&lt;=أساسيات!$G$5,أساسيات!$I$5,IF(H177&lt;=أساسيات!$G$4,أساسيات!$I$4,IF(H177&lt;=أساسيات!$G$3,أساسيات!$I$3,أساسيات!$I$2))))))))))))</f>
        <v>ويجوز رابع وثالث</v>
      </c>
      <c r="AH177" s="91"/>
      <c r="AI177" s="99">
        <f>IFERROR(IF(H177="","",DATEDIF($H177,أساسيات!$J$2,"Y")),"")</f>
        <v>10</v>
      </c>
      <c r="AJ177" s="99">
        <f>IFERROR(IF(H177="","",DATEDIF($H177,أساسيات!$J$2,"ym")),"")</f>
        <v>3</v>
      </c>
      <c r="AK177" s="99">
        <f>IFERROR(IF(H177="","",DATEDIF($H177,أساسيات!$J$2,"md")),"")</f>
        <v>7</v>
      </c>
      <c r="AL177" s="99"/>
      <c r="AM177" s="99"/>
      <c r="AN177" s="88"/>
      <c r="AO177" s="88"/>
      <c r="AP177" s="94"/>
      <c r="AQ177" s="94"/>
    </row>
    <row r="178" spans="1:43" s="96" customFormat="1" x14ac:dyDescent="0.25">
      <c r="A178" s="88">
        <v>227</v>
      </c>
      <c r="B178" s="89">
        <v>6</v>
      </c>
      <c r="C178" s="128" t="s">
        <v>263</v>
      </c>
      <c r="D178" s="128" t="s">
        <v>453</v>
      </c>
      <c r="E178" s="91" t="s">
        <v>113</v>
      </c>
      <c r="F178" s="129" t="s">
        <v>9</v>
      </c>
      <c r="G178" s="88"/>
      <c r="H178" s="92">
        <v>39818</v>
      </c>
      <c r="I178" s="92">
        <v>42567</v>
      </c>
      <c r="J178" s="90" t="s">
        <v>1218</v>
      </c>
      <c r="K178" s="97" t="s">
        <v>642</v>
      </c>
      <c r="L178" s="91" t="s">
        <v>468</v>
      </c>
      <c r="M178" s="91" t="s">
        <v>954</v>
      </c>
      <c r="N178" s="88"/>
      <c r="O178" s="94"/>
      <c r="P178" s="94" t="s">
        <v>158</v>
      </c>
      <c r="Q178" s="93" t="s">
        <v>116</v>
      </c>
      <c r="R178" s="94"/>
      <c r="S178" s="94"/>
      <c r="T178" s="94"/>
      <c r="U178" s="94"/>
      <c r="V178" s="91"/>
      <c r="W178" s="88"/>
      <c r="X178" s="88"/>
      <c r="Y178" s="89"/>
      <c r="Z178" s="89"/>
      <c r="AA178" s="89"/>
      <c r="AB178" s="92">
        <v>43225</v>
      </c>
      <c r="AC178" s="94" t="s">
        <v>677</v>
      </c>
      <c r="AD178" s="94" t="s">
        <v>677</v>
      </c>
      <c r="AE178" s="88" t="s">
        <v>44</v>
      </c>
      <c r="AF178" s="94" t="str">
        <f>IF(H178="","",IF(H178&lt;=أساسيات!$G$13,أساسيات!$H$13,IF(H178&lt;=أساسيات!$G$12,أساسيات!$H$12,IF(H178&lt;=أساسيات!$G$11,أساسيات!$H$11,IF(H178&lt;=أساسيات!$G$10,أساسيات!$H$10,IF(H178&lt;=أساسيات!$G$9,أساسيات!$H$9,IF(H178&lt;=أساسيات!$G$8,أساسيات!$H$8,IF(H178&lt;=أساسيات!$G$7,أساسيات!$H$7,IF(H178&lt;=أساسيات!$G$6,أساسيات!$H$6,IF(H178&lt;=أساسيات!$G$5,أساسيات!$H$5,IF(H178&lt;=أساسيات!$G$4,أساسيات!$H$4,IF(H178&lt;=أساسيات!$G$3,أساسيات!$H$3,أساسيات!$H$2))))))))))))</f>
        <v>السادس</v>
      </c>
      <c r="AG178" s="95" t="str">
        <f>IF(H178="","",IF(H178&lt;=أساسيات!$G$13,أساسيات!$I$13,IF(H178&lt;=أساسيات!$G$12,أساسيات!$I$12,IF(H178&lt;=أساسيات!$G$11,أساسيات!$I$11,IF(H178&lt;=أساسيات!$G$10,أساسيات!$I$10,IF(H178&lt;=أساسيات!$G$9,أساسيات!$I$9,IF(H178&lt;=أساسيات!$G$8,أساسيات!$I$8,IF(H178&lt;=أساسيات!$G$7,أساسيات!$I$7,IF(H178&lt;=أساسيات!$G$6,أساسيات!$I$6,IF(H178&lt;=أساسيات!$G$5,أساسيات!$I$5,IF(H178&lt;=أساسيات!$G$4,أساسيات!$I$4,IF(H178&lt;=أساسيات!$G$3,أساسيات!$I$3,أساسيات!$I$2))))))))))))</f>
        <v>ويجوز خامس ورابع</v>
      </c>
      <c r="AH178" s="91"/>
      <c r="AI178" s="99">
        <f>IFERROR(IF(H178="","",DATEDIF($H178,أساسيات!$J$2,"Y")),"")</f>
        <v>10</v>
      </c>
      <c r="AJ178" s="99">
        <f>IFERROR(IF(H178="","",DATEDIF($H178,أساسيات!$J$2,"ym")),"")</f>
        <v>7</v>
      </c>
      <c r="AK178" s="99">
        <f>IFERROR(IF(H178="","",DATEDIF($H178,أساسيات!$J$2,"md")),"")</f>
        <v>27</v>
      </c>
      <c r="AL178" s="99"/>
      <c r="AM178" s="99"/>
      <c r="AN178" s="88"/>
      <c r="AO178" s="88"/>
      <c r="AP178" s="94">
        <v>110</v>
      </c>
      <c r="AQ178" s="94">
        <v>6</v>
      </c>
    </row>
    <row r="179" spans="1:43" s="96" customFormat="1" x14ac:dyDescent="0.25">
      <c r="A179" s="88" t="s">
        <v>1648</v>
      </c>
      <c r="B179" s="89">
        <v>7</v>
      </c>
      <c r="C179" s="128" t="s">
        <v>1564</v>
      </c>
      <c r="D179" s="128" t="s">
        <v>682</v>
      </c>
      <c r="E179" s="91" t="s">
        <v>144</v>
      </c>
      <c r="F179" s="129" t="s">
        <v>394</v>
      </c>
      <c r="G179" s="88" t="s">
        <v>1456</v>
      </c>
      <c r="H179" s="92">
        <v>39052</v>
      </c>
      <c r="I179" s="92">
        <v>43779</v>
      </c>
      <c r="J179" s="90" t="s">
        <v>1218</v>
      </c>
      <c r="K179" s="97" t="s">
        <v>642</v>
      </c>
      <c r="L179" s="91" t="s">
        <v>1591</v>
      </c>
      <c r="M179" s="91" t="s">
        <v>1592</v>
      </c>
      <c r="N179" s="88" t="s">
        <v>110</v>
      </c>
      <c r="O179" s="88" t="s">
        <v>1562</v>
      </c>
      <c r="P179" s="88" t="s">
        <v>696</v>
      </c>
      <c r="Q179" s="93" t="s">
        <v>116</v>
      </c>
      <c r="R179" s="94"/>
      <c r="S179" s="94" t="s">
        <v>1563</v>
      </c>
      <c r="T179" s="94">
        <v>2199560</v>
      </c>
      <c r="U179" s="94"/>
      <c r="V179" s="91"/>
      <c r="W179" s="88"/>
      <c r="X179" s="88"/>
      <c r="Y179" s="130"/>
      <c r="Z179" s="130"/>
      <c r="AA179" s="130"/>
      <c r="AB179" s="92"/>
      <c r="AC179" s="94"/>
      <c r="AD179" s="94"/>
      <c r="AE179" s="88"/>
      <c r="AF179" s="94" t="str">
        <f>IF(H179="","",IF(H179&lt;=أساسيات!$G$13,أساسيات!$H$13,IF(H179&lt;=أساسيات!$G$12,أساسيات!$H$12,IF(H179&lt;=أساسيات!$G$11,أساسيات!$H$11,IF(H179&lt;=أساسيات!$G$10,أساسيات!$H$10,IF(H179&lt;=أساسيات!$G$9,أساسيات!$H$9,IF(H179&lt;=أساسيات!$G$8,أساسيات!$H$8,IF(H179&lt;=أساسيات!$G$7,أساسيات!$H$7,IF(H179&lt;=أساسيات!$G$6,أساسيات!$H$6,IF(H179&lt;=أساسيات!$G$5,أساسيات!$H$5,IF(H179&lt;=أساسيات!$G$4,أساسيات!$H$4,IF(H179&lt;=أساسيات!$G$3,أساسيات!$H$3,أساسيات!$H$2))))))))))))</f>
        <v>الثامن</v>
      </c>
      <c r="AG179" s="95" t="str">
        <f>IF(H179="","",IF(H179&lt;=أساسيات!$G$13,أساسيات!$I$13,IF(H179&lt;=أساسيات!$G$12,أساسيات!$I$12,IF(H179&lt;=أساسيات!$G$11,أساسيات!$I$11,IF(H179&lt;=أساسيات!$G$10,أساسيات!$I$10,IF(H179&lt;=أساسيات!$G$9,أساسيات!$I$9,IF(H179&lt;=أساسيات!$G$8,أساسيات!$I$8,IF(H179&lt;=أساسيات!$G$7,أساسيات!$I$7,IF(H179&lt;=أساسيات!$G$6,أساسيات!$I$6,IF(H179&lt;=أساسيات!$G$5,أساسيات!$I$5,IF(H179&lt;=أساسيات!$G$4,أساسيات!$I$4,IF(H179&lt;=أساسيات!$G$3,أساسيات!$I$3,أساسيات!$I$2))))))))))))</f>
        <v>ويجوز سابع وسادس</v>
      </c>
      <c r="AH179" s="91"/>
      <c r="AI179" s="99">
        <f>IFERROR(IF(H179="","",DATEDIF($H179,أساسيات!$J$2,"Y")),"")</f>
        <v>12</v>
      </c>
      <c r="AJ179" s="99">
        <f>IFERROR(IF(H179="","",DATEDIF($H179,أساسيات!$J$2,"ym")),"")</f>
        <v>9</v>
      </c>
      <c r="AK179" s="99">
        <f>IFERROR(IF(H179="","",DATEDIF($H179,أساسيات!$J$2,"md")),"")</f>
        <v>0</v>
      </c>
      <c r="AL179" s="99"/>
      <c r="AM179" s="99"/>
      <c r="AN179" s="88"/>
      <c r="AO179" s="88"/>
      <c r="AP179" s="94"/>
      <c r="AQ179" s="94"/>
    </row>
    <row r="180" spans="1:43" s="96" customFormat="1" x14ac:dyDescent="0.25">
      <c r="A180" s="88">
        <v>204</v>
      </c>
      <c r="B180" s="89">
        <v>8</v>
      </c>
      <c r="C180" s="128" t="s">
        <v>182</v>
      </c>
      <c r="D180" s="128" t="s">
        <v>682</v>
      </c>
      <c r="E180" s="91" t="s">
        <v>654</v>
      </c>
      <c r="F180" s="129" t="s">
        <v>195</v>
      </c>
      <c r="G180" s="88" t="s">
        <v>1391</v>
      </c>
      <c r="H180" s="92">
        <v>40935</v>
      </c>
      <c r="I180" s="92" t="s">
        <v>780</v>
      </c>
      <c r="J180" s="90" t="s">
        <v>1218</v>
      </c>
      <c r="K180" s="97" t="s">
        <v>642</v>
      </c>
      <c r="L180" s="91" t="s">
        <v>1300</v>
      </c>
      <c r="M180" s="91" t="s">
        <v>1339</v>
      </c>
      <c r="N180" s="88"/>
      <c r="O180" s="94"/>
      <c r="P180" s="94"/>
      <c r="Q180" s="93" t="s">
        <v>116</v>
      </c>
      <c r="R180" s="94" t="s">
        <v>780</v>
      </c>
      <c r="S180" s="94"/>
      <c r="T180" s="94"/>
      <c r="U180" s="94"/>
      <c r="V180" s="91"/>
      <c r="W180" s="88"/>
      <c r="X180" s="88"/>
      <c r="Y180" s="89"/>
      <c r="Z180" s="89"/>
      <c r="AA180" s="89"/>
      <c r="AB180" s="92" t="s">
        <v>780</v>
      </c>
      <c r="AC180" s="94" t="s">
        <v>780</v>
      </c>
      <c r="AD180" s="94" t="s">
        <v>780</v>
      </c>
      <c r="AE180" s="88"/>
      <c r="AF180" s="94" t="str">
        <f>IF(H180="","",IF(H180&lt;=أساسيات!$G$13,أساسيات!$H$13,IF(H180&lt;=أساسيات!$G$12,أساسيات!$H$12,IF(H180&lt;=أساسيات!$G$11,أساسيات!$H$11,IF(H180&lt;=أساسيات!$G$10,أساسيات!$H$10,IF(H180&lt;=أساسيات!$G$9,أساسيات!$H$9,IF(H180&lt;=أساسيات!$G$8,أساسيات!$H$8,IF(H180&lt;=أساسيات!$G$7,أساسيات!$H$7,IF(H180&lt;=أساسيات!$G$6,أساسيات!$H$6,IF(H180&lt;=أساسيات!$G$5,أساسيات!$H$5,IF(H180&lt;=أساسيات!$G$4,أساسيات!$H$4,IF(H180&lt;=أساسيات!$G$3,أساسيات!$H$3,أساسيات!$H$2))))))))))))</f>
        <v>الثالث</v>
      </c>
      <c r="AG180" s="95" t="str">
        <f>IF(H180="","",IF(H180&lt;=أساسيات!$G$13,أساسيات!$I$13,IF(H180&lt;=أساسيات!$G$12,أساسيات!$I$12,IF(H180&lt;=أساسيات!$G$11,أساسيات!$I$11,IF(H180&lt;=أساسيات!$G$10,أساسيات!$I$10,IF(H180&lt;=أساسيات!$G$9,أساسيات!$I$9,IF(H180&lt;=أساسيات!$G$8,أساسيات!$I$8,IF(H180&lt;=أساسيات!$G$7,أساسيات!$I$7,IF(H180&lt;=أساسيات!$G$6,أساسيات!$I$6,IF(H180&lt;=أساسيات!$G$5,أساسيات!$I$5,IF(H180&lt;=أساسيات!$G$4,أساسيات!$I$4,IF(H180&lt;=أساسيات!$G$3,أساسيات!$I$3,أساسيات!$I$2))))))))))))</f>
        <v>ويجوز ثاني</v>
      </c>
      <c r="AH180" s="91"/>
      <c r="AI180" s="99">
        <f>IFERROR(IF(H180="","",DATEDIF($H180,أساسيات!$J$2,"Y")),"")</f>
        <v>7</v>
      </c>
      <c r="AJ180" s="99">
        <f>IFERROR(IF(H180="","",DATEDIF($H180,أساسيات!$J$2,"ym")),"")</f>
        <v>7</v>
      </c>
      <c r="AK180" s="99">
        <f>IFERROR(IF(H180="","",DATEDIF($H180,أساسيات!$J$2,"md")),"")</f>
        <v>5</v>
      </c>
      <c r="AL180" s="99"/>
      <c r="AM180" s="99"/>
      <c r="AN180" s="88"/>
      <c r="AO180" s="88"/>
      <c r="AP180" s="94" t="s">
        <v>780</v>
      </c>
      <c r="AQ180" s="94"/>
    </row>
    <row r="181" spans="1:43" s="96" customFormat="1" x14ac:dyDescent="0.25">
      <c r="A181" s="88"/>
      <c r="B181" s="89">
        <v>9</v>
      </c>
      <c r="C181" s="128" t="s">
        <v>138</v>
      </c>
      <c r="D181" s="128" t="s">
        <v>452</v>
      </c>
      <c r="E181" s="91" t="s">
        <v>465</v>
      </c>
      <c r="F181" s="129" t="s">
        <v>768</v>
      </c>
      <c r="G181" s="88"/>
      <c r="H181" s="92">
        <v>40203</v>
      </c>
      <c r="I181" s="92"/>
      <c r="J181" s="90" t="s">
        <v>1218</v>
      </c>
      <c r="K181" s="97" t="s">
        <v>642</v>
      </c>
      <c r="L181" s="91" t="s">
        <v>841</v>
      </c>
      <c r="M181" s="91" t="s">
        <v>1033</v>
      </c>
      <c r="N181" s="88"/>
      <c r="O181" s="94"/>
      <c r="P181" s="94" t="s">
        <v>158</v>
      </c>
      <c r="Q181" s="93" t="s">
        <v>116</v>
      </c>
      <c r="R181" s="94" t="s">
        <v>417</v>
      </c>
      <c r="S181" s="94"/>
      <c r="T181" s="94"/>
      <c r="U181" s="94"/>
      <c r="V181" s="91" t="s">
        <v>417</v>
      </c>
      <c r="W181" s="88"/>
      <c r="X181" s="88"/>
      <c r="Y181" s="89"/>
      <c r="Z181" s="89"/>
      <c r="AA181" s="89"/>
      <c r="AB181" s="92"/>
      <c r="AC181" s="94"/>
      <c r="AD181" s="94"/>
      <c r="AE181" s="88"/>
      <c r="AF181" s="94" t="str">
        <f>IF(H181="","",IF(H181&lt;=أساسيات!$G$13,أساسيات!$H$13,IF(H181&lt;=أساسيات!$G$12,أساسيات!$H$12,IF(H181&lt;=أساسيات!$G$11,أساسيات!$H$11,IF(H181&lt;=أساسيات!$G$10,أساسيات!$H$10,IF(H181&lt;=أساسيات!$G$9,أساسيات!$H$9,IF(H181&lt;=أساسيات!$G$8,أساسيات!$H$8,IF(H181&lt;=أساسيات!$G$7,أساسيات!$H$7,IF(H181&lt;=أساسيات!$G$6,أساسيات!$H$6,IF(H181&lt;=أساسيات!$G$5,أساسيات!$H$5,IF(H181&lt;=أساسيات!$G$4,أساسيات!$H$4,IF(H181&lt;=أساسيات!$G$3,أساسيات!$H$3,أساسيات!$H$2))))))))))))</f>
        <v>الخامس</v>
      </c>
      <c r="AG181" s="95" t="str">
        <f>IF(H181="","",IF(H181&lt;=أساسيات!$G$13,أساسيات!$I$13,IF(H181&lt;=أساسيات!$G$12,أساسيات!$I$12,IF(H181&lt;=أساسيات!$G$11,أساسيات!$I$11,IF(H181&lt;=أساسيات!$G$10,أساسيات!$I$10,IF(H181&lt;=أساسيات!$G$9,أساسيات!$I$9,IF(H181&lt;=أساسيات!$G$8,أساسيات!$I$8,IF(H181&lt;=أساسيات!$G$7,أساسيات!$I$7,IF(H181&lt;=أساسيات!$G$6,أساسيات!$I$6,IF(H181&lt;=أساسيات!$G$5,أساسيات!$I$5,IF(H181&lt;=أساسيات!$G$4,أساسيات!$I$4,IF(H181&lt;=أساسيات!$G$3,أساسيات!$I$3,أساسيات!$I$2))))))))))))</f>
        <v>ويجوز رابع وثالث</v>
      </c>
      <c r="AH181" s="91"/>
      <c r="AI181" s="99">
        <f>IFERROR(IF(H181="","",DATEDIF($H181,أساسيات!$J$2,"Y")),"")</f>
        <v>9</v>
      </c>
      <c r="AJ181" s="99">
        <f>IFERROR(IF(H181="","",DATEDIF($H181,أساسيات!$J$2,"ym")),"")</f>
        <v>7</v>
      </c>
      <c r="AK181" s="99">
        <f>IFERROR(IF(H181="","",DATEDIF($H181,أساسيات!$J$2,"md")),"")</f>
        <v>7</v>
      </c>
      <c r="AL181" s="99"/>
      <c r="AM181" s="99"/>
      <c r="AN181" s="88"/>
      <c r="AO181" s="88"/>
      <c r="AP181" s="94">
        <v>210</v>
      </c>
      <c r="AQ181" s="94"/>
    </row>
    <row r="182" spans="1:43" s="96" customFormat="1" x14ac:dyDescent="0.25">
      <c r="A182" s="88"/>
      <c r="B182" s="89">
        <v>10</v>
      </c>
      <c r="C182" s="128" t="s">
        <v>396</v>
      </c>
      <c r="D182" s="128" t="s">
        <v>1221</v>
      </c>
      <c r="E182" s="91" t="s">
        <v>140</v>
      </c>
      <c r="F182" s="129" t="s">
        <v>771</v>
      </c>
      <c r="G182" s="88" t="s">
        <v>1335</v>
      </c>
      <c r="H182" s="92">
        <v>39448</v>
      </c>
      <c r="I182" s="92"/>
      <c r="J182" s="90" t="s">
        <v>1218</v>
      </c>
      <c r="K182" s="97" t="s">
        <v>642</v>
      </c>
      <c r="L182" s="91" t="s">
        <v>1277</v>
      </c>
      <c r="M182" s="91" t="s">
        <v>1334</v>
      </c>
      <c r="N182" s="88"/>
      <c r="O182" s="94"/>
      <c r="P182" s="94"/>
      <c r="Q182" s="93" t="s">
        <v>116</v>
      </c>
      <c r="R182" s="94"/>
      <c r="S182" s="94"/>
      <c r="T182" s="94"/>
      <c r="U182" s="94"/>
      <c r="V182" s="91"/>
      <c r="W182" s="88"/>
      <c r="X182" s="88"/>
      <c r="Y182" s="89"/>
      <c r="Z182" s="89"/>
      <c r="AA182" s="89"/>
      <c r="AB182" s="92"/>
      <c r="AC182" s="94"/>
      <c r="AD182" s="94"/>
      <c r="AE182" s="88"/>
      <c r="AF182" s="94" t="str">
        <f>IF(H182="","",IF(H182&lt;=أساسيات!$G$13,أساسيات!$H$13,IF(H182&lt;=أساسيات!$G$12,أساسيات!$H$12,IF(H182&lt;=أساسيات!$G$11,أساسيات!$H$11,IF(H182&lt;=أساسيات!$G$10,أساسيات!$H$10,IF(H182&lt;=أساسيات!$G$9,أساسيات!$H$9,IF(H182&lt;=أساسيات!$G$8,أساسيات!$H$8,IF(H182&lt;=أساسيات!$G$7,أساسيات!$H$7,IF(H182&lt;=أساسيات!$G$6,أساسيات!$H$6,IF(H182&lt;=أساسيات!$G$5,أساسيات!$H$5,IF(H182&lt;=أساسيات!$G$4,أساسيات!$H$4,IF(H182&lt;=أساسيات!$G$3,أساسيات!$H$3,أساسيات!$H$2))))))))))))</f>
        <v>السابع</v>
      </c>
      <c r="AG182" s="95" t="str">
        <f>IF(H182="","",IF(H182&lt;=أساسيات!$G$13,أساسيات!$I$13,IF(H182&lt;=أساسيات!$G$12,أساسيات!$I$12,IF(H182&lt;=أساسيات!$G$11,أساسيات!$I$11,IF(H182&lt;=أساسيات!$G$10,أساسيات!$I$10,IF(H182&lt;=أساسيات!$G$9,أساسيات!$I$9,IF(H182&lt;=أساسيات!$G$8,أساسيات!$I$8,IF(H182&lt;=أساسيات!$G$7,أساسيات!$I$7,IF(H182&lt;=أساسيات!$G$6,أساسيات!$I$6,IF(H182&lt;=أساسيات!$G$5,أساسيات!$I$5,IF(H182&lt;=أساسيات!$G$4,أساسيات!$I$4,IF(H182&lt;=أساسيات!$G$3,أساسيات!$I$3,أساسيات!$I$2))))))))))))</f>
        <v>ويجوز سادس وخامس</v>
      </c>
      <c r="AH182" s="91"/>
      <c r="AI182" s="99">
        <f>IFERROR(IF(H182="","",DATEDIF($H182,أساسيات!$J$2,"Y")),"")</f>
        <v>11</v>
      </c>
      <c r="AJ182" s="99">
        <f>IFERROR(IF(H182="","",DATEDIF($H182,أساسيات!$J$2,"ym")),"")</f>
        <v>8</v>
      </c>
      <c r="AK182" s="99">
        <f>IFERROR(IF(H182="","",DATEDIF($H182,أساسيات!$J$2,"md")),"")</f>
        <v>0</v>
      </c>
      <c r="AL182" s="99"/>
      <c r="AM182" s="99"/>
      <c r="AN182" s="88"/>
      <c r="AO182" s="88"/>
      <c r="AP182" s="94"/>
      <c r="AQ182" s="94"/>
    </row>
    <row r="183" spans="1:43" s="96" customFormat="1" x14ac:dyDescent="0.25">
      <c r="A183" s="88">
        <v>102</v>
      </c>
      <c r="B183" s="89">
        <v>11</v>
      </c>
      <c r="C183" s="128" t="s">
        <v>200</v>
      </c>
      <c r="D183" s="128" t="s">
        <v>201</v>
      </c>
      <c r="E183" s="91" t="s">
        <v>540</v>
      </c>
      <c r="F183" s="129" t="s">
        <v>9</v>
      </c>
      <c r="G183" s="88"/>
      <c r="H183" s="92">
        <v>39830</v>
      </c>
      <c r="I183" s="92">
        <v>42567</v>
      </c>
      <c r="J183" s="90" t="s">
        <v>1218</v>
      </c>
      <c r="K183" s="97" t="s">
        <v>642</v>
      </c>
      <c r="L183" s="91" t="s">
        <v>336</v>
      </c>
      <c r="M183" s="91" t="s">
        <v>957</v>
      </c>
      <c r="N183" s="88"/>
      <c r="O183" s="94"/>
      <c r="P183" s="94" t="s">
        <v>114</v>
      </c>
      <c r="Q183" s="93" t="s">
        <v>116</v>
      </c>
      <c r="R183" s="94"/>
      <c r="S183" s="94"/>
      <c r="T183" s="94"/>
      <c r="U183" s="94"/>
      <c r="V183" s="91"/>
      <c r="W183" s="88"/>
      <c r="X183" s="88"/>
      <c r="Y183" s="89">
        <v>96731159</v>
      </c>
      <c r="Z183" s="89"/>
      <c r="AA183" s="89"/>
      <c r="AB183" s="92">
        <v>43466</v>
      </c>
      <c r="AC183" s="94" t="s">
        <v>677</v>
      </c>
      <c r="AD183" s="94" t="s">
        <v>677</v>
      </c>
      <c r="AE183" s="88" t="s">
        <v>44</v>
      </c>
      <c r="AF183" s="94" t="str">
        <f>IF(H183="","",IF(H183&lt;=أساسيات!$G$13,أساسيات!$H$13,IF(H183&lt;=أساسيات!$G$12,أساسيات!$H$12,IF(H183&lt;=أساسيات!$G$11,أساسيات!$H$11,IF(H183&lt;=أساسيات!$G$10,أساسيات!$H$10,IF(H183&lt;=أساسيات!$G$9,أساسيات!$H$9,IF(H183&lt;=أساسيات!$G$8,أساسيات!$H$8,IF(H183&lt;=أساسيات!$G$7,أساسيات!$H$7,IF(H183&lt;=أساسيات!$G$6,أساسيات!$H$6,IF(H183&lt;=أساسيات!$G$5,أساسيات!$H$5,IF(H183&lt;=أساسيات!$G$4,أساسيات!$H$4,IF(H183&lt;=أساسيات!$G$3,أساسيات!$H$3,أساسيات!$H$2))))))))))))</f>
        <v>السادس</v>
      </c>
      <c r="AG183" s="95" t="str">
        <f>IF(H183="","",IF(H183&lt;=أساسيات!$G$13,أساسيات!$I$13,IF(H183&lt;=أساسيات!$G$12,أساسيات!$I$12,IF(H183&lt;=أساسيات!$G$11,أساسيات!$I$11,IF(H183&lt;=أساسيات!$G$10,أساسيات!$I$10,IF(H183&lt;=أساسيات!$G$9,أساسيات!$I$9,IF(H183&lt;=أساسيات!$G$8,أساسيات!$I$8,IF(H183&lt;=أساسيات!$G$7,أساسيات!$I$7,IF(H183&lt;=أساسيات!$G$6,أساسيات!$I$6,IF(H183&lt;=أساسيات!$G$5,أساسيات!$I$5,IF(H183&lt;=أساسيات!$G$4,أساسيات!$I$4,IF(H183&lt;=أساسيات!$G$3,أساسيات!$I$3,أساسيات!$I$2))))))))))))</f>
        <v>ويجوز خامس ورابع</v>
      </c>
      <c r="AH183" s="91"/>
      <c r="AI183" s="99">
        <f>IFERROR(IF(H183="","",DATEDIF($H183,أساسيات!$J$2,"Y")),"")</f>
        <v>10</v>
      </c>
      <c r="AJ183" s="99">
        <f>IFERROR(IF(H183="","",DATEDIF($H183,أساسيات!$J$2,"ym")),"")</f>
        <v>7</v>
      </c>
      <c r="AK183" s="99">
        <f>IFERROR(IF(H183="","",DATEDIF($H183,أساسيات!$J$2,"md")),"")</f>
        <v>15</v>
      </c>
      <c r="AL183" s="99"/>
      <c r="AM183" s="99"/>
      <c r="AN183" s="88"/>
      <c r="AO183" s="88"/>
      <c r="AP183" s="94">
        <v>113</v>
      </c>
      <c r="AQ183" s="94">
        <v>4</v>
      </c>
    </row>
    <row r="184" spans="1:43" s="96" customFormat="1" x14ac:dyDescent="0.25">
      <c r="A184" s="88">
        <v>104</v>
      </c>
      <c r="B184" s="89">
        <v>12</v>
      </c>
      <c r="C184" s="128" t="s">
        <v>521</v>
      </c>
      <c r="D184" s="128" t="s">
        <v>133</v>
      </c>
      <c r="E184" s="91" t="s">
        <v>174</v>
      </c>
      <c r="F184" s="129" t="s">
        <v>175</v>
      </c>
      <c r="G184" s="88"/>
      <c r="H184" s="92">
        <v>40003</v>
      </c>
      <c r="I184" s="92">
        <v>42567</v>
      </c>
      <c r="J184" s="90" t="s">
        <v>1218</v>
      </c>
      <c r="K184" s="97" t="s">
        <v>642</v>
      </c>
      <c r="L184" s="91" t="s">
        <v>559</v>
      </c>
      <c r="M184" s="91" t="s">
        <v>958</v>
      </c>
      <c r="N184" s="88"/>
      <c r="O184" s="94"/>
      <c r="P184" s="94" t="s">
        <v>114</v>
      </c>
      <c r="Q184" s="93" t="s">
        <v>116</v>
      </c>
      <c r="R184" s="94"/>
      <c r="S184" s="94"/>
      <c r="T184" s="94"/>
      <c r="U184" s="94"/>
      <c r="V184" s="91"/>
      <c r="W184" s="88"/>
      <c r="X184" s="88"/>
      <c r="Y184" s="89">
        <v>962035197</v>
      </c>
      <c r="Z184" s="89"/>
      <c r="AA184" s="89"/>
      <c r="AB184" s="92">
        <v>43444</v>
      </c>
      <c r="AC184" s="94" t="s">
        <v>677</v>
      </c>
      <c r="AD184" s="94" t="s">
        <v>677</v>
      </c>
      <c r="AE184" s="88" t="s">
        <v>44</v>
      </c>
      <c r="AF184" s="94" t="str">
        <f>IF(H184="","",IF(H184&lt;=أساسيات!$G$13,أساسيات!$H$13,IF(H184&lt;=أساسيات!$G$12,أساسيات!$H$12,IF(H184&lt;=أساسيات!$G$11,أساسيات!$H$11,IF(H184&lt;=أساسيات!$G$10,أساسيات!$H$10,IF(H184&lt;=أساسيات!$G$9,أساسيات!$H$9,IF(H184&lt;=أساسيات!$G$8,أساسيات!$H$8,IF(H184&lt;=أساسيات!$G$7,أساسيات!$H$7,IF(H184&lt;=أساسيات!$G$6,أساسيات!$H$6,IF(H184&lt;=أساسيات!$G$5,أساسيات!$H$5,IF(H184&lt;=أساسيات!$G$4,أساسيات!$H$4,IF(H184&lt;=أساسيات!$G$3,أساسيات!$H$3,أساسيات!$H$2))))))))))))</f>
        <v>الخامس</v>
      </c>
      <c r="AG184" s="95" t="str">
        <f>IF(H184="","",IF(H184&lt;=أساسيات!$G$13,أساسيات!$I$13,IF(H184&lt;=أساسيات!$G$12,أساسيات!$I$12,IF(H184&lt;=أساسيات!$G$11,أساسيات!$I$11,IF(H184&lt;=أساسيات!$G$10,أساسيات!$I$10,IF(H184&lt;=أساسيات!$G$9,أساسيات!$I$9,IF(H184&lt;=أساسيات!$G$8,أساسيات!$I$8,IF(H184&lt;=أساسيات!$G$7,أساسيات!$I$7,IF(H184&lt;=أساسيات!$G$6,أساسيات!$I$6,IF(H184&lt;=أساسيات!$G$5,أساسيات!$I$5,IF(H184&lt;=أساسيات!$G$4,أساسيات!$I$4,IF(H184&lt;=أساسيات!$G$3,أساسيات!$I$3,أساسيات!$I$2))))))))))))</f>
        <v>ويجوز رابع وثالث</v>
      </c>
      <c r="AH184" s="91"/>
      <c r="AI184" s="99">
        <f>IFERROR(IF(H184="","",DATEDIF($H184,أساسيات!$J$2,"Y")),"")</f>
        <v>10</v>
      </c>
      <c r="AJ184" s="99">
        <f>IFERROR(IF(H184="","",DATEDIF($H184,أساسيات!$J$2,"ym")),"")</f>
        <v>1</v>
      </c>
      <c r="AK184" s="99">
        <f>IFERROR(IF(H184="","",DATEDIF($H184,أساسيات!$J$2,"md")),"")</f>
        <v>23</v>
      </c>
      <c r="AL184" s="99"/>
      <c r="AM184" s="99"/>
      <c r="AN184" s="88"/>
      <c r="AO184" s="88"/>
      <c r="AP184" s="94">
        <v>114</v>
      </c>
      <c r="AQ184" s="94">
        <v>4</v>
      </c>
    </row>
    <row r="185" spans="1:43" s="96" customFormat="1" x14ac:dyDescent="0.25">
      <c r="A185" s="88">
        <v>229</v>
      </c>
      <c r="B185" s="89">
        <v>13</v>
      </c>
      <c r="C185" s="128" t="s">
        <v>472</v>
      </c>
      <c r="D185" s="128" t="s">
        <v>458</v>
      </c>
      <c r="E185" s="91" t="s">
        <v>459</v>
      </c>
      <c r="F185" s="129" t="s">
        <v>33</v>
      </c>
      <c r="G185" s="88" t="s">
        <v>473</v>
      </c>
      <c r="H185" s="92">
        <v>38718</v>
      </c>
      <c r="I185" s="92">
        <v>42567</v>
      </c>
      <c r="J185" s="90" t="s">
        <v>1218</v>
      </c>
      <c r="K185" s="97" t="s">
        <v>642</v>
      </c>
      <c r="L185" s="91" t="s">
        <v>474</v>
      </c>
      <c r="M185" s="91" t="s">
        <v>959</v>
      </c>
      <c r="N185" s="88"/>
      <c r="O185" s="94"/>
      <c r="P185" s="94"/>
      <c r="Q185" s="93" t="s">
        <v>116</v>
      </c>
      <c r="R185" s="94" t="s">
        <v>417</v>
      </c>
      <c r="S185" s="94"/>
      <c r="T185" s="94"/>
      <c r="U185" s="94"/>
      <c r="V185" s="91" t="s">
        <v>417</v>
      </c>
      <c r="W185" s="88"/>
      <c r="X185" s="88"/>
      <c r="Y185" s="89"/>
      <c r="Z185" s="89"/>
      <c r="AA185" s="89"/>
      <c r="AB185" s="92">
        <v>43466</v>
      </c>
      <c r="AC185" s="94" t="s">
        <v>677</v>
      </c>
      <c r="AD185" s="94" t="s">
        <v>677</v>
      </c>
      <c r="AE185" s="88" t="s">
        <v>44</v>
      </c>
      <c r="AF185" s="94" t="str">
        <f>IF(H185="","",IF(H185&lt;=أساسيات!$G$13,أساسيات!$H$13,IF(H185&lt;=أساسيات!$G$12,أساسيات!$H$12,IF(H185&lt;=أساسيات!$G$11,أساسيات!$H$11,IF(H185&lt;=أساسيات!$G$10,أساسيات!$H$10,IF(H185&lt;=أساسيات!$G$9,أساسيات!$H$9,IF(H185&lt;=أساسيات!$G$8,أساسيات!$H$8,IF(H185&lt;=أساسيات!$G$7,أساسيات!$H$7,IF(H185&lt;=أساسيات!$G$6,أساسيات!$H$6,IF(H185&lt;=أساسيات!$G$5,أساسيات!$H$5,IF(H185&lt;=أساسيات!$G$4,أساسيات!$H$4,IF(H185&lt;=أساسيات!$G$3,أساسيات!$H$3,أساسيات!$H$2))))))))))))</f>
        <v>التاسع</v>
      </c>
      <c r="AG185" s="95" t="str">
        <f>IF(H185="","",IF(H185&lt;=أساسيات!$G$13,أساسيات!$I$13,IF(H185&lt;=أساسيات!$G$12,أساسيات!$I$12,IF(H185&lt;=أساسيات!$G$11,أساسيات!$I$11,IF(H185&lt;=أساسيات!$G$10,أساسيات!$I$10,IF(H185&lt;=أساسيات!$G$9,أساسيات!$I$9,IF(H185&lt;=أساسيات!$G$8,أساسيات!$I$8,IF(H185&lt;=أساسيات!$G$7,أساسيات!$I$7,IF(H185&lt;=أساسيات!$G$6,أساسيات!$I$6,IF(H185&lt;=أساسيات!$G$5,أساسيات!$I$5,IF(H185&lt;=أساسيات!$G$4,أساسيات!$I$4,IF(H185&lt;=أساسيات!$G$3,أساسيات!$I$3,أساسيات!$I$2))))))))))))</f>
        <v>ويجوز ثامن وسابع</v>
      </c>
      <c r="AH185" s="91"/>
      <c r="AI185" s="99">
        <f>IFERROR(IF(H185="","",DATEDIF($H185,أساسيات!$J$2,"Y")),"")</f>
        <v>13</v>
      </c>
      <c r="AJ185" s="99">
        <f>IFERROR(IF(H185="","",DATEDIF($H185,أساسيات!$J$2,"ym")),"")</f>
        <v>8</v>
      </c>
      <c r="AK185" s="99">
        <f>IFERROR(IF(H185="","",DATEDIF($H185,أساسيات!$J$2,"md")),"")</f>
        <v>0</v>
      </c>
      <c r="AL185" s="99"/>
      <c r="AM185" s="99"/>
      <c r="AN185" s="88"/>
      <c r="AO185" s="88"/>
      <c r="AP185" s="94">
        <v>115</v>
      </c>
      <c r="AQ185" s="94">
        <v>4</v>
      </c>
    </row>
    <row r="186" spans="1:43" s="96" customFormat="1" x14ac:dyDescent="0.25">
      <c r="A186" s="88"/>
      <c r="B186" s="89">
        <v>14</v>
      </c>
      <c r="C186" s="128" t="s">
        <v>132</v>
      </c>
      <c r="D186" s="128" t="s">
        <v>1409</v>
      </c>
      <c r="E186" s="91" t="s">
        <v>113</v>
      </c>
      <c r="F186" s="129" t="s">
        <v>1433</v>
      </c>
      <c r="G186" s="88" t="s">
        <v>1434</v>
      </c>
      <c r="H186" s="92">
        <v>39823</v>
      </c>
      <c r="I186" s="92"/>
      <c r="J186" s="90" t="s">
        <v>1218</v>
      </c>
      <c r="K186" s="97" t="s">
        <v>642</v>
      </c>
      <c r="L186" s="91" t="s">
        <v>1410</v>
      </c>
      <c r="M186" s="91" t="s">
        <v>1411</v>
      </c>
      <c r="N186" s="88"/>
      <c r="O186" s="94"/>
      <c r="P186" s="94"/>
      <c r="Q186" s="93" t="s">
        <v>116</v>
      </c>
      <c r="R186" s="94"/>
      <c r="S186" s="94"/>
      <c r="T186" s="94"/>
      <c r="U186" s="94"/>
      <c r="V186" s="91"/>
      <c r="W186" s="88"/>
      <c r="X186" s="88"/>
      <c r="Y186" s="89"/>
      <c r="Z186" s="89"/>
      <c r="AA186" s="89"/>
      <c r="AB186" s="92"/>
      <c r="AC186" s="94"/>
      <c r="AD186" s="94"/>
      <c r="AE186" s="88"/>
      <c r="AF186" s="94" t="str">
        <f>IF(H186="","",IF(H186&lt;=أساسيات!$G$13,أساسيات!$H$13,IF(H186&lt;=أساسيات!$G$12,أساسيات!$H$12,IF(H186&lt;=أساسيات!$G$11,أساسيات!$H$11,IF(H186&lt;=أساسيات!$G$10,أساسيات!$H$10,IF(H186&lt;=أساسيات!$G$9,أساسيات!$H$9,IF(H186&lt;=أساسيات!$G$8,أساسيات!$H$8,IF(H186&lt;=أساسيات!$G$7,أساسيات!$H$7,IF(H186&lt;=أساسيات!$G$6,أساسيات!$H$6,IF(H186&lt;=أساسيات!$G$5,أساسيات!$H$5,IF(H186&lt;=أساسيات!$G$4,أساسيات!$H$4,IF(H186&lt;=أساسيات!$G$3,أساسيات!$H$3,أساسيات!$H$2))))))))))))</f>
        <v>السادس</v>
      </c>
      <c r="AG186" s="95" t="str">
        <f>IF(H186="","",IF(H186&lt;=أساسيات!$G$13,أساسيات!$I$13,IF(H186&lt;=أساسيات!$G$12,أساسيات!$I$12,IF(H186&lt;=أساسيات!$G$11,أساسيات!$I$11,IF(H186&lt;=أساسيات!$G$10,أساسيات!$I$10,IF(H186&lt;=أساسيات!$G$9,أساسيات!$I$9,IF(H186&lt;=أساسيات!$G$8,أساسيات!$I$8,IF(H186&lt;=أساسيات!$G$7,أساسيات!$I$7,IF(H186&lt;=أساسيات!$G$6,أساسيات!$I$6,IF(H186&lt;=أساسيات!$G$5,أساسيات!$I$5,IF(H186&lt;=أساسيات!$G$4,أساسيات!$I$4,IF(H186&lt;=أساسيات!$G$3,أساسيات!$I$3,أساسيات!$I$2))))))))))))</f>
        <v>ويجوز خامس ورابع</v>
      </c>
      <c r="AH186" s="91"/>
      <c r="AI186" s="99">
        <f>IFERROR(IF(H186="","",DATEDIF($H186,أساسيات!$J$2,"Y")),"")</f>
        <v>10</v>
      </c>
      <c r="AJ186" s="99">
        <f>IFERROR(IF(H186="","",DATEDIF($H186,أساسيات!$J$2,"ym")),"")</f>
        <v>7</v>
      </c>
      <c r="AK186" s="99">
        <f>IFERROR(IF(H186="","",DATEDIF($H186,أساسيات!$J$2,"md")),"")</f>
        <v>22</v>
      </c>
      <c r="AL186" s="99"/>
      <c r="AM186" s="99"/>
      <c r="AN186" s="88"/>
      <c r="AO186" s="88"/>
      <c r="AP186" s="94"/>
      <c r="AQ186" s="94"/>
    </row>
    <row r="187" spans="1:43" s="96" customFormat="1" x14ac:dyDescent="0.25">
      <c r="A187" s="88" t="s">
        <v>1648</v>
      </c>
      <c r="B187" s="89">
        <v>15</v>
      </c>
      <c r="C187" s="128" t="s">
        <v>282</v>
      </c>
      <c r="D187" s="128" t="s">
        <v>773</v>
      </c>
      <c r="E187" s="91" t="s">
        <v>737</v>
      </c>
      <c r="F187" s="129" t="s">
        <v>1565</v>
      </c>
      <c r="G187" s="88" t="s">
        <v>1385</v>
      </c>
      <c r="H187" s="92">
        <v>38718</v>
      </c>
      <c r="I187" s="92">
        <v>43781</v>
      </c>
      <c r="J187" s="90" t="s">
        <v>1218</v>
      </c>
      <c r="K187" s="97" t="s">
        <v>642</v>
      </c>
      <c r="L187" s="91" t="s">
        <v>1593</v>
      </c>
      <c r="M187" s="91" t="s">
        <v>1594</v>
      </c>
      <c r="N187" s="88" t="s">
        <v>1516</v>
      </c>
      <c r="O187" s="88" t="s">
        <v>1566</v>
      </c>
      <c r="P187" s="88" t="s">
        <v>1567</v>
      </c>
      <c r="Q187" s="93" t="s">
        <v>116</v>
      </c>
      <c r="R187" s="94" t="s">
        <v>1568</v>
      </c>
      <c r="S187" s="94" t="s">
        <v>1570</v>
      </c>
      <c r="T187" s="94">
        <v>130016689</v>
      </c>
      <c r="U187" s="94">
        <v>279255</v>
      </c>
      <c r="V187" s="91"/>
      <c r="W187" s="88" t="s">
        <v>1516</v>
      </c>
      <c r="X187" s="88" t="s">
        <v>1569</v>
      </c>
      <c r="Y187" s="130"/>
      <c r="Z187" s="130"/>
      <c r="AA187" s="130"/>
      <c r="AB187" s="92"/>
      <c r="AC187" s="94"/>
      <c r="AD187" s="94"/>
      <c r="AE187" s="88"/>
      <c r="AF187" s="94" t="str">
        <f>IF(H187="","",IF(H187&lt;=أساسيات!$G$13,أساسيات!$H$13,IF(H187&lt;=أساسيات!$G$12,أساسيات!$H$12,IF(H187&lt;=أساسيات!$G$11,أساسيات!$H$11,IF(H187&lt;=أساسيات!$G$10,أساسيات!$H$10,IF(H187&lt;=أساسيات!$G$9,أساسيات!$H$9,IF(H187&lt;=أساسيات!$G$8,أساسيات!$H$8,IF(H187&lt;=أساسيات!$G$7,أساسيات!$H$7,IF(H187&lt;=أساسيات!$G$6,أساسيات!$H$6,IF(H187&lt;=أساسيات!$G$5,أساسيات!$H$5,IF(H187&lt;=أساسيات!$G$4,أساسيات!$H$4,IF(H187&lt;=أساسيات!$G$3,أساسيات!$H$3,أساسيات!$H$2))))))))))))</f>
        <v>التاسع</v>
      </c>
      <c r="AG187" s="95" t="str">
        <f>IF(H187="","",IF(H187&lt;=أساسيات!$G$13,أساسيات!$I$13,IF(H187&lt;=أساسيات!$G$12,أساسيات!$I$12,IF(H187&lt;=أساسيات!$G$11,أساسيات!$I$11,IF(H187&lt;=أساسيات!$G$10,أساسيات!$I$10,IF(H187&lt;=أساسيات!$G$9,أساسيات!$I$9,IF(H187&lt;=أساسيات!$G$8,أساسيات!$I$8,IF(H187&lt;=أساسيات!$G$7,أساسيات!$I$7,IF(H187&lt;=أساسيات!$G$6,أساسيات!$I$6,IF(H187&lt;=أساسيات!$G$5,أساسيات!$I$5,IF(H187&lt;=أساسيات!$G$4,أساسيات!$I$4,IF(H187&lt;=أساسيات!$G$3,أساسيات!$I$3,أساسيات!$I$2))))))))))))</f>
        <v>ويجوز ثامن وسابع</v>
      </c>
      <c r="AH187" s="91"/>
      <c r="AI187" s="99">
        <f>IFERROR(IF(H187="","",DATEDIF($H187,أساسيات!$J$2,"Y")),"")</f>
        <v>13</v>
      </c>
      <c r="AJ187" s="99">
        <f>IFERROR(IF(H187="","",DATEDIF($H187,أساسيات!$J$2,"ym")),"")</f>
        <v>8</v>
      </c>
      <c r="AK187" s="99">
        <f>IFERROR(IF(H187="","",DATEDIF($H187,أساسيات!$J$2,"md")),"")</f>
        <v>0</v>
      </c>
      <c r="AL187" s="99"/>
      <c r="AM187" s="99"/>
      <c r="AN187" s="88"/>
      <c r="AO187" s="88"/>
      <c r="AP187" s="94"/>
      <c r="AQ187" s="94"/>
    </row>
    <row r="188" spans="1:43" s="96" customFormat="1" x14ac:dyDescent="0.25">
      <c r="A188" s="88" t="s">
        <v>1648</v>
      </c>
      <c r="B188" s="89">
        <v>16</v>
      </c>
      <c r="C188" s="128" t="s">
        <v>1572</v>
      </c>
      <c r="D188" s="128" t="s">
        <v>773</v>
      </c>
      <c r="E188" s="91" t="s">
        <v>600</v>
      </c>
      <c r="F188" s="129" t="s">
        <v>1573</v>
      </c>
      <c r="G188" s="88" t="s">
        <v>775</v>
      </c>
      <c r="H188" s="92">
        <v>39522</v>
      </c>
      <c r="I188" s="92">
        <v>43781</v>
      </c>
      <c r="J188" s="90" t="s">
        <v>1218</v>
      </c>
      <c r="K188" s="97" t="s">
        <v>642</v>
      </c>
      <c r="L188" s="91" t="s">
        <v>1597</v>
      </c>
      <c r="M188" s="91" t="s">
        <v>1598</v>
      </c>
      <c r="N188" s="88"/>
      <c r="O188" s="88"/>
      <c r="P188" s="88"/>
      <c r="Q188" s="93" t="s">
        <v>116</v>
      </c>
      <c r="R188" s="94"/>
      <c r="S188" s="94"/>
      <c r="T188" s="94"/>
      <c r="U188" s="94"/>
      <c r="V188" s="91"/>
      <c r="W188" s="88"/>
      <c r="X188" s="88"/>
      <c r="Y188" s="130"/>
      <c r="Z188" s="130"/>
      <c r="AA188" s="130"/>
      <c r="AB188" s="92"/>
      <c r="AC188" s="94"/>
      <c r="AD188" s="94"/>
      <c r="AE188" s="88"/>
      <c r="AF188" s="94" t="str">
        <f>IF(H188="","",IF(H188&lt;=أساسيات!$G$13,أساسيات!$H$13,IF(H188&lt;=أساسيات!$G$12,أساسيات!$H$12,IF(H188&lt;=أساسيات!$G$11,أساسيات!$H$11,IF(H188&lt;=أساسيات!$G$10,أساسيات!$H$10,IF(H188&lt;=أساسيات!$G$9,أساسيات!$H$9,IF(H188&lt;=أساسيات!$G$8,أساسيات!$H$8,IF(H188&lt;=أساسيات!$G$7,أساسيات!$H$7,IF(H188&lt;=أساسيات!$G$6,أساسيات!$H$6,IF(H188&lt;=أساسيات!$G$5,أساسيات!$H$5,IF(H188&lt;=أساسيات!$G$4,أساسيات!$H$4,IF(H188&lt;=أساسيات!$G$3,أساسيات!$H$3,أساسيات!$H$2))))))))))))</f>
        <v>السادس</v>
      </c>
      <c r="AG188" s="95" t="str">
        <f>IF(H188="","",IF(H188&lt;=أساسيات!$G$13,أساسيات!$I$13,IF(H188&lt;=أساسيات!$G$12,أساسيات!$I$12,IF(H188&lt;=أساسيات!$G$11,أساسيات!$I$11,IF(H188&lt;=أساسيات!$G$10,أساسيات!$I$10,IF(H188&lt;=أساسيات!$G$9,أساسيات!$I$9,IF(H188&lt;=أساسيات!$G$8,أساسيات!$I$8,IF(H188&lt;=أساسيات!$G$7,أساسيات!$I$7,IF(H188&lt;=أساسيات!$G$6,أساسيات!$I$6,IF(H188&lt;=أساسيات!$G$5,أساسيات!$I$5,IF(H188&lt;=أساسيات!$G$4,أساسيات!$I$4,IF(H188&lt;=أساسيات!$G$3,أساسيات!$I$3,أساسيات!$I$2))))))))))))</f>
        <v>ويجوز خامس ورابع</v>
      </c>
      <c r="AH188" s="91"/>
      <c r="AI188" s="99">
        <f>IFERROR(IF(H188="","",DATEDIF($H188,أساسيات!$J$2,"Y")),"")</f>
        <v>11</v>
      </c>
      <c r="AJ188" s="99">
        <f>IFERROR(IF(H188="","",DATEDIF($H188,أساسيات!$J$2,"ym")),"")</f>
        <v>5</v>
      </c>
      <c r="AK188" s="99">
        <f>IFERROR(IF(H188="","",DATEDIF($H188,أساسيات!$J$2,"md")),"")</f>
        <v>17</v>
      </c>
      <c r="AL188" s="99"/>
      <c r="AM188" s="99"/>
      <c r="AN188" s="88"/>
      <c r="AO188" s="88"/>
      <c r="AP188" s="94"/>
      <c r="AQ188" s="94"/>
    </row>
    <row r="189" spans="1:43" s="96" customFormat="1" x14ac:dyDescent="0.25">
      <c r="A189" s="88">
        <v>107</v>
      </c>
      <c r="B189" s="89">
        <v>17</v>
      </c>
      <c r="C189" s="128" t="s">
        <v>525</v>
      </c>
      <c r="D189" s="128" t="s">
        <v>207</v>
      </c>
      <c r="E189" s="91" t="s">
        <v>140</v>
      </c>
      <c r="F189" s="129" t="s">
        <v>29</v>
      </c>
      <c r="G189" s="88"/>
      <c r="H189" s="92">
        <v>39818</v>
      </c>
      <c r="I189" s="92">
        <v>42567</v>
      </c>
      <c r="J189" s="90" t="s">
        <v>1218</v>
      </c>
      <c r="K189" s="97" t="s">
        <v>642</v>
      </c>
      <c r="L189" s="91" t="s">
        <v>560</v>
      </c>
      <c r="M189" s="91" t="s">
        <v>961</v>
      </c>
      <c r="N189" s="88"/>
      <c r="O189" s="94"/>
      <c r="P189" s="94" t="s">
        <v>114</v>
      </c>
      <c r="Q189" s="93" t="s">
        <v>116</v>
      </c>
      <c r="R189" s="94"/>
      <c r="S189" s="94"/>
      <c r="T189" s="94"/>
      <c r="U189" s="94"/>
      <c r="V189" s="91"/>
      <c r="W189" s="88"/>
      <c r="X189" s="88"/>
      <c r="Y189" s="89">
        <v>947670211</v>
      </c>
      <c r="Z189" s="89"/>
      <c r="AA189" s="89"/>
      <c r="AB189" s="92">
        <v>43565</v>
      </c>
      <c r="AC189" s="94" t="s">
        <v>677</v>
      </c>
      <c r="AD189" s="94" t="s">
        <v>677</v>
      </c>
      <c r="AE189" s="88" t="s">
        <v>44</v>
      </c>
      <c r="AF189" s="94" t="str">
        <f>IF(H189="","",IF(H189&lt;=أساسيات!$G$13,أساسيات!$H$13,IF(H189&lt;=أساسيات!$G$12,أساسيات!$H$12,IF(H189&lt;=أساسيات!$G$11,أساسيات!$H$11,IF(H189&lt;=أساسيات!$G$10,أساسيات!$H$10,IF(H189&lt;=أساسيات!$G$9,أساسيات!$H$9,IF(H189&lt;=أساسيات!$G$8,أساسيات!$H$8,IF(H189&lt;=أساسيات!$G$7,أساسيات!$H$7,IF(H189&lt;=أساسيات!$G$6,أساسيات!$H$6,IF(H189&lt;=أساسيات!$G$5,أساسيات!$H$5,IF(H189&lt;=أساسيات!$G$4,أساسيات!$H$4,IF(H189&lt;=أساسيات!$G$3,أساسيات!$H$3,أساسيات!$H$2))))))))))))</f>
        <v>السادس</v>
      </c>
      <c r="AG189" s="95" t="str">
        <f>IF(H189="","",IF(H189&lt;=أساسيات!$G$13,أساسيات!$I$13,IF(H189&lt;=أساسيات!$G$12,أساسيات!$I$12,IF(H189&lt;=أساسيات!$G$11,أساسيات!$I$11,IF(H189&lt;=أساسيات!$G$10,أساسيات!$I$10,IF(H189&lt;=أساسيات!$G$9,أساسيات!$I$9,IF(H189&lt;=أساسيات!$G$8,أساسيات!$I$8,IF(H189&lt;=أساسيات!$G$7,أساسيات!$I$7,IF(H189&lt;=أساسيات!$G$6,أساسيات!$I$6,IF(H189&lt;=أساسيات!$G$5,أساسيات!$I$5,IF(H189&lt;=أساسيات!$G$4,أساسيات!$I$4,IF(H189&lt;=أساسيات!$G$3,أساسيات!$I$3,أساسيات!$I$2))))))))))))</f>
        <v>ويجوز خامس ورابع</v>
      </c>
      <c r="AH189" s="91"/>
      <c r="AI189" s="99">
        <f>IFERROR(IF(H189="","",DATEDIF($H189,أساسيات!$J$2,"Y")),"")</f>
        <v>10</v>
      </c>
      <c r="AJ189" s="99">
        <f>IFERROR(IF(H189="","",DATEDIF($H189,أساسيات!$J$2,"ym")),"")</f>
        <v>7</v>
      </c>
      <c r="AK189" s="99">
        <f>IFERROR(IF(H189="","",DATEDIF($H189,أساسيات!$J$2,"md")),"")</f>
        <v>27</v>
      </c>
      <c r="AL189" s="99"/>
      <c r="AM189" s="99"/>
      <c r="AN189" s="88"/>
      <c r="AO189" s="88"/>
      <c r="AP189" s="94">
        <v>117</v>
      </c>
      <c r="AQ189" s="94">
        <v>4</v>
      </c>
    </row>
    <row r="190" spans="1:43" s="96" customFormat="1" x14ac:dyDescent="0.25">
      <c r="A190" s="88">
        <v>106</v>
      </c>
      <c r="B190" s="89">
        <v>18</v>
      </c>
      <c r="C190" s="128" t="s">
        <v>110</v>
      </c>
      <c r="D190" s="128" t="s">
        <v>120</v>
      </c>
      <c r="E190" s="91" t="s">
        <v>113</v>
      </c>
      <c r="F190" s="129" t="s">
        <v>121</v>
      </c>
      <c r="G190" s="88"/>
      <c r="H190" s="92">
        <v>39448</v>
      </c>
      <c r="I190" s="92">
        <v>42567</v>
      </c>
      <c r="J190" s="90" t="s">
        <v>1218</v>
      </c>
      <c r="K190" s="97" t="s">
        <v>642</v>
      </c>
      <c r="L190" s="91" t="s">
        <v>339</v>
      </c>
      <c r="M190" s="91" t="s">
        <v>962</v>
      </c>
      <c r="N190" s="88"/>
      <c r="O190" s="94" t="s">
        <v>5</v>
      </c>
      <c r="P190" s="94" t="s">
        <v>114</v>
      </c>
      <c r="Q190" s="93" t="s">
        <v>116</v>
      </c>
      <c r="R190" s="94"/>
      <c r="S190" s="94"/>
      <c r="T190" s="94"/>
      <c r="U190" s="94"/>
      <c r="V190" s="91"/>
      <c r="W190" s="88"/>
      <c r="X190" s="88"/>
      <c r="Y190" s="89"/>
      <c r="Z190" s="89"/>
      <c r="AA190" s="89"/>
      <c r="AB190" s="92">
        <v>43466</v>
      </c>
      <c r="AC190" s="94" t="s">
        <v>677</v>
      </c>
      <c r="AD190" s="94" t="s">
        <v>677</v>
      </c>
      <c r="AE190" s="88" t="s">
        <v>44</v>
      </c>
      <c r="AF190" s="94" t="str">
        <f>IF(H190="","",IF(H190&lt;=أساسيات!$G$13,أساسيات!$H$13,IF(H190&lt;=أساسيات!$G$12,أساسيات!$H$12,IF(H190&lt;=أساسيات!$G$11,أساسيات!$H$11,IF(H190&lt;=أساسيات!$G$10,أساسيات!$H$10,IF(H190&lt;=أساسيات!$G$9,أساسيات!$H$9,IF(H190&lt;=أساسيات!$G$8,أساسيات!$H$8,IF(H190&lt;=أساسيات!$G$7,أساسيات!$H$7,IF(H190&lt;=أساسيات!$G$6,أساسيات!$H$6,IF(H190&lt;=أساسيات!$G$5,أساسيات!$H$5,IF(H190&lt;=أساسيات!$G$4,أساسيات!$H$4,IF(H190&lt;=أساسيات!$G$3,أساسيات!$H$3,أساسيات!$H$2))))))))))))</f>
        <v>السابع</v>
      </c>
      <c r="AG190" s="95" t="str">
        <f>IF(H190="","",IF(H190&lt;=أساسيات!$G$13,أساسيات!$I$13,IF(H190&lt;=أساسيات!$G$12,أساسيات!$I$12,IF(H190&lt;=أساسيات!$G$11,أساسيات!$I$11,IF(H190&lt;=أساسيات!$G$10,أساسيات!$I$10,IF(H190&lt;=أساسيات!$G$9,أساسيات!$I$9,IF(H190&lt;=أساسيات!$G$8,أساسيات!$I$8,IF(H190&lt;=أساسيات!$G$7,أساسيات!$I$7,IF(H190&lt;=أساسيات!$G$6,أساسيات!$I$6,IF(H190&lt;=أساسيات!$G$5,أساسيات!$I$5,IF(H190&lt;=أساسيات!$G$4,أساسيات!$I$4,IF(H190&lt;=أساسيات!$G$3,أساسيات!$I$3,أساسيات!$I$2))))))))))))</f>
        <v>ويجوز سادس وخامس</v>
      </c>
      <c r="AH190" s="91"/>
      <c r="AI190" s="99">
        <f>IFERROR(IF(H190="","",DATEDIF($H190,أساسيات!$J$2,"Y")),"")</f>
        <v>11</v>
      </c>
      <c r="AJ190" s="99">
        <f>IFERROR(IF(H190="","",DATEDIF($H190,أساسيات!$J$2,"ym")),"")</f>
        <v>8</v>
      </c>
      <c r="AK190" s="99">
        <f>IFERROR(IF(H190="","",DATEDIF($H190,أساسيات!$J$2,"md")),"")</f>
        <v>0</v>
      </c>
      <c r="AL190" s="99"/>
      <c r="AM190" s="99"/>
      <c r="AN190" s="88"/>
      <c r="AO190" s="88"/>
      <c r="AP190" s="94">
        <v>118</v>
      </c>
      <c r="AQ190" s="94">
        <v>4</v>
      </c>
    </row>
    <row r="191" spans="1:43" s="96" customFormat="1" x14ac:dyDescent="0.25">
      <c r="A191" s="88">
        <v>86</v>
      </c>
      <c r="B191" s="89">
        <v>19</v>
      </c>
      <c r="C191" s="128" t="s">
        <v>526</v>
      </c>
      <c r="D191" s="128" t="s">
        <v>135</v>
      </c>
      <c r="E191" s="91" t="s">
        <v>113</v>
      </c>
      <c r="F191" s="129" t="s">
        <v>136</v>
      </c>
      <c r="G191" s="88"/>
      <c r="H191" s="92">
        <v>39207</v>
      </c>
      <c r="I191" s="92">
        <v>42567</v>
      </c>
      <c r="J191" s="90" t="s">
        <v>1218</v>
      </c>
      <c r="K191" s="97" t="s">
        <v>642</v>
      </c>
      <c r="L191" s="91" t="s">
        <v>561</v>
      </c>
      <c r="M191" s="91" t="s">
        <v>963</v>
      </c>
      <c r="N191" s="88"/>
      <c r="O191" s="94"/>
      <c r="P191" s="94" t="s">
        <v>114</v>
      </c>
      <c r="Q191" s="93" t="s">
        <v>116</v>
      </c>
      <c r="R191" s="94"/>
      <c r="S191" s="94"/>
      <c r="T191" s="94"/>
      <c r="U191" s="94"/>
      <c r="V191" s="91"/>
      <c r="W191" s="88"/>
      <c r="X191" s="88"/>
      <c r="Y191" s="89">
        <v>947045195</v>
      </c>
      <c r="Z191" s="89"/>
      <c r="AA191" s="89"/>
      <c r="AB191" s="92">
        <v>43466</v>
      </c>
      <c r="AC191" s="94" t="s">
        <v>677</v>
      </c>
      <c r="AD191" s="94" t="s">
        <v>677</v>
      </c>
      <c r="AE191" s="88" t="s">
        <v>44</v>
      </c>
      <c r="AF191" s="94" t="str">
        <f>IF(H191="","",IF(H191&lt;=أساسيات!$G$13,أساسيات!$H$13,IF(H191&lt;=أساسيات!$G$12,أساسيات!$H$12,IF(H191&lt;=أساسيات!$G$11,أساسيات!$H$11,IF(H191&lt;=أساسيات!$G$10,أساسيات!$H$10,IF(H191&lt;=أساسيات!$G$9,أساسيات!$H$9,IF(H191&lt;=أساسيات!$G$8,أساسيات!$H$8,IF(H191&lt;=أساسيات!$G$7,أساسيات!$H$7,IF(H191&lt;=أساسيات!$G$6,أساسيات!$H$6,IF(H191&lt;=أساسيات!$G$5,أساسيات!$H$5,IF(H191&lt;=أساسيات!$G$4,أساسيات!$H$4,IF(H191&lt;=أساسيات!$G$3,أساسيات!$H$3,أساسيات!$H$2))))))))))))</f>
        <v>السابع</v>
      </c>
      <c r="AG191" s="95" t="str">
        <f>IF(H191="","",IF(H191&lt;=أساسيات!$G$13,أساسيات!$I$13,IF(H191&lt;=أساسيات!$G$12,أساسيات!$I$12,IF(H191&lt;=أساسيات!$G$11,أساسيات!$I$11,IF(H191&lt;=أساسيات!$G$10,أساسيات!$I$10,IF(H191&lt;=أساسيات!$G$9,أساسيات!$I$9,IF(H191&lt;=أساسيات!$G$8,أساسيات!$I$8,IF(H191&lt;=أساسيات!$G$7,أساسيات!$I$7,IF(H191&lt;=أساسيات!$G$6,أساسيات!$I$6,IF(H191&lt;=أساسيات!$G$5,أساسيات!$I$5,IF(H191&lt;=أساسيات!$G$4,أساسيات!$I$4,IF(H191&lt;=أساسيات!$G$3,أساسيات!$I$3,أساسيات!$I$2))))))))))))</f>
        <v>ويجوز سادس وخامس</v>
      </c>
      <c r="AH191" s="91"/>
      <c r="AI191" s="99">
        <f>IFERROR(IF(H191="","",DATEDIF($H191,أساسيات!$J$2,"Y")),"")</f>
        <v>12</v>
      </c>
      <c r="AJ191" s="99">
        <f>IFERROR(IF(H191="","",DATEDIF($H191,أساسيات!$J$2,"ym")),"")</f>
        <v>3</v>
      </c>
      <c r="AK191" s="99">
        <f>IFERROR(IF(H191="","",DATEDIF($H191,أساسيات!$J$2,"md")),"")</f>
        <v>27</v>
      </c>
      <c r="AL191" s="99"/>
      <c r="AM191" s="99"/>
      <c r="AN191" s="88"/>
      <c r="AO191" s="88"/>
      <c r="AP191" s="94">
        <v>119</v>
      </c>
      <c r="AQ191" s="94">
        <v>4</v>
      </c>
    </row>
    <row r="192" spans="1:43" s="96" customFormat="1" x14ac:dyDescent="0.25">
      <c r="A192" s="88"/>
      <c r="B192" s="89">
        <v>20</v>
      </c>
      <c r="C192" s="128" t="s">
        <v>133</v>
      </c>
      <c r="D192" s="128" t="s">
        <v>1180</v>
      </c>
      <c r="E192" s="91" t="s">
        <v>144</v>
      </c>
      <c r="F192" s="129" t="s">
        <v>9</v>
      </c>
      <c r="G192" s="88" t="s">
        <v>1448</v>
      </c>
      <c r="H192" s="92">
        <v>40009</v>
      </c>
      <c r="I192" s="92"/>
      <c r="J192" s="90" t="s">
        <v>1218</v>
      </c>
      <c r="K192" s="97" t="s">
        <v>642</v>
      </c>
      <c r="L192" s="91" t="s">
        <v>1178</v>
      </c>
      <c r="M192" s="91" t="s">
        <v>1179</v>
      </c>
      <c r="N192" s="88"/>
      <c r="O192" s="94"/>
      <c r="P192" s="94"/>
      <c r="Q192" s="93" t="s">
        <v>116</v>
      </c>
      <c r="R192" s="94"/>
      <c r="S192" s="94"/>
      <c r="T192" s="94"/>
      <c r="U192" s="94"/>
      <c r="V192" s="91"/>
      <c r="W192" s="88"/>
      <c r="X192" s="88"/>
      <c r="Y192" s="89"/>
      <c r="Z192" s="89"/>
      <c r="AA192" s="89"/>
      <c r="AB192" s="92"/>
      <c r="AC192" s="94"/>
      <c r="AD192" s="94"/>
      <c r="AE192" s="88"/>
      <c r="AF192" s="94" t="str">
        <f>IF(H192="","",IF(H192&lt;=أساسيات!$G$13,أساسيات!$H$13,IF(H192&lt;=أساسيات!$G$12,أساسيات!$H$12,IF(H192&lt;=أساسيات!$G$11,أساسيات!$H$11,IF(H192&lt;=أساسيات!$G$10,أساسيات!$H$10,IF(H192&lt;=أساسيات!$G$9,أساسيات!$H$9,IF(H192&lt;=أساسيات!$G$8,أساسيات!$H$8,IF(H192&lt;=أساسيات!$G$7,أساسيات!$H$7,IF(H192&lt;=أساسيات!$G$6,أساسيات!$H$6,IF(H192&lt;=أساسيات!$G$5,أساسيات!$H$5,IF(H192&lt;=أساسيات!$G$4,أساسيات!$H$4,IF(H192&lt;=أساسيات!$G$3,أساسيات!$H$3,أساسيات!$H$2))))))))))))</f>
        <v>الخامس</v>
      </c>
      <c r="AG192" s="95" t="str">
        <f>IF(H192="","",IF(H192&lt;=أساسيات!$G$13,أساسيات!$I$13,IF(H192&lt;=أساسيات!$G$12,أساسيات!$I$12,IF(H192&lt;=أساسيات!$G$11,أساسيات!$I$11,IF(H192&lt;=أساسيات!$G$10,أساسيات!$I$10,IF(H192&lt;=أساسيات!$G$9,أساسيات!$I$9,IF(H192&lt;=أساسيات!$G$8,أساسيات!$I$8,IF(H192&lt;=أساسيات!$G$7,أساسيات!$I$7,IF(H192&lt;=أساسيات!$G$6,أساسيات!$I$6,IF(H192&lt;=أساسيات!$G$5,أساسيات!$I$5,IF(H192&lt;=أساسيات!$G$4,أساسيات!$I$4,IF(H192&lt;=أساسيات!$G$3,أساسيات!$I$3,أساسيات!$I$2))))))))))))</f>
        <v>ويجوز رابع وثالث</v>
      </c>
      <c r="AH192" s="91"/>
      <c r="AI192" s="99">
        <f>IFERROR(IF(H192="","",DATEDIF($H192,أساسيات!$J$2,"Y")),"")</f>
        <v>10</v>
      </c>
      <c r="AJ192" s="99">
        <f>IFERROR(IF(H192="","",DATEDIF($H192,أساسيات!$J$2,"ym")),"")</f>
        <v>1</v>
      </c>
      <c r="AK192" s="99">
        <f>IFERROR(IF(H192="","",DATEDIF($H192,أساسيات!$J$2,"md")),"")</f>
        <v>17</v>
      </c>
      <c r="AL192" s="99"/>
      <c r="AM192" s="99"/>
      <c r="AN192" s="88"/>
      <c r="AO192" s="88"/>
      <c r="AP192" s="94"/>
      <c r="AQ192" s="94"/>
    </row>
    <row r="193" spans="1:43" s="96" customFormat="1" x14ac:dyDescent="0.25">
      <c r="A193" s="88"/>
      <c r="B193" s="89">
        <v>21</v>
      </c>
      <c r="C193" s="128" t="s">
        <v>1313</v>
      </c>
      <c r="D193" s="128" t="s">
        <v>1314</v>
      </c>
      <c r="E193" s="91" t="s">
        <v>1336</v>
      </c>
      <c r="F193" s="129" t="s">
        <v>1338</v>
      </c>
      <c r="G193" s="88" t="s">
        <v>1396</v>
      </c>
      <c r="H193" s="92">
        <v>39083</v>
      </c>
      <c r="I193" s="92"/>
      <c r="J193" s="90" t="s">
        <v>1218</v>
      </c>
      <c r="K193" s="97" t="s">
        <v>642</v>
      </c>
      <c r="L193" s="91" t="s">
        <v>1315</v>
      </c>
      <c r="M193" s="91" t="s">
        <v>1337</v>
      </c>
      <c r="N193" s="88"/>
      <c r="O193" s="94"/>
      <c r="P193" s="94"/>
      <c r="Q193" s="93" t="s">
        <v>116</v>
      </c>
      <c r="R193" s="94"/>
      <c r="S193" s="94"/>
      <c r="T193" s="94"/>
      <c r="U193" s="94"/>
      <c r="V193" s="91"/>
      <c r="W193" s="88"/>
      <c r="X193" s="88"/>
      <c r="Y193" s="89"/>
      <c r="Z193" s="89"/>
      <c r="AA193" s="89"/>
      <c r="AB193" s="92"/>
      <c r="AC193" s="94"/>
      <c r="AD193" s="94"/>
      <c r="AE193" s="88"/>
      <c r="AF193" s="94" t="str">
        <f>IF(H193="","",IF(H193&lt;=أساسيات!$G$13,أساسيات!$H$13,IF(H193&lt;=أساسيات!$G$12,أساسيات!$H$12,IF(H193&lt;=أساسيات!$G$11,أساسيات!$H$11,IF(H193&lt;=أساسيات!$G$10,أساسيات!$H$10,IF(H193&lt;=أساسيات!$G$9,أساسيات!$H$9,IF(H193&lt;=أساسيات!$G$8,أساسيات!$H$8,IF(H193&lt;=أساسيات!$G$7,أساسيات!$H$7,IF(H193&lt;=أساسيات!$G$6,أساسيات!$H$6,IF(H193&lt;=أساسيات!$G$5,أساسيات!$H$5,IF(H193&lt;=أساسيات!$G$4,أساسيات!$H$4,IF(H193&lt;=أساسيات!$G$3,أساسيات!$H$3,أساسيات!$H$2))))))))))))</f>
        <v>الثامن</v>
      </c>
      <c r="AG193" s="95" t="str">
        <f>IF(H193="","",IF(H193&lt;=أساسيات!$G$13,أساسيات!$I$13,IF(H193&lt;=أساسيات!$G$12,أساسيات!$I$12,IF(H193&lt;=أساسيات!$G$11,أساسيات!$I$11,IF(H193&lt;=أساسيات!$G$10,أساسيات!$I$10,IF(H193&lt;=أساسيات!$G$9,أساسيات!$I$9,IF(H193&lt;=أساسيات!$G$8,أساسيات!$I$8,IF(H193&lt;=أساسيات!$G$7,أساسيات!$I$7,IF(H193&lt;=أساسيات!$G$6,أساسيات!$I$6,IF(H193&lt;=أساسيات!$G$5,أساسيات!$I$5,IF(H193&lt;=أساسيات!$G$4,أساسيات!$I$4,IF(H193&lt;=أساسيات!$G$3,أساسيات!$I$3,أساسيات!$I$2))))))))))))</f>
        <v>ويجوز سابع وسادس</v>
      </c>
      <c r="AH193" s="91"/>
      <c r="AI193" s="99">
        <f>IFERROR(IF(H193="","",DATEDIF($H193,أساسيات!$J$2,"Y")),"")</f>
        <v>12</v>
      </c>
      <c r="AJ193" s="99">
        <f>IFERROR(IF(H193="","",DATEDIF($H193,أساسيات!$J$2,"ym")),"")</f>
        <v>8</v>
      </c>
      <c r="AK193" s="99">
        <f>IFERROR(IF(H193="","",DATEDIF($H193,أساسيات!$J$2,"md")),"")</f>
        <v>0</v>
      </c>
      <c r="AL193" s="99"/>
      <c r="AM193" s="99"/>
      <c r="AN193" s="88"/>
      <c r="AO193" s="88"/>
      <c r="AP193" s="94"/>
      <c r="AQ193" s="94"/>
    </row>
    <row r="194" spans="1:43" s="96" customFormat="1" x14ac:dyDescent="0.25">
      <c r="A194" s="88">
        <v>116</v>
      </c>
      <c r="B194" s="89">
        <v>22</v>
      </c>
      <c r="C194" s="128" t="s">
        <v>203</v>
      </c>
      <c r="D194" s="128" t="s">
        <v>180</v>
      </c>
      <c r="E194" s="91" t="s">
        <v>181</v>
      </c>
      <c r="F194" s="129" t="s">
        <v>26</v>
      </c>
      <c r="G194" s="88"/>
      <c r="H194" s="92">
        <v>39123</v>
      </c>
      <c r="I194" s="92" t="s">
        <v>672</v>
      </c>
      <c r="J194" s="90" t="s">
        <v>1218</v>
      </c>
      <c r="K194" s="97" t="s">
        <v>642</v>
      </c>
      <c r="L194" s="91" t="s">
        <v>338</v>
      </c>
      <c r="M194" s="91" t="s">
        <v>965</v>
      </c>
      <c r="N194" s="88"/>
      <c r="O194" s="94"/>
      <c r="P194" s="94" t="s">
        <v>114</v>
      </c>
      <c r="Q194" s="93" t="s">
        <v>116</v>
      </c>
      <c r="R194" s="94"/>
      <c r="S194" s="94"/>
      <c r="T194" s="94"/>
      <c r="U194" s="94"/>
      <c r="V194" s="91"/>
      <c r="W194" s="88"/>
      <c r="X194" s="88"/>
      <c r="Y194" s="89">
        <v>955561771</v>
      </c>
      <c r="Z194" s="89"/>
      <c r="AA194" s="89"/>
      <c r="AB194" s="92">
        <v>43466</v>
      </c>
      <c r="AC194" s="94" t="s">
        <v>677</v>
      </c>
      <c r="AD194" s="94" t="s">
        <v>677</v>
      </c>
      <c r="AE194" s="88" t="s">
        <v>44</v>
      </c>
      <c r="AF194" s="94" t="str">
        <f>IF(H194="","",IF(H194&lt;=أساسيات!$G$13,أساسيات!$H$13,IF(H194&lt;=أساسيات!$G$12,أساسيات!$H$12,IF(H194&lt;=أساسيات!$G$11,أساسيات!$H$11,IF(H194&lt;=أساسيات!$G$10,أساسيات!$H$10,IF(H194&lt;=أساسيات!$G$9,أساسيات!$H$9,IF(H194&lt;=أساسيات!$G$8,أساسيات!$H$8,IF(H194&lt;=أساسيات!$G$7,أساسيات!$H$7,IF(H194&lt;=أساسيات!$G$6,أساسيات!$H$6,IF(H194&lt;=أساسيات!$G$5,أساسيات!$H$5,IF(H194&lt;=أساسيات!$G$4,أساسيات!$H$4,IF(H194&lt;=أساسيات!$G$3,أساسيات!$H$3,أساسيات!$H$2))))))))))))</f>
        <v>السابع</v>
      </c>
      <c r="AG194" s="95" t="str">
        <f>IF(H194="","",IF(H194&lt;=أساسيات!$G$13,أساسيات!$I$13,IF(H194&lt;=أساسيات!$G$12,أساسيات!$I$12,IF(H194&lt;=أساسيات!$G$11,أساسيات!$I$11,IF(H194&lt;=أساسيات!$G$10,أساسيات!$I$10,IF(H194&lt;=أساسيات!$G$9,أساسيات!$I$9,IF(H194&lt;=أساسيات!$G$8,أساسيات!$I$8,IF(H194&lt;=أساسيات!$G$7,أساسيات!$I$7,IF(H194&lt;=أساسيات!$G$6,أساسيات!$I$6,IF(H194&lt;=أساسيات!$G$5,أساسيات!$I$5,IF(H194&lt;=أساسيات!$G$4,أساسيات!$I$4,IF(H194&lt;=أساسيات!$G$3,أساسيات!$I$3,أساسيات!$I$2))))))))))))</f>
        <v>ويجوز سادس وخامس</v>
      </c>
      <c r="AH194" s="91"/>
      <c r="AI194" s="99">
        <f>IFERROR(IF(H194="","",DATEDIF($H194,أساسيات!$J$2,"Y")),"")</f>
        <v>12</v>
      </c>
      <c r="AJ194" s="99">
        <f>IFERROR(IF(H194="","",DATEDIF($H194,أساسيات!$J$2,"ym")),"")</f>
        <v>6</v>
      </c>
      <c r="AK194" s="99">
        <f>IFERROR(IF(H194="","",DATEDIF($H194,أساسيات!$J$2,"md")),"")</f>
        <v>22</v>
      </c>
      <c r="AL194" s="99"/>
      <c r="AM194" s="99"/>
      <c r="AN194" s="88"/>
      <c r="AO194" s="88"/>
      <c r="AP194" s="94">
        <v>121</v>
      </c>
      <c r="AQ194" s="94">
        <v>4</v>
      </c>
    </row>
    <row r="195" spans="1:43" s="96" customFormat="1" x14ac:dyDescent="0.25">
      <c r="A195" s="88">
        <v>230</v>
      </c>
      <c r="B195" s="89">
        <v>23</v>
      </c>
      <c r="C195" s="128" t="s">
        <v>469</v>
      </c>
      <c r="D195" s="128" t="s">
        <v>470</v>
      </c>
      <c r="E195" s="91" t="s">
        <v>113</v>
      </c>
      <c r="F195" s="129" t="s">
        <v>13</v>
      </c>
      <c r="G195" s="88"/>
      <c r="H195" s="92">
        <v>40198</v>
      </c>
      <c r="I195" s="92" t="s">
        <v>672</v>
      </c>
      <c r="J195" s="90" t="s">
        <v>1218</v>
      </c>
      <c r="K195" s="97" t="s">
        <v>642</v>
      </c>
      <c r="L195" s="91" t="s">
        <v>471</v>
      </c>
      <c r="M195" s="91" t="s">
        <v>966</v>
      </c>
      <c r="N195" s="88"/>
      <c r="O195" s="94"/>
      <c r="P195" s="94" t="s">
        <v>158</v>
      </c>
      <c r="Q195" s="93" t="s">
        <v>116</v>
      </c>
      <c r="R195" s="94"/>
      <c r="S195" s="94"/>
      <c r="T195" s="94"/>
      <c r="U195" s="94"/>
      <c r="V195" s="91"/>
      <c r="W195" s="88"/>
      <c r="X195" s="88"/>
      <c r="Y195" s="89"/>
      <c r="Z195" s="89"/>
      <c r="AA195" s="89"/>
      <c r="AB195" s="92">
        <v>43444</v>
      </c>
      <c r="AC195" s="94" t="s">
        <v>677</v>
      </c>
      <c r="AD195" s="94" t="s">
        <v>677</v>
      </c>
      <c r="AE195" s="88" t="s">
        <v>44</v>
      </c>
      <c r="AF195" s="94" t="str">
        <f>IF(H195="","",IF(H195&lt;=أساسيات!$G$13,أساسيات!$H$13,IF(H195&lt;=أساسيات!$G$12,أساسيات!$H$12,IF(H195&lt;=أساسيات!$G$11,أساسيات!$H$11,IF(H195&lt;=أساسيات!$G$10,أساسيات!$H$10,IF(H195&lt;=أساسيات!$G$9,أساسيات!$H$9,IF(H195&lt;=أساسيات!$G$8,أساسيات!$H$8,IF(H195&lt;=أساسيات!$G$7,أساسيات!$H$7,IF(H195&lt;=أساسيات!$G$6,أساسيات!$H$6,IF(H195&lt;=أساسيات!$G$5,أساسيات!$H$5,IF(H195&lt;=أساسيات!$G$4,أساسيات!$H$4,IF(H195&lt;=أساسيات!$G$3,أساسيات!$H$3,أساسيات!$H$2))))))))))))</f>
        <v>الخامس</v>
      </c>
      <c r="AG195" s="95" t="str">
        <f>IF(H195="","",IF(H195&lt;=أساسيات!$G$13,أساسيات!$I$13,IF(H195&lt;=أساسيات!$G$12,أساسيات!$I$12,IF(H195&lt;=أساسيات!$G$11,أساسيات!$I$11,IF(H195&lt;=أساسيات!$G$10,أساسيات!$I$10,IF(H195&lt;=أساسيات!$G$9,أساسيات!$I$9,IF(H195&lt;=أساسيات!$G$8,أساسيات!$I$8,IF(H195&lt;=أساسيات!$G$7,أساسيات!$I$7,IF(H195&lt;=أساسيات!$G$6,أساسيات!$I$6,IF(H195&lt;=أساسيات!$G$5,أساسيات!$I$5,IF(H195&lt;=أساسيات!$G$4,أساسيات!$I$4,IF(H195&lt;=أساسيات!$G$3,أساسيات!$I$3,أساسيات!$I$2))))))))))))</f>
        <v>ويجوز رابع وثالث</v>
      </c>
      <c r="AH195" s="91"/>
      <c r="AI195" s="99">
        <f>IFERROR(IF(H195="","",DATEDIF($H195,أساسيات!$J$2,"Y")),"")</f>
        <v>9</v>
      </c>
      <c r="AJ195" s="99">
        <f>IFERROR(IF(H195="","",DATEDIF($H195,أساسيات!$J$2,"ym")),"")</f>
        <v>7</v>
      </c>
      <c r="AK195" s="99">
        <f>IFERROR(IF(H195="","",DATEDIF($H195,أساسيات!$J$2,"md")),"")</f>
        <v>12</v>
      </c>
      <c r="AL195" s="99"/>
      <c r="AM195" s="99"/>
      <c r="AN195" s="88"/>
      <c r="AO195" s="88"/>
      <c r="AP195" s="94">
        <v>122</v>
      </c>
      <c r="AQ195" s="94">
        <v>4</v>
      </c>
    </row>
    <row r="196" spans="1:43" s="96" customFormat="1" x14ac:dyDescent="0.25">
      <c r="A196" s="88">
        <v>96</v>
      </c>
      <c r="B196" s="89">
        <v>1</v>
      </c>
      <c r="C196" s="128" t="s">
        <v>188</v>
      </c>
      <c r="D196" s="128" t="s">
        <v>197</v>
      </c>
      <c r="E196" s="91" t="s">
        <v>198</v>
      </c>
      <c r="F196" s="129" t="s">
        <v>34</v>
      </c>
      <c r="G196" s="88"/>
      <c r="H196" s="92">
        <v>40179</v>
      </c>
      <c r="I196" s="92">
        <v>42567</v>
      </c>
      <c r="J196" s="90" t="s">
        <v>1219</v>
      </c>
      <c r="K196" s="97" t="s">
        <v>642</v>
      </c>
      <c r="L196" s="91" t="s">
        <v>332</v>
      </c>
      <c r="M196" s="91" t="s">
        <v>948</v>
      </c>
      <c r="N196" s="88"/>
      <c r="O196" s="94" t="s">
        <v>544</v>
      </c>
      <c r="P196" s="94" t="s">
        <v>114</v>
      </c>
      <c r="Q196" s="93" t="s">
        <v>115</v>
      </c>
      <c r="R196" s="94" t="s">
        <v>417</v>
      </c>
      <c r="S196" s="94"/>
      <c r="T196" s="94"/>
      <c r="U196" s="94"/>
      <c r="V196" s="91" t="s">
        <v>417</v>
      </c>
      <c r="W196" s="88"/>
      <c r="X196" s="88"/>
      <c r="Y196" s="89">
        <v>948871661</v>
      </c>
      <c r="Z196" s="89"/>
      <c r="AA196" s="89"/>
      <c r="AB196" s="92">
        <v>43466</v>
      </c>
      <c r="AC196" s="94" t="s">
        <v>677</v>
      </c>
      <c r="AD196" s="94" t="s">
        <v>677</v>
      </c>
      <c r="AE196" s="88" t="s">
        <v>44</v>
      </c>
      <c r="AF196" s="94" t="str">
        <f>IF(H196="","",IF(H196&lt;=أساسيات!$G$13,أساسيات!$H$13,IF(H196&lt;=أساسيات!$G$12,أساسيات!$H$12,IF(H196&lt;=أساسيات!$G$11,أساسيات!$H$11,IF(H196&lt;=أساسيات!$G$10,أساسيات!$H$10,IF(H196&lt;=أساسيات!$G$9,أساسيات!$H$9,IF(H196&lt;=أساسيات!$G$8,أساسيات!$H$8,IF(H196&lt;=أساسيات!$G$7,أساسيات!$H$7,IF(H196&lt;=أساسيات!$G$6,أساسيات!$H$6,IF(H196&lt;=أساسيات!$G$5,أساسيات!$H$5,IF(H196&lt;=أساسيات!$G$4,أساسيات!$H$4,IF(H196&lt;=أساسيات!$G$3,أساسيات!$H$3,أساسيات!$H$2))))))))))))</f>
        <v>الخامس</v>
      </c>
      <c r="AG196" s="95" t="str">
        <f>IF(H196="","",IF(H196&lt;=أساسيات!$G$13,أساسيات!$I$13,IF(H196&lt;=أساسيات!$G$12,أساسيات!$I$12,IF(H196&lt;=أساسيات!$G$11,أساسيات!$I$11,IF(H196&lt;=أساسيات!$G$10,أساسيات!$I$10,IF(H196&lt;=أساسيات!$G$9,أساسيات!$I$9,IF(H196&lt;=أساسيات!$G$8,أساسيات!$I$8,IF(H196&lt;=أساسيات!$G$7,أساسيات!$I$7,IF(H196&lt;=أساسيات!$G$6,أساسيات!$I$6,IF(H196&lt;=أساسيات!$G$5,أساسيات!$I$5,IF(H196&lt;=أساسيات!$G$4,أساسيات!$I$4,IF(H196&lt;=أساسيات!$G$3,أساسيات!$I$3,أساسيات!$I$2))))))))))))</f>
        <v>ويجوز رابع وثالث</v>
      </c>
      <c r="AH196" s="91"/>
      <c r="AI196" s="99">
        <f>IFERROR(IF(H196="","",DATEDIF($H196,أساسيات!$J$2,"Y")),"")</f>
        <v>9</v>
      </c>
      <c r="AJ196" s="99">
        <f>IFERROR(IF(H196="","",DATEDIF($H196,أساسيات!$J$2,"ym")),"")</f>
        <v>8</v>
      </c>
      <c r="AK196" s="99">
        <f>IFERROR(IF(H196="","",DATEDIF($H196,أساسيات!$J$2,"md")),"")</f>
        <v>0</v>
      </c>
      <c r="AL196" s="99"/>
      <c r="AM196" s="99"/>
      <c r="AN196" s="88"/>
      <c r="AO196" s="88"/>
      <c r="AP196" s="94">
        <v>104</v>
      </c>
      <c r="AQ196" s="94">
        <v>5</v>
      </c>
    </row>
    <row r="197" spans="1:43" s="96" customFormat="1" x14ac:dyDescent="0.25">
      <c r="A197" s="88"/>
      <c r="B197" s="89">
        <v>2</v>
      </c>
      <c r="C197" s="128" t="s">
        <v>1418</v>
      </c>
      <c r="D197" s="128" t="s">
        <v>1406</v>
      </c>
      <c r="E197" s="91" t="s">
        <v>113</v>
      </c>
      <c r="F197" s="129" t="s">
        <v>645</v>
      </c>
      <c r="G197" s="88" t="s">
        <v>1447</v>
      </c>
      <c r="H197" s="92">
        <v>38368</v>
      </c>
      <c r="I197" s="92"/>
      <c r="J197" s="90" t="s">
        <v>1219</v>
      </c>
      <c r="K197" s="97" t="s">
        <v>642</v>
      </c>
      <c r="L197" s="91" t="s">
        <v>1419</v>
      </c>
      <c r="M197" s="91" t="s">
        <v>1420</v>
      </c>
      <c r="N197" s="88"/>
      <c r="O197" s="94"/>
      <c r="P197" s="94"/>
      <c r="Q197" s="93" t="s">
        <v>115</v>
      </c>
      <c r="R197" s="94"/>
      <c r="S197" s="94"/>
      <c r="T197" s="94"/>
      <c r="U197" s="94"/>
      <c r="V197" s="91"/>
      <c r="W197" s="88"/>
      <c r="X197" s="88"/>
      <c r="Y197" s="89"/>
      <c r="Z197" s="89"/>
      <c r="AA197" s="89"/>
      <c r="AB197" s="92"/>
      <c r="AC197" s="94"/>
      <c r="AD197" s="94"/>
      <c r="AE197" s="88"/>
      <c r="AF197" s="94" t="str">
        <f>IF(H197="","",IF(H197&lt;=أساسيات!$G$13,أساسيات!$H$13,IF(H197&lt;=أساسيات!$G$12,أساسيات!$H$12,IF(H197&lt;=أساسيات!$G$11,أساسيات!$H$11,IF(H197&lt;=أساسيات!$G$10,أساسيات!$H$10,IF(H197&lt;=أساسيات!$G$9,أساسيات!$H$9,IF(H197&lt;=أساسيات!$G$8,أساسيات!$H$8,IF(H197&lt;=أساسيات!$G$7,أساسيات!$H$7,IF(H197&lt;=أساسيات!$G$6,أساسيات!$H$6,IF(H197&lt;=أساسيات!$G$5,أساسيات!$H$5,IF(H197&lt;=أساسيات!$G$4,أساسيات!$H$4,IF(H197&lt;=أساسيات!$G$3,أساسيات!$H$3,أساسيات!$H$2))))))))))))</f>
        <v>ثانوي</v>
      </c>
      <c r="AG197" s="95" t="str">
        <f>IF(H197="","",IF(H197&lt;=أساسيات!$G$13,أساسيات!$I$13,IF(H197&lt;=أساسيات!$G$12,أساسيات!$I$12,IF(H197&lt;=أساسيات!$G$11,أساسيات!$I$11,IF(H197&lt;=أساسيات!$G$10,أساسيات!$I$10,IF(H197&lt;=أساسيات!$G$9,أساسيات!$I$9,IF(H197&lt;=أساسيات!$G$8,أساسيات!$I$8,IF(H197&lt;=أساسيات!$G$7,أساسيات!$I$7,IF(H197&lt;=أساسيات!$G$6,أساسيات!$I$6,IF(H197&lt;=أساسيات!$G$5,أساسيات!$I$5,IF(H197&lt;=أساسيات!$G$4,أساسيات!$I$4,IF(H197&lt;=أساسيات!$G$3,أساسيات!$I$3,أساسيات!$I$2))))))))))))</f>
        <v>ويجوز تاسع وثامن</v>
      </c>
      <c r="AH197" s="91"/>
      <c r="AI197" s="99">
        <f>IFERROR(IF(H197="","",DATEDIF($H197,أساسيات!$J$2,"Y")),"")</f>
        <v>14</v>
      </c>
      <c r="AJ197" s="99">
        <f>IFERROR(IF(H197="","",DATEDIF($H197,أساسيات!$J$2,"ym")),"")</f>
        <v>7</v>
      </c>
      <c r="AK197" s="99">
        <f>IFERROR(IF(H197="","",DATEDIF($H197,أساسيات!$J$2,"md")),"")</f>
        <v>16</v>
      </c>
      <c r="AL197" s="99"/>
      <c r="AM197" s="99"/>
      <c r="AN197" s="88"/>
      <c r="AO197" s="88"/>
      <c r="AP197" s="94"/>
      <c r="AQ197" s="94"/>
    </row>
    <row r="198" spans="1:43" s="96" customFormat="1" x14ac:dyDescent="0.25">
      <c r="A198" s="88">
        <v>98</v>
      </c>
      <c r="B198" s="89">
        <v>3</v>
      </c>
      <c r="C198" s="128" t="s">
        <v>18</v>
      </c>
      <c r="D198" s="128" t="s">
        <v>199</v>
      </c>
      <c r="E198" s="91" t="s">
        <v>155</v>
      </c>
      <c r="F198" s="129" t="s">
        <v>32</v>
      </c>
      <c r="G198" s="88"/>
      <c r="H198" s="92">
        <v>39826</v>
      </c>
      <c r="I198" s="92">
        <v>42567</v>
      </c>
      <c r="J198" s="90" t="s">
        <v>1219</v>
      </c>
      <c r="K198" s="97" t="s">
        <v>642</v>
      </c>
      <c r="L198" s="91" t="s">
        <v>333</v>
      </c>
      <c r="M198" s="91" t="s">
        <v>951</v>
      </c>
      <c r="N198" s="88"/>
      <c r="O198" s="94" t="s">
        <v>544</v>
      </c>
      <c r="P198" s="94" t="s">
        <v>114</v>
      </c>
      <c r="Q198" s="93" t="s">
        <v>115</v>
      </c>
      <c r="R198" s="94"/>
      <c r="S198" s="94"/>
      <c r="T198" s="94"/>
      <c r="U198" s="94"/>
      <c r="V198" s="91"/>
      <c r="W198" s="88"/>
      <c r="X198" s="88"/>
      <c r="Y198" s="89">
        <v>956570798</v>
      </c>
      <c r="Z198" s="89"/>
      <c r="AA198" s="89"/>
      <c r="AB198" s="92">
        <v>43466</v>
      </c>
      <c r="AC198" s="94" t="s">
        <v>677</v>
      </c>
      <c r="AD198" s="94" t="s">
        <v>677</v>
      </c>
      <c r="AE198" s="88" t="s">
        <v>44</v>
      </c>
      <c r="AF198" s="94" t="str">
        <f>IF(H198="","",IF(H198&lt;=أساسيات!$G$13,أساسيات!$H$13,IF(H198&lt;=أساسيات!$G$12,أساسيات!$H$12,IF(H198&lt;=أساسيات!$G$11,أساسيات!$H$11,IF(H198&lt;=أساسيات!$G$10,أساسيات!$H$10,IF(H198&lt;=أساسيات!$G$9,أساسيات!$H$9,IF(H198&lt;=أساسيات!$G$8,أساسيات!$H$8,IF(H198&lt;=أساسيات!$G$7,أساسيات!$H$7,IF(H198&lt;=أساسيات!$G$6,أساسيات!$H$6,IF(H198&lt;=أساسيات!$G$5,أساسيات!$H$5,IF(H198&lt;=أساسيات!$G$4,أساسيات!$H$4,IF(H198&lt;=أساسيات!$G$3,أساسيات!$H$3,أساسيات!$H$2))))))))))))</f>
        <v>السادس</v>
      </c>
      <c r="AG198" s="95" t="str">
        <f>IF(H198="","",IF(H198&lt;=أساسيات!$G$13,أساسيات!$I$13,IF(H198&lt;=أساسيات!$G$12,أساسيات!$I$12,IF(H198&lt;=أساسيات!$G$11,أساسيات!$I$11,IF(H198&lt;=أساسيات!$G$10,أساسيات!$I$10,IF(H198&lt;=أساسيات!$G$9,أساسيات!$I$9,IF(H198&lt;=أساسيات!$G$8,أساسيات!$I$8,IF(H198&lt;=أساسيات!$G$7,أساسيات!$I$7,IF(H198&lt;=أساسيات!$G$6,أساسيات!$I$6,IF(H198&lt;=أساسيات!$G$5,أساسيات!$I$5,IF(H198&lt;=أساسيات!$G$4,أساسيات!$I$4,IF(H198&lt;=أساسيات!$G$3,أساسيات!$I$3,أساسيات!$I$2))))))))))))</f>
        <v>ويجوز خامس ورابع</v>
      </c>
      <c r="AH198" s="91"/>
      <c r="AI198" s="99">
        <f>IFERROR(IF(H198="","",DATEDIF($H198,أساسيات!$J$2,"Y")),"")</f>
        <v>10</v>
      </c>
      <c r="AJ198" s="99">
        <f>IFERROR(IF(H198="","",DATEDIF($H198,أساسيات!$J$2,"ym")),"")</f>
        <v>7</v>
      </c>
      <c r="AK198" s="99">
        <f>IFERROR(IF(H198="","",DATEDIF($H198,أساسيات!$J$2,"md")),"")</f>
        <v>19</v>
      </c>
      <c r="AL198" s="99"/>
      <c r="AM198" s="99"/>
      <c r="AN198" s="88"/>
      <c r="AO198" s="88"/>
      <c r="AP198" s="94">
        <v>107</v>
      </c>
      <c r="AQ198" s="94">
        <v>5</v>
      </c>
    </row>
    <row r="199" spans="1:43" s="96" customFormat="1" x14ac:dyDescent="0.25">
      <c r="A199" s="88">
        <v>100</v>
      </c>
      <c r="B199" s="89">
        <v>4</v>
      </c>
      <c r="C199" s="128" t="s">
        <v>260</v>
      </c>
      <c r="D199" s="128" t="s">
        <v>259</v>
      </c>
      <c r="E199" s="91" t="s">
        <v>472</v>
      </c>
      <c r="F199" s="129" t="s">
        <v>13</v>
      </c>
      <c r="G199" s="88" t="s">
        <v>244</v>
      </c>
      <c r="H199" s="92">
        <v>40208</v>
      </c>
      <c r="I199" s="92">
        <v>42567</v>
      </c>
      <c r="J199" s="90" t="s">
        <v>1219</v>
      </c>
      <c r="K199" s="97" t="s">
        <v>642</v>
      </c>
      <c r="L199" s="91" t="s">
        <v>64</v>
      </c>
      <c r="M199" s="91" t="s">
        <v>953</v>
      </c>
      <c r="N199" s="88"/>
      <c r="O199" s="94" t="s">
        <v>4</v>
      </c>
      <c r="P199" s="94"/>
      <c r="Q199" s="93" t="s">
        <v>115</v>
      </c>
      <c r="R199" s="94"/>
      <c r="S199" s="94"/>
      <c r="T199" s="94"/>
      <c r="U199" s="94"/>
      <c r="V199" s="91"/>
      <c r="W199" s="88"/>
      <c r="X199" s="88"/>
      <c r="Y199" s="89"/>
      <c r="Z199" s="89"/>
      <c r="AA199" s="89"/>
      <c r="AB199" s="92">
        <v>43466</v>
      </c>
      <c r="AC199" s="94" t="s">
        <v>677</v>
      </c>
      <c r="AD199" s="94" t="s">
        <v>677</v>
      </c>
      <c r="AE199" s="88" t="s">
        <v>44</v>
      </c>
      <c r="AF199" s="94" t="str">
        <f>IF(H199="","",IF(H199&lt;=أساسيات!$G$13,أساسيات!$H$13,IF(H199&lt;=أساسيات!$G$12,أساسيات!$H$12,IF(H199&lt;=أساسيات!$G$11,أساسيات!$H$11,IF(H199&lt;=أساسيات!$G$10,أساسيات!$H$10,IF(H199&lt;=أساسيات!$G$9,أساسيات!$H$9,IF(H199&lt;=أساسيات!$G$8,أساسيات!$H$8,IF(H199&lt;=أساسيات!$G$7,أساسيات!$H$7,IF(H199&lt;=أساسيات!$G$6,أساسيات!$H$6,IF(H199&lt;=أساسيات!$G$5,أساسيات!$H$5,IF(H199&lt;=أساسيات!$G$4,أساسيات!$H$4,IF(H199&lt;=أساسيات!$G$3,أساسيات!$H$3,أساسيات!$H$2))))))))))))</f>
        <v>الخامس</v>
      </c>
      <c r="AG199" s="95" t="str">
        <f>IF(H199="","",IF(H199&lt;=أساسيات!$G$13,أساسيات!$I$13,IF(H199&lt;=أساسيات!$G$12,أساسيات!$I$12,IF(H199&lt;=أساسيات!$G$11,أساسيات!$I$11,IF(H199&lt;=أساسيات!$G$10,أساسيات!$I$10,IF(H199&lt;=أساسيات!$G$9,أساسيات!$I$9,IF(H199&lt;=أساسيات!$G$8,أساسيات!$I$8,IF(H199&lt;=أساسيات!$G$7,أساسيات!$I$7,IF(H199&lt;=أساسيات!$G$6,أساسيات!$I$6,IF(H199&lt;=أساسيات!$G$5,أساسيات!$I$5,IF(H199&lt;=أساسيات!$G$4,أساسيات!$I$4,IF(H199&lt;=أساسيات!$G$3,أساسيات!$I$3,أساسيات!$I$2))))))))))))</f>
        <v>ويجوز رابع وثالث</v>
      </c>
      <c r="AH199" s="91"/>
      <c r="AI199" s="99">
        <f>IFERROR(IF(H199="","",DATEDIF($H199,أساسيات!$J$2,"Y")),"")</f>
        <v>9</v>
      </c>
      <c r="AJ199" s="99">
        <f>IFERROR(IF(H199="","",DATEDIF($H199,أساسيات!$J$2,"ym")),"")</f>
        <v>7</v>
      </c>
      <c r="AK199" s="99">
        <f>IFERROR(IF(H199="","",DATEDIF($H199,أساسيات!$J$2,"md")),"")</f>
        <v>2</v>
      </c>
      <c r="AL199" s="99"/>
      <c r="AM199" s="99"/>
      <c r="AN199" s="88"/>
      <c r="AO199" s="88"/>
      <c r="AP199" s="94">
        <v>109</v>
      </c>
      <c r="AQ199" s="94">
        <v>5</v>
      </c>
    </row>
    <row r="200" spans="1:43" s="96" customFormat="1" x14ac:dyDescent="0.25">
      <c r="A200" s="88"/>
      <c r="B200" s="89">
        <v>5</v>
      </c>
      <c r="C200" s="128" t="s">
        <v>689</v>
      </c>
      <c r="D200" s="128" t="s">
        <v>690</v>
      </c>
      <c r="E200" s="91" t="s">
        <v>516</v>
      </c>
      <c r="F200" s="129" t="s">
        <v>767</v>
      </c>
      <c r="G200" s="88"/>
      <c r="H200" s="92">
        <v>39452</v>
      </c>
      <c r="I200" s="92" t="s">
        <v>673</v>
      </c>
      <c r="J200" s="90" t="s">
        <v>1219</v>
      </c>
      <c r="K200" s="97" t="s">
        <v>642</v>
      </c>
      <c r="L200" s="91" t="s">
        <v>805</v>
      </c>
      <c r="M200" s="91" t="s">
        <v>979</v>
      </c>
      <c r="N200" s="88"/>
      <c r="O200" s="94" t="s">
        <v>692</v>
      </c>
      <c r="P200" s="94" t="s">
        <v>158</v>
      </c>
      <c r="Q200" s="93" t="s">
        <v>115</v>
      </c>
      <c r="R200" s="94" t="s">
        <v>413</v>
      </c>
      <c r="S200" s="94"/>
      <c r="T200" s="94"/>
      <c r="U200" s="94"/>
      <c r="V200" s="91" t="s">
        <v>417</v>
      </c>
      <c r="W200" s="88"/>
      <c r="X200" s="88"/>
      <c r="Y200" s="89"/>
      <c r="Z200" s="89"/>
      <c r="AA200" s="89"/>
      <c r="AB200" s="92">
        <v>43106</v>
      </c>
      <c r="AC200" s="94" t="s">
        <v>677</v>
      </c>
      <c r="AD200" s="94" t="s">
        <v>677</v>
      </c>
      <c r="AE200" s="88"/>
      <c r="AF200" s="94" t="str">
        <f>IF(H200="","",IF(H200&lt;=أساسيات!$G$13,أساسيات!$H$13,IF(H200&lt;=أساسيات!$G$12,أساسيات!$H$12,IF(H200&lt;=أساسيات!$G$11,أساسيات!$H$11,IF(H200&lt;=أساسيات!$G$10,أساسيات!$H$10,IF(H200&lt;=أساسيات!$G$9,أساسيات!$H$9,IF(H200&lt;=أساسيات!$G$8,أساسيات!$H$8,IF(H200&lt;=أساسيات!$G$7,أساسيات!$H$7,IF(H200&lt;=أساسيات!$G$6,أساسيات!$H$6,IF(H200&lt;=أساسيات!$G$5,أساسيات!$H$5,IF(H200&lt;=أساسيات!$G$4,أساسيات!$H$4,IF(H200&lt;=أساسيات!$G$3,أساسيات!$H$3,أساسيات!$H$2))))))))))))</f>
        <v>السابع</v>
      </c>
      <c r="AG200" s="95" t="str">
        <f>IF(H200="","",IF(H200&lt;=أساسيات!$G$13,أساسيات!$I$13,IF(H200&lt;=أساسيات!$G$12,أساسيات!$I$12,IF(H200&lt;=أساسيات!$G$11,أساسيات!$I$11,IF(H200&lt;=أساسيات!$G$10,أساسيات!$I$10,IF(H200&lt;=أساسيات!$G$9,أساسيات!$I$9,IF(H200&lt;=أساسيات!$G$8,أساسيات!$I$8,IF(H200&lt;=أساسيات!$G$7,أساسيات!$I$7,IF(H200&lt;=أساسيات!$G$6,أساسيات!$I$6,IF(H200&lt;=أساسيات!$G$5,أساسيات!$I$5,IF(H200&lt;=أساسيات!$G$4,أساسيات!$I$4,IF(H200&lt;=أساسيات!$G$3,أساسيات!$I$3,أساسيات!$I$2))))))))))))</f>
        <v>ويجوز سادس وخامس</v>
      </c>
      <c r="AH200" s="91"/>
      <c r="AI200" s="99">
        <f>IFERROR(IF(H200="","",DATEDIF($H200,أساسيات!$J$2,"Y")),"")</f>
        <v>11</v>
      </c>
      <c r="AJ200" s="99">
        <f>IFERROR(IF(H200="","",DATEDIF($H200,أساسيات!$J$2,"ym")),"")</f>
        <v>7</v>
      </c>
      <c r="AK200" s="99">
        <f>IFERROR(IF(H200="","",DATEDIF($H200,أساسيات!$J$2,"md")),"")</f>
        <v>27</v>
      </c>
      <c r="AL200" s="99"/>
      <c r="AM200" s="99"/>
      <c r="AN200" s="88"/>
      <c r="AO200" s="88"/>
      <c r="AP200" s="94">
        <v>136</v>
      </c>
      <c r="AQ200" s="94">
        <v>4</v>
      </c>
    </row>
    <row r="201" spans="1:43" s="96" customFormat="1" x14ac:dyDescent="0.25">
      <c r="A201" s="88">
        <v>101</v>
      </c>
      <c r="B201" s="89">
        <v>6</v>
      </c>
      <c r="C201" s="128" t="s">
        <v>193</v>
      </c>
      <c r="D201" s="128" t="s">
        <v>130</v>
      </c>
      <c r="E201" s="91" t="s">
        <v>138</v>
      </c>
      <c r="F201" s="129" t="s">
        <v>18</v>
      </c>
      <c r="G201" s="88"/>
      <c r="H201" s="92">
        <v>39814</v>
      </c>
      <c r="I201" s="92">
        <v>42567</v>
      </c>
      <c r="J201" s="90" t="s">
        <v>1219</v>
      </c>
      <c r="K201" s="97" t="s">
        <v>642</v>
      </c>
      <c r="L201" s="91" t="s">
        <v>335</v>
      </c>
      <c r="M201" s="91" t="s">
        <v>955</v>
      </c>
      <c r="N201" s="88"/>
      <c r="O201" s="94" t="s">
        <v>235</v>
      </c>
      <c r="P201" s="94" t="s">
        <v>114</v>
      </c>
      <c r="Q201" s="93" t="s">
        <v>115</v>
      </c>
      <c r="R201" s="94"/>
      <c r="S201" s="94"/>
      <c r="T201" s="94"/>
      <c r="U201" s="94"/>
      <c r="V201" s="91"/>
      <c r="W201" s="88"/>
      <c r="X201" s="88"/>
      <c r="Y201" s="89">
        <v>966802961</v>
      </c>
      <c r="Z201" s="89"/>
      <c r="AA201" s="89"/>
      <c r="AB201" s="92">
        <v>43565</v>
      </c>
      <c r="AC201" s="94" t="s">
        <v>677</v>
      </c>
      <c r="AD201" s="94" t="s">
        <v>677</v>
      </c>
      <c r="AE201" s="88" t="s">
        <v>44</v>
      </c>
      <c r="AF201" s="94" t="str">
        <f>IF(H201="","",IF(H201&lt;=أساسيات!$G$13,أساسيات!$H$13,IF(H201&lt;=أساسيات!$G$12,أساسيات!$H$12,IF(H201&lt;=أساسيات!$G$11,أساسيات!$H$11,IF(H201&lt;=أساسيات!$G$10,أساسيات!$H$10,IF(H201&lt;=أساسيات!$G$9,أساسيات!$H$9,IF(H201&lt;=أساسيات!$G$8,أساسيات!$H$8,IF(H201&lt;=أساسيات!$G$7,أساسيات!$H$7,IF(H201&lt;=أساسيات!$G$6,أساسيات!$H$6,IF(H201&lt;=أساسيات!$G$5,أساسيات!$H$5,IF(H201&lt;=أساسيات!$G$4,أساسيات!$H$4,IF(H201&lt;=أساسيات!$G$3,أساسيات!$H$3,أساسيات!$H$2))))))))))))</f>
        <v>السادس</v>
      </c>
      <c r="AG201" s="95" t="str">
        <f>IF(H201="","",IF(H201&lt;=أساسيات!$G$13,أساسيات!$I$13,IF(H201&lt;=أساسيات!$G$12,أساسيات!$I$12,IF(H201&lt;=أساسيات!$G$11,أساسيات!$I$11,IF(H201&lt;=أساسيات!$G$10,أساسيات!$I$10,IF(H201&lt;=أساسيات!$G$9,أساسيات!$I$9,IF(H201&lt;=أساسيات!$G$8,أساسيات!$I$8,IF(H201&lt;=أساسيات!$G$7,أساسيات!$I$7,IF(H201&lt;=أساسيات!$G$6,أساسيات!$I$6,IF(H201&lt;=أساسيات!$G$5,أساسيات!$I$5,IF(H201&lt;=أساسيات!$G$4,أساسيات!$I$4,IF(H201&lt;=أساسيات!$G$3,أساسيات!$I$3,أساسيات!$I$2))))))))))))</f>
        <v>ويجوز خامس ورابع</v>
      </c>
      <c r="AH201" s="91"/>
      <c r="AI201" s="99">
        <f>IFERROR(IF(H201="","",DATEDIF($H201,أساسيات!$J$2,"Y")),"")</f>
        <v>10</v>
      </c>
      <c r="AJ201" s="99">
        <f>IFERROR(IF(H201="","",DATEDIF($H201,أساسيات!$J$2,"ym")),"")</f>
        <v>8</v>
      </c>
      <c r="AK201" s="99">
        <f>IFERROR(IF(H201="","",DATEDIF($H201,أساسيات!$J$2,"md")),"")</f>
        <v>0</v>
      </c>
      <c r="AL201" s="99"/>
      <c r="AM201" s="99"/>
      <c r="AN201" s="88"/>
      <c r="AO201" s="88"/>
      <c r="AP201" s="94">
        <v>111</v>
      </c>
      <c r="AQ201" s="94">
        <v>5</v>
      </c>
    </row>
    <row r="202" spans="1:43" s="96" customFormat="1" x14ac:dyDescent="0.25">
      <c r="A202" s="88">
        <v>64</v>
      </c>
      <c r="B202" s="89">
        <v>7</v>
      </c>
      <c r="C202" s="128" t="s">
        <v>204</v>
      </c>
      <c r="D202" s="128" t="s">
        <v>205</v>
      </c>
      <c r="E202" s="91" t="s">
        <v>110</v>
      </c>
      <c r="F202" s="129" t="s">
        <v>51</v>
      </c>
      <c r="G202" s="88"/>
      <c r="H202" s="92">
        <v>39449</v>
      </c>
      <c r="I202" s="92">
        <v>42567</v>
      </c>
      <c r="J202" s="90" t="s">
        <v>1219</v>
      </c>
      <c r="K202" s="97" t="s">
        <v>642</v>
      </c>
      <c r="L202" s="91" t="s">
        <v>340</v>
      </c>
      <c r="M202" s="91" t="s">
        <v>956</v>
      </c>
      <c r="N202" s="88"/>
      <c r="O202" s="94"/>
      <c r="P202" s="94" t="s">
        <v>114</v>
      </c>
      <c r="Q202" s="93" t="s">
        <v>115</v>
      </c>
      <c r="R202" s="94" t="s">
        <v>413</v>
      </c>
      <c r="S202" s="94"/>
      <c r="T202" s="94"/>
      <c r="U202" s="94"/>
      <c r="V202" s="91" t="s">
        <v>417</v>
      </c>
      <c r="W202" s="88"/>
      <c r="X202" s="88"/>
      <c r="Y202" s="89">
        <v>945392708</v>
      </c>
      <c r="Z202" s="89"/>
      <c r="AA202" s="89"/>
      <c r="AB202" s="92">
        <v>43466</v>
      </c>
      <c r="AC202" s="94" t="s">
        <v>677</v>
      </c>
      <c r="AD202" s="94" t="s">
        <v>677</v>
      </c>
      <c r="AE202" s="88" t="s">
        <v>44</v>
      </c>
      <c r="AF202" s="94" t="str">
        <f>IF(H202="","",IF(H202&lt;=أساسيات!$G$13,أساسيات!$H$13,IF(H202&lt;=أساسيات!$G$12,أساسيات!$H$12,IF(H202&lt;=أساسيات!$G$11,أساسيات!$H$11,IF(H202&lt;=أساسيات!$G$10,أساسيات!$H$10,IF(H202&lt;=أساسيات!$G$9,أساسيات!$H$9,IF(H202&lt;=أساسيات!$G$8,أساسيات!$H$8,IF(H202&lt;=أساسيات!$G$7,أساسيات!$H$7,IF(H202&lt;=أساسيات!$G$6,أساسيات!$H$6,IF(H202&lt;=أساسيات!$G$5,أساسيات!$H$5,IF(H202&lt;=أساسيات!$G$4,أساسيات!$H$4,IF(H202&lt;=أساسيات!$G$3,أساسيات!$H$3,أساسيات!$H$2))))))))))))</f>
        <v>السابع</v>
      </c>
      <c r="AG202" s="95" t="str">
        <f>IF(H202="","",IF(H202&lt;=أساسيات!$G$13,أساسيات!$I$13,IF(H202&lt;=أساسيات!$G$12,أساسيات!$I$12,IF(H202&lt;=أساسيات!$G$11,أساسيات!$I$11,IF(H202&lt;=أساسيات!$G$10,أساسيات!$I$10,IF(H202&lt;=أساسيات!$G$9,أساسيات!$I$9,IF(H202&lt;=أساسيات!$G$8,أساسيات!$I$8,IF(H202&lt;=أساسيات!$G$7,أساسيات!$I$7,IF(H202&lt;=أساسيات!$G$6,أساسيات!$I$6,IF(H202&lt;=أساسيات!$G$5,أساسيات!$I$5,IF(H202&lt;=أساسيات!$G$4,أساسيات!$I$4,IF(H202&lt;=أساسيات!$G$3,أساسيات!$I$3,أساسيات!$I$2))))))))))))</f>
        <v>ويجوز سادس وخامس</v>
      </c>
      <c r="AH202" s="91"/>
      <c r="AI202" s="99">
        <f>IFERROR(IF(H202="","",DATEDIF($H202,أساسيات!$J$2,"Y")),"")</f>
        <v>11</v>
      </c>
      <c r="AJ202" s="99">
        <f>IFERROR(IF(H202="","",DATEDIF($H202,أساسيات!$J$2,"ym")),"")</f>
        <v>7</v>
      </c>
      <c r="AK202" s="99">
        <f>IFERROR(IF(H202="","",DATEDIF($H202,أساسيات!$J$2,"md")),"")</f>
        <v>30</v>
      </c>
      <c r="AL202" s="99"/>
      <c r="AM202" s="99"/>
      <c r="AN202" s="88"/>
      <c r="AO202" s="88"/>
      <c r="AP202" s="94">
        <v>112</v>
      </c>
      <c r="AQ202" s="94">
        <v>5</v>
      </c>
    </row>
    <row r="203" spans="1:43" s="96" customFormat="1" x14ac:dyDescent="0.25">
      <c r="A203" s="88" t="s">
        <v>1611</v>
      </c>
      <c r="B203" s="89">
        <v>8</v>
      </c>
      <c r="C203" s="128" t="s">
        <v>274</v>
      </c>
      <c r="D203" s="128" t="s">
        <v>1553</v>
      </c>
      <c r="E203" s="91" t="s">
        <v>110</v>
      </c>
      <c r="F203" s="129" t="s">
        <v>1554</v>
      </c>
      <c r="G203" s="88" t="s">
        <v>477</v>
      </c>
      <c r="H203" s="92">
        <v>39814</v>
      </c>
      <c r="I203" s="92">
        <v>43778</v>
      </c>
      <c r="J203" s="90" t="s">
        <v>1219</v>
      </c>
      <c r="K203" s="97" t="s">
        <v>642</v>
      </c>
      <c r="L203" s="91" t="s">
        <v>1587</v>
      </c>
      <c r="M203" s="91" t="s">
        <v>1588</v>
      </c>
      <c r="N203" s="88" t="s">
        <v>140</v>
      </c>
      <c r="O203" s="88" t="s">
        <v>477</v>
      </c>
      <c r="P203" s="88" t="s">
        <v>1555</v>
      </c>
      <c r="Q203" s="93" t="s">
        <v>115</v>
      </c>
      <c r="R203" s="94"/>
      <c r="S203" s="94" t="s">
        <v>1557</v>
      </c>
      <c r="T203" s="94">
        <v>236161</v>
      </c>
      <c r="U203" s="94"/>
      <c r="V203" s="91"/>
      <c r="W203" s="88"/>
      <c r="X203" s="88"/>
      <c r="Y203" s="130"/>
      <c r="Z203" s="130"/>
      <c r="AA203" s="130" t="s">
        <v>1556</v>
      </c>
      <c r="AB203" s="92"/>
      <c r="AC203" s="94"/>
      <c r="AD203" s="94"/>
      <c r="AE203" s="88"/>
      <c r="AF203" s="94" t="str">
        <f>IF(H203="","",IF(H203&lt;=أساسيات!$G$13,أساسيات!$H$13,IF(H203&lt;=أساسيات!$G$12,أساسيات!$H$12,IF(H203&lt;=أساسيات!$G$11,أساسيات!$H$11,IF(H203&lt;=أساسيات!$G$10,أساسيات!$H$10,IF(H203&lt;=أساسيات!$G$9,أساسيات!$H$9,IF(H203&lt;=أساسيات!$G$8,أساسيات!$H$8,IF(H203&lt;=أساسيات!$G$7,أساسيات!$H$7,IF(H203&lt;=أساسيات!$G$6,أساسيات!$H$6,IF(H203&lt;=أساسيات!$G$5,أساسيات!$H$5,IF(H203&lt;=أساسيات!$G$4,أساسيات!$H$4,IF(H203&lt;=أساسيات!$G$3,أساسيات!$H$3,أساسيات!$H$2))))))))))))</f>
        <v>السادس</v>
      </c>
      <c r="AG203" s="95" t="str">
        <f>IF(H203="","",IF(H203&lt;=أساسيات!$G$13,أساسيات!$I$13,IF(H203&lt;=أساسيات!$G$12,أساسيات!$I$12,IF(H203&lt;=أساسيات!$G$11,أساسيات!$I$11,IF(H203&lt;=أساسيات!$G$10,أساسيات!$I$10,IF(H203&lt;=أساسيات!$G$9,أساسيات!$I$9,IF(H203&lt;=أساسيات!$G$8,أساسيات!$I$8,IF(H203&lt;=أساسيات!$G$7,أساسيات!$I$7,IF(H203&lt;=أساسيات!$G$6,أساسيات!$I$6,IF(H203&lt;=أساسيات!$G$5,أساسيات!$I$5,IF(H203&lt;=أساسيات!$G$4,أساسيات!$I$4,IF(H203&lt;=أساسيات!$G$3,أساسيات!$I$3,أساسيات!$I$2))))))))))))</f>
        <v>ويجوز خامس ورابع</v>
      </c>
      <c r="AH203" s="91"/>
      <c r="AI203" s="99">
        <f>IFERROR(IF(H203="","",DATEDIF($H203,أساسيات!$J$2,"Y")),"")</f>
        <v>10</v>
      </c>
      <c r="AJ203" s="99">
        <f>IFERROR(IF(H203="","",DATEDIF($H203,أساسيات!$J$2,"ym")),"")</f>
        <v>8</v>
      </c>
      <c r="AK203" s="99">
        <f>IFERROR(IF(H203="","",DATEDIF($H203,أساسيات!$J$2,"md")),"")</f>
        <v>0</v>
      </c>
      <c r="AL203" s="99"/>
      <c r="AM203" s="99"/>
      <c r="AN203" s="88"/>
      <c r="AO203" s="88"/>
      <c r="AP203" s="94"/>
      <c r="AQ203" s="94"/>
    </row>
    <row r="204" spans="1:43" s="96" customFormat="1" x14ac:dyDescent="0.25">
      <c r="A204" s="88"/>
      <c r="B204" s="89">
        <v>9</v>
      </c>
      <c r="C204" s="128" t="s">
        <v>276</v>
      </c>
      <c r="D204" s="128" t="s">
        <v>1220</v>
      </c>
      <c r="E204" s="91" t="s">
        <v>1332</v>
      </c>
      <c r="F204" s="129" t="s">
        <v>195</v>
      </c>
      <c r="G204" s="88"/>
      <c r="H204" s="92">
        <v>39826</v>
      </c>
      <c r="I204" s="92"/>
      <c r="J204" s="90" t="s">
        <v>1219</v>
      </c>
      <c r="K204" s="97" t="s">
        <v>642</v>
      </c>
      <c r="L204" s="91" t="s">
        <v>1278</v>
      </c>
      <c r="M204" s="91" t="s">
        <v>1333</v>
      </c>
      <c r="N204" s="88"/>
      <c r="O204" s="94"/>
      <c r="P204" s="94"/>
      <c r="Q204" s="93" t="s">
        <v>115</v>
      </c>
      <c r="R204" s="94"/>
      <c r="S204" s="94"/>
      <c r="T204" s="94"/>
      <c r="U204" s="94"/>
      <c r="V204" s="91"/>
      <c r="W204" s="88"/>
      <c r="X204" s="88"/>
      <c r="Y204" s="89"/>
      <c r="Z204" s="89"/>
      <c r="AA204" s="89"/>
      <c r="AB204" s="92"/>
      <c r="AC204" s="94"/>
      <c r="AD204" s="94"/>
      <c r="AE204" s="88"/>
      <c r="AF204" s="94" t="str">
        <f>IF(H204="","",IF(H204&lt;=أساسيات!$G$13,أساسيات!$H$13,IF(H204&lt;=أساسيات!$G$12,أساسيات!$H$12,IF(H204&lt;=أساسيات!$G$11,أساسيات!$H$11,IF(H204&lt;=أساسيات!$G$10,أساسيات!$H$10,IF(H204&lt;=أساسيات!$G$9,أساسيات!$H$9,IF(H204&lt;=أساسيات!$G$8,أساسيات!$H$8,IF(H204&lt;=أساسيات!$G$7,أساسيات!$H$7,IF(H204&lt;=أساسيات!$G$6,أساسيات!$H$6,IF(H204&lt;=أساسيات!$G$5,أساسيات!$H$5,IF(H204&lt;=أساسيات!$G$4,أساسيات!$H$4,IF(H204&lt;=أساسيات!$G$3,أساسيات!$H$3,أساسيات!$H$2))))))))))))</f>
        <v>السادس</v>
      </c>
      <c r="AG204" s="95" t="str">
        <f>IF(H204="","",IF(H204&lt;=أساسيات!$G$13,أساسيات!$I$13,IF(H204&lt;=أساسيات!$G$12,أساسيات!$I$12,IF(H204&lt;=أساسيات!$G$11,أساسيات!$I$11,IF(H204&lt;=أساسيات!$G$10,أساسيات!$I$10,IF(H204&lt;=أساسيات!$G$9,أساسيات!$I$9,IF(H204&lt;=أساسيات!$G$8,أساسيات!$I$8,IF(H204&lt;=أساسيات!$G$7,أساسيات!$I$7,IF(H204&lt;=أساسيات!$G$6,أساسيات!$I$6,IF(H204&lt;=أساسيات!$G$5,أساسيات!$I$5,IF(H204&lt;=أساسيات!$G$4,أساسيات!$I$4,IF(H204&lt;=أساسيات!$G$3,أساسيات!$I$3,أساسيات!$I$2))))))))))))</f>
        <v>ويجوز خامس ورابع</v>
      </c>
      <c r="AH204" s="91"/>
      <c r="AI204" s="99">
        <f>IFERROR(IF(H204="","",DATEDIF($H204,أساسيات!$J$2,"Y")),"")</f>
        <v>10</v>
      </c>
      <c r="AJ204" s="99">
        <f>IFERROR(IF(H204="","",DATEDIF($H204,أساسيات!$J$2,"ym")),"")</f>
        <v>7</v>
      </c>
      <c r="AK204" s="99">
        <f>IFERROR(IF(H204="","",DATEDIF($H204,أساسيات!$J$2,"md")),"")</f>
        <v>19</v>
      </c>
      <c r="AL204" s="99"/>
      <c r="AM204" s="99"/>
      <c r="AN204" s="88"/>
      <c r="AO204" s="88"/>
      <c r="AP204" s="94"/>
      <c r="AQ204" s="94"/>
    </row>
    <row r="205" spans="1:43" s="96" customFormat="1" x14ac:dyDescent="0.25">
      <c r="A205" s="88"/>
      <c r="B205" s="89">
        <v>10</v>
      </c>
      <c r="C205" s="128" t="s">
        <v>1188</v>
      </c>
      <c r="D205" s="128" t="s">
        <v>773</v>
      </c>
      <c r="E205" s="91" t="s">
        <v>774</v>
      </c>
      <c r="F205" s="129" t="s">
        <v>756</v>
      </c>
      <c r="G205" s="88" t="s">
        <v>1385</v>
      </c>
      <c r="H205" s="92">
        <v>39375</v>
      </c>
      <c r="I205" s="92"/>
      <c r="J205" s="90" t="s">
        <v>1219</v>
      </c>
      <c r="K205" s="97" t="s">
        <v>642</v>
      </c>
      <c r="L205" s="91" t="s">
        <v>1186</v>
      </c>
      <c r="M205" s="91" t="s">
        <v>1187</v>
      </c>
      <c r="N205" s="88" t="s">
        <v>1516</v>
      </c>
      <c r="O205" s="94"/>
      <c r="P205" s="94"/>
      <c r="Q205" s="93" t="s">
        <v>115</v>
      </c>
      <c r="R205" s="94"/>
      <c r="S205" s="94"/>
      <c r="T205" s="94"/>
      <c r="U205" s="94"/>
      <c r="V205" s="91"/>
      <c r="W205" s="88"/>
      <c r="X205" s="88"/>
      <c r="Y205" s="89"/>
      <c r="Z205" s="89"/>
      <c r="AA205" s="89"/>
      <c r="AB205" s="92"/>
      <c r="AC205" s="94"/>
      <c r="AD205" s="94"/>
      <c r="AE205" s="88"/>
      <c r="AF205" s="94" t="str">
        <f>IF(H205="","",IF(H205&lt;=أساسيات!$G$13,أساسيات!$H$13,IF(H205&lt;=أساسيات!$G$12,أساسيات!$H$12,IF(H205&lt;=أساسيات!$G$11,أساسيات!$H$11,IF(H205&lt;=أساسيات!$G$10,أساسيات!$H$10,IF(H205&lt;=أساسيات!$G$9,أساسيات!$H$9,IF(H205&lt;=أساسيات!$G$8,أساسيات!$H$8,IF(H205&lt;=أساسيات!$G$7,أساسيات!$H$7,IF(H205&lt;=أساسيات!$G$6,أساسيات!$H$6,IF(H205&lt;=أساسيات!$G$5,أساسيات!$H$5,IF(H205&lt;=أساسيات!$G$4,أساسيات!$H$4,IF(H205&lt;=أساسيات!$G$3,أساسيات!$H$3,أساسيات!$H$2))))))))))))</f>
        <v>السابع</v>
      </c>
      <c r="AG205" s="95" t="str">
        <f>IF(H205="","",IF(H205&lt;=أساسيات!$G$13,أساسيات!$I$13,IF(H205&lt;=أساسيات!$G$12,أساسيات!$I$12,IF(H205&lt;=أساسيات!$G$11,أساسيات!$I$11,IF(H205&lt;=أساسيات!$G$10,أساسيات!$I$10,IF(H205&lt;=أساسيات!$G$9,أساسيات!$I$9,IF(H205&lt;=أساسيات!$G$8,أساسيات!$I$8,IF(H205&lt;=أساسيات!$G$7,أساسيات!$I$7,IF(H205&lt;=أساسيات!$G$6,أساسيات!$I$6,IF(H205&lt;=أساسيات!$G$5,أساسيات!$I$5,IF(H205&lt;=أساسيات!$G$4,أساسيات!$I$4,IF(H205&lt;=أساسيات!$G$3,أساسيات!$I$3,أساسيات!$I$2))))))))))))</f>
        <v>ويجوز سادس وخامس</v>
      </c>
      <c r="AH205" s="91"/>
      <c r="AI205" s="99">
        <f>IFERROR(IF(H205="","",DATEDIF($H205,أساسيات!$J$2,"Y")),"")</f>
        <v>11</v>
      </c>
      <c r="AJ205" s="99">
        <f>IFERROR(IF(H205="","",DATEDIF($H205,أساسيات!$J$2,"ym")),"")</f>
        <v>10</v>
      </c>
      <c r="AK205" s="99">
        <f>IFERROR(IF(H205="","",DATEDIF($H205,أساسيات!$J$2,"md")),"")</f>
        <v>12</v>
      </c>
      <c r="AL205" s="99"/>
      <c r="AM205" s="99"/>
      <c r="AN205" s="88"/>
      <c r="AO205" s="88"/>
      <c r="AP205" s="94"/>
      <c r="AQ205" s="94"/>
    </row>
    <row r="206" spans="1:43" s="96" customFormat="1" x14ac:dyDescent="0.25">
      <c r="A206" s="88"/>
      <c r="B206" s="89">
        <v>11</v>
      </c>
      <c r="C206" s="128" t="s">
        <v>1415</v>
      </c>
      <c r="D206" s="128" t="s">
        <v>1409</v>
      </c>
      <c r="E206" s="91" t="s">
        <v>113</v>
      </c>
      <c r="F206" s="129" t="s">
        <v>1433</v>
      </c>
      <c r="G206" s="88" t="s">
        <v>1434</v>
      </c>
      <c r="H206" s="92">
        <v>40323</v>
      </c>
      <c r="I206" s="92"/>
      <c r="J206" s="90" t="s">
        <v>1219</v>
      </c>
      <c r="K206" s="97" t="s">
        <v>642</v>
      </c>
      <c r="L206" s="91" t="s">
        <v>1416</v>
      </c>
      <c r="M206" s="91" t="s">
        <v>1417</v>
      </c>
      <c r="N206" s="88"/>
      <c r="O206" s="94"/>
      <c r="P206" s="94"/>
      <c r="Q206" s="93" t="s">
        <v>115</v>
      </c>
      <c r="R206" s="94"/>
      <c r="S206" s="94"/>
      <c r="T206" s="94"/>
      <c r="U206" s="94"/>
      <c r="V206" s="91"/>
      <c r="W206" s="88"/>
      <c r="X206" s="88"/>
      <c r="Y206" s="89"/>
      <c r="Z206" s="89"/>
      <c r="AA206" s="89"/>
      <c r="AB206" s="92"/>
      <c r="AC206" s="94"/>
      <c r="AD206" s="94"/>
      <c r="AE206" s="88"/>
      <c r="AF206" s="94" t="str">
        <f>IF(H206="","",IF(H206&lt;=أساسيات!$G$13,أساسيات!$H$13,IF(H206&lt;=أساسيات!$G$12,أساسيات!$H$12,IF(H206&lt;=أساسيات!$G$11,أساسيات!$H$11,IF(H206&lt;=أساسيات!$G$10,أساسيات!$H$10,IF(H206&lt;=أساسيات!$G$9,أساسيات!$H$9,IF(H206&lt;=أساسيات!$G$8,أساسيات!$H$8,IF(H206&lt;=أساسيات!$G$7,أساسيات!$H$7,IF(H206&lt;=أساسيات!$G$6,أساسيات!$H$6,IF(H206&lt;=أساسيات!$G$5,أساسيات!$H$5,IF(H206&lt;=أساسيات!$G$4,أساسيات!$H$4,IF(H206&lt;=أساسيات!$G$3,أساسيات!$H$3,أساسيات!$H$2))))))))))))</f>
        <v>الرابع</v>
      </c>
      <c r="AG206" s="95" t="str">
        <f>IF(H206="","",IF(H206&lt;=أساسيات!$G$13,أساسيات!$I$13,IF(H206&lt;=أساسيات!$G$12,أساسيات!$I$12,IF(H206&lt;=أساسيات!$G$11,أساسيات!$I$11,IF(H206&lt;=أساسيات!$G$10,أساسيات!$I$10,IF(H206&lt;=أساسيات!$G$9,أساسيات!$I$9,IF(H206&lt;=أساسيات!$G$8,أساسيات!$I$8,IF(H206&lt;=أساسيات!$G$7,أساسيات!$I$7,IF(H206&lt;=أساسيات!$G$6,أساسيات!$I$6,IF(H206&lt;=أساسيات!$G$5,أساسيات!$I$5,IF(H206&lt;=أساسيات!$G$4,أساسيات!$I$4,IF(H206&lt;=أساسيات!$G$3,أساسيات!$I$3,أساسيات!$I$2))))))))))))</f>
        <v>ويجوز ثالث</v>
      </c>
      <c r="AH206" s="91"/>
      <c r="AI206" s="99">
        <f>IFERROR(IF(H206="","",DATEDIF($H206,أساسيات!$J$2,"Y")),"")</f>
        <v>9</v>
      </c>
      <c r="AJ206" s="99">
        <f>IFERROR(IF(H206="","",DATEDIF($H206,أساسيات!$J$2,"ym")),"")</f>
        <v>3</v>
      </c>
      <c r="AK206" s="99">
        <f>IFERROR(IF(H206="","",DATEDIF($H206,أساسيات!$J$2,"md")),"")</f>
        <v>7</v>
      </c>
      <c r="AL206" s="99"/>
      <c r="AM206" s="99"/>
      <c r="AN206" s="88"/>
      <c r="AO206" s="88"/>
      <c r="AP206" s="94"/>
      <c r="AQ206" s="94"/>
    </row>
    <row r="207" spans="1:43" s="96" customFormat="1" x14ac:dyDescent="0.25">
      <c r="A207" s="88"/>
      <c r="B207" s="89">
        <v>12</v>
      </c>
      <c r="C207" s="128" t="s">
        <v>9</v>
      </c>
      <c r="D207" s="128" t="s">
        <v>700</v>
      </c>
      <c r="E207" s="91" t="s">
        <v>472</v>
      </c>
      <c r="F207" s="129" t="s">
        <v>703</v>
      </c>
      <c r="G207" s="88"/>
      <c r="H207" s="92">
        <v>40179</v>
      </c>
      <c r="I207" s="92">
        <v>43666</v>
      </c>
      <c r="J207" s="90" t="s">
        <v>1219</v>
      </c>
      <c r="K207" s="97" t="s">
        <v>642</v>
      </c>
      <c r="L207" s="91" t="s">
        <v>790</v>
      </c>
      <c r="M207" s="91" t="s">
        <v>858</v>
      </c>
      <c r="N207" s="88"/>
      <c r="O207" s="94" t="s">
        <v>692</v>
      </c>
      <c r="P207" s="94" t="s">
        <v>696</v>
      </c>
      <c r="Q207" s="93" t="s">
        <v>115</v>
      </c>
      <c r="R207" s="94"/>
      <c r="S207" s="94"/>
      <c r="T207" s="94"/>
      <c r="U207" s="94"/>
      <c r="V207" s="91"/>
      <c r="W207" s="88"/>
      <c r="X207" s="88"/>
      <c r="Y207" s="89"/>
      <c r="Z207" s="89"/>
      <c r="AA207" s="89"/>
      <c r="AB207" s="92">
        <v>43466</v>
      </c>
      <c r="AC207" s="94" t="s">
        <v>677</v>
      </c>
      <c r="AD207" s="94" t="s">
        <v>677</v>
      </c>
      <c r="AE207" s="88"/>
      <c r="AF207" s="94" t="str">
        <f>IF(H207="","",IF(H207&lt;=أساسيات!$G$13,أساسيات!$H$13,IF(H207&lt;=أساسيات!$G$12,أساسيات!$H$12,IF(H207&lt;=أساسيات!$G$11,أساسيات!$H$11,IF(H207&lt;=أساسيات!$G$10,أساسيات!$H$10,IF(H207&lt;=أساسيات!$G$9,أساسيات!$H$9,IF(H207&lt;=أساسيات!$G$8,أساسيات!$H$8,IF(H207&lt;=أساسيات!$G$7,أساسيات!$H$7,IF(H207&lt;=أساسيات!$G$6,أساسيات!$H$6,IF(H207&lt;=أساسيات!$G$5,أساسيات!$H$5,IF(H207&lt;=أساسيات!$G$4,أساسيات!$H$4,IF(H207&lt;=أساسيات!$G$3,أساسيات!$H$3,أساسيات!$H$2))))))))))))</f>
        <v>الخامس</v>
      </c>
      <c r="AG207" s="95" t="str">
        <f>IF(H207="","",IF(H207&lt;=أساسيات!$G$13,أساسيات!$I$13,IF(H207&lt;=أساسيات!$G$12,أساسيات!$I$12,IF(H207&lt;=أساسيات!$G$11,أساسيات!$I$11,IF(H207&lt;=أساسيات!$G$10,أساسيات!$I$10,IF(H207&lt;=أساسيات!$G$9,أساسيات!$I$9,IF(H207&lt;=أساسيات!$G$8,أساسيات!$I$8,IF(H207&lt;=أساسيات!$G$7,أساسيات!$I$7,IF(H207&lt;=أساسيات!$G$6,أساسيات!$I$6,IF(H207&lt;=أساسيات!$G$5,أساسيات!$I$5,IF(H207&lt;=أساسيات!$G$4,أساسيات!$I$4,IF(H207&lt;=أساسيات!$G$3,أساسيات!$I$3,أساسيات!$I$2))))))))))))</f>
        <v>ويجوز رابع وثالث</v>
      </c>
      <c r="AH207" s="91"/>
      <c r="AI207" s="99">
        <f>IFERROR(IF(H207="","",DATEDIF($H207,أساسيات!$J$2,"Y")),"")</f>
        <v>9</v>
      </c>
      <c r="AJ207" s="99">
        <f>IFERROR(IF(H207="","",DATEDIF($H207,أساسيات!$J$2,"ym")),"")</f>
        <v>8</v>
      </c>
      <c r="AK207" s="99">
        <f>IFERROR(IF(H207="","",DATEDIF($H207,أساسيات!$J$2,"md")),"")</f>
        <v>0</v>
      </c>
      <c r="AL207" s="99"/>
      <c r="AM207" s="99"/>
      <c r="AN207" s="88"/>
      <c r="AO207" s="88"/>
      <c r="AP207" s="94">
        <v>8</v>
      </c>
      <c r="AQ207" s="94">
        <v>5</v>
      </c>
    </row>
    <row r="208" spans="1:43" s="96" customFormat="1" x14ac:dyDescent="0.25">
      <c r="A208" s="88">
        <v>91</v>
      </c>
      <c r="B208" s="89">
        <v>13</v>
      </c>
      <c r="C208" s="128" t="s">
        <v>9</v>
      </c>
      <c r="D208" s="128" t="s">
        <v>251</v>
      </c>
      <c r="E208" s="91" t="s">
        <v>155</v>
      </c>
      <c r="F208" s="129" t="s">
        <v>660</v>
      </c>
      <c r="G208" s="88"/>
      <c r="H208" s="92">
        <v>39948</v>
      </c>
      <c r="I208" s="92">
        <v>42567</v>
      </c>
      <c r="J208" s="90" t="s">
        <v>1219</v>
      </c>
      <c r="K208" s="97" t="s">
        <v>642</v>
      </c>
      <c r="L208" s="91" t="s">
        <v>385</v>
      </c>
      <c r="M208" s="91" t="s">
        <v>960</v>
      </c>
      <c r="N208" s="88"/>
      <c r="O208" s="94"/>
      <c r="P208" s="94"/>
      <c r="Q208" s="93" t="s">
        <v>115</v>
      </c>
      <c r="R208" s="94"/>
      <c r="S208" s="94"/>
      <c r="T208" s="94"/>
      <c r="U208" s="94"/>
      <c r="V208" s="91"/>
      <c r="W208" s="88"/>
      <c r="X208" s="88"/>
      <c r="Y208" s="89"/>
      <c r="Z208" s="89"/>
      <c r="AA208" s="89"/>
      <c r="AB208" s="92">
        <v>43466</v>
      </c>
      <c r="AC208" s="94" t="s">
        <v>677</v>
      </c>
      <c r="AD208" s="94" t="s">
        <v>677</v>
      </c>
      <c r="AE208" s="88" t="s">
        <v>44</v>
      </c>
      <c r="AF208" s="94" t="str">
        <f>IF(H208="","",IF(H208&lt;=أساسيات!$G$13,أساسيات!$H$13,IF(H208&lt;=أساسيات!$G$12,أساسيات!$H$12,IF(H208&lt;=أساسيات!$G$11,أساسيات!$H$11,IF(H208&lt;=أساسيات!$G$10,أساسيات!$H$10,IF(H208&lt;=أساسيات!$G$9,أساسيات!$H$9,IF(H208&lt;=أساسيات!$G$8,أساسيات!$H$8,IF(H208&lt;=أساسيات!$G$7,أساسيات!$H$7,IF(H208&lt;=أساسيات!$G$6,أساسيات!$H$6,IF(H208&lt;=أساسيات!$G$5,أساسيات!$H$5,IF(H208&lt;=أساسيات!$G$4,أساسيات!$H$4,IF(H208&lt;=أساسيات!$G$3,أساسيات!$H$3,أساسيات!$H$2))))))))))))</f>
        <v>الخامس</v>
      </c>
      <c r="AG208" s="95" t="str">
        <f>IF(H208="","",IF(H208&lt;=أساسيات!$G$13,أساسيات!$I$13,IF(H208&lt;=أساسيات!$G$12,أساسيات!$I$12,IF(H208&lt;=أساسيات!$G$11,أساسيات!$I$11,IF(H208&lt;=أساسيات!$G$10,أساسيات!$I$10,IF(H208&lt;=أساسيات!$G$9,أساسيات!$I$9,IF(H208&lt;=أساسيات!$G$8,أساسيات!$I$8,IF(H208&lt;=أساسيات!$G$7,أساسيات!$I$7,IF(H208&lt;=أساسيات!$G$6,أساسيات!$I$6,IF(H208&lt;=أساسيات!$G$5,أساسيات!$I$5,IF(H208&lt;=أساسيات!$G$4,أساسيات!$I$4,IF(H208&lt;=أساسيات!$G$3,أساسيات!$I$3,أساسيات!$I$2))))))))))))</f>
        <v>ويجوز رابع وثالث</v>
      </c>
      <c r="AH208" s="91"/>
      <c r="AI208" s="99">
        <f>IFERROR(IF(H208="","",DATEDIF($H208,أساسيات!$J$2,"Y")),"")</f>
        <v>10</v>
      </c>
      <c r="AJ208" s="99">
        <f>IFERROR(IF(H208="","",DATEDIF($H208,أساسيات!$J$2,"ym")),"")</f>
        <v>3</v>
      </c>
      <c r="AK208" s="99">
        <f>IFERROR(IF(H208="","",DATEDIF($H208,أساسيات!$J$2,"md")),"")</f>
        <v>17</v>
      </c>
      <c r="AL208" s="99"/>
      <c r="AM208" s="99"/>
      <c r="AN208" s="88"/>
      <c r="AO208" s="88"/>
      <c r="AP208" s="94">
        <v>116</v>
      </c>
      <c r="AQ208" s="94">
        <v>5</v>
      </c>
    </row>
    <row r="209" spans="1:43" s="96" customFormat="1" x14ac:dyDescent="0.25">
      <c r="A209" s="88">
        <v>111</v>
      </c>
      <c r="B209" s="89">
        <v>14</v>
      </c>
      <c r="C209" s="128" t="s">
        <v>13</v>
      </c>
      <c r="D209" s="128" t="s">
        <v>152</v>
      </c>
      <c r="E209" s="91" t="s">
        <v>165</v>
      </c>
      <c r="F209" s="129" t="s">
        <v>49</v>
      </c>
      <c r="G209" s="88"/>
      <c r="H209" s="92">
        <v>40198</v>
      </c>
      <c r="I209" s="92">
        <v>42567</v>
      </c>
      <c r="J209" s="90" t="s">
        <v>1219</v>
      </c>
      <c r="K209" s="97" t="s">
        <v>642</v>
      </c>
      <c r="L209" s="91" t="s">
        <v>334</v>
      </c>
      <c r="M209" s="91" t="s">
        <v>964</v>
      </c>
      <c r="N209" s="88"/>
      <c r="O209" s="94"/>
      <c r="P209" s="94" t="s">
        <v>114</v>
      </c>
      <c r="Q209" s="93" t="s">
        <v>115</v>
      </c>
      <c r="R209" s="94"/>
      <c r="S209" s="94"/>
      <c r="T209" s="94"/>
      <c r="U209" s="94"/>
      <c r="V209" s="91"/>
      <c r="W209" s="88"/>
      <c r="X209" s="88"/>
      <c r="Y209" s="89">
        <v>968095246</v>
      </c>
      <c r="Z209" s="89"/>
      <c r="AA209" s="89"/>
      <c r="AB209" s="92">
        <v>43466</v>
      </c>
      <c r="AC209" s="94" t="s">
        <v>677</v>
      </c>
      <c r="AD209" s="94" t="s">
        <v>677</v>
      </c>
      <c r="AE209" s="88" t="s">
        <v>44</v>
      </c>
      <c r="AF209" s="94" t="str">
        <f>IF(H209="","",IF(H209&lt;=أساسيات!$G$13,أساسيات!$H$13,IF(H209&lt;=أساسيات!$G$12,أساسيات!$H$12,IF(H209&lt;=أساسيات!$G$11,أساسيات!$H$11,IF(H209&lt;=أساسيات!$G$10,أساسيات!$H$10,IF(H209&lt;=أساسيات!$G$9,أساسيات!$H$9,IF(H209&lt;=أساسيات!$G$8,أساسيات!$H$8,IF(H209&lt;=أساسيات!$G$7,أساسيات!$H$7,IF(H209&lt;=أساسيات!$G$6,أساسيات!$H$6,IF(H209&lt;=أساسيات!$G$5,أساسيات!$H$5,IF(H209&lt;=أساسيات!$G$4,أساسيات!$H$4,IF(H209&lt;=أساسيات!$G$3,أساسيات!$H$3,أساسيات!$H$2))))))))))))</f>
        <v>الخامس</v>
      </c>
      <c r="AG209" s="95" t="str">
        <f>IF(H209="","",IF(H209&lt;=أساسيات!$G$13,أساسيات!$I$13,IF(H209&lt;=أساسيات!$G$12,أساسيات!$I$12,IF(H209&lt;=أساسيات!$G$11,أساسيات!$I$11,IF(H209&lt;=أساسيات!$G$10,أساسيات!$I$10,IF(H209&lt;=أساسيات!$G$9,أساسيات!$I$9,IF(H209&lt;=أساسيات!$G$8,أساسيات!$I$8,IF(H209&lt;=أساسيات!$G$7,أساسيات!$I$7,IF(H209&lt;=أساسيات!$G$6,أساسيات!$I$6,IF(H209&lt;=أساسيات!$G$5,أساسيات!$I$5,IF(H209&lt;=أساسيات!$G$4,أساسيات!$I$4,IF(H209&lt;=أساسيات!$G$3,أساسيات!$I$3,أساسيات!$I$2))))))))))))</f>
        <v>ويجوز رابع وثالث</v>
      </c>
      <c r="AH209" s="91"/>
      <c r="AI209" s="99">
        <f>IFERROR(IF(H209="","",DATEDIF($H209,أساسيات!$J$2,"Y")),"")</f>
        <v>9</v>
      </c>
      <c r="AJ209" s="99">
        <f>IFERROR(IF(H209="","",DATEDIF($H209,أساسيات!$J$2,"ym")),"")</f>
        <v>7</v>
      </c>
      <c r="AK209" s="99">
        <f>IFERROR(IF(H209="","",DATEDIF($H209,أساسيات!$J$2,"md")),"")</f>
        <v>12</v>
      </c>
      <c r="AL209" s="99"/>
      <c r="AM209" s="99"/>
      <c r="AN209" s="88"/>
      <c r="AO209" s="88"/>
      <c r="AP209" s="94">
        <v>120</v>
      </c>
      <c r="AQ209" s="94">
        <v>5</v>
      </c>
    </row>
    <row r="210" spans="1:43" s="96" customFormat="1" x14ac:dyDescent="0.25">
      <c r="A210" s="88">
        <v>51</v>
      </c>
      <c r="B210" s="89">
        <v>1</v>
      </c>
      <c r="C210" s="128" t="s">
        <v>249</v>
      </c>
      <c r="D210" s="128" t="s">
        <v>131</v>
      </c>
      <c r="E210" s="91" t="s">
        <v>132</v>
      </c>
      <c r="F210" s="129" t="s">
        <v>7</v>
      </c>
      <c r="G210" s="88"/>
      <c r="H210" s="92">
        <v>40544</v>
      </c>
      <c r="I210" s="92">
        <v>43661</v>
      </c>
      <c r="J210" s="90" t="s">
        <v>1164</v>
      </c>
      <c r="K210" s="97" t="s">
        <v>642</v>
      </c>
      <c r="L210" s="91" t="s">
        <v>433</v>
      </c>
      <c r="M210" s="91" t="s">
        <v>885</v>
      </c>
      <c r="N210" s="88"/>
      <c r="O210" s="94" t="s">
        <v>4</v>
      </c>
      <c r="P210" s="94" t="s">
        <v>114</v>
      </c>
      <c r="Q210" s="93" t="s">
        <v>116</v>
      </c>
      <c r="R210" s="94"/>
      <c r="S210" s="94"/>
      <c r="T210" s="94"/>
      <c r="U210" s="94"/>
      <c r="V210" s="91"/>
      <c r="W210" s="88"/>
      <c r="X210" s="88"/>
      <c r="Y210" s="89">
        <v>905374576476</v>
      </c>
      <c r="Z210" s="89"/>
      <c r="AA210" s="89"/>
      <c r="AB210" s="92">
        <v>43466</v>
      </c>
      <c r="AC210" s="94" t="s">
        <v>677</v>
      </c>
      <c r="AD210" s="94" t="s">
        <v>677</v>
      </c>
      <c r="AE210" s="88" t="s">
        <v>484</v>
      </c>
      <c r="AF210" s="94" t="str">
        <f>IF(H210="","",IF(H210&lt;=أساسيات!$G$13,أساسيات!$H$13,IF(H210&lt;=أساسيات!$G$12,أساسيات!$H$12,IF(H210&lt;=أساسيات!$G$11,أساسيات!$H$11,IF(H210&lt;=أساسيات!$G$10,أساسيات!$H$10,IF(H210&lt;=أساسيات!$G$9,أساسيات!$H$9,IF(H210&lt;=أساسيات!$G$8,أساسيات!$H$8,IF(H210&lt;=أساسيات!$G$7,أساسيات!$H$7,IF(H210&lt;=أساسيات!$G$6,أساسيات!$H$6,IF(H210&lt;=أساسيات!$G$5,أساسيات!$H$5,IF(H210&lt;=أساسيات!$G$4,أساسيات!$H$4,IF(H210&lt;=أساسيات!$G$3,أساسيات!$H$3,أساسيات!$H$2))))))))))))</f>
        <v>الرابع</v>
      </c>
      <c r="AG210" s="95" t="str">
        <f>IF(H210="","",IF(H210&lt;=أساسيات!$G$13,أساسيات!$I$13,IF(H210&lt;=أساسيات!$G$12,أساسيات!$I$12,IF(H210&lt;=أساسيات!$G$11,أساسيات!$I$11,IF(H210&lt;=أساسيات!$G$10,أساسيات!$I$10,IF(H210&lt;=أساسيات!$G$9,أساسيات!$I$9,IF(H210&lt;=أساسيات!$G$8,أساسيات!$I$8,IF(H210&lt;=أساسيات!$G$7,أساسيات!$I$7,IF(H210&lt;=أساسيات!$G$6,أساسيات!$I$6,IF(H210&lt;=أساسيات!$G$5,أساسيات!$I$5,IF(H210&lt;=أساسيات!$G$4,أساسيات!$I$4,IF(H210&lt;=أساسيات!$G$3,أساسيات!$I$3,أساسيات!$I$2))))))))))))</f>
        <v>ويجوز ثالث</v>
      </c>
      <c r="AH210" s="91"/>
      <c r="AI210" s="99">
        <f>IFERROR(IF(H210="","",DATEDIF($H210,أساسيات!$J$2,"Y")),"")</f>
        <v>8</v>
      </c>
      <c r="AJ210" s="99">
        <f>IFERROR(IF(H210="","",DATEDIF($H210,أساسيات!$J$2,"ym")),"")</f>
        <v>8</v>
      </c>
      <c r="AK210" s="99">
        <f>IFERROR(IF(H210="","",DATEDIF($H210,أساسيات!$J$2,"md")),"")</f>
        <v>0</v>
      </c>
      <c r="AL210" s="99"/>
      <c r="AM210" s="99"/>
      <c r="AN210" s="88"/>
      <c r="AO210" s="88"/>
      <c r="AP210" s="94">
        <v>40</v>
      </c>
      <c r="AQ210" s="94">
        <v>2</v>
      </c>
    </row>
    <row r="211" spans="1:43" s="96" customFormat="1" x14ac:dyDescent="0.25">
      <c r="A211" s="88">
        <v>97</v>
      </c>
      <c r="B211" s="89">
        <v>2</v>
      </c>
      <c r="C211" s="128" t="s">
        <v>188</v>
      </c>
      <c r="D211" s="128" t="s">
        <v>189</v>
      </c>
      <c r="E211" s="91" t="s">
        <v>138</v>
      </c>
      <c r="F211" s="129" t="s">
        <v>33</v>
      </c>
      <c r="G211" s="88"/>
      <c r="H211" s="92">
        <v>39814</v>
      </c>
      <c r="I211" s="92">
        <v>43661</v>
      </c>
      <c r="J211" s="90" t="s">
        <v>1164</v>
      </c>
      <c r="K211" s="97" t="s">
        <v>642</v>
      </c>
      <c r="L211" s="91" t="s">
        <v>310</v>
      </c>
      <c r="M211" s="91" t="s">
        <v>886</v>
      </c>
      <c r="N211" s="88"/>
      <c r="O211" s="94" t="s">
        <v>544</v>
      </c>
      <c r="P211" s="94" t="s">
        <v>114</v>
      </c>
      <c r="Q211" s="93" t="s">
        <v>115</v>
      </c>
      <c r="R211" s="94"/>
      <c r="S211" s="94"/>
      <c r="T211" s="94"/>
      <c r="U211" s="94"/>
      <c r="V211" s="91"/>
      <c r="W211" s="88"/>
      <c r="X211" s="88"/>
      <c r="Y211" s="89">
        <v>945107091</v>
      </c>
      <c r="Z211" s="89"/>
      <c r="AA211" s="89"/>
      <c r="AB211" s="92">
        <v>43466</v>
      </c>
      <c r="AC211" s="94" t="s">
        <v>677</v>
      </c>
      <c r="AD211" s="94" t="s">
        <v>677</v>
      </c>
      <c r="AE211" s="88" t="s">
        <v>484</v>
      </c>
      <c r="AF211" s="94" t="str">
        <f>IF(H211="","",IF(H211&lt;=أساسيات!$G$13,أساسيات!$H$13,IF(H211&lt;=أساسيات!$G$12,أساسيات!$H$12,IF(H211&lt;=أساسيات!$G$11,أساسيات!$H$11,IF(H211&lt;=أساسيات!$G$10,أساسيات!$H$10,IF(H211&lt;=أساسيات!$G$9,أساسيات!$H$9,IF(H211&lt;=أساسيات!$G$8,أساسيات!$H$8,IF(H211&lt;=أساسيات!$G$7,أساسيات!$H$7,IF(H211&lt;=أساسيات!$G$6,أساسيات!$H$6,IF(H211&lt;=أساسيات!$G$5,أساسيات!$H$5,IF(H211&lt;=أساسيات!$G$4,أساسيات!$H$4,IF(H211&lt;=أساسيات!$G$3,أساسيات!$H$3,أساسيات!$H$2))))))))))))</f>
        <v>السادس</v>
      </c>
      <c r="AG211" s="95" t="str">
        <f>IF(H211="","",IF(H211&lt;=أساسيات!$G$13,أساسيات!$I$13,IF(H211&lt;=أساسيات!$G$12,أساسيات!$I$12,IF(H211&lt;=أساسيات!$G$11,أساسيات!$I$11,IF(H211&lt;=أساسيات!$G$10,أساسيات!$I$10,IF(H211&lt;=أساسيات!$G$9,أساسيات!$I$9,IF(H211&lt;=أساسيات!$G$8,أساسيات!$I$8,IF(H211&lt;=أساسيات!$G$7,أساسيات!$I$7,IF(H211&lt;=أساسيات!$G$6,أساسيات!$I$6,IF(H211&lt;=أساسيات!$G$5,أساسيات!$I$5,IF(H211&lt;=أساسيات!$G$4,أساسيات!$I$4,IF(H211&lt;=أساسيات!$G$3,أساسيات!$I$3,أساسيات!$I$2))))))))))))</f>
        <v>ويجوز خامس ورابع</v>
      </c>
      <c r="AH211" s="91" t="s">
        <v>413</v>
      </c>
      <c r="AI211" s="99">
        <f>IFERROR(IF(H211="","",DATEDIF($H211,أساسيات!$J$2,"Y")),"")</f>
        <v>10</v>
      </c>
      <c r="AJ211" s="99">
        <f>IFERROR(IF(H211="","",DATEDIF($H211,أساسيات!$J$2,"ym")),"")</f>
        <v>8</v>
      </c>
      <c r="AK211" s="99">
        <f>IFERROR(IF(H211="","",DATEDIF($H211,أساسيات!$J$2,"md")),"")</f>
        <v>0</v>
      </c>
      <c r="AL211" s="99"/>
      <c r="AM211" s="99"/>
      <c r="AN211" s="88"/>
      <c r="AO211" s="88"/>
      <c r="AP211" s="94">
        <v>41</v>
      </c>
      <c r="AQ211" s="94">
        <v>5</v>
      </c>
    </row>
    <row r="212" spans="1:43" s="96" customFormat="1" x14ac:dyDescent="0.25">
      <c r="A212" s="88">
        <v>50</v>
      </c>
      <c r="B212" s="89">
        <v>3</v>
      </c>
      <c r="C212" s="128" t="s">
        <v>113</v>
      </c>
      <c r="D212" s="128" t="s">
        <v>131</v>
      </c>
      <c r="E212" s="91" t="s">
        <v>132</v>
      </c>
      <c r="F212" s="129" t="s">
        <v>7</v>
      </c>
      <c r="G212" s="88"/>
      <c r="H212" s="92">
        <v>40183</v>
      </c>
      <c r="I212" s="92">
        <v>43661</v>
      </c>
      <c r="J212" s="90" t="s">
        <v>1164</v>
      </c>
      <c r="K212" s="97" t="s">
        <v>642</v>
      </c>
      <c r="L212" s="91" t="s">
        <v>301</v>
      </c>
      <c r="M212" s="91" t="s">
        <v>887</v>
      </c>
      <c r="N212" s="88"/>
      <c r="O212" s="94" t="s">
        <v>4</v>
      </c>
      <c r="P212" s="94" t="s">
        <v>114</v>
      </c>
      <c r="Q212" s="93" t="s">
        <v>116</v>
      </c>
      <c r="R212" s="94"/>
      <c r="S212" s="94"/>
      <c r="T212" s="94"/>
      <c r="U212" s="94"/>
      <c r="V212" s="91"/>
      <c r="W212" s="88"/>
      <c r="X212" s="88"/>
      <c r="Y212" s="89">
        <v>905374576476</v>
      </c>
      <c r="Z212" s="89"/>
      <c r="AA212" s="89"/>
      <c r="AB212" s="92">
        <v>43466</v>
      </c>
      <c r="AC212" s="94" t="s">
        <v>677</v>
      </c>
      <c r="AD212" s="94" t="s">
        <v>677</v>
      </c>
      <c r="AE212" s="88" t="s">
        <v>484</v>
      </c>
      <c r="AF212" s="94" t="str">
        <f>IF(H212="","",IF(H212&lt;=أساسيات!$G$13,أساسيات!$H$13,IF(H212&lt;=أساسيات!$G$12,أساسيات!$H$12,IF(H212&lt;=أساسيات!$G$11,أساسيات!$H$11,IF(H212&lt;=أساسيات!$G$10,أساسيات!$H$10,IF(H212&lt;=أساسيات!$G$9,أساسيات!$H$9,IF(H212&lt;=أساسيات!$G$8,أساسيات!$H$8,IF(H212&lt;=أساسيات!$G$7,أساسيات!$H$7,IF(H212&lt;=أساسيات!$G$6,أساسيات!$H$6,IF(H212&lt;=أساسيات!$G$5,أساسيات!$H$5,IF(H212&lt;=أساسيات!$G$4,أساسيات!$H$4,IF(H212&lt;=أساسيات!$G$3,أساسيات!$H$3,أساسيات!$H$2))))))))))))</f>
        <v>الخامس</v>
      </c>
      <c r="AG212" s="95" t="str">
        <f>IF(H212="","",IF(H212&lt;=أساسيات!$G$13,أساسيات!$I$13,IF(H212&lt;=أساسيات!$G$12,أساسيات!$I$12,IF(H212&lt;=أساسيات!$G$11,أساسيات!$I$11,IF(H212&lt;=أساسيات!$G$10,أساسيات!$I$10,IF(H212&lt;=أساسيات!$G$9,أساسيات!$I$9,IF(H212&lt;=أساسيات!$G$8,أساسيات!$I$8,IF(H212&lt;=أساسيات!$G$7,أساسيات!$I$7,IF(H212&lt;=أساسيات!$G$6,أساسيات!$I$6,IF(H212&lt;=أساسيات!$G$5,أساسيات!$I$5,IF(H212&lt;=أساسيات!$G$4,أساسيات!$I$4,IF(H212&lt;=أساسيات!$G$3,أساسيات!$I$3,أساسيات!$I$2))))))))))))</f>
        <v>ويجوز رابع وثالث</v>
      </c>
      <c r="AH212" s="91"/>
      <c r="AI212" s="99">
        <f>IFERROR(IF(H212="","",DATEDIF($H212,أساسيات!$J$2,"Y")),"")</f>
        <v>9</v>
      </c>
      <c r="AJ212" s="99">
        <f>IFERROR(IF(H212="","",DATEDIF($H212,أساسيات!$J$2,"ym")),"")</f>
        <v>7</v>
      </c>
      <c r="AK212" s="99">
        <f>IFERROR(IF(H212="","",DATEDIF($H212,أساسيات!$J$2,"md")),"")</f>
        <v>27</v>
      </c>
      <c r="AL212" s="99"/>
      <c r="AM212" s="99"/>
      <c r="AN212" s="88"/>
      <c r="AO212" s="88"/>
      <c r="AP212" s="94">
        <v>42</v>
      </c>
      <c r="AQ212" s="94">
        <v>4</v>
      </c>
    </row>
    <row r="213" spans="1:43" s="96" customFormat="1" x14ac:dyDescent="0.25">
      <c r="A213" s="88">
        <v>59</v>
      </c>
      <c r="B213" s="89">
        <v>4</v>
      </c>
      <c r="C213" s="128" t="s">
        <v>159</v>
      </c>
      <c r="D213" s="128" t="s">
        <v>160</v>
      </c>
      <c r="E213" s="91" t="s">
        <v>113</v>
      </c>
      <c r="F213" s="129" t="s">
        <v>19</v>
      </c>
      <c r="G213" s="88"/>
      <c r="H213" s="92">
        <v>40198</v>
      </c>
      <c r="I213" s="92">
        <v>43661</v>
      </c>
      <c r="J213" s="90" t="s">
        <v>1164</v>
      </c>
      <c r="K213" s="97" t="s">
        <v>642</v>
      </c>
      <c r="L213" s="91" t="s">
        <v>300</v>
      </c>
      <c r="M213" s="91" t="s">
        <v>888</v>
      </c>
      <c r="N213" s="88"/>
      <c r="O213" s="94" t="s">
        <v>236</v>
      </c>
      <c r="P213" s="94" t="s">
        <v>114</v>
      </c>
      <c r="Q213" s="93" t="s">
        <v>115</v>
      </c>
      <c r="R213" s="94"/>
      <c r="S213" s="94"/>
      <c r="T213" s="94"/>
      <c r="U213" s="94"/>
      <c r="V213" s="91"/>
      <c r="W213" s="88"/>
      <c r="X213" s="88"/>
      <c r="Y213" s="89">
        <v>949211548</v>
      </c>
      <c r="Z213" s="89"/>
      <c r="AA213" s="89"/>
      <c r="AB213" s="92">
        <v>43225</v>
      </c>
      <c r="AC213" s="94" t="s">
        <v>677</v>
      </c>
      <c r="AD213" s="94" t="s">
        <v>677</v>
      </c>
      <c r="AE213" s="88" t="s">
        <v>484</v>
      </c>
      <c r="AF213" s="94" t="str">
        <f>IF(H213="","",IF(H213&lt;=أساسيات!$G$13,أساسيات!$H$13,IF(H213&lt;=أساسيات!$G$12,أساسيات!$H$12,IF(H213&lt;=أساسيات!$G$11,أساسيات!$H$11,IF(H213&lt;=أساسيات!$G$10,أساسيات!$H$10,IF(H213&lt;=أساسيات!$G$9,أساسيات!$H$9,IF(H213&lt;=أساسيات!$G$8,أساسيات!$H$8,IF(H213&lt;=أساسيات!$G$7,أساسيات!$H$7,IF(H213&lt;=أساسيات!$G$6,أساسيات!$H$6,IF(H213&lt;=أساسيات!$G$5,أساسيات!$H$5,IF(H213&lt;=أساسيات!$G$4,أساسيات!$H$4,IF(H213&lt;=أساسيات!$G$3,أساسيات!$H$3,أساسيات!$H$2))))))))))))</f>
        <v>الخامس</v>
      </c>
      <c r="AG213" s="95" t="str">
        <f>IF(H213="","",IF(H213&lt;=أساسيات!$G$13,أساسيات!$I$13,IF(H213&lt;=أساسيات!$G$12,أساسيات!$I$12,IF(H213&lt;=أساسيات!$G$11,أساسيات!$I$11,IF(H213&lt;=أساسيات!$G$10,أساسيات!$I$10,IF(H213&lt;=أساسيات!$G$9,أساسيات!$I$9,IF(H213&lt;=أساسيات!$G$8,أساسيات!$I$8,IF(H213&lt;=أساسيات!$G$7,أساسيات!$I$7,IF(H213&lt;=أساسيات!$G$6,أساسيات!$I$6,IF(H213&lt;=أساسيات!$G$5,أساسيات!$I$5,IF(H213&lt;=أساسيات!$G$4,أساسيات!$I$4,IF(H213&lt;=أساسيات!$G$3,أساسيات!$I$3,أساسيات!$I$2))))))))))))</f>
        <v>ويجوز رابع وثالث</v>
      </c>
      <c r="AH213" s="91"/>
      <c r="AI213" s="99">
        <f>IFERROR(IF(H213="","",DATEDIF($H213,أساسيات!$J$2,"Y")),"")</f>
        <v>9</v>
      </c>
      <c r="AJ213" s="99">
        <f>IFERROR(IF(H213="","",DATEDIF($H213,أساسيات!$J$2,"ym")),"")</f>
        <v>7</v>
      </c>
      <c r="AK213" s="99">
        <f>IFERROR(IF(H213="","",DATEDIF($H213,أساسيات!$J$2,"md")),"")</f>
        <v>12</v>
      </c>
      <c r="AL213" s="99"/>
      <c r="AM213" s="99"/>
      <c r="AN213" s="88"/>
      <c r="AO213" s="88"/>
      <c r="AP213" s="94">
        <v>43</v>
      </c>
      <c r="AQ213" s="94">
        <v>5</v>
      </c>
    </row>
    <row r="214" spans="1:43" s="96" customFormat="1" x14ac:dyDescent="0.25">
      <c r="A214" s="88">
        <v>99</v>
      </c>
      <c r="B214" s="89">
        <v>5</v>
      </c>
      <c r="C214" s="128" t="s">
        <v>159</v>
      </c>
      <c r="D214" s="128" t="s">
        <v>258</v>
      </c>
      <c r="E214" s="91" t="s">
        <v>113</v>
      </c>
      <c r="F214" s="129" t="s">
        <v>35</v>
      </c>
      <c r="G214" s="88" t="s">
        <v>244</v>
      </c>
      <c r="H214" s="92">
        <v>39096</v>
      </c>
      <c r="I214" s="92">
        <v>43661</v>
      </c>
      <c r="J214" s="90" t="s">
        <v>1164</v>
      </c>
      <c r="K214" s="97" t="s">
        <v>642</v>
      </c>
      <c r="L214" s="91" t="s">
        <v>361</v>
      </c>
      <c r="M214" s="91" t="s">
        <v>889</v>
      </c>
      <c r="N214" s="88"/>
      <c r="O214" s="94" t="s">
        <v>236</v>
      </c>
      <c r="P214" s="94"/>
      <c r="Q214" s="93" t="s">
        <v>115</v>
      </c>
      <c r="R214" s="94"/>
      <c r="S214" s="94"/>
      <c r="T214" s="94"/>
      <c r="U214" s="94"/>
      <c r="V214" s="91"/>
      <c r="W214" s="88"/>
      <c r="X214" s="88"/>
      <c r="Y214" s="89"/>
      <c r="Z214" s="89"/>
      <c r="AA214" s="89"/>
      <c r="AB214" s="92">
        <v>43466</v>
      </c>
      <c r="AC214" s="94" t="s">
        <v>677</v>
      </c>
      <c r="AD214" s="94" t="s">
        <v>677</v>
      </c>
      <c r="AE214" s="88" t="s">
        <v>484</v>
      </c>
      <c r="AF214" s="94" t="str">
        <f>IF(H214="","",IF(H214&lt;=أساسيات!$G$13,أساسيات!$H$13,IF(H214&lt;=أساسيات!$G$12,أساسيات!$H$12,IF(H214&lt;=أساسيات!$G$11,أساسيات!$H$11,IF(H214&lt;=أساسيات!$G$10,أساسيات!$H$10,IF(H214&lt;=أساسيات!$G$9,أساسيات!$H$9,IF(H214&lt;=أساسيات!$G$8,أساسيات!$H$8,IF(H214&lt;=أساسيات!$G$7,أساسيات!$H$7,IF(H214&lt;=أساسيات!$G$6,أساسيات!$H$6,IF(H214&lt;=أساسيات!$G$5,أساسيات!$H$5,IF(H214&lt;=أساسيات!$G$4,أساسيات!$H$4,IF(H214&lt;=أساسيات!$G$3,أساسيات!$H$3,أساسيات!$H$2))))))))))))</f>
        <v>الثامن</v>
      </c>
      <c r="AG214" s="95" t="str">
        <f>IF(H214="","",IF(H214&lt;=أساسيات!$G$13,أساسيات!$I$13,IF(H214&lt;=أساسيات!$G$12,أساسيات!$I$12,IF(H214&lt;=أساسيات!$G$11,أساسيات!$I$11,IF(H214&lt;=أساسيات!$G$10,أساسيات!$I$10,IF(H214&lt;=أساسيات!$G$9,أساسيات!$I$9,IF(H214&lt;=أساسيات!$G$8,أساسيات!$I$8,IF(H214&lt;=أساسيات!$G$7,أساسيات!$I$7,IF(H214&lt;=أساسيات!$G$6,أساسيات!$I$6,IF(H214&lt;=أساسيات!$G$5,أساسيات!$I$5,IF(H214&lt;=أساسيات!$G$4,أساسيات!$I$4,IF(H214&lt;=أساسيات!$G$3,أساسيات!$I$3,أساسيات!$I$2))))))))))))</f>
        <v>ويجوز سابع وسادس</v>
      </c>
      <c r="AH214" s="91" t="s">
        <v>416</v>
      </c>
      <c r="AI214" s="99">
        <f>IFERROR(IF(H214="","",DATEDIF($H214,أساسيات!$J$2,"Y")),"")</f>
        <v>12</v>
      </c>
      <c r="AJ214" s="99">
        <f>IFERROR(IF(H214="","",DATEDIF($H214,أساسيات!$J$2,"ym")),"")</f>
        <v>7</v>
      </c>
      <c r="AK214" s="99">
        <f>IFERROR(IF(H214="","",DATEDIF($H214,أساسيات!$J$2,"md")),"")</f>
        <v>18</v>
      </c>
      <c r="AL214" s="99"/>
      <c r="AM214" s="99"/>
      <c r="AN214" s="88"/>
      <c r="AO214" s="88"/>
      <c r="AP214" s="94">
        <v>44</v>
      </c>
      <c r="AQ214" s="94">
        <v>5</v>
      </c>
    </row>
    <row r="215" spans="1:43" s="96" customFormat="1" x14ac:dyDescent="0.25">
      <c r="A215" s="88">
        <v>54</v>
      </c>
      <c r="B215" s="89">
        <v>6</v>
      </c>
      <c r="C215" s="128" t="s">
        <v>182</v>
      </c>
      <c r="D215" s="128" t="s">
        <v>120</v>
      </c>
      <c r="E215" s="91" t="s">
        <v>113</v>
      </c>
      <c r="F215" s="129" t="s">
        <v>121</v>
      </c>
      <c r="G215" s="88"/>
      <c r="H215" s="92">
        <v>39973</v>
      </c>
      <c r="I215" s="92">
        <v>43661</v>
      </c>
      <c r="J215" s="90" t="s">
        <v>1164</v>
      </c>
      <c r="K215" s="97" t="s">
        <v>642</v>
      </c>
      <c r="L215" s="91" t="s">
        <v>308</v>
      </c>
      <c r="M215" s="91" t="s">
        <v>890</v>
      </c>
      <c r="N215" s="88"/>
      <c r="O215" s="94"/>
      <c r="P215" s="94" t="s">
        <v>114</v>
      </c>
      <c r="Q215" s="93" t="s">
        <v>116</v>
      </c>
      <c r="R215" s="94"/>
      <c r="S215" s="94"/>
      <c r="T215" s="94"/>
      <c r="U215" s="94"/>
      <c r="V215" s="91"/>
      <c r="W215" s="88"/>
      <c r="X215" s="88"/>
      <c r="Y215" s="89"/>
      <c r="Z215" s="89"/>
      <c r="AA215" s="89"/>
      <c r="AB215" s="92">
        <v>43565</v>
      </c>
      <c r="AC215" s="94" t="s">
        <v>677</v>
      </c>
      <c r="AD215" s="94" t="s">
        <v>677</v>
      </c>
      <c r="AE215" s="88" t="s">
        <v>484</v>
      </c>
      <c r="AF215" s="94" t="str">
        <f>IF(H215="","",IF(H215&lt;=أساسيات!$G$13,أساسيات!$H$13,IF(H215&lt;=أساسيات!$G$12,أساسيات!$H$12,IF(H215&lt;=أساسيات!$G$11,أساسيات!$H$11,IF(H215&lt;=أساسيات!$G$10,أساسيات!$H$10,IF(H215&lt;=أساسيات!$G$9,أساسيات!$H$9,IF(H215&lt;=أساسيات!$G$8,أساسيات!$H$8,IF(H215&lt;=أساسيات!$G$7,أساسيات!$H$7,IF(H215&lt;=أساسيات!$G$6,أساسيات!$H$6,IF(H215&lt;=أساسيات!$G$5,أساسيات!$H$5,IF(H215&lt;=أساسيات!$G$4,أساسيات!$H$4,IF(H215&lt;=أساسيات!$G$3,أساسيات!$H$3,أساسيات!$H$2))))))))))))</f>
        <v>الخامس</v>
      </c>
      <c r="AG215" s="95" t="str">
        <f>IF(H215="","",IF(H215&lt;=أساسيات!$G$13,أساسيات!$I$13,IF(H215&lt;=أساسيات!$G$12,أساسيات!$I$12,IF(H215&lt;=أساسيات!$G$11,أساسيات!$I$11,IF(H215&lt;=أساسيات!$G$10,أساسيات!$I$10,IF(H215&lt;=أساسيات!$G$9,أساسيات!$I$9,IF(H215&lt;=أساسيات!$G$8,أساسيات!$I$8,IF(H215&lt;=أساسيات!$G$7,أساسيات!$I$7,IF(H215&lt;=أساسيات!$G$6,أساسيات!$I$6,IF(H215&lt;=أساسيات!$G$5,أساسيات!$I$5,IF(H215&lt;=أساسيات!$G$4,أساسيات!$I$4,IF(H215&lt;=أساسيات!$G$3,أساسيات!$I$3,أساسيات!$I$2))))))))))))</f>
        <v>ويجوز رابع وثالث</v>
      </c>
      <c r="AH215" s="91"/>
      <c r="AI215" s="99">
        <f>IFERROR(IF(H215="","",DATEDIF($H215,أساسيات!$J$2,"Y")),"")</f>
        <v>10</v>
      </c>
      <c r="AJ215" s="99">
        <f>IFERROR(IF(H215="","",DATEDIF($H215,أساسيات!$J$2,"ym")),"")</f>
        <v>2</v>
      </c>
      <c r="AK215" s="99">
        <f>IFERROR(IF(H215="","",DATEDIF($H215,أساسيات!$J$2,"md")),"")</f>
        <v>23</v>
      </c>
      <c r="AL215" s="99"/>
      <c r="AM215" s="99"/>
      <c r="AN215" s="88"/>
      <c r="AO215" s="88"/>
      <c r="AP215" s="94">
        <v>45</v>
      </c>
      <c r="AQ215" s="94">
        <v>2</v>
      </c>
    </row>
    <row r="216" spans="1:43" s="96" customFormat="1" x14ac:dyDescent="0.25">
      <c r="A216" s="88">
        <v>57</v>
      </c>
      <c r="B216" s="89">
        <v>7</v>
      </c>
      <c r="C216" s="128" t="s">
        <v>173</v>
      </c>
      <c r="D216" s="128" t="s">
        <v>133</v>
      </c>
      <c r="E216" s="91" t="s">
        <v>174</v>
      </c>
      <c r="F216" s="129" t="s">
        <v>175</v>
      </c>
      <c r="G216" s="88"/>
      <c r="H216" s="92">
        <v>40544</v>
      </c>
      <c r="I216" s="92" t="s">
        <v>780</v>
      </c>
      <c r="J216" s="90" t="s">
        <v>1164</v>
      </c>
      <c r="K216" s="97" t="s">
        <v>642</v>
      </c>
      <c r="L216" s="91" t="s">
        <v>72</v>
      </c>
      <c r="M216" s="91" t="s">
        <v>1067</v>
      </c>
      <c r="N216" s="88"/>
      <c r="O216" s="94" t="s">
        <v>4</v>
      </c>
      <c r="P216" s="94" t="s">
        <v>114</v>
      </c>
      <c r="Q216" s="93" t="s">
        <v>115</v>
      </c>
      <c r="R216" s="94" t="s">
        <v>780</v>
      </c>
      <c r="S216" s="94"/>
      <c r="T216" s="94"/>
      <c r="U216" s="94"/>
      <c r="V216" s="91"/>
      <c r="W216" s="88"/>
      <c r="X216" s="88"/>
      <c r="Y216" s="89">
        <v>962035197</v>
      </c>
      <c r="Z216" s="89"/>
      <c r="AA216" s="89"/>
      <c r="AB216" s="92" t="s">
        <v>780</v>
      </c>
      <c r="AC216" s="94" t="s">
        <v>780</v>
      </c>
      <c r="AD216" s="94" t="s">
        <v>780</v>
      </c>
      <c r="AE216" s="88" t="s">
        <v>484</v>
      </c>
      <c r="AF216" s="94" t="str">
        <f>IF(H216="","",IF(H216&lt;=أساسيات!$G$13,أساسيات!$H$13,IF(H216&lt;=أساسيات!$G$12,أساسيات!$H$12,IF(H216&lt;=أساسيات!$G$11,أساسيات!$H$11,IF(H216&lt;=أساسيات!$G$10,أساسيات!$H$10,IF(H216&lt;=أساسيات!$G$9,أساسيات!$H$9,IF(H216&lt;=أساسيات!$G$8,أساسيات!$H$8,IF(H216&lt;=أساسيات!$G$7,أساسيات!$H$7,IF(H216&lt;=أساسيات!$G$6,أساسيات!$H$6,IF(H216&lt;=أساسيات!$G$5,أساسيات!$H$5,IF(H216&lt;=أساسيات!$G$4,أساسيات!$H$4,IF(H216&lt;=أساسيات!$G$3,أساسيات!$H$3,أساسيات!$H$2))))))))))))</f>
        <v>الرابع</v>
      </c>
      <c r="AG216" s="95" t="str">
        <f>IF(H216="","",IF(H216&lt;=أساسيات!$G$13,أساسيات!$I$13,IF(H216&lt;=أساسيات!$G$12,أساسيات!$I$12,IF(H216&lt;=أساسيات!$G$11,أساسيات!$I$11,IF(H216&lt;=أساسيات!$G$10,أساسيات!$I$10,IF(H216&lt;=أساسيات!$G$9,أساسيات!$I$9,IF(H216&lt;=أساسيات!$G$8,أساسيات!$I$8,IF(H216&lt;=أساسيات!$G$7,أساسيات!$I$7,IF(H216&lt;=أساسيات!$G$6,أساسيات!$I$6,IF(H216&lt;=أساسيات!$G$5,أساسيات!$I$5,IF(H216&lt;=أساسيات!$G$4,أساسيات!$I$4,IF(H216&lt;=أساسيات!$G$3,أساسيات!$I$3,أساسيات!$I$2))))))))))))</f>
        <v>ويجوز ثالث</v>
      </c>
      <c r="AH216" s="91"/>
      <c r="AI216" s="99">
        <f>IFERROR(IF(H216="","",DATEDIF($H216,أساسيات!$J$2,"Y")),"")</f>
        <v>8</v>
      </c>
      <c r="AJ216" s="99">
        <f>IFERROR(IF(H216="","",DATEDIF($H216,أساسيات!$J$2,"ym")),"")</f>
        <v>8</v>
      </c>
      <c r="AK216" s="99">
        <f>IFERROR(IF(H216="","",DATEDIF($H216,أساسيات!$J$2,"md")),"")</f>
        <v>0</v>
      </c>
      <c r="AL216" s="99"/>
      <c r="AM216" s="99"/>
      <c r="AN216" s="88"/>
      <c r="AO216" s="88"/>
      <c r="AP216" s="94" t="s">
        <v>780</v>
      </c>
      <c r="AQ216" s="94"/>
    </row>
    <row r="217" spans="1:43" s="96" customFormat="1" x14ac:dyDescent="0.25">
      <c r="A217" s="88">
        <v>65</v>
      </c>
      <c r="B217" s="89">
        <v>8</v>
      </c>
      <c r="C217" s="128" t="s">
        <v>268</v>
      </c>
      <c r="D217" s="128" t="s">
        <v>264</v>
      </c>
      <c r="E217" s="91" t="s">
        <v>113</v>
      </c>
      <c r="F217" s="129" t="s">
        <v>10</v>
      </c>
      <c r="G217" s="88" t="s">
        <v>407</v>
      </c>
      <c r="H217" s="92">
        <v>39814</v>
      </c>
      <c r="I217" s="92" t="s">
        <v>780</v>
      </c>
      <c r="J217" s="90" t="s">
        <v>1164</v>
      </c>
      <c r="K217" s="97" t="s">
        <v>642</v>
      </c>
      <c r="L217" s="91" t="s">
        <v>371</v>
      </c>
      <c r="M217" s="91" t="s">
        <v>1070</v>
      </c>
      <c r="N217" s="88"/>
      <c r="O217" s="94"/>
      <c r="P217" s="94"/>
      <c r="Q217" s="93" t="s">
        <v>115</v>
      </c>
      <c r="R217" s="94" t="s">
        <v>780</v>
      </c>
      <c r="S217" s="94"/>
      <c r="T217" s="94"/>
      <c r="U217" s="94"/>
      <c r="V217" s="91"/>
      <c r="W217" s="88"/>
      <c r="X217" s="88"/>
      <c r="Y217" s="89"/>
      <c r="Z217" s="89"/>
      <c r="AA217" s="89"/>
      <c r="AB217" s="92" t="s">
        <v>780</v>
      </c>
      <c r="AC217" s="94" t="s">
        <v>780</v>
      </c>
      <c r="AD217" s="94" t="s">
        <v>780</v>
      </c>
      <c r="AE217" s="88" t="s">
        <v>484</v>
      </c>
      <c r="AF217" s="94" t="str">
        <f>IF(H217="","",IF(H217&lt;=أساسيات!$G$13,أساسيات!$H$13,IF(H217&lt;=أساسيات!$G$12,أساسيات!$H$12,IF(H217&lt;=أساسيات!$G$11,أساسيات!$H$11,IF(H217&lt;=أساسيات!$G$10,أساسيات!$H$10,IF(H217&lt;=أساسيات!$G$9,أساسيات!$H$9,IF(H217&lt;=أساسيات!$G$8,أساسيات!$H$8,IF(H217&lt;=أساسيات!$G$7,أساسيات!$H$7,IF(H217&lt;=أساسيات!$G$6,أساسيات!$H$6,IF(H217&lt;=أساسيات!$G$5,أساسيات!$H$5,IF(H217&lt;=أساسيات!$G$4,أساسيات!$H$4,IF(H217&lt;=أساسيات!$G$3,أساسيات!$H$3,أساسيات!$H$2))))))))))))</f>
        <v>السادس</v>
      </c>
      <c r="AG217" s="95" t="str">
        <f>IF(H217="","",IF(H217&lt;=أساسيات!$G$13,أساسيات!$I$13,IF(H217&lt;=أساسيات!$G$12,أساسيات!$I$12,IF(H217&lt;=أساسيات!$G$11,أساسيات!$I$11,IF(H217&lt;=أساسيات!$G$10,أساسيات!$I$10,IF(H217&lt;=أساسيات!$G$9,أساسيات!$I$9,IF(H217&lt;=أساسيات!$G$8,أساسيات!$I$8,IF(H217&lt;=أساسيات!$G$7,أساسيات!$I$7,IF(H217&lt;=أساسيات!$G$6,أساسيات!$I$6,IF(H217&lt;=أساسيات!$G$5,أساسيات!$I$5,IF(H217&lt;=أساسيات!$G$4,أساسيات!$I$4,IF(H217&lt;=أساسيات!$G$3,أساسيات!$I$3,أساسيات!$I$2))))))))))))</f>
        <v>ويجوز خامس ورابع</v>
      </c>
      <c r="AH217" s="91"/>
      <c r="AI217" s="99">
        <f>IFERROR(IF(H217="","",DATEDIF($H217,أساسيات!$J$2,"Y")),"")</f>
        <v>10</v>
      </c>
      <c r="AJ217" s="99">
        <f>IFERROR(IF(H217="","",DATEDIF($H217,أساسيات!$J$2,"ym")),"")</f>
        <v>8</v>
      </c>
      <c r="AK217" s="99">
        <f>IFERROR(IF(H217="","",DATEDIF($H217,أساسيات!$J$2,"md")),"")</f>
        <v>0</v>
      </c>
      <c r="AL217" s="99"/>
      <c r="AM217" s="99"/>
      <c r="AN217" s="88"/>
      <c r="AO217" s="88"/>
      <c r="AP217" s="94" t="s">
        <v>780</v>
      </c>
      <c r="AQ217" s="94"/>
    </row>
    <row r="218" spans="1:43" s="96" customFormat="1" x14ac:dyDescent="0.25">
      <c r="A218" s="88">
        <v>63</v>
      </c>
      <c r="B218" s="89">
        <v>9</v>
      </c>
      <c r="C218" s="128" t="s">
        <v>193</v>
      </c>
      <c r="D218" s="128" t="s">
        <v>152</v>
      </c>
      <c r="E218" s="91" t="s">
        <v>137</v>
      </c>
      <c r="F218" s="129" t="s">
        <v>194</v>
      </c>
      <c r="G218" s="88"/>
      <c r="H218" s="92">
        <v>40544</v>
      </c>
      <c r="I218" s="92" t="s">
        <v>780</v>
      </c>
      <c r="J218" s="90" t="s">
        <v>1164</v>
      </c>
      <c r="K218" s="97" t="s">
        <v>642</v>
      </c>
      <c r="L218" s="91" t="s">
        <v>314</v>
      </c>
      <c r="M218" s="91" t="s">
        <v>1069</v>
      </c>
      <c r="N218" s="88"/>
      <c r="O218" s="94" t="s">
        <v>236</v>
      </c>
      <c r="P218" s="94" t="s">
        <v>114</v>
      </c>
      <c r="Q218" s="93" t="s">
        <v>115</v>
      </c>
      <c r="R218" s="94" t="s">
        <v>780</v>
      </c>
      <c r="S218" s="94"/>
      <c r="T218" s="94"/>
      <c r="U218" s="94"/>
      <c r="V218" s="91"/>
      <c r="W218" s="88"/>
      <c r="X218" s="88"/>
      <c r="Y218" s="89">
        <v>954279827</v>
      </c>
      <c r="Z218" s="89"/>
      <c r="AA218" s="89"/>
      <c r="AB218" s="92" t="s">
        <v>780</v>
      </c>
      <c r="AC218" s="94" t="s">
        <v>780</v>
      </c>
      <c r="AD218" s="94" t="s">
        <v>780</v>
      </c>
      <c r="AE218" s="88" t="s">
        <v>484</v>
      </c>
      <c r="AF218" s="94" t="str">
        <f>IF(H218="","",IF(H218&lt;=أساسيات!$G$13,أساسيات!$H$13,IF(H218&lt;=أساسيات!$G$12,أساسيات!$H$12,IF(H218&lt;=أساسيات!$G$11,أساسيات!$H$11,IF(H218&lt;=أساسيات!$G$10,أساسيات!$H$10,IF(H218&lt;=أساسيات!$G$9,أساسيات!$H$9,IF(H218&lt;=أساسيات!$G$8,أساسيات!$H$8,IF(H218&lt;=أساسيات!$G$7,أساسيات!$H$7,IF(H218&lt;=أساسيات!$G$6,أساسيات!$H$6,IF(H218&lt;=أساسيات!$G$5,أساسيات!$H$5,IF(H218&lt;=أساسيات!$G$4,أساسيات!$H$4,IF(H218&lt;=أساسيات!$G$3,أساسيات!$H$3,أساسيات!$H$2))))))))))))</f>
        <v>الرابع</v>
      </c>
      <c r="AG218" s="95" t="str">
        <f>IF(H218="","",IF(H218&lt;=أساسيات!$G$13,أساسيات!$I$13,IF(H218&lt;=أساسيات!$G$12,أساسيات!$I$12,IF(H218&lt;=أساسيات!$G$11,أساسيات!$I$11,IF(H218&lt;=أساسيات!$G$10,أساسيات!$I$10,IF(H218&lt;=أساسيات!$G$9,أساسيات!$I$9,IF(H218&lt;=أساسيات!$G$8,أساسيات!$I$8,IF(H218&lt;=أساسيات!$G$7,أساسيات!$I$7,IF(H218&lt;=أساسيات!$G$6,أساسيات!$I$6,IF(H218&lt;=أساسيات!$G$5,أساسيات!$I$5,IF(H218&lt;=أساسيات!$G$4,أساسيات!$I$4,IF(H218&lt;=أساسيات!$G$3,أساسيات!$I$3,أساسيات!$I$2))))))))))))</f>
        <v>ويجوز ثالث</v>
      </c>
      <c r="AH218" s="91"/>
      <c r="AI218" s="99">
        <f>IFERROR(IF(H218="","",DATEDIF($H218,أساسيات!$J$2,"Y")),"")</f>
        <v>8</v>
      </c>
      <c r="AJ218" s="99">
        <f>IFERROR(IF(H218="","",DATEDIF($H218,أساسيات!$J$2,"ym")),"")</f>
        <v>8</v>
      </c>
      <c r="AK218" s="99">
        <f>IFERROR(IF(H218="","",DATEDIF($H218,أساسيات!$J$2,"md")),"")</f>
        <v>0</v>
      </c>
      <c r="AL218" s="99"/>
      <c r="AM218" s="99"/>
      <c r="AN218" s="88"/>
      <c r="AO218" s="88"/>
      <c r="AP218" s="94" t="s">
        <v>780</v>
      </c>
      <c r="AQ218" s="94"/>
    </row>
    <row r="219" spans="1:43" s="96" customFormat="1" x14ac:dyDescent="0.25">
      <c r="A219" s="88">
        <v>58</v>
      </c>
      <c r="B219" s="89">
        <v>10</v>
      </c>
      <c r="C219" s="128" t="s">
        <v>276</v>
      </c>
      <c r="D219" s="128" t="s">
        <v>147</v>
      </c>
      <c r="E219" s="91" t="s">
        <v>148</v>
      </c>
      <c r="F219" s="129" t="s">
        <v>149</v>
      </c>
      <c r="G219" s="88"/>
      <c r="H219" s="92">
        <v>39814</v>
      </c>
      <c r="I219" s="92">
        <v>43661</v>
      </c>
      <c r="J219" s="90" t="s">
        <v>1164</v>
      </c>
      <c r="K219" s="97" t="s">
        <v>642</v>
      </c>
      <c r="L219" s="91" t="s">
        <v>76</v>
      </c>
      <c r="M219" s="91" t="s">
        <v>891</v>
      </c>
      <c r="N219" s="88"/>
      <c r="O219" s="94"/>
      <c r="P219" s="94"/>
      <c r="Q219" s="93" t="s">
        <v>115</v>
      </c>
      <c r="R219" s="94"/>
      <c r="S219" s="94"/>
      <c r="T219" s="94"/>
      <c r="U219" s="94"/>
      <c r="V219" s="91"/>
      <c r="W219" s="88"/>
      <c r="X219" s="88"/>
      <c r="Y219" s="89">
        <v>944084414</v>
      </c>
      <c r="Z219" s="89"/>
      <c r="AA219" s="89"/>
      <c r="AB219" s="92">
        <v>43444</v>
      </c>
      <c r="AC219" s="94" t="s">
        <v>677</v>
      </c>
      <c r="AD219" s="94" t="s">
        <v>677</v>
      </c>
      <c r="AE219" s="88" t="s">
        <v>484</v>
      </c>
      <c r="AF219" s="94" t="str">
        <f>IF(H219="","",IF(H219&lt;=أساسيات!$G$13,أساسيات!$H$13,IF(H219&lt;=أساسيات!$G$12,أساسيات!$H$12,IF(H219&lt;=أساسيات!$G$11,أساسيات!$H$11,IF(H219&lt;=أساسيات!$G$10,أساسيات!$H$10,IF(H219&lt;=أساسيات!$G$9,أساسيات!$H$9,IF(H219&lt;=أساسيات!$G$8,أساسيات!$H$8,IF(H219&lt;=أساسيات!$G$7,أساسيات!$H$7,IF(H219&lt;=أساسيات!$G$6,أساسيات!$H$6,IF(H219&lt;=أساسيات!$G$5,أساسيات!$H$5,IF(H219&lt;=أساسيات!$G$4,أساسيات!$H$4,IF(H219&lt;=أساسيات!$G$3,أساسيات!$H$3,أساسيات!$H$2))))))))))))</f>
        <v>السادس</v>
      </c>
      <c r="AG219" s="95" t="str">
        <f>IF(H219="","",IF(H219&lt;=أساسيات!$G$13,أساسيات!$I$13,IF(H219&lt;=أساسيات!$G$12,أساسيات!$I$12,IF(H219&lt;=أساسيات!$G$11,أساسيات!$I$11,IF(H219&lt;=أساسيات!$G$10,أساسيات!$I$10,IF(H219&lt;=أساسيات!$G$9,أساسيات!$I$9,IF(H219&lt;=أساسيات!$G$8,أساسيات!$I$8,IF(H219&lt;=أساسيات!$G$7,أساسيات!$I$7,IF(H219&lt;=أساسيات!$G$6,أساسيات!$I$6,IF(H219&lt;=أساسيات!$G$5,أساسيات!$I$5,IF(H219&lt;=أساسيات!$G$4,أساسيات!$I$4,IF(H219&lt;=أساسيات!$G$3,أساسيات!$I$3,أساسيات!$I$2))))))))))))</f>
        <v>ويجوز خامس ورابع</v>
      </c>
      <c r="AH219" s="91"/>
      <c r="AI219" s="99">
        <f>IFERROR(IF(H219="","",DATEDIF($H219,أساسيات!$J$2,"Y")),"")</f>
        <v>10</v>
      </c>
      <c r="AJ219" s="99">
        <f>IFERROR(IF(H219="","",DATEDIF($H219,أساسيات!$J$2,"ym")),"")</f>
        <v>8</v>
      </c>
      <c r="AK219" s="99">
        <f>IFERROR(IF(H219="","",DATEDIF($H219,أساسيات!$J$2,"md")),"")</f>
        <v>0</v>
      </c>
      <c r="AL219" s="99"/>
      <c r="AM219" s="99"/>
      <c r="AN219" s="88"/>
      <c r="AO219" s="88"/>
      <c r="AP219" s="94">
        <v>46</v>
      </c>
      <c r="AQ219" s="94">
        <v>3</v>
      </c>
    </row>
    <row r="220" spans="1:43" s="96" customFormat="1" x14ac:dyDescent="0.25">
      <c r="A220" s="88"/>
      <c r="B220" s="89">
        <v>11</v>
      </c>
      <c r="C220" s="128" t="s">
        <v>126</v>
      </c>
      <c r="D220" s="128" t="s">
        <v>140</v>
      </c>
      <c r="E220" s="91" t="s">
        <v>575</v>
      </c>
      <c r="F220" s="129" t="s">
        <v>1384</v>
      </c>
      <c r="G220" s="88" t="s">
        <v>1395</v>
      </c>
      <c r="H220" s="92">
        <v>40545</v>
      </c>
      <c r="I220" s="92"/>
      <c r="J220" s="90" t="s">
        <v>1164</v>
      </c>
      <c r="K220" s="97" t="s">
        <v>642</v>
      </c>
      <c r="L220" s="91" t="s">
        <v>1192</v>
      </c>
      <c r="M220" s="91" t="s">
        <v>1193</v>
      </c>
      <c r="N220" s="88"/>
      <c r="O220" s="94"/>
      <c r="P220" s="94"/>
      <c r="Q220" s="93" t="s">
        <v>115</v>
      </c>
      <c r="R220" s="94"/>
      <c r="S220" s="94"/>
      <c r="T220" s="94"/>
      <c r="U220" s="94"/>
      <c r="V220" s="91"/>
      <c r="W220" s="88"/>
      <c r="X220" s="88"/>
      <c r="Y220" s="89"/>
      <c r="Z220" s="89"/>
      <c r="AA220" s="89"/>
      <c r="AB220" s="92"/>
      <c r="AC220" s="94"/>
      <c r="AD220" s="94"/>
      <c r="AE220" s="88"/>
      <c r="AF220" s="94" t="str">
        <f>IF(H220="","",IF(H220&lt;=أساسيات!$G$13,أساسيات!$H$13,IF(H220&lt;=أساسيات!$G$12,أساسيات!$H$12,IF(H220&lt;=أساسيات!$G$11,أساسيات!$H$11,IF(H220&lt;=أساسيات!$G$10,أساسيات!$H$10,IF(H220&lt;=أساسيات!$G$9,أساسيات!$H$9,IF(H220&lt;=أساسيات!$G$8,أساسيات!$H$8,IF(H220&lt;=أساسيات!$G$7,أساسيات!$H$7,IF(H220&lt;=أساسيات!$G$6,أساسيات!$H$6,IF(H220&lt;=أساسيات!$G$5,أساسيات!$H$5,IF(H220&lt;=أساسيات!$G$4,أساسيات!$H$4,IF(H220&lt;=أساسيات!$G$3,أساسيات!$H$3,أساسيات!$H$2))))))))))))</f>
        <v>الرابع</v>
      </c>
      <c r="AG220" s="95" t="str">
        <f>IF(H220="","",IF(H220&lt;=أساسيات!$G$13,أساسيات!$I$13,IF(H220&lt;=أساسيات!$G$12,أساسيات!$I$12,IF(H220&lt;=أساسيات!$G$11,أساسيات!$I$11,IF(H220&lt;=أساسيات!$G$10,أساسيات!$I$10,IF(H220&lt;=أساسيات!$G$9,أساسيات!$I$9,IF(H220&lt;=أساسيات!$G$8,أساسيات!$I$8,IF(H220&lt;=أساسيات!$G$7,أساسيات!$I$7,IF(H220&lt;=أساسيات!$G$6,أساسيات!$I$6,IF(H220&lt;=أساسيات!$G$5,أساسيات!$I$5,IF(H220&lt;=أساسيات!$G$4,أساسيات!$I$4,IF(H220&lt;=أساسيات!$G$3,أساسيات!$I$3,أساسيات!$I$2))))))))))))</f>
        <v>ويجوز ثالث</v>
      </c>
      <c r="AH220" s="91"/>
      <c r="AI220" s="99">
        <f>IFERROR(IF(H220="","",DATEDIF($H220,أساسيات!$J$2,"Y")),"")</f>
        <v>8</v>
      </c>
      <c r="AJ220" s="99">
        <f>IFERROR(IF(H220="","",DATEDIF($H220,أساسيات!$J$2,"ym")),"")</f>
        <v>7</v>
      </c>
      <c r="AK220" s="99">
        <f>IFERROR(IF(H220="","",DATEDIF($H220,أساسيات!$J$2,"md")),"")</f>
        <v>30</v>
      </c>
      <c r="AL220" s="99"/>
      <c r="AM220" s="99"/>
      <c r="AN220" s="88"/>
      <c r="AO220" s="88"/>
      <c r="AP220" s="94"/>
      <c r="AQ220" s="94"/>
    </row>
    <row r="221" spans="1:43" s="96" customFormat="1" x14ac:dyDescent="0.25">
      <c r="A221" s="88">
        <v>60</v>
      </c>
      <c r="B221" s="89">
        <v>12</v>
      </c>
      <c r="C221" s="128" t="s">
        <v>164</v>
      </c>
      <c r="D221" s="128" t="s">
        <v>150</v>
      </c>
      <c r="E221" s="91" t="s">
        <v>520</v>
      </c>
      <c r="F221" s="129" t="s">
        <v>151</v>
      </c>
      <c r="G221" s="88"/>
      <c r="H221" s="92">
        <v>40179</v>
      </c>
      <c r="I221" s="92">
        <v>43661</v>
      </c>
      <c r="J221" s="90" t="s">
        <v>1164</v>
      </c>
      <c r="K221" s="97" t="s">
        <v>642</v>
      </c>
      <c r="L221" s="91" t="s">
        <v>75</v>
      </c>
      <c r="M221" s="91" t="s">
        <v>892</v>
      </c>
      <c r="N221" s="88"/>
      <c r="O221" s="94"/>
      <c r="P221" s="94" t="s">
        <v>114</v>
      </c>
      <c r="Q221" s="93" t="s">
        <v>115</v>
      </c>
      <c r="R221" s="94"/>
      <c r="S221" s="94"/>
      <c r="T221" s="94"/>
      <c r="U221" s="94"/>
      <c r="V221" s="91"/>
      <c r="W221" s="88"/>
      <c r="X221" s="88"/>
      <c r="Y221" s="89">
        <v>945573414</v>
      </c>
      <c r="Z221" s="89"/>
      <c r="AA221" s="89"/>
      <c r="AB221" s="92">
        <v>43466</v>
      </c>
      <c r="AC221" s="94" t="s">
        <v>677</v>
      </c>
      <c r="AD221" s="94" t="s">
        <v>677</v>
      </c>
      <c r="AE221" s="88" t="s">
        <v>484</v>
      </c>
      <c r="AF221" s="94" t="str">
        <f>IF(H221="","",IF(H221&lt;=أساسيات!$G$13,أساسيات!$H$13,IF(H221&lt;=أساسيات!$G$12,أساسيات!$H$12,IF(H221&lt;=أساسيات!$G$11,أساسيات!$H$11,IF(H221&lt;=أساسيات!$G$10,أساسيات!$H$10,IF(H221&lt;=أساسيات!$G$9,أساسيات!$H$9,IF(H221&lt;=أساسيات!$G$8,أساسيات!$H$8,IF(H221&lt;=أساسيات!$G$7,أساسيات!$H$7,IF(H221&lt;=أساسيات!$G$6,أساسيات!$H$6,IF(H221&lt;=أساسيات!$G$5,أساسيات!$H$5,IF(H221&lt;=أساسيات!$G$4,أساسيات!$H$4,IF(H221&lt;=أساسيات!$G$3,أساسيات!$H$3,أساسيات!$H$2))))))))))))</f>
        <v>الخامس</v>
      </c>
      <c r="AG221" s="95" t="str">
        <f>IF(H221="","",IF(H221&lt;=أساسيات!$G$13,أساسيات!$I$13,IF(H221&lt;=أساسيات!$G$12,أساسيات!$I$12,IF(H221&lt;=أساسيات!$G$11,أساسيات!$I$11,IF(H221&lt;=أساسيات!$G$10,أساسيات!$I$10,IF(H221&lt;=أساسيات!$G$9,أساسيات!$I$9,IF(H221&lt;=أساسيات!$G$8,أساسيات!$I$8,IF(H221&lt;=أساسيات!$G$7,أساسيات!$I$7,IF(H221&lt;=أساسيات!$G$6,أساسيات!$I$6,IF(H221&lt;=أساسيات!$G$5,أساسيات!$I$5,IF(H221&lt;=أساسيات!$G$4,أساسيات!$I$4,IF(H221&lt;=أساسيات!$G$3,أساسيات!$I$3,أساسيات!$I$2))))))))))))</f>
        <v>ويجوز رابع وثالث</v>
      </c>
      <c r="AH221" s="91"/>
      <c r="AI221" s="99">
        <f>IFERROR(IF(H221="","",DATEDIF($H221,أساسيات!$J$2,"Y")),"")</f>
        <v>9</v>
      </c>
      <c r="AJ221" s="99">
        <f>IFERROR(IF(H221="","",DATEDIF($H221,أساسيات!$J$2,"ym")),"")</f>
        <v>8</v>
      </c>
      <c r="AK221" s="99">
        <f>IFERROR(IF(H221="","",DATEDIF($H221,أساسيات!$J$2,"md")),"")</f>
        <v>0</v>
      </c>
      <c r="AL221" s="99"/>
      <c r="AM221" s="99"/>
      <c r="AN221" s="88"/>
      <c r="AO221" s="88"/>
      <c r="AP221" s="94">
        <v>47</v>
      </c>
      <c r="AQ221" s="94">
        <v>3</v>
      </c>
    </row>
    <row r="222" spans="1:43" s="96" customFormat="1" x14ac:dyDescent="0.25">
      <c r="A222" s="88">
        <v>95</v>
      </c>
      <c r="B222" s="89">
        <v>13</v>
      </c>
      <c r="C222" s="128" t="s">
        <v>195</v>
      </c>
      <c r="D222" s="128" t="s">
        <v>156</v>
      </c>
      <c r="E222" s="91" t="s">
        <v>196</v>
      </c>
      <c r="F222" s="129" t="s">
        <v>46</v>
      </c>
      <c r="G222" s="88"/>
      <c r="H222" s="92">
        <v>40549</v>
      </c>
      <c r="I222" s="92">
        <v>43674</v>
      </c>
      <c r="J222" s="90" t="s">
        <v>1164</v>
      </c>
      <c r="K222" s="97" t="s">
        <v>642</v>
      </c>
      <c r="L222" s="91" t="s">
        <v>315</v>
      </c>
      <c r="M222" s="91" t="s">
        <v>987</v>
      </c>
      <c r="N222" s="88"/>
      <c r="O222" s="94"/>
      <c r="P222" s="94" t="s">
        <v>158</v>
      </c>
      <c r="Q222" s="93" t="s">
        <v>115</v>
      </c>
      <c r="R222" s="94" t="s">
        <v>417</v>
      </c>
      <c r="S222" s="94"/>
      <c r="T222" s="94"/>
      <c r="U222" s="94"/>
      <c r="V222" s="91" t="s">
        <v>417</v>
      </c>
      <c r="W222" s="88"/>
      <c r="X222" s="88"/>
      <c r="Y222" s="89">
        <v>966443962</v>
      </c>
      <c r="Z222" s="89"/>
      <c r="AA222" s="89"/>
      <c r="AB222" s="92">
        <v>43525</v>
      </c>
      <c r="AC222" s="94" t="s">
        <v>677</v>
      </c>
      <c r="AD222" s="94" t="s">
        <v>677</v>
      </c>
      <c r="AE222" s="88" t="s">
        <v>484</v>
      </c>
      <c r="AF222" s="94" t="str">
        <f>IF(H222="","",IF(H222&lt;=أساسيات!$G$13,أساسيات!$H$13,IF(H222&lt;=أساسيات!$G$12,أساسيات!$H$12,IF(H222&lt;=أساسيات!$G$11,أساسيات!$H$11,IF(H222&lt;=أساسيات!$G$10,أساسيات!$H$10,IF(H222&lt;=أساسيات!$G$9,أساسيات!$H$9,IF(H222&lt;=أساسيات!$G$8,أساسيات!$H$8,IF(H222&lt;=أساسيات!$G$7,أساسيات!$H$7,IF(H222&lt;=أساسيات!$G$6,أساسيات!$H$6,IF(H222&lt;=أساسيات!$G$5,أساسيات!$H$5,IF(H222&lt;=أساسيات!$G$4,أساسيات!$H$4,IF(H222&lt;=أساسيات!$G$3,أساسيات!$H$3,أساسيات!$H$2))))))))))))</f>
        <v>الرابع</v>
      </c>
      <c r="AG222" s="95" t="str">
        <f>IF(H222="","",IF(H222&lt;=أساسيات!$G$13,أساسيات!$I$13,IF(H222&lt;=أساسيات!$G$12,أساسيات!$I$12,IF(H222&lt;=أساسيات!$G$11,أساسيات!$I$11,IF(H222&lt;=أساسيات!$G$10,أساسيات!$I$10,IF(H222&lt;=أساسيات!$G$9,أساسيات!$I$9,IF(H222&lt;=أساسيات!$G$8,أساسيات!$I$8,IF(H222&lt;=أساسيات!$G$7,أساسيات!$I$7,IF(H222&lt;=أساسيات!$G$6,أساسيات!$I$6,IF(H222&lt;=أساسيات!$G$5,أساسيات!$I$5,IF(H222&lt;=أساسيات!$G$4,أساسيات!$I$4,IF(H222&lt;=أساسيات!$G$3,أساسيات!$I$3,أساسيات!$I$2))))))))))))</f>
        <v>ويجوز ثالث</v>
      </c>
      <c r="AH222" s="91"/>
      <c r="AI222" s="99">
        <f>IFERROR(IF(H222="","",DATEDIF($H222,أساسيات!$J$2,"Y")),"")</f>
        <v>8</v>
      </c>
      <c r="AJ222" s="99">
        <f>IFERROR(IF(H222="","",DATEDIF($H222,أساسيات!$J$2,"ym")),"")</f>
        <v>7</v>
      </c>
      <c r="AK222" s="99">
        <f>IFERROR(IF(H222="","",DATEDIF($H222,أساسيات!$J$2,"md")),"")</f>
        <v>26</v>
      </c>
      <c r="AL222" s="99"/>
      <c r="AM222" s="99"/>
      <c r="AN222" s="88"/>
      <c r="AO222" s="88"/>
      <c r="AP222" s="94">
        <v>144</v>
      </c>
      <c r="AQ222" s="94">
        <v>3</v>
      </c>
    </row>
    <row r="223" spans="1:43" s="96" customFormat="1" x14ac:dyDescent="0.25">
      <c r="A223" s="88" t="s">
        <v>1288</v>
      </c>
      <c r="B223" s="89">
        <v>14</v>
      </c>
      <c r="C223" s="128" t="s">
        <v>472</v>
      </c>
      <c r="D223" s="128" t="s">
        <v>700</v>
      </c>
      <c r="E223" s="91" t="s">
        <v>725</v>
      </c>
      <c r="F223" s="129" t="s">
        <v>43</v>
      </c>
      <c r="G223" s="88"/>
      <c r="H223" s="92">
        <v>39814</v>
      </c>
      <c r="I223" s="92"/>
      <c r="J223" s="90" t="s">
        <v>1164</v>
      </c>
      <c r="K223" s="97" t="s">
        <v>642</v>
      </c>
      <c r="L223" s="91" t="s">
        <v>798</v>
      </c>
      <c r="M223" s="91" t="s">
        <v>1191</v>
      </c>
      <c r="N223" s="88"/>
      <c r="O223" s="94"/>
      <c r="P223" s="94"/>
      <c r="Q223" s="93" t="s">
        <v>116</v>
      </c>
      <c r="R223" s="94"/>
      <c r="S223" s="94"/>
      <c r="T223" s="94"/>
      <c r="U223" s="94"/>
      <c r="V223" s="91"/>
      <c r="W223" s="88"/>
      <c r="X223" s="88"/>
      <c r="Y223" s="89"/>
      <c r="Z223" s="89"/>
      <c r="AA223" s="89"/>
      <c r="AB223" s="92"/>
      <c r="AC223" s="94"/>
      <c r="AD223" s="94"/>
      <c r="AE223" s="88"/>
      <c r="AF223" s="94" t="str">
        <f>IF(H223="","",IF(H223&lt;=أساسيات!$G$13,أساسيات!$H$13,IF(H223&lt;=أساسيات!$G$12,أساسيات!$H$12,IF(H223&lt;=أساسيات!$G$11,أساسيات!$H$11,IF(H223&lt;=أساسيات!$G$10,أساسيات!$H$10,IF(H223&lt;=أساسيات!$G$9,أساسيات!$H$9,IF(H223&lt;=أساسيات!$G$8,أساسيات!$H$8,IF(H223&lt;=أساسيات!$G$7,أساسيات!$H$7,IF(H223&lt;=أساسيات!$G$6,أساسيات!$H$6,IF(H223&lt;=أساسيات!$G$5,أساسيات!$H$5,IF(H223&lt;=أساسيات!$G$4,أساسيات!$H$4,IF(H223&lt;=أساسيات!$G$3,أساسيات!$H$3,أساسيات!$H$2))))))))))))</f>
        <v>السادس</v>
      </c>
      <c r="AG223" s="95" t="str">
        <f>IF(H223="","",IF(H223&lt;=أساسيات!$G$13,أساسيات!$I$13,IF(H223&lt;=أساسيات!$G$12,أساسيات!$I$12,IF(H223&lt;=أساسيات!$G$11,أساسيات!$I$11,IF(H223&lt;=أساسيات!$G$10,أساسيات!$I$10,IF(H223&lt;=أساسيات!$G$9,أساسيات!$I$9,IF(H223&lt;=أساسيات!$G$8,أساسيات!$I$8,IF(H223&lt;=أساسيات!$G$7,أساسيات!$I$7,IF(H223&lt;=أساسيات!$G$6,أساسيات!$I$6,IF(H223&lt;=أساسيات!$G$5,أساسيات!$I$5,IF(H223&lt;=أساسيات!$G$4,أساسيات!$I$4,IF(H223&lt;=أساسيات!$G$3,أساسيات!$I$3,أساسيات!$I$2))))))))))))</f>
        <v>ويجوز خامس ورابع</v>
      </c>
      <c r="AH223" s="91"/>
      <c r="AI223" s="99">
        <f>IFERROR(IF(H223="","",DATEDIF($H223,أساسيات!$J$2,"Y")),"")</f>
        <v>10</v>
      </c>
      <c r="AJ223" s="99">
        <f>IFERROR(IF(H223="","",DATEDIF($H223,أساسيات!$J$2,"ym")),"")</f>
        <v>8</v>
      </c>
      <c r="AK223" s="99">
        <f>IFERROR(IF(H223="","",DATEDIF($H223,أساسيات!$J$2,"md")),"")</f>
        <v>0</v>
      </c>
      <c r="AL223" s="99"/>
      <c r="AM223" s="99"/>
      <c r="AN223" s="88"/>
      <c r="AO223" s="88"/>
      <c r="AP223" s="94"/>
      <c r="AQ223" s="94"/>
    </row>
    <row r="224" spans="1:43" s="96" customFormat="1" x14ac:dyDescent="0.25">
      <c r="A224" s="88">
        <v>62</v>
      </c>
      <c r="B224" s="89">
        <v>15</v>
      </c>
      <c r="C224" s="128" t="s">
        <v>510</v>
      </c>
      <c r="D224" s="128" t="s">
        <v>162</v>
      </c>
      <c r="E224" s="91" t="s">
        <v>163</v>
      </c>
      <c r="F224" s="129" t="s">
        <v>8</v>
      </c>
      <c r="G224" s="88"/>
      <c r="H224" s="92">
        <v>40179</v>
      </c>
      <c r="I224" s="92">
        <v>43661</v>
      </c>
      <c r="J224" s="90" t="s">
        <v>1164</v>
      </c>
      <c r="K224" s="97" t="s">
        <v>642</v>
      </c>
      <c r="L224" s="91" t="s">
        <v>422</v>
      </c>
      <c r="M224" s="91" t="s">
        <v>893</v>
      </c>
      <c r="N224" s="88"/>
      <c r="O224" s="94"/>
      <c r="P224" s="94" t="s">
        <v>114</v>
      </c>
      <c r="Q224" s="93" t="s">
        <v>115</v>
      </c>
      <c r="R224" s="94"/>
      <c r="S224" s="94"/>
      <c r="T224" s="94"/>
      <c r="U224" s="94"/>
      <c r="V224" s="91"/>
      <c r="W224" s="88"/>
      <c r="X224" s="88"/>
      <c r="Y224" s="89"/>
      <c r="Z224" s="89"/>
      <c r="AA224" s="89"/>
      <c r="AB224" s="92">
        <v>43466</v>
      </c>
      <c r="AC224" s="94" t="s">
        <v>677</v>
      </c>
      <c r="AD224" s="94" t="s">
        <v>677</v>
      </c>
      <c r="AE224" s="88" t="s">
        <v>484</v>
      </c>
      <c r="AF224" s="94" t="str">
        <f>IF(H224="","",IF(H224&lt;=أساسيات!$G$13,أساسيات!$H$13,IF(H224&lt;=أساسيات!$G$12,أساسيات!$H$12,IF(H224&lt;=أساسيات!$G$11,أساسيات!$H$11,IF(H224&lt;=أساسيات!$G$10,أساسيات!$H$10,IF(H224&lt;=أساسيات!$G$9,أساسيات!$H$9,IF(H224&lt;=أساسيات!$G$8,أساسيات!$H$8,IF(H224&lt;=أساسيات!$G$7,أساسيات!$H$7,IF(H224&lt;=أساسيات!$G$6,أساسيات!$H$6,IF(H224&lt;=أساسيات!$G$5,أساسيات!$H$5,IF(H224&lt;=أساسيات!$G$4,أساسيات!$H$4,IF(H224&lt;=أساسيات!$G$3,أساسيات!$H$3,أساسيات!$H$2))))))))))))</f>
        <v>الخامس</v>
      </c>
      <c r="AG224" s="95" t="str">
        <f>IF(H224="","",IF(H224&lt;=أساسيات!$G$13,أساسيات!$I$13,IF(H224&lt;=أساسيات!$G$12,أساسيات!$I$12,IF(H224&lt;=أساسيات!$G$11,أساسيات!$I$11,IF(H224&lt;=أساسيات!$G$10,أساسيات!$I$10,IF(H224&lt;=أساسيات!$G$9,أساسيات!$I$9,IF(H224&lt;=أساسيات!$G$8,أساسيات!$I$8,IF(H224&lt;=أساسيات!$G$7,أساسيات!$I$7,IF(H224&lt;=أساسيات!$G$6,أساسيات!$I$6,IF(H224&lt;=أساسيات!$G$5,أساسيات!$I$5,IF(H224&lt;=أساسيات!$G$4,أساسيات!$I$4,IF(H224&lt;=أساسيات!$G$3,أساسيات!$I$3,أساسيات!$I$2))))))))))))</f>
        <v>ويجوز رابع وثالث</v>
      </c>
      <c r="AH224" s="91"/>
      <c r="AI224" s="99">
        <f>IFERROR(IF(H224="","",DATEDIF($H224,أساسيات!$J$2,"Y")),"")</f>
        <v>9</v>
      </c>
      <c r="AJ224" s="99">
        <f>IFERROR(IF(H224="","",DATEDIF($H224,أساسيات!$J$2,"ym")),"")</f>
        <v>8</v>
      </c>
      <c r="AK224" s="99">
        <f>IFERROR(IF(H224="","",DATEDIF($H224,أساسيات!$J$2,"md")),"")</f>
        <v>0</v>
      </c>
      <c r="AL224" s="99"/>
      <c r="AM224" s="99"/>
      <c r="AN224" s="88"/>
      <c r="AO224" s="88"/>
      <c r="AP224" s="94">
        <v>48</v>
      </c>
      <c r="AQ224" s="94">
        <v>3</v>
      </c>
    </row>
    <row r="225" spans="1:43" s="96" customFormat="1" x14ac:dyDescent="0.25">
      <c r="A225" s="88">
        <v>213</v>
      </c>
      <c r="B225" s="89">
        <v>16</v>
      </c>
      <c r="C225" s="128" t="s">
        <v>283</v>
      </c>
      <c r="D225" s="128" t="s">
        <v>117</v>
      </c>
      <c r="E225" s="91" t="s">
        <v>113</v>
      </c>
      <c r="F225" s="129" t="s">
        <v>455</v>
      </c>
      <c r="G225" s="88"/>
      <c r="H225" s="92">
        <v>39826</v>
      </c>
      <c r="I225" s="92" t="s">
        <v>672</v>
      </c>
      <c r="J225" s="90" t="s">
        <v>1164</v>
      </c>
      <c r="K225" s="97" t="s">
        <v>642</v>
      </c>
      <c r="L225" s="91" t="s">
        <v>436</v>
      </c>
      <c r="M225" s="91" t="s">
        <v>899</v>
      </c>
      <c r="N225" s="88"/>
      <c r="O225" s="94"/>
      <c r="P225" s="94" t="s">
        <v>114</v>
      </c>
      <c r="Q225" s="93" t="s">
        <v>115</v>
      </c>
      <c r="R225" s="94"/>
      <c r="S225" s="94"/>
      <c r="T225" s="94"/>
      <c r="U225" s="94"/>
      <c r="V225" s="91"/>
      <c r="W225" s="88"/>
      <c r="X225" s="88"/>
      <c r="Y225" s="89"/>
      <c r="Z225" s="89"/>
      <c r="AA225" s="89"/>
      <c r="AB225" s="92">
        <v>43466</v>
      </c>
      <c r="AC225" s="94" t="s">
        <v>677</v>
      </c>
      <c r="AD225" s="94" t="s">
        <v>677</v>
      </c>
      <c r="AE225" s="88" t="s">
        <v>484</v>
      </c>
      <c r="AF225" s="94" t="str">
        <f>IF(H225="","",IF(H225&lt;=أساسيات!$G$13,أساسيات!$H$13,IF(H225&lt;=أساسيات!$G$12,أساسيات!$H$12,IF(H225&lt;=أساسيات!$G$11,أساسيات!$H$11,IF(H225&lt;=أساسيات!$G$10,أساسيات!$H$10,IF(H225&lt;=أساسيات!$G$9,أساسيات!$H$9,IF(H225&lt;=أساسيات!$G$8,أساسيات!$H$8,IF(H225&lt;=أساسيات!$G$7,أساسيات!$H$7,IF(H225&lt;=أساسيات!$G$6,أساسيات!$H$6,IF(H225&lt;=أساسيات!$G$5,أساسيات!$H$5,IF(H225&lt;=أساسيات!$G$4,أساسيات!$H$4,IF(H225&lt;=أساسيات!$G$3,أساسيات!$H$3,أساسيات!$H$2))))))))))))</f>
        <v>السادس</v>
      </c>
      <c r="AG225" s="95" t="str">
        <f>IF(H225="","",IF(H225&lt;=أساسيات!$G$13,أساسيات!$I$13,IF(H225&lt;=أساسيات!$G$12,أساسيات!$I$12,IF(H225&lt;=أساسيات!$G$11,أساسيات!$I$11,IF(H225&lt;=أساسيات!$G$10,أساسيات!$I$10,IF(H225&lt;=أساسيات!$G$9,أساسيات!$I$9,IF(H225&lt;=أساسيات!$G$8,أساسيات!$I$8,IF(H225&lt;=أساسيات!$G$7,أساسيات!$I$7,IF(H225&lt;=أساسيات!$G$6,أساسيات!$I$6,IF(H225&lt;=أساسيات!$G$5,أساسيات!$I$5,IF(H225&lt;=أساسيات!$G$4,أساسيات!$I$4,IF(H225&lt;=أساسيات!$G$3,أساسيات!$I$3,أساسيات!$I$2))))))))))))</f>
        <v>ويجوز خامس ورابع</v>
      </c>
      <c r="AH225" s="91"/>
      <c r="AI225" s="99">
        <f>IFERROR(IF(H225="","",DATEDIF($H225,أساسيات!$J$2,"Y")),"")</f>
        <v>10</v>
      </c>
      <c r="AJ225" s="99">
        <f>IFERROR(IF(H225="","",DATEDIF($H225,أساسيات!$J$2,"ym")),"")</f>
        <v>7</v>
      </c>
      <c r="AK225" s="99">
        <f>IFERROR(IF(H225="","",DATEDIF($H225,أساسيات!$J$2,"md")),"")</f>
        <v>19</v>
      </c>
      <c r="AL225" s="99"/>
      <c r="AM225" s="99"/>
      <c r="AN225" s="88"/>
      <c r="AO225" s="88"/>
      <c r="AP225" s="94">
        <v>54</v>
      </c>
      <c r="AQ225" s="94">
        <v>3</v>
      </c>
    </row>
    <row r="226" spans="1:43" s="96" customFormat="1" x14ac:dyDescent="0.25">
      <c r="A226" s="88">
        <v>70</v>
      </c>
      <c r="B226" s="89">
        <v>17</v>
      </c>
      <c r="C226" s="128" t="s">
        <v>62</v>
      </c>
      <c r="D226" s="128" t="s">
        <v>167</v>
      </c>
      <c r="E226" s="91" t="s">
        <v>168</v>
      </c>
      <c r="F226" s="129" t="s">
        <v>169</v>
      </c>
      <c r="G226" s="88"/>
      <c r="H226" s="92">
        <v>40029</v>
      </c>
      <c r="I226" s="92">
        <v>43661</v>
      </c>
      <c r="J226" s="90" t="s">
        <v>1164</v>
      </c>
      <c r="K226" s="97" t="s">
        <v>642</v>
      </c>
      <c r="L226" s="91" t="s">
        <v>304</v>
      </c>
      <c r="M226" s="91" t="s">
        <v>894</v>
      </c>
      <c r="N226" s="88"/>
      <c r="O226" s="94"/>
      <c r="P226" s="94" t="s">
        <v>114</v>
      </c>
      <c r="Q226" s="93" t="s">
        <v>115</v>
      </c>
      <c r="R226" s="94"/>
      <c r="S226" s="94"/>
      <c r="T226" s="94"/>
      <c r="U226" s="94"/>
      <c r="V226" s="91"/>
      <c r="W226" s="88"/>
      <c r="X226" s="88"/>
      <c r="Y226" s="89">
        <v>944757668</v>
      </c>
      <c r="Z226" s="89"/>
      <c r="AA226" s="89"/>
      <c r="AB226" s="92">
        <v>43466</v>
      </c>
      <c r="AC226" s="94" t="s">
        <v>677</v>
      </c>
      <c r="AD226" s="94" t="s">
        <v>677</v>
      </c>
      <c r="AE226" s="88" t="s">
        <v>484</v>
      </c>
      <c r="AF226" s="94" t="str">
        <f>IF(H226="","",IF(H226&lt;=أساسيات!$G$13,أساسيات!$H$13,IF(H226&lt;=أساسيات!$G$12,أساسيات!$H$12,IF(H226&lt;=أساسيات!$G$11,أساسيات!$H$11,IF(H226&lt;=أساسيات!$G$10,أساسيات!$H$10,IF(H226&lt;=أساسيات!$G$9,أساسيات!$H$9,IF(H226&lt;=أساسيات!$G$8,أساسيات!$H$8,IF(H226&lt;=أساسيات!$G$7,أساسيات!$H$7,IF(H226&lt;=أساسيات!$G$6,أساسيات!$H$6,IF(H226&lt;=أساسيات!$G$5,أساسيات!$H$5,IF(H226&lt;=أساسيات!$G$4,أساسيات!$H$4,IF(H226&lt;=أساسيات!$G$3,أساسيات!$H$3,أساسيات!$H$2))))))))))))</f>
        <v>الخامس</v>
      </c>
      <c r="AG226" s="95" t="str">
        <f>IF(H226="","",IF(H226&lt;=أساسيات!$G$13,أساسيات!$I$13,IF(H226&lt;=أساسيات!$G$12,أساسيات!$I$12,IF(H226&lt;=أساسيات!$G$11,أساسيات!$I$11,IF(H226&lt;=أساسيات!$G$10,أساسيات!$I$10,IF(H226&lt;=أساسيات!$G$9,أساسيات!$I$9,IF(H226&lt;=أساسيات!$G$8,أساسيات!$I$8,IF(H226&lt;=أساسيات!$G$7,أساسيات!$I$7,IF(H226&lt;=أساسيات!$G$6,أساسيات!$I$6,IF(H226&lt;=أساسيات!$G$5,أساسيات!$I$5,IF(H226&lt;=أساسيات!$G$4,أساسيات!$I$4,IF(H226&lt;=أساسيات!$G$3,أساسيات!$I$3,أساسيات!$I$2))))))))))))</f>
        <v>ويجوز رابع وثالث</v>
      </c>
      <c r="AH226" s="91"/>
      <c r="AI226" s="99">
        <f>IFERROR(IF(H226="","",DATEDIF($H226,أساسيات!$J$2,"Y")),"")</f>
        <v>10</v>
      </c>
      <c r="AJ226" s="99">
        <f>IFERROR(IF(H226="","",DATEDIF($H226,أساسيات!$J$2,"ym")),"")</f>
        <v>0</v>
      </c>
      <c r="AK226" s="99">
        <f>IFERROR(IF(H226="","",DATEDIF($H226,أساسيات!$J$2,"md")),"")</f>
        <v>28</v>
      </c>
      <c r="AL226" s="99"/>
      <c r="AM226" s="99"/>
      <c r="AN226" s="88"/>
      <c r="AO226" s="88"/>
      <c r="AP226" s="94">
        <v>49</v>
      </c>
      <c r="AQ226" s="94">
        <v>4</v>
      </c>
    </row>
    <row r="227" spans="1:43" s="96" customFormat="1" x14ac:dyDescent="0.25">
      <c r="A227" s="88">
        <v>231</v>
      </c>
      <c r="B227" s="89">
        <v>18</v>
      </c>
      <c r="C227" s="128" t="s">
        <v>110</v>
      </c>
      <c r="D227" s="128" t="s">
        <v>127</v>
      </c>
      <c r="E227" s="91" t="s">
        <v>128</v>
      </c>
      <c r="F227" s="129" t="s">
        <v>129</v>
      </c>
      <c r="G227" s="88"/>
      <c r="H227" s="92">
        <v>39943</v>
      </c>
      <c r="I227" s="92" t="s">
        <v>672</v>
      </c>
      <c r="J227" s="90" t="s">
        <v>1164</v>
      </c>
      <c r="K227" s="97" t="s">
        <v>642</v>
      </c>
      <c r="L227" s="91" t="s">
        <v>323</v>
      </c>
      <c r="M227" s="91" t="s">
        <v>895</v>
      </c>
      <c r="N227" s="88"/>
      <c r="O227" s="94"/>
      <c r="P227" s="94" t="s">
        <v>125</v>
      </c>
      <c r="Q227" s="93" t="s">
        <v>116</v>
      </c>
      <c r="R227" s="94"/>
      <c r="S227" s="94"/>
      <c r="T227" s="94"/>
      <c r="U227" s="94"/>
      <c r="V227" s="91"/>
      <c r="W227" s="88"/>
      <c r="X227" s="88"/>
      <c r="Y227" s="89"/>
      <c r="Z227" s="89"/>
      <c r="AA227" s="89"/>
      <c r="AB227" s="92">
        <v>43565</v>
      </c>
      <c r="AC227" s="94" t="s">
        <v>677</v>
      </c>
      <c r="AD227" s="94" t="s">
        <v>677</v>
      </c>
      <c r="AE227" s="88" t="s">
        <v>484</v>
      </c>
      <c r="AF227" s="94" t="str">
        <f>IF(H227="","",IF(H227&lt;=أساسيات!$G$13,أساسيات!$H$13,IF(H227&lt;=أساسيات!$G$12,أساسيات!$H$12,IF(H227&lt;=أساسيات!$G$11,أساسيات!$H$11,IF(H227&lt;=أساسيات!$G$10,أساسيات!$H$10,IF(H227&lt;=أساسيات!$G$9,أساسيات!$H$9,IF(H227&lt;=أساسيات!$G$8,أساسيات!$H$8,IF(H227&lt;=أساسيات!$G$7,أساسيات!$H$7,IF(H227&lt;=أساسيات!$G$6,أساسيات!$H$6,IF(H227&lt;=أساسيات!$G$5,أساسيات!$H$5,IF(H227&lt;=أساسيات!$G$4,أساسيات!$H$4,IF(H227&lt;=أساسيات!$G$3,أساسيات!$H$3,أساسيات!$H$2))))))))))))</f>
        <v>الخامس</v>
      </c>
      <c r="AG227" s="95" t="str">
        <f>IF(H227="","",IF(H227&lt;=أساسيات!$G$13,أساسيات!$I$13,IF(H227&lt;=أساسيات!$G$12,أساسيات!$I$12,IF(H227&lt;=أساسيات!$G$11,أساسيات!$I$11,IF(H227&lt;=أساسيات!$G$10,أساسيات!$I$10,IF(H227&lt;=أساسيات!$G$9,أساسيات!$I$9,IF(H227&lt;=أساسيات!$G$8,أساسيات!$I$8,IF(H227&lt;=أساسيات!$G$7,أساسيات!$I$7,IF(H227&lt;=أساسيات!$G$6,أساسيات!$I$6,IF(H227&lt;=أساسيات!$G$5,أساسيات!$I$5,IF(H227&lt;=أساسيات!$G$4,أساسيات!$I$4,IF(H227&lt;=أساسيات!$G$3,أساسيات!$I$3,أساسيات!$I$2))))))))))))</f>
        <v>ويجوز رابع وثالث</v>
      </c>
      <c r="AH227" s="91"/>
      <c r="AI227" s="99">
        <f>IFERROR(IF(H227="","",DATEDIF($H227,أساسيات!$J$2,"Y")),"")</f>
        <v>10</v>
      </c>
      <c r="AJ227" s="99">
        <f>IFERROR(IF(H227="","",DATEDIF($H227,أساسيات!$J$2,"ym")),"")</f>
        <v>3</v>
      </c>
      <c r="AK227" s="99">
        <f>IFERROR(IF(H227="","",DATEDIF($H227,أساسيات!$J$2,"md")),"")</f>
        <v>22</v>
      </c>
      <c r="AL227" s="99"/>
      <c r="AM227" s="99"/>
      <c r="AN227" s="88"/>
      <c r="AO227" s="88"/>
      <c r="AP227" s="94">
        <v>50</v>
      </c>
      <c r="AQ227" s="94">
        <v>3</v>
      </c>
    </row>
    <row r="228" spans="1:43" s="96" customFormat="1" x14ac:dyDescent="0.25">
      <c r="A228" s="88" t="s">
        <v>1610</v>
      </c>
      <c r="B228" s="89">
        <v>19</v>
      </c>
      <c r="C228" s="128" t="s">
        <v>140</v>
      </c>
      <c r="D228" s="128" t="s">
        <v>700</v>
      </c>
      <c r="E228" s="91" t="s">
        <v>507</v>
      </c>
      <c r="F228" s="129" t="s">
        <v>9</v>
      </c>
      <c r="G228" s="88"/>
      <c r="H228" s="92">
        <v>40179</v>
      </c>
      <c r="I228" s="92">
        <v>43666</v>
      </c>
      <c r="J228" s="90" t="s">
        <v>1164</v>
      </c>
      <c r="K228" s="97" t="s">
        <v>642</v>
      </c>
      <c r="L228" s="91" t="s">
        <v>791</v>
      </c>
      <c r="M228" s="91" t="s">
        <v>859</v>
      </c>
      <c r="N228" s="88"/>
      <c r="O228" s="94" t="s">
        <v>692</v>
      </c>
      <c r="P228" s="94" t="s">
        <v>696</v>
      </c>
      <c r="Q228" s="93" t="s">
        <v>116</v>
      </c>
      <c r="R228" s="94"/>
      <c r="S228" s="94"/>
      <c r="T228" s="94"/>
      <c r="U228" s="94"/>
      <c r="V228" s="91"/>
      <c r="W228" s="88"/>
      <c r="X228" s="88"/>
      <c r="Y228" s="89"/>
      <c r="Z228" s="89"/>
      <c r="AA228" s="89"/>
      <c r="AB228" s="92">
        <v>43444</v>
      </c>
      <c r="AC228" s="94" t="s">
        <v>677</v>
      </c>
      <c r="AD228" s="94" t="s">
        <v>677</v>
      </c>
      <c r="AE228" s="88"/>
      <c r="AF228" s="94" t="str">
        <f>IF(H228="","",IF(H228&lt;=أساسيات!$G$13,أساسيات!$H$13,IF(H228&lt;=أساسيات!$G$12,أساسيات!$H$12,IF(H228&lt;=أساسيات!$G$11,أساسيات!$H$11,IF(H228&lt;=أساسيات!$G$10,أساسيات!$H$10,IF(H228&lt;=أساسيات!$G$9,أساسيات!$H$9,IF(H228&lt;=أساسيات!$G$8,أساسيات!$H$8,IF(H228&lt;=أساسيات!$G$7,أساسيات!$H$7,IF(H228&lt;=أساسيات!$G$6,أساسيات!$H$6,IF(H228&lt;=أساسيات!$G$5,أساسيات!$H$5,IF(H228&lt;=أساسيات!$G$4,أساسيات!$H$4,IF(H228&lt;=أساسيات!$G$3,أساسيات!$H$3,أساسيات!$H$2))))))))))))</f>
        <v>الخامس</v>
      </c>
      <c r="AG228" s="95" t="str">
        <f>IF(H228="","",IF(H228&lt;=أساسيات!$G$13,أساسيات!$I$13,IF(H228&lt;=أساسيات!$G$12,أساسيات!$I$12,IF(H228&lt;=أساسيات!$G$11,أساسيات!$I$11,IF(H228&lt;=أساسيات!$G$10,أساسيات!$I$10,IF(H228&lt;=أساسيات!$G$9,أساسيات!$I$9,IF(H228&lt;=أساسيات!$G$8,أساسيات!$I$8,IF(H228&lt;=أساسيات!$G$7,أساسيات!$I$7,IF(H228&lt;=أساسيات!$G$6,أساسيات!$I$6,IF(H228&lt;=أساسيات!$G$5,أساسيات!$I$5,IF(H228&lt;=أساسيات!$G$4,أساسيات!$I$4,IF(H228&lt;=أساسيات!$G$3,أساسيات!$I$3,أساسيات!$I$2))))))))))))</f>
        <v>ويجوز رابع وثالث</v>
      </c>
      <c r="AH228" s="91"/>
      <c r="AI228" s="99">
        <f>IFERROR(IF(H228="","",DATEDIF($H228,أساسيات!$J$2,"Y")),"")</f>
        <v>9</v>
      </c>
      <c r="AJ228" s="99">
        <f>IFERROR(IF(H228="","",DATEDIF($H228,أساسيات!$J$2,"ym")),"")</f>
        <v>8</v>
      </c>
      <c r="AK228" s="99">
        <f>IFERROR(IF(H228="","",DATEDIF($H228,أساسيات!$J$2,"md")),"")</f>
        <v>0</v>
      </c>
      <c r="AL228" s="99"/>
      <c r="AM228" s="99"/>
      <c r="AN228" s="88"/>
      <c r="AO228" s="88"/>
      <c r="AP228" s="94">
        <v>9</v>
      </c>
      <c r="AQ228" s="94">
        <v>4</v>
      </c>
    </row>
    <row r="229" spans="1:43" s="96" customFormat="1" x14ac:dyDescent="0.25">
      <c r="A229" s="88" t="s">
        <v>1648</v>
      </c>
      <c r="B229" s="89">
        <v>20</v>
      </c>
      <c r="C229" s="128" t="s">
        <v>656</v>
      </c>
      <c r="D229" s="128" t="s">
        <v>452</v>
      </c>
      <c r="E229" s="91" t="s">
        <v>1190</v>
      </c>
      <c r="F229" s="129" t="s">
        <v>1620</v>
      </c>
      <c r="G229" s="88" t="s">
        <v>1370</v>
      </c>
      <c r="H229" s="92">
        <v>40909</v>
      </c>
      <c r="I229" s="92"/>
      <c r="J229" s="90" t="s">
        <v>1164</v>
      </c>
      <c r="K229" s="97" t="s">
        <v>642</v>
      </c>
      <c r="L229" s="91" t="s">
        <v>1621</v>
      </c>
      <c r="M229" s="91" t="s">
        <v>1622</v>
      </c>
      <c r="N229" s="88" t="s">
        <v>566</v>
      </c>
      <c r="O229" s="94" t="s">
        <v>1623</v>
      </c>
      <c r="P229" s="94" t="s">
        <v>696</v>
      </c>
      <c r="Q229" s="93" t="s">
        <v>115</v>
      </c>
      <c r="R229" s="94"/>
      <c r="S229" s="94" t="s">
        <v>1624</v>
      </c>
      <c r="T229" s="94">
        <v>3926</v>
      </c>
      <c r="U229" s="94"/>
      <c r="V229" s="91"/>
      <c r="W229" s="88"/>
      <c r="X229" s="88"/>
      <c r="Y229" s="89"/>
      <c r="Z229" s="89"/>
      <c r="AA229" s="89"/>
      <c r="AB229" s="92"/>
      <c r="AC229" s="94"/>
      <c r="AD229" s="94"/>
      <c r="AE229" s="88"/>
      <c r="AF229" s="94" t="str">
        <f>IF(H229="","",IF(H229&lt;=أساسيات!$G$13,أساسيات!$H$13,IF(H229&lt;=أساسيات!$G$12,أساسيات!$H$12,IF(H229&lt;=أساسيات!$G$11,أساسيات!$H$11,IF(H229&lt;=أساسيات!$G$10,أساسيات!$H$10,IF(H229&lt;=أساسيات!$G$9,أساسيات!$H$9,IF(H229&lt;=أساسيات!$G$8,أساسيات!$H$8,IF(H229&lt;=أساسيات!$G$7,أساسيات!$H$7,IF(H229&lt;=أساسيات!$G$6,أساسيات!$H$6,IF(H229&lt;=أساسيات!$G$5,أساسيات!$H$5,IF(H229&lt;=أساسيات!$G$4,أساسيات!$H$4,IF(H229&lt;=أساسيات!$G$3,أساسيات!$H$3,أساسيات!$H$2))))))))))))</f>
        <v>الثالث</v>
      </c>
      <c r="AG229" s="95" t="str">
        <f>IF(H229="","",IF(H229&lt;=أساسيات!$G$13,أساسيات!$I$13,IF(H229&lt;=أساسيات!$G$12,أساسيات!$I$12,IF(H229&lt;=أساسيات!$G$11,أساسيات!$I$11,IF(H229&lt;=أساسيات!$G$10,أساسيات!$I$10,IF(H229&lt;=أساسيات!$G$9,أساسيات!$I$9,IF(H229&lt;=أساسيات!$G$8,أساسيات!$I$8,IF(H229&lt;=أساسيات!$G$7,أساسيات!$I$7,IF(H229&lt;=أساسيات!$G$6,أساسيات!$I$6,IF(H229&lt;=أساسيات!$G$5,أساسيات!$I$5,IF(H229&lt;=أساسيات!$G$4,أساسيات!$I$4,IF(H229&lt;=أساسيات!$G$3,أساسيات!$I$3,أساسيات!$I$2))))))))))))</f>
        <v>ويجوز ثاني</v>
      </c>
      <c r="AH229" s="91"/>
      <c r="AI229" s="99">
        <f>IFERROR(IF(H229="","",DATEDIF($H229,أساسيات!$J$2,"Y")),"")</f>
        <v>7</v>
      </c>
      <c r="AJ229" s="99">
        <f>IFERROR(IF(H229="","",DATEDIF($H229,أساسيات!$J$2,"ym")),"")</f>
        <v>8</v>
      </c>
      <c r="AK229" s="99">
        <f>IFERROR(IF(H229="","",DATEDIF($H229,أساسيات!$J$2,"md")),"")</f>
        <v>0</v>
      </c>
      <c r="AL229" s="99"/>
      <c r="AM229" s="99"/>
      <c r="AN229" s="88"/>
      <c r="AO229" s="88"/>
      <c r="AP229" s="94"/>
      <c r="AQ229" s="94"/>
    </row>
    <row r="230" spans="1:43" s="96" customFormat="1" x14ac:dyDescent="0.25">
      <c r="A230" s="88">
        <v>68</v>
      </c>
      <c r="B230" s="89">
        <v>21</v>
      </c>
      <c r="C230" s="128" t="s">
        <v>166</v>
      </c>
      <c r="D230" s="128" t="s">
        <v>130</v>
      </c>
      <c r="E230" s="91" t="s">
        <v>138</v>
      </c>
      <c r="F230" s="129" t="s">
        <v>18</v>
      </c>
      <c r="G230" s="88"/>
      <c r="H230" s="92">
        <v>40238</v>
      </c>
      <c r="I230" s="92" t="s">
        <v>672</v>
      </c>
      <c r="J230" s="90" t="s">
        <v>1164</v>
      </c>
      <c r="K230" s="97" t="s">
        <v>642</v>
      </c>
      <c r="L230" s="91" t="s">
        <v>303</v>
      </c>
      <c r="M230" s="91" t="s">
        <v>897</v>
      </c>
      <c r="N230" s="88"/>
      <c r="O230" s="94" t="s">
        <v>235</v>
      </c>
      <c r="P230" s="94" t="s">
        <v>114</v>
      </c>
      <c r="Q230" s="93" t="s">
        <v>116</v>
      </c>
      <c r="R230" s="94"/>
      <c r="S230" s="94"/>
      <c r="T230" s="94"/>
      <c r="U230" s="94"/>
      <c r="V230" s="91"/>
      <c r="W230" s="88"/>
      <c r="X230" s="88"/>
      <c r="Y230" s="89">
        <v>966802961</v>
      </c>
      <c r="Z230" s="89"/>
      <c r="AA230" s="89"/>
      <c r="AB230" s="92">
        <v>43225</v>
      </c>
      <c r="AC230" s="94" t="s">
        <v>677</v>
      </c>
      <c r="AD230" s="94" t="s">
        <v>677</v>
      </c>
      <c r="AE230" s="88" t="s">
        <v>484</v>
      </c>
      <c r="AF230" s="94" t="str">
        <f>IF(H230="","",IF(H230&lt;=أساسيات!$G$13,أساسيات!$H$13,IF(H230&lt;=أساسيات!$G$12,أساسيات!$H$12,IF(H230&lt;=أساسيات!$G$11,أساسيات!$H$11,IF(H230&lt;=أساسيات!$G$10,أساسيات!$H$10,IF(H230&lt;=أساسيات!$G$9,أساسيات!$H$9,IF(H230&lt;=أساسيات!$G$8,أساسيات!$H$8,IF(H230&lt;=أساسيات!$G$7,أساسيات!$H$7,IF(H230&lt;=أساسيات!$G$6,أساسيات!$H$6,IF(H230&lt;=أساسيات!$G$5,أساسيات!$H$5,IF(H230&lt;=أساسيات!$G$4,أساسيات!$H$4,IF(H230&lt;=أساسيات!$G$3,أساسيات!$H$3,أساسيات!$H$2))))))))))))</f>
        <v>الرابع</v>
      </c>
      <c r="AG230" s="95" t="str">
        <f>IF(H230="","",IF(H230&lt;=أساسيات!$G$13,أساسيات!$I$13,IF(H230&lt;=أساسيات!$G$12,أساسيات!$I$12,IF(H230&lt;=أساسيات!$G$11,أساسيات!$I$11,IF(H230&lt;=أساسيات!$G$10,أساسيات!$I$10,IF(H230&lt;=أساسيات!$G$9,أساسيات!$I$9,IF(H230&lt;=أساسيات!$G$8,أساسيات!$I$8,IF(H230&lt;=أساسيات!$G$7,أساسيات!$I$7,IF(H230&lt;=أساسيات!$G$6,أساسيات!$I$6,IF(H230&lt;=أساسيات!$G$5,أساسيات!$I$5,IF(H230&lt;=أساسيات!$G$4,أساسيات!$I$4,IF(H230&lt;=أساسيات!$G$3,أساسيات!$I$3,أساسيات!$I$2))))))))))))</f>
        <v>ويجوز ثالث</v>
      </c>
      <c r="AH230" s="91"/>
      <c r="AI230" s="99">
        <f>IFERROR(IF(H230="","",DATEDIF($H230,أساسيات!$J$2,"Y")),"")</f>
        <v>9</v>
      </c>
      <c r="AJ230" s="99">
        <f>IFERROR(IF(H230="","",DATEDIF($H230,أساسيات!$J$2,"ym")),"")</f>
        <v>6</v>
      </c>
      <c r="AK230" s="99">
        <f>IFERROR(IF(H230="","",DATEDIF($H230,أساسيات!$J$2,"md")),"")</f>
        <v>0</v>
      </c>
      <c r="AL230" s="99"/>
      <c r="AM230" s="99"/>
      <c r="AN230" s="88"/>
      <c r="AO230" s="88"/>
      <c r="AP230" s="94">
        <v>52</v>
      </c>
      <c r="AQ230" s="94">
        <v>4</v>
      </c>
    </row>
    <row r="231" spans="1:43" s="96" customFormat="1" x14ac:dyDescent="0.25">
      <c r="A231" s="88"/>
      <c r="B231" s="89">
        <v>22</v>
      </c>
      <c r="C231" s="128" t="s">
        <v>744</v>
      </c>
      <c r="D231" s="128" t="s">
        <v>707</v>
      </c>
      <c r="E231" s="91" t="s">
        <v>745</v>
      </c>
      <c r="F231" s="129" t="s">
        <v>616</v>
      </c>
      <c r="G231" s="88"/>
      <c r="H231" s="92">
        <v>39842</v>
      </c>
      <c r="I231" s="92"/>
      <c r="J231" s="90" t="s">
        <v>1164</v>
      </c>
      <c r="K231" s="97" t="s">
        <v>642</v>
      </c>
      <c r="L231" s="91" t="s">
        <v>826</v>
      </c>
      <c r="M231" s="91" t="s">
        <v>1015</v>
      </c>
      <c r="N231" s="88"/>
      <c r="O231" s="94" t="s">
        <v>775</v>
      </c>
      <c r="P231" s="94"/>
      <c r="Q231" s="93" t="s">
        <v>115</v>
      </c>
      <c r="R231" s="94" t="s">
        <v>417</v>
      </c>
      <c r="S231" s="94"/>
      <c r="T231" s="94"/>
      <c r="U231" s="94"/>
      <c r="V231" s="91" t="s">
        <v>417</v>
      </c>
      <c r="W231" s="88"/>
      <c r="X231" s="88"/>
      <c r="Y231" s="89"/>
      <c r="Z231" s="89"/>
      <c r="AA231" s="89"/>
      <c r="AB231" s="92"/>
      <c r="AC231" s="94"/>
      <c r="AD231" s="94"/>
      <c r="AE231" s="88"/>
      <c r="AF231" s="94" t="str">
        <f>IF(H231="","",IF(H231&lt;=أساسيات!$G$13,أساسيات!$H$13,IF(H231&lt;=أساسيات!$G$12,أساسيات!$H$12,IF(H231&lt;=أساسيات!$G$11,أساسيات!$H$11,IF(H231&lt;=أساسيات!$G$10,أساسيات!$H$10,IF(H231&lt;=أساسيات!$G$9,أساسيات!$H$9,IF(H231&lt;=أساسيات!$G$8,أساسيات!$H$8,IF(H231&lt;=أساسيات!$G$7,أساسيات!$H$7,IF(H231&lt;=أساسيات!$G$6,أساسيات!$H$6,IF(H231&lt;=أساسيات!$G$5,أساسيات!$H$5,IF(H231&lt;=أساسيات!$G$4,أساسيات!$H$4,IF(H231&lt;=أساسيات!$G$3,أساسيات!$H$3,أساسيات!$H$2))))))))))))</f>
        <v>السادس</v>
      </c>
      <c r="AG231" s="95" t="str">
        <f>IF(H231="","",IF(H231&lt;=أساسيات!$G$13,أساسيات!$I$13,IF(H231&lt;=أساسيات!$G$12,أساسيات!$I$12,IF(H231&lt;=أساسيات!$G$11,أساسيات!$I$11,IF(H231&lt;=أساسيات!$G$10,أساسيات!$I$10,IF(H231&lt;=أساسيات!$G$9,أساسيات!$I$9,IF(H231&lt;=أساسيات!$G$8,أساسيات!$I$8,IF(H231&lt;=أساسيات!$G$7,أساسيات!$I$7,IF(H231&lt;=أساسيات!$G$6,أساسيات!$I$6,IF(H231&lt;=أساسيات!$G$5,أساسيات!$I$5,IF(H231&lt;=أساسيات!$G$4,أساسيات!$I$4,IF(H231&lt;=أساسيات!$G$3,أساسيات!$I$3,أساسيات!$I$2))))))))))))</f>
        <v>ويجوز خامس ورابع</v>
      </c>
      <c r="AH231" s="91"/>
      <c r="AI231" s="99">
        <f>IFERROR(IF(H231="","",DATEDIF($H231,أساسيات!$J$2,"Y")),"")</f>
        <v>10</v>
      </c>
      <c r="AJ231" s="99">
        <f>IFERROR(IF(H231="","",DATEDIF($H231,أساسيات!$J$2,"ym")),"")</f>
        <v>7</v>
      </c>
      <c r="AK231" s="99">
        <f>IFERROR(IF(H231="","",DATEDIF($H231,أساسيات!$J$2,"md")),"")</f>
        <v>3</v>
      </c>
      <c r="AL231" s="99"/>
      <c r="AM231" s="99"/>
      <c r="AN231" s="88"/>
      <c r="AO231" s="88"/>
      <c r="AP231" s="94">
        <v>178</v>
      </c>
      <c r="AQ231" s="94"/>
    </row>
    <row r="232" spans="1:43" s="96" customFormat="1" x14ac:dyDescent="0.25">
      <c r="A232" s="88">
        <v>71</v>
      </c>
      <c r="B232" s="89">
        <v>23</v>
      </c>
      <c r="C232" s="128" t="s">
        <v>59</v>
      </c>
      <c r="D232" s="128" t="s">
        <v>187</v>
      </c>
      <c r="E232" s="91" t="s">
        <v>536</v>
      </c>
      <c r="F232" s="129" t="s">
        <v>23</v>
      </c>
      <c r="G232" s="88"/>
      <c r="H232" s="92">
        <v>40591</v>
      </c>
      <c r="I232" s="92" t="s">
        <v>672</v>
      </c>
      <c r="J232" s="90" t="s">
        <v>1164</v>
      </c>
      <c r="K232" s="97" t="s">
        <v>642</v>
      </c>
      <c r="L232" s="91" t="s">
        <v>309</v>
      </c>
      <c r="M232" s="91" t="s">
        <v>898</v>
      </c>
      <c r="N232" s="88"/>
      <c r="O232" s="94" t="s">
        <v>544</v>
      </c>
      <c r="P232" s="94" t="s">
        <v>114</v>
      </c>
      <c r="Q232" s="93" t="s">
        <v>115</v>
      </c>
      <c r="R232" s="94"/>
      <c r="S232" s="94"/>
      <c r="T232" s="94"/>
      <c r="U232" s="94"/>
      <c r="V232" s="91"/>
      <c r="W232" s="88"/>
      <c r="X232" s="88"/>
      <c r="Y232" s="89">
        <v>942290839</v>
      </c>
      <c r="Z232" s="89"/>
      <c r="AA232" s="89"/>
      <c r="AB232" s="92">
        <v>43466</v>
      </c>
      <c r="AC232" s="94" t="s">
        <v>677</v>
      </c>
      <c r="AD232" s="94" t="s">
        <v>677</v>
      </c>
      <c r="AE232" s="88" t="s">
        <v>484</v>
      </c>
      <c r="AF232" s="94" t="str">
        <f>IF(H232="","",IF(H232&lt;=أساسيات!$G$13,أساسيات!$H$13,IF(H232&lt;=أساسيات!$G$12,أساسيات!$H$12,IF(H232&lt;=أساسيات!$G$11,أساسيات!$H$11,IF(H232&lt;=أساسيات!$G$10,أساسيات!$H$10,IF(H232&lt;=أساسيات!$G$9,أساسيات!$H$9,IF(H232&lt;=أساسيات!$G$8,أساسيات!$H$8,IF(H232&lt;=أساسيات!$G$7,أساسيات!$H$7,IF(H232&lt;=أساسيات!$G$6,أساسيات!$H$6,IF(H232&lt;=أساسيات!$G$5,أساسيات!$H$5,IF(H232&lt;=أساسيات!$G$4,أساسيات!$H$4,IF(H232&lt;=أساسيات!$G$3,أساسيات!$H$3,أساسيات!$H$2))))))))))))</f>
        <v>الثالث</v>
      </c>
      <c r="AG232" s="95" t="str">
        <f>IF(H232="","",IF(H232&lt;=أساسيات!$G$13,أساسيات!$I$13,IF(H232&lt;=أساسيات!$G$12,أساسيات!$I$12,IF(H232&lt;=أساسيات!$G$11,أساسيات!$I$11,IF(H232&lt;=أساسيات!$G$10,أساسيات!$I$10,IF(H232&lt;=أساسيات!$G$9,أساسيات!$I$9,IF(H232&lt;=أساسيات!$G$8,أساسيات!$I$8,IF(H232&lt;=أساسيات!$G$7,أساسيات!$I$7,IF(H232&lt;=أساسيات!$G$6,أساسيات!$I$6,IF(H232&lt;=أساسيات!$G$5,أساسيات!$I$5,IF(H232&lt;=أساسيات!$G$4,أساسيات!$I$4,IF(H232&lt;=أساسيات!$G$3,أساسيات!$I$3,أساسيات!$I$2))))))))))))</f>
        <v>ويجوز ثاني</v>
      </c>
      <c r="AH232" s="91"/>
      <c r="AI232" s="99">
        <f>IFERROR(IF(H232="","",DATEDIF($H232,أساسيات!$J$2,"Y")),"")</f>
        <v>8</v>
      </c>
      <c r="AJ232" s="99">
        <f>IFERROR(IF(H232="","",DATEDIF($H232,أساسيات!$J$2,"ym")),"")</f>
        <v>6</v>
      </c>
      <c r="AK232" s="99">
        <f>IFERROR(IF(H232="","",DATEDIF($H232,أساسيات!$J$2,"md")),"")</f>
        <v>15</v>
      </c>
      <c r="AL232" s="99"/>
      <c r="AM232" s="99"/>
      <c r="AN232" s="88"/>
      <c r="AO232" s="88"/>
      <c r="AP232" s="94">
        <v>53</v>
      </c>
      <c r="AQ232" s="94">
        <v>3</v>
      </c>
    </row>
    <row r="233" spans="1:43" s="96" customFormat="1" x14ac:dyDescent="0.25">
      <c r="A233" s="88">
        <v>73</v>
      </c>
      <c r="B233" s="89">
        <v>1</v>
      </c>
      <c r="C233" s="128" t="s">
        <v>408</v>
      </c>
      <c r="D233" s="128" t="s">
        <v>183</v>
      </c>
      <c r="E233" s="91" t="s">
        <v>155</v>
      </c>
      <c r="F233" s="129" t="s">
        <v>184</v>
      </c>
      <c r="G233" s="88"/>
      <c r="H233" s="92">
        <v>40179</v>
      </c>
      <c r="I233" s="92" t="s">
        <v>672</v>
      </c>
      <c r="J233" s="90" t="s">
        <v>1163</v>
      </c>
      <c r="K233" s="97" t="s">
        <v>642</v>
      </c>
      <c r="L233" s="91" t="s">
        <v>423</v>
      </c>
      <c r="M233" s="91" t="s">
        <v>900</v>
      </c>
      <c r="N233" s="88"/>
      <c r="O233" s="94"/>
      <c r="P233" s="94" t="s">
        <v>114</v>
      </c>
      <c r="Q233" s="93" t="s">
        <v>115</v>
      </c>
      <c r="R233" s="94" t="s">
        <v>413</v>
      </c>
      <c r="S233" s="94"/>
      <c r="T233" s="94"/>
      <c r="U233" s="94"/>
      <c r="V233" s="91" t="s">
        <v>417</v>
      </c>
      <c r="W233" s="88"/>
      <c r="X233" s="88"/>
      <c r="Y233" s="89"/>
      <c r="Z233" s="89"/>
      <c r="AA233" s="89"/>
      <c r="AB233" s="92">
        <v>43444</v>
      </c>
      <c r="AC233" s="94" t="s">
        <v>677</v>
      </c>
      <c r="AD233" s="94" t="s">
        <v>677</v>
      </c>
      <c r="AE233" s="88" t="s">
        <v>485</v>
      </c>
      <c r="AF233" s="94" t="str">
        <f>IF(H233="","",IF(H233&lt;=أساسيات!$G$13,أساسيات!$H$13,IF(H233&lt;=أساسيات!$G$12,أساسيات!$H$12,IF(H233&lt;=أساسيات!$G$11,أساسيات!$H$11,IF(H233&lt;=أساسيات!$G$10,أساسيات!$H$10,IF(H233&lt;=أساسيات!$G$9,أساسيات!$H$9,IF(H233&lt;=أساسيات!$G$8,أساسيات!$H$8,IF(H233&lt;=أساسيات!$G$7,أساسيات!$H$7,IF(H233&lt;=أساسيات!$G$6,أساسيات!$H$6,IF(H233&lt;=أساسيات!$G$5,أساسيات!$H$5,IF(H233&lt;=أساسيات!$G$4,أساسيات!$H$4,IF(H233&lt;=أساسيات!$G$3,أساسيات!$H$3,أساسيات!$H$2))))))))))))</f>
        <v>الخامس</v>
      </c>
      <c r="AG233" s="95" t="str">
        <f>IF(H233="","",IF(H233&lt;=أساسيات!$G$13,أساسيات!$I$13,IF(H233&lt;=أساسيات!$G$12,أساسيات!$I$12,IF(H233&lt;=أساسيات!$G$11,أساسيات!$I$11,IF(H233&lt;=أساسيات!$G$10,أساسيات!$I$10,IF(H233&lt;=أساسيات!$G$9,أساسيات!$I$9,IF(H233&lt;=أساسيات!$G$8,أساسيات!$I$8,IF(H233&lt;=أساسيات!$G$7,أساسيات!$I$7,IF(H233&lt;=أساسيات!$G$6,أساسيات!$I$6,IF(H233&lt;=أساسيات!$G$5,أساسيات!$I$5,IF(H233&lt;=أساسيات!$G$4,أساسيات!$I$4,IF(H233&lt;=أساسيات!$G$3,أساسيات!$I$3,أساسيات!$I$2))))))))))))</f>
        <v>ويجوز رابع وثالث</v>
      </c>
      <c r="AH233" s="91"/>
      <c r="AI233" s="99">
        <f>IFERROR(IF(H233="","",DATEDIF($H233,أساسيات!$J$2,"Y")),"")</f>
        <v>9</v>
      </c>
      <c r="AJ233" s="99">
        <f>IFERROR(IF(H233="","",DATEDIF($H233,أساسيات!$J$2,"ym")),"")</f>
        <v>8</v>
      </c>
      <c r="AK233" s="99">
        <f>IFERROR(IF(H233="","",DATEDIF($H233,أساسيات!$J$2,"md")),"")</f>
        <v>0</v>
      </c>
      <c r="AL233" s="99"/>
      <c r="AM233" s="99"/>
      <c r="AN233" s="88"/>
      <c r="AO233" s="88"/>
      <c r="AP233" s="94">
        <v>55</v>
      </c>
      <c r="AQ233" s="94">
        <v>3</v>
      </c>
    </row>
    <row r="234" spans="1:43" s="96" customFormat="1" x14ac:dyDescent="0.25">
      <c r="A234" s="88">
        <v>215</v>
      </c>
      <c r="B234" s="89">
        <v>2</v>
      </c>
      <c r="C234" s="128" t="s">
        <v>113</v>
      </c>
      <c r="D234" s="128" t="s">
        <v>152</v>
      </c>
      <c r="E234" s="91" t="s">
        <v>110</v>
      </c>
      <c r="F234" s="129" t="s">
        <v>40</v>
      </c>
      <c r="G234" s="88"/>
      <c r="H234" s="92">
        <v>39833</v>
      </c>
      <c r="I234" s="92" t="s">
        <v>672</v>
      </c>
      <c r="J234" s="90" t="s">
        <v>1163</v>
      </c>
      <c r="K234" s="97" t="s">
        <v>642</v>
      </c>
      <c r="L234" s="91" t="s">
        <v>356</v>
      </c>
      <c r="M234" s="91" t="s">
        <v>901</v>
      </c>
      <c r="N234" s="88"/>
      <c r="O234" s="94"/>
      <c r="P234" s="94" t="s">
        <v>114</v>
      </c>
      <c r="Q234" s="93" t="s">
        <v>116</v>
      </c>
      <c r="R234" s="94" t="s">
        <v>634</v>
      </c>
      <c r="S234" s="94"/>
      <c r="T234" s="94"/>
      <c r="U234" s="94"/>
      <c r="V234" s="91" t="s">
        <v>417</v>
      </c>
      <c r="W234" s="88"/>
      <c r="X234" s="88"/>
      <c r="Y234" s="89"/>
      <c r="Z234" s="89"/>
      <c r="AA234" s="89"/>
      <c r="AB234" s="92">
        <v>43466</v>
      </c>
      <c r="AC234" s="94" t="s">
        <v>677</v>
      </c>
      <c r="AD234" s="94" t="s">
        <v>677</v>
      </c>
      <c r="AE234" s="88" t="s">
        <v>485</v>
      </c>
      <c r="AF234" s="94" t="str">
        <f>IF(H234="","",IF(H234&lt;=أساسيات!$G$13,أساسيات!$H$13,IF(H234&lt;=أساسيات!$G$12,أساسيات!$H$12,IF(H234&lt;=أساسيات!$G$11,أساسيات!$H$11,IF(H234&lt;=أساسيات!$G$10,أساسيات!$H$10,IF(H234&lt;=أساسيات!$G$9,أساسيات!$H$9,IF(H234&lt;=أساسيات!$G$8,أساسيات!$H$8,IF(H234&lt;=أساسيات!$G$7,أساسيات!$H$7,IF(H234&lt;=أساسيات!$G$6,أساسيات!$H$6,IF(H234&lt;=أساسيات!$G$5,أساسيات!$H$5,IF(H234&lt;=أساسيات!$G$4,أساسيات!$H$4,IF(H234&lt;=أساسيات!$G$3,أساسيات!$H$3,أساسيات!$H$2))))))))))))</f>
        <v>السادس</v>
      </c>
      <c r="AG234" s="95" t="str">
        <f>IF(H234="","",IF(H234&lt;=أساسيات!$G$13,أساسيات!$I$13,IF(H234&lt;=أساسيات!$G$12,أساسيات!$I$12,IF(H234&lt;=أساسيات!$G$11,أساسيات!$I$11,IF(H234&lt;=أساسيات!$G$10,أساسيات!$I$10,IF(H234&lt;=أساسيات!$G$9,أساسيات!$I$9,IF(H234&lt;=أساسيات!$G$8,أساسيات!$I$8,IF(H234&lt;=أساسيات!$G$7,أساسيات!$I$7,IF(H234&lt;=أساسيات!$G$6,أساسيات!$I$6,IF(H234&lt;=أساسيات!$G$5,أساسيات!$I$5,IF(H234&lt;=أساسيات!$G$4,أساسيات!$I$4,IF(H234&lt;=أساسيات!$G$3,أساسيات!$I$3,أساسيات!$I$2))))))))))))</f>
        <v>ويجوز خامس ورابع</v>
      </c>
      <c r="AH234" s="91"/>
      <c r="AI234" s="99">
        <f>IFERROR(IF(H234="","",DATEDIF($H234,أساسيات!$J$2,"Y")),"")</f>
        <v>10</v>
      </c>
      <c r="AJ234" s="99">
        <f>IFERROR(IF(H234="","",DATEDIF($H234,أساسيات!$J$2,"ym")),"")</f>
        <v>7</v>
      </c>
      <c r="AK234" s="99">
        <f>IFERROR(IF(H234="","",DATEDIF($H234,أساسيات!$J$2,"md")),"")</f>
        <v>12</v>
      </c>
      <c r="AL234" s="99"/>
      <c r="AM234" s="99"/>
      <c r="AN234" s="88"/>
      <c r="AO234" s="88"/>
      <c r="AP234" s="94">
        <v>56</v>
      </c>
      <c r="AQ234" s="94">
        <v>4</v>
      </c>
    </row>
    <row r="235" spans="1:43" s="96" customFormat="1" x14ac:dyDescent="0.25">
      <c r="A235" s="88">
        <v>72</v>
      </c>
      <c r="B235" s="89">
        <v>3</v>
      </c>
      <c r="C235" s="128" t="s">
        <v>113</v>
      </c>
      <c r="D235" s="128" t="s">
        <v>251</v>
      </c>
      <c r="E235" s="91" t="s">
        <v>155</v>
      </c>
      <c r="F235" s="129" t="s">
        <v>660</v>
      </c>
      <c r="G235" s="88"/>
      <c r="H235" s="92">
        <v>39948</v>
      </c>
      <c r="I235" s="92" t="s">
        <v>672</v>
      </c>
      <c r="J235" s="90" t="s">
        <v>1163</v>
      </c>
      <c r="K235" s="97" t="s">
        <v>642</v>
      </c>
      <c r="L235" s="91" t="s">
        <v>357</v>
      </c>
      <c r="M235" s="91" t="s">
        <v>902</v>
      </c>
      <c r="N235" s="88"/>
      <c r="O235" s="94"/>
      <c r="P235" s="94"/>
      <c r="Q235" s="93" t="s">
        <v>116</v>
      </c>
      <c r="R235" s="94"/>
      <c r="S235" s="94"/>
      <c r="T235" s="94"/>
      <c r="U235" s="94"/>
      <c r="V235" s="91"/>
      <c r="W235" s="88"/>
      <c r="X235" s="88"/>
      <c r="Y235" s="89"/>
      <c r="Z235" s="89"/>
      <c r="AA235" s="89"/>
      <c r="AB235" s="92">
        <v>43565</v>
      </c>
      <c r="AC235" s="94" t="s">
        <v>677</v>
      </c>
      <c r="AD235" s="94" t="s">
        <v>677</v>
      </c>
      <c r="AE235" s="88" t="s">
        <v>485</v>
      </c>
      <c r="AF235" s="94" t="str">
        <f>IF(H235="","",IF(H235&lt;=أساسيات!$G$13,أساسيات!$H$13,IF(H235&lt;=أساسيات!$G$12,أساسيات!$H$12,IF(H235&lt;=أساسيات!$G$11,أساسيات!$H$11,IF(H235&lt;=أساسيات!$G$10,أساسيات!$H$10,IF(H235&lt;=أساسيات!$G$9,أساسيات!$H$9,IF(H235&lt;=أساسيات!$G$8,أساسيات!$H$8,IF(H235&lt;=أساسيات!$G$7,أساسيات!$H$7,IF(H235&lt;=أساسيات!$G$6,أساسيات!$H$6,IF(H235&lt;=أساسيات!$G$5,أساسيات!$H$5,IF(H235&lt;=أساسيات!$G$4,أساسيات!$H$4,IF(H235&lt;=أساسيات!$G$3,أساسيات!$H$3,أساسيات!$H$2))))))))))))</f>
        <v>الخامس</v>
      </c>
      <c r="AG235" s="95" t="str">
        <f>IF(H235="","",IF(H235&lt;=أساسيات!$G$13,أساسيات!$I$13,IF(H235&lt;=أساسيات!$G$12,أساسيات!$I$12,IF(H235&lt;=أساسيات!$G$11,أساسيات!$I$11,IF(H235&lt;=أساسيات!$G$10,أساسيات!$I$10,IF(H235&lt;=أساسيات!$G$9,أساسيات!$I$9,IF(H235&lt;=أساسيات!$G$8,أساسيات!$I$8,IF(H235&lt;=أساسيات!$G$7,أساسيات!$I$7,IF(H235&lt;=أساسيات!$G$6,أساسيات!$I$6,IF(H235&lt;=أساسيات!$G$5,أساسيات!$I$5,IF(H235&lt;=أساسيات!$G$4,أساسيات!$I$4,IF(H235&lt;=أساسيات!$G$3,أساسيات!$I$3,أساسيات!$I$2))))))))))))</f>
        <v>ويجوز رابع وثالث</v>
      </c>
      <c r="AH235" s="91"/>
      <c r="AI235" s="99">
        <f>IFERROR(IF(H235="","",DATEDIF($H235,أساسيات!$J$2,"Y")),"")</f>
        <v>10</v>
      </c>
      <c r="AJ235" s="99">
        <f>IFERROR(IF(H235="","",DATEDIF($H235,أساسيات!$J$2,"ym")),"")</f>
        <v>3</v>
      </c>
      <c r="AK235" s="99">
        <f>IFERROR(IF(H235="","",DATEDIF($H235,أساسيات!$J$2,"md")),"")</f>
        <v>17</v>
      </c>
      <c r="AL235" s="99"/>
      <c r="AM235" s="99"/>
      <c r="AN235" s="88"/>
      <c r="AO235" s="88"/>
      <c r="AP235" s="94">
        <v>57</v>
      </c>
      <c r="AQ235" s="94">
        <v>4</v>
      </c>
    </row>
    <row r="236" spans="1:43" s="96" customFormat="1" x14ac:dyDescent="0.25">
      <c r="A236" s="88">
        <v>75</v>
      </c>
      <c r="B236" s="89">
        <v>4</v>
      </c>
      <c r="C236" s="128" t="s">
        <v>18</v>
      </c>
      <c r="D236" s="128" t="s">
        <v>395</v>
      </c>
      <c r="E236" s="91" t="s">
        <v>113</v>
      </c>
      <c r="F236" s="129" t="s">
        <v>467</v>
      </c>
      <c r="G236" s="88"/>
      <c r="H236" s="92">
        <v>40066</v>
      </c>
      <c r="I236" s="92" t="s">
        <v>672</v>
      </c>
      <c r="J236" s="90" t="s">
        <v>1163</v>
      </c>
      <c r="K236" s="97" t="s">
        <v>642</v>
      </c>
      <c r="L236" s="91" t="s">
        <v>425</v>
      </c>
      <c r="M236" s="91" t="s">
        <v>903</v>
      </c>
      <c r="N236" s="88"/>
      <c r="O236" s="94" t="s">
        <v>6</v>
      </c>
      <c r="P236" s="94" t="s">
        <v>114</v>
      </c>
      <c r="Q236" s="93" t="s">
        <v>115</v>
      </c>
      <c r="R236" s="94"/>
      <c r="S236" s="94"/>
      <c r="T236" s="94"/>
      <c r="U236" s="94"/>
      <c r="V236" s="91"/>
      <c r="W236" s="88"/>
      <c r="X236" s="88"/>
      <c r="Y236" s="89">
        <v>949024931</v>
      </c>
      <c r="Z236" s="89"/>
      <c r="AA236" s="89"/>
      <c r="AB236" s="92">
        <v>43466</v>
      </c>
      <c r="AC236" s="94" t="s">
        <v>677</v>
      </c>
      <c r="AD236" s="94" t="s">
        <v>677</v>
      </c>
      <c r="AE236" s="88" t="s">
        <v>485</v>
      </c>
      <c r="AF236" s="94" t="str">
        <f>IF(H236="","",IF(H236&lt;=أساسيات!$G$13,أساسيات!$H$13,IF(H236&lt;=أساسيات!$G$12,أساسيات!$H$12,IF(H236&lt;=أساسيات!$G$11,أساسيات!$H$11,IF(H236&lt;=أساسيات!$G$10,أساسيات!$H$10,IF(H236&lt;=أساسيات!$G$9,أساسيات!$H$9,IF(H236&lt;=أساسيات!$G$8,أساسيات!$H$8,IF(H236&lt;=أساسيات!$G$7,أساسيات!$H$7,IF(H236&lt;=أساسيات!$G$6,أساسيات!$H$6,IF(H236&lt;=أساسيات!$G$5,أساسيات!$H$5,IF(H236&lt;=أساسيات!$G$4,أساسيات!$H$4,IF(H236&lt;=أساسيات!$G$3,أساسيات!$H$3,أساسيات!$H$2))))))))))))</f>
        <v>الخامس</v>
      </c>
      <c r="AG236" s="95" t="str">
        <f>IF(H236="","",IF(H236&lt;=أساسيات!$G$13,أساسيات!$I$13,IF(H236&lt;=أساسيات!$G$12,أساسيات!$I$12,IF(H236&lt;=أساسيات!$G$11,أساسيات!$I$11,IF(H236&lt;=أساسيات!$G$10,أساسيات!$I$10,IF(H236&lt;=أساسيات!$G$9,أساسيات!$I$9,IF(H236&lt;=أساسيات!$G$8,أساسيات!$I$8,IF(H236&lt;=أساسيات!$G$7,أساسيات!$I$7,IF(H236&lt;=أساسيات!$G$6,أساسيات!$I$6,IF(H236&lt;=أساسيات!$G$5,أساسيات!$I$5,IF(H236&lt;=أساسيات!$G$4,أساسيات!$I$4,IF(H236&lt;=أساسيات!$G$3,أساسيات!$I$3,أساسيات!$I$2))))))))))))</f>
        <v>ويجوز رابع وثالث</v>
      </c>
      <c r="AH236" s="91"/>
      <c r="AI236" s="99">
        <f>IFERROR(IF(H236="","",DATEDIF($H236,أساسيات!$J$2,"Y")),"")</f>
        <v>9</v>
      </c>
      <c r="AJ236" s="99">
        <f>IFERROR(IF(H236="","",DATEDIF($H236,أساسيات!$J$2,"ym")),"")</f>
        <v>11</v>
      </c>
      <c r="AK236" s="99">
        <f>IFERROR(IF(H236="","",DATEDIF($H236,أساسيات!$J$2,"md")),"")</f>
        <v>22</v>
      </c>
      <c r="AL236" s="99"/>
      <c r="AM236" s="99"/>
      <c r="AN236" s="88"/>
      <c r="AO236" s="88"/>
      <c r="AP236" s="94">
        <v>58</v>
      </c>
      <c r="AQ236" s="94">
        <v>3</v>
      </c>
    </row>
    <row r="237" spans="1:43" s="96" customFormat="1" x14ac:dyDescent="0.25">
      <c r="A237" s="88">
        <v>217</v>
      </c>
      <c r="B237" s="89">
        <v>5</v>
      </c>
      <c r="C237" s="128" t="s">
        <v>486</v>
      </c>
      <c r="D237" s="128" t="s">
        <v>127</v>
      </c>
      <c r="E237" s="91" t="s">
        <v>128</v>
      </c>
      <c r="F237" s="129" t="s">
        <v>129</v>
      </c>
      <c r="G237" s="88" t="s">
        <v>1515</v>
      </c>
      <c r="H237" s="92">
        <v>39457</v>
      </c>
      <c r="I237" s="92">
        <v>43668</v>
      </c>
      <c r="J237" s="90" t="s">
        <v>1163</v>
      </c>
      <c r="K237" s="97" t="s">
        <v>642</v>
      </c>
      <c r="L237" s="91" t="s">
        <v>548</v>
      </c>
      <c r="M237" s="91" t="s">
        <v>904</v>
      </c>
      <c r="N237" s="88"/>
      <c r="O237" s="94"/>
      <c r="P237" s="94" t="s">
        <v>125</v>
      </c>
      <c r="Q237" s="93" t="s">
        <v>115</v>
      </c>
      <c r="R237" s="94"/>
      <c r="S237" s="94"/>
      <c r="T237" s="94"/>
      <c r="U237" s="94"/>
      <c r="V237" s="91"/>
      <c r="W237" s="88"/>
      <c r="X237" s="88"/>
      <c r="Y237" s="89"/>
      <c r="Z237" s="89"/>
      <c r="AA237" s="89"/>
      <c r="AB237" s="92">
        <v>43466</v>
      </c>
      <c r="AC237" s="94" t="s">
        <v>677</v>
      </c>
      <c r="AD237" s="94" t="s">
        <v>677</v>
      </c>
      <c r="AE237" s="88" t="s">
        <v>485</v>
      </c>
      <c r="AF237" s="94" t="str">
        <f>IF(H237="","",IF(H237&lt;=أساسيات!$G$13,أساسيات!$H$13,IF(H237&lt;=أساسيات!$G$12,أساسيات!$H$12,IF(H237&lt;=أساسيات!$G$11,أساسيات!$H$11,IF(H237&lt;=أساسيات!$G$10,أساسيات!$H$10,IF(H237&lt;=أساسيات!$G$9,أساسيات!$H$9,IF(H237&lt;=أساسيات!$G$8,أساسيات!$H$8,IF(H237&lt;=أساسيات!$G$7,أساسيات!$H$7,IF(H237&lt;=أساسيات!$G$6,أساسيات!$H$6,IF(H237&lt;=أساسيات!$G$5,أساسيات!$H$5,IF(H237&lt;=أساسيات!$G$4,أساسيات!$H$4,IF(H237&lt;=أساسيات!$G$3,أساسيات!$H$3,أساسيات!$H$2))))))))))))</f>
        <v>السابع</v>
      </c>
      <c r="AG237" s="95" t="str">
        <f>IF(H237="","",IF(H237&lt;=أساسيات!$G$13,أساسيات!$I$13,IF(H237&lt;=أساسيات!$G$12,أساسيات!$I$12,IF(H237&lt;=أساسيات!$G$11,أساسيات!$I$11,IF(H237&lt;=أساسيات!$G$10,أساسيات!$I$10,IF(H237&lt;=أساسيات!$G$9,أساسيات!$I$9,IF(H237&lt;=أساسيات!$G$8,أساسيات!$I$8,IF(H237&lt;=أساسيات!$G$7,أساسيات!$I$7,IF(H237&lt;=أساسيات!$G$6,أساسيات!$I$6,IF(H237&lt;=أساسيات!$G$5,أساسيات!$I$5,IF(H237&lt;=أساسيات!$G$4,أساسيات!$I$4,IF(H237&lt;=أساسيات!$G$3,أساسيات!$I$3,أساسيات!$I$2))))))))))))</f>
        <v>ويجوز سادس وخامس</v>
      </c>
      <c r="AH237" s="91"/>
      <c r="AI237" s="99">
        <f>IFERROR(IF(H237="","",DATEDIF($H237,أساسيات!$J$2,"Y")),"")</f>
        <v>11</v>
      </c>
      <c r="AJ237" s="99">
        <f>IFERROR(IF(H237="","",DATEDIF($H237,أساسيات!$J$2,"ym")),"")</f>
        <v>7</v>
      </c>
      <c r="AK237" s="99">
        <f>IFERROR(IF(H237="","",DATEDIF($H237,أساسيات!$J$2,"md")),"")</f>
        <v>22</v>
      </c>
      <c r="AL237" s="99"/>
      <c r="AM237" s="99"/>
      <c r="AN237" s="88"/>
      <c r="AO237" s="88"/>
      <c r="AP237" s="94">
        <v>59</v>
      </c>
      <c r="AQ237" s="94">
        <v>3</v>
      </c>
    </row>
    <row r="238" spans="1:43" s="96" customFormat="1" x14ac:dyDescent="0.25">
      <c r="A238" s="88">
        <v>76</v>
      </c>
      <c r="B238" s="89">
        <v>6</v>
      </c>
      <c r="C238" s="128" t="s">
        <v>263</v>
      </c>
      <c r="D238" s="128" t="s">
        <v>250</v>
      </c>
      <c r="E238" s="91" t="s">
        <v>110</v>
      </c>
      <c r="F238" s="129" t="s">
        <v>8</v>
      </c>
      <c r="G238" s="88" t="s">
        <v>244</v>
      </c>
      <c r="H238" s="92">
        <v>40546</v>
      </c>
      <c r="I238" s="92" t="s">
        <v>780</v>
      </c>
      <c r="J238" s="90" t="s">
        <v>1163</v>
      </c>
      <c r="K238" s="97" t="s">
        <v>642</v>
      </c>
      <c r="L238" s="91" t="s">
        <v>365</v>
      </c>
      <c r="M238" s="91" t="s">
        <v>1072</v>
      </c>
      <c r="N238" s="88"/>
      <c r="O238" s="94" t="s">
        <v>236</v>
      </c>
      <c r="P238" s="94"/>
      <c r="Q238" s="93" t="s">
        <v>116</v>
      </c>
      <c r="R238" s="94" t="s">
        <v>780</v>
      </c>
      <c r="S238" s="94"/>
      <c r="T238" s="94"/>
      <c r="U238" s="94"/>
      <c r="V238" s="91"/>
      <c r="W238" s="88"/>
      <c r="X238" s="88"/>
      <c r="Y238" s="89"/>
      <c r="Z238" s="89"/>
      <c r="AA238" s="89"/>
      <c r="AB238" s="92" t="s">
        <v>780</v>
      </c>
      <c r="AC238" s="94" t="s">
        <v>780</v>
      </c>
      <c r="AD238" s="94" t="s">
        <v>780</v>
      </c>
      <c r="AE238" s="88" t="s">
        <v>484</v>
      </c>
      <c r="AF238" s="94" t="str">
        <f>IF(H238="","",IF(H238&lt;=أساسيات!$G$13,أساسيات!$H$13,IF(H238&lt;=أساسيات!$G$12,أساسيات!$H$12,IF(H238&lt;=أساسيات!$G$11,أساسيات!$H$11,IF(H238&lt;=أساسيات!$G$10,أساسيات!$H$10,IF(H238&lt;=أساسيات!$G$9,أساسيات!$H$9,IF(H238&lt;=أساسيات!$G$8,أساسيات!$H$8,IF(H238&lt;=أساسيات!$G$7,أساسيات!$H$7,IF(H238&lt;=أساسيات!$G$6,أساسيات!$H$6,IF(H238&lt;=أساسيات!$G$5,أساسيات!$H$5,IF(H238&lt;=أساسيات!$G$4,أساسيات!$H$4,IF(H238&lt;=أساسيات!$G$3,أساسيات!$H$3,أساسيات!$H$2))))))))))))</f>
        <v>الرابع</v>
      </c>
      <c r="AG238" s="95" t="str">
        <f>IF(H238="","",IF(H238&lt;=أساسيات!$G$13,أساسيات!$I$13,IF(H238&lt;=أساسيات!$G$12,أساسيات!$I$12,IF(H238&lt;=أساسيات!$G$11,أساسيات!$I$11,IF(H238&lt;=أساسيات!$G$10,أساسيات!$I$10,IF(H238&lt;=أساسيات!$G$9,أساسيات!$I$9,IF(H238&lt;=أساسيات!$G$8,أساسيات!$I$8,IF(H238&lt;=أساسيات!$G$7,أساسيات!$I$7,IF(H238&lt;=أساسيات!$G$6,أساسيات!$I$6,IF(H238&lt;=أساسيات!$G$5,أساسيات!$I$5,IF(H238&lt;=أساسيات!$G$4,أساسيات!$I$4,IF(H238&lt;=أساسيات!$G$3,أساسيات!$I$3,أساسيات!$I$2))))))))))))</f>
        <v>ويجوز ثالث</v>
      </c>
      <c r="AH238" s="91"/>
      <c r="AI238" s="99">
        <f>IFERROR(IF(H238="","",DATEDIF($H238,أساسيات!$J$2,"Y")),"")</f>
        <v>8</v>
      </c>
      <c r="AJ238" s="99">
        <f>IFERROR(IF(H238="","",DATEDIF($H238,أساسيات!$J$2,"ym")),"")</f>
        <v>7</v>
      </c>
      <c r="AK238" s="99">
        <f>IFERROR(IF(H238="","",DATEDIF($H238,أساسيات!$J$2,"md")),"")</f>
        <v>29</v>
      </c>
      <c r="AL238" s="99"/>
      <c r="AM238" s="99"/>
      <c r="AN238" s="88"/>
      <c r="AO238" s="88"/>
      <c r="AP238" s="94" t="s">
        <v>780</v>
      </c>
      <c r="AQ238" s="94"/>
    </row>
    <row r="239" spans="1:43" s="96" customFormat="1" x14ac:dyDescent="0.25">
      <c r="A239" s="88">
        <v>218</v>
      </c>
      <c r="B239" s="89">
        <v>7</v>
      </c>
      <c r="C239" s="128" t="s">
        <v>511</v>
      </c>
      <c r="D239" s="128" t="s">
        <v>454</v>
      </c>
      <c r="E239" s="91" t="s">
        <v>456</v>
      </c>
      <c r="F239" s="129" t="s">
        <v>457</v>
      </c>
      <c r="G239" s="88"/>
      <c r="H239" s="92">
        <v>39088</v>
      </c>
      <c r="I239" s="92">
        <v>43668</v>
      </c>
      <c r="J239" s="90" t="s">
        <v>1163</v>
      </c>
      <c r="K239" s="97" t="s">
        <v>642</v>
      </c>
      <c r="L239" s="91" t="s">
        <v>431</v>
      </c>
      <c r="M239" s="91" t="s">
        <v>906</v>
      </c>
      <c r="N239" s="88"/>
      <c r="O239" s="94"/>
      <c r="P239" s="94"/>
      <c r="Q239" s="93" t="s">
        <v>115</v>
      </c>
      <c r="R239" s="94"/>
      <c r="S239" s="94"/>
      <c r="T239" s="94"/>
      <c r="U239" s="94"/>
      <c r="V239" s="91"/>
      <c r="W239" s="88"/>
      <c r="X239" s="88"/>
      <c r="Y239" s="89"/>
      <c r="Z239" s="89"/>
      <c r="AA239" s="89"/>
      <c r="AB239" s="92">
        <v>43225</v>
      </c>
      <c r="AC239" s="94" t="s">
        <v>677</v>
      </c>
      <c r="AD239" s="94" t="s">
        <v>677</v>
      </c>
      <c r="AE239" s="88" t="s">
        <v>485</v>
      </c>
      <c r="AF239" s="94" t="str">
        <f>IF(H239="","",IF(H239&lt;=أساسيات!$G$13,أساسيات!$H$13,IF(H239&lt;=أساسيات!$G$12,أساسيات!$H$12,IF(H239&lt;=أساسيات!$G$11,أساسيات!$H$11,IF(H239&lt;=أساسيات!$G$10,أساسيات!$H$10,IF(H239&lt;=أساسيات!$G$9,أساسيات!$H$9,IF(H239&lt;=أساسيات!$G$8,أساسيات!$H$8,IF(H239&lt;=أساسيات!$G$7,أساسيات!$H$7,IF(H239&lt;=أساسيات!$G$6,أساسيات!$H$6,IF(H239&lt;=أساسيات!$G$5,أساسيات!$H$5,IF(H239&lt;=أساسيات!$G$4,أساسيات!$H$4,IF(H239&lt;=أساسيات!$G$3,أساسيات!$H$3,أساسيات!$H$2))))))))))))</f>
        <v>الثامن</v>
      </c>
      <c r="AG239" s="95" t="str">
        <f>IF(H239="","",IF(H239&lt;=أساسيات!$G$13,أساسيات!$I$13,IF(H239&lt;=أساسيات!$G$12,أساسيات!$I$12,IF(H239&lt;=أساسيات!$G$11,أساسيات!$I$11,IF(H239&lt;=أساسيات!$G$10,أساسيات!$I$10,IF(H239&lt;=أساسيات!$G$9,أساسيات!$I$9,IF(H239&lt;=أساسيات!$G$8,أساسيات!$I$8,IF(H239&lt;=أساسيات!$G$7,أساسيات!$I$7,IF(H239&lt;=أساسيات!$G$6,أساسيات!$I$6,IF(H239&lt;=أساسيات!$G$5,أساسيات!$I$5,IF(H239&lt;=أساسيات!$G$4,أساسيات!$I$4,IF(H239&lt;=أساسيات!$G$3,أساسيات!$I$3,أساسيات!$I$2))))))))))))</f>
        <v>ويجوز سابع وسادس</v>
      </c>
      <c r="AH239" s="91"/>
      <c r="AI239" s="99">
        <f>IFERROR(IF(H239="","",DATEDIF($H239,أساسيات!$J$2,"Y")),"")</f>
        <v>12</v>
      </c>
      <c r="AJ239" s="99">
        <f>IFERROR(IF(H239="","",DATEDIF($H239,أساسيات!$J$2,"ym")),"")</f>
        <v>7</v>
      </c>
      <c r="AK239" s="99">
        <f>IFERROR(IF(H239="","",DATEDIF($H239,أساسيات!$J$2,"md")),"")</f>
        <v>26</v>
      </c>
      <c r="AL239" s="99"/>
      <c r="AM239" s="99"/>
      <c r="AN239" s="88"/>
      <c r="AO239" s="88"/>
      <c r="AP239" s="94">
        <v>61</v>
      </c>
      <c r="AQ239" s="94">
        <v>3</v>
      </c>
    </row>
    <row r="240" spans="1:43" s="96" customFormat="1" x14ac:dyDescent="0.25">
      <c r="A240" s="88">
        <v>219</v>
      </c>
      <c r="B240" s="89">
        <v>8</v>
      </c>
      <c r="C240" s="128" t="s">
        <v>193</v>
      </c>
      <c r="D240" s="128" t="s">
        <v>458</v>
      </c>
      <c r="E240" s="91" t="s">
        <v>459</v>
      </c>
      <c r="F240" s="129" t="s">
        <v>33</v>
      </c>
      <c r="G240" s="88" t="s">
        <v>473</v>
      </c>
      <c r="H240" s="92">
        <v>39460</v>
      </c>
      <c r="I240" s="92">
        <v>43668</v>
      </c>
      <c r="J240" s="90" t="s">
        <v>1163</v>
      </c>
      <c r="K240" s="97" t="s">
        <v>642</v>
      </c>
      <c r="L240" s="91" t="s">
        <v>496</v>
      </c>
      <c r="M240" s="91" t="s">
        <v>907</v>
      </c>
      <c r="N240" s="88"/>
      <c r="O240" s="94"/>
      <c r="P240" s="94"/>
      <c r="Q240" s="93" t="s">
        <v>115</v>
      </c>
      <c r="R240" s="94" t="s">
        <v>417</v>
      </c>
      <c r="S240" s="94"/>
      <c r="T240" s="94"/>
      <c r="U240" s="94"/>
      <c r="V240" s="91" t="s">
        <v>417</v>
      </c>
      <c r="W240" s="88"/>
      <c r="X240" s="88"/>
      <c r="Y240" s="89"/>
      <c r="Z240" s="89"/>
      <c r="AA240" s="89"/>
      <c r="AB240" s="92">
        <v>43466</v>
      </c>
      <c r="AC240" s="94" t="s">
        <v>677</v>
      </c>
      <c r="AD240" s="94" t="s">
        <v>677</v>
      </c>
      <c r="AE240" s="88" t="s">
        <v>485</v>
      </c>
      <c r="AF240" s="94" t="str">
        <f>IF(H240="","",IF(H240&lt;=أساسيات!$G$13,أساسيات!$H$13,IF(H240&lt;=أساسيات!$G$12,أساسيات!$H$12,IF(H240&lt;=أساسيات!$G$11,أساسيات!$H$11,IF(H240&lt;=أساسيات!$G$10,أساسيات!$H$10,IF(H240&lt;=أساسيات!$G$9,أساسيات!$H$9,IF(H240&lt;=أساسيات!$G$8,أساسيات!$H$8,IF(H240&lt;=أساسيات!$G$7,أساسيات!$H$7,IF(H240&lt;=أساسيات!$G$6,أساسيات!$H$6,IF(H240&lt;=أساسيات!$G$5,أساسيات!$H$5,IF(H240&lt;=أساسيات!$G$4,أساسيات!$H$4,IF(H240&lt;=أساسيات!$G$3,أساسيات!$H$3,أساسيات!$H$2))))))))))))</f>
        <v>السابع</v>
      </c>
      <c r="AG240" s="95" t="str">
        <f>IF(H240="","",IF(H240&lt;=أساسيات!$G$13,أساسيات!$I$13,IF(H240&lt;=أساسيات!$G$12,أساسيات!$I$12,IF(H240&lt;=أساسيات!$G$11,أساسيات!$I$11,IF(H240&lt;=أساسيات!$G$10,أساسيات!$I$10,IF(H240&lt;=أساسيات!$G$9,أساسيات!$I$9,IF(H240&lt;=أساسيات!$G$8,أساسيات!$I$8,IF(H240&lt;=أساسيات!$G$7,أساسيات!$I$7,IF(H240&lt;=أساسيات!$G$6,أساسيات!$I$6,IF(H240&lt;=أساسيات!$G$5,أساسيات!$I$5,IF(H240&lt;=أساسيات!$G$4,أساسيات!$I$4,IF(H240&lt;=أساسيات!$G$3,أساسيات!$I$3,أساسيات!$I$2))))))))))))</f>
        <v>ويجوز سادس وخامس</v>
      </c>
      <c r="AH240" s="91"/>
      <c r="AI240" s="99">
        <f>IFERROR(IF(H240="","",DATEDIF($H240,أساسيات!$J$2,"Y")),"")</f>
        <v>11</v>
      </c>
      <c r="AJ240" s="99">
        <f>IFERROR(IF(H240="","",DATEDIF($H240,أساسيات!$J$2,"ym")),"")</f>
        <v>7</v>
      </c>
      <c r="AK240" s="99">
        <f>IFERROR(IF(H240="","",DATEDIF($H240,أساسيات!$J$2,"md")),"")</f>
        <v>19</v>
      </c>
      <c r="AL240" s="99"/>
      <c r="AM240" s="99"/>
      <c r="AN240" s="88"/>
      <c r="AO240" s="88"/>
      <c r="AP240" s="94">
        <v>62</v>
      </c>
      <c r="AQ240" s="94">
        <v>3</v>
      </c>
    </row>
    <row r="241" spans="1:43" s="96" customFormat="1" x14ac:dyDescent="0.25">
      <c r="A241" s="88">
        <v>79</v>
      </c>
      <c r="B241" s="89">
        <v>9</v>
      </c>
      <c r="C241" s="128" t="s">
        <v>273</v>
      </c>
      <c r="D241" s="128" t="s">
        <v>271</v>
      </c>
      <c r="E241" s="91" t="s">
        <v>272</v>
      </c>
      <c r="F241" s="129" t="s">
        <v>564</v>
      </c>
      <c r="G241" s="88" t="s">
        <v>244</v>
      </c>
      <c r="H241" s="92">
        <v>39814</v>
      </c>
      <c r="I241" s="92">
        <v>43668</v>
      </c>
      <c r="J241" s="90" t="s">
        <v>1163</v>
      </c>
      <c r="K241" s="97" t="s">
        <v>642</v>
      </c>
      <c r="L241" s="91" t="s">
        <v>373</v>
      </c>
      <c r="M241" s="91" t="s">
        <v>908</v>
      </c>
      <c r="N241" s="88"/>
      <c r="O241" s="94" t="s">
        <v>544</v>
      </c>
      <c r="P241" s="94" t="s">
        <v>114</v>
      </c>
      <c r="Q241" s="93" t="s">
        <v>115</v>
      </c>
      <c r="R241" s="94"/>
      <c r="S241" s="94"/>
      <c r="T241" s="94"/>
      <c r="U241" s="94"/>
      <c r="V241" s="91"/>
      <c r="W241" s="88"/>
      <c r="X241" s="88"/>
      <c r="Y241" s="89"/>
      <c r="Z241" s="89"/>
      <c r="AA241" s="89"/>
      <c r="AB241" s="92">
        <v>43466</v>
      </c>
      <c r="AC241" s="94" t="s">
        <v>677</v>
      </c>
      <c r="AD241" s="94" t="s">
        <v>677</v>
      </c>
      <c r="AE241" s="88" t="s">
        <v>485</v>
      </c>
      <c r="AF241" s="94" t="str">
        <f>IF(H241="","",IF(H241&lt;=أساسيات!$G$13,أساسيات!$H$13,IF(H241&lt;=أساسيات!$G$12,أساسيات!$H$12,IF(H241&lt;=أساسيات!$G$11,أساسيات!$H$11,IF(H241&lt;=أساسيات!$G$10,أساسيات!$H$10,IF(H241&lt;=أساسيات!$G$9,أساسيات!$H$9,IF(H241&lt;=أساسيات!$G$8,أساسيات!$H$8,IF(H241&lt;=أساسيات!$G$7,أساسيات!$H$7,IF(H241&lt;=أساسيات!$G$6,أساسيات!$H$6,IF(H241&lt;=أساسيات!$G$5,أساسيات!$H$5,IF(H241&lt;=أساسيات!$G$4,أساسيات!$H$4,IF(H241&lt;=أساسيات!$G$3,أساسيات!$H$3,أساسيات!$H$2))))))))))))</f>
        <v>السادس</v>
      </c>
      <c r="AG241" s="95" t="str">
        <f>IF(H241="","",IF(H241&lt;=أساسيات!$G$13,أساسيات!$I$13,IF(H241&lt;=أساسيات!$G$12,أساسيات!$I$12,IF(H241&lt;=أساسيات!$G$11,أساسيات!$I$11,IF(H241&lt;=أساسيات!$G$10,أساسيات!$I$10,IF(H241&lt;=أساسيات!$G$9,أساسيات!$I$9,IF(H241&lt;=أساسيات!$G$8,أساسيات!$I$8,IF(H241&lt;=أساسيات!$G$7,أساسيات!$I$7,IF(H241&lt;=أساسيات!$G$6,أساسيات!$I$6,IF(H241&lt;=أساسيات!$G$5,أساسيات!$I$5,IF(H241&lt;=أساسيات!$G$4,أساسيات!$I$4,IF(H241&lt;=أساسيات!$G$3,أساسيات!$I$3,أساسيات!$I$2))))))))))))</f>
        <v>ويجوز خامس ورابع</v>
      </c>
      <c r="AH241" s="91"/>
      <c r="AI241" s="99">
        <f>IFERROR(IF(H241="","",DATEDIF($H241,أساسيات!$J$2,"Y")),"")</f>
        <v>10</v>
      </c>
      <c r="AJ241" s="99">
        <f>IFERROR(IF(H241="","",DATEDIF($H241,أساسيات!$J$2,"ym")),"")</f>
        <v>8</v>
      </c>
      <c r="AK241" s="99">
        <f>IFERROR(IF(H241="","",DATEDIF($H241,أساسيات!$J$2,"md")),"")</f>
        <v>0</v>
      </c>
      <c r="AL241" s="99"/>
      <c r="AM241" s="99"/>
      <c r="AN241" s="88"/>
      <c r="AO241" s="88"/>
      <c r="AP241" s="94">
        <v>63</v>
      </c>
      <c r="AQ241" s="94">
        <v>3</v>
      </c>
    </row>
    <row r="242" spans="1:43" s="96" customFormat="1" x14ac:dyDescent="0.25">
      <c r="A242" s="88">
        <v>232</v>
      </c>
      <c r="B242" s="89">
        <v>10</v>
      </c>
      <c r="C242" s="128" t="s">
        <v>502</v>
      </c>
      <c r="D242" s="128" t="s">
        <v>487</v>
      </c>
      <c r="E242" s="91" t="s">
        <v>489</v>
      </c>
      <c r="F242" s="129" t="s">
        <v>735</v>
      </c>
      <c r="G242" s="88" t="s">
        <v>473</v>
      </c>
      <c r="H242" s="92">
        <v>40544</v>
      </c>
      <c r="I242" s="92" t="s">
        <v>780</v>
      </c>
      <c r="J242" s="90" t="s">
        <v>1163</v>
      </c>
      <c r="K242" s="97" t="s">
        <v>642</v>
      </c>
      <c r="L242" s="91" t="s">
        <v>549</v>
      </c>
      <c r="M242" s="91" t="s">
        <v>1149</v>
      </c>
      <c r="N242" s="88"/>
      <c r="O242" s="94"/>
      <c r="P242" s="94"/>
      <c r="Q242" s="93" t="s">
        <v>115</v>
      </c>
      <c r="R242" s="94" t="s">
        <v>780</v>
      </c>
      <c r="S242" s="94"/>
      <c r="T242" s="94"/>
      <c r="U242" s="94"/>
      <c r="V242" s="91"/>
      <c r="W242" s="88"/>
      <c r="X242" s="88"/>
      <c r="Y242" s="89"/>
      <c r="Z242" s="89"/>
      <c r="AA242" s="89"/>
      <c r="AB242" s="92" t="s">
        <v>780</v>
      </c>
      <c r="AC242" s="94" t="s">
        <v>780</v>
      </c>
      <c r="AD242" s="94" t="s">
        <v>780</v>
      </c>
      <c r="AE242" s="88" t="s">
        <v>484</v>
      </c>
      <c r="AF242" s="94" t="str">
        <f>IF(H242="","",IF(H242&lt;=أساسيات!$G$13,أساسيات!$H$13,IF(H242&lt;=أساسيات!$G$12,أساسيات!$H$12,IF(H242&lt;=أساسيات!$G$11,أساسيات!$H$11,IF(H242&lt;=أساسيات!$G$10,أساسيات!$H$10,IF(H242&lt;=أساسيات!$G$9,أساسيات!$H$9,IF(H242&lt;=أساسيات!$G$8,أساسيات!$H$8,IF(H242&lt;=أساسيات!$G$7,أساسيات!$H$7,IF(H242&lt;=أساسيات!$G$6,أساسيات!$H$6,IF(H242&lt;=أساسيات!$G$5,أساسيات!$H$5,IF(H242&lt;=أساسيات!$G$4,أساسيات!$H$4,IF(H242&lt;=أساسيات!$G$3,أساسيات!$H$3,أساسيات!$H$2))))))))))))</f>
        <v>الرابع</v>
      </c>
      <c r="AG242" s="95" t="str">
        <f>IF(H242="","",IF(H242&lt;=أساسيات!$G$13,أساسيات!$I$13,IF(H242&lt;=أساسيات!$G$12,أساسيات!$I$12,IF(H242&lt;=أساسيات!$G$11,أساسيات!$I$11,IF(H242&lt;=أساسيات!$G$10,أساسيات!$I$10,IF(H242&lt;=أساسيات!$G$9,أساسيات!$I$9,IF(H242&lt;=أساسيات!$G$8,أساسيات!$I$8,IF(H242&lt;=أساسيات!$G$7,أساسيات!$I$7,IF(H242&lt;=أساسيات!$G$6,أساسيات!$I$6,IF(H242&lt;=أساسيات!$G$5,أساسيات!$I$5,IF(H242&lt;=أساسيات!$G$4,أساسيات!$I$4,IF(H242&lt;=أساسيات!$G$3,أساسيات!$I$3,أساسيات!$I$2))))))))))))</f>
        <v>ويجوز ثالث</v>
      </c>
      <c r="AH242" s="91"/>
      <c r="AI242" s="99">
        <f>IFERROR(IF(H242="","",DATEDIF($H242,أساسيات!$J$2,"Y")),"")</f>
        <v>8</v>
      </c>
      <c r="AJ242" s="99">
        <f>IFERROR(IF(H242="","",DATEDIF($H242,أساسيات!$J$2,"ym")),"")</f>
        <v>8</v>
      </c>
      <c r="AK242" s="99">
        <f>IFERROR(IF(H242="","",DATEDIF($H242,أساسيات!$J$2,"md")),"")</f>
        <v>0</v>
      </c>
      <c r="AL242" s="99"/>
      <c r="AM242" s="99"/>
      <c r="AN242" s="88"/>
      <c r="AO242" s="88"/>
      <c r="AP242" s="94" t="s">
        <v>780</v>
      </c>
      <c r="AQ242" s="94"/>
    </row>
    <row r="243" spans="1:43" s="96" customFormat="1" x14ac:dyDescent="0.25">
      <c r="A243" s="88">
        <v>78</v>
      </c>
      <c r="B243" s="89">
        <v>11</v>
      </c>
      <c r="C243" s="128" t="s">
        <v>164</v>
      </c>
      <c r="D243" s="128" t="s">
        <v>152</v>
      </c>
      <c r="E243" s="91" t="s">
        <v>165</v>
      </c>
      <c r="F243" s="129" t="s">
        <v>49</v>
      </c>
      <c r="G243" s="88"/>
      <c r="H243" s="92">
        <v>40640</v>
      </c>
      <c r="I243" s="92">
        <v>43668</v>
      </c>
      <c r="J243" s="90" t="s">
        <v>1163</v>
      </c>
      <c r="K243" s="97" t="s">
        <v>642</v>
      </c>
      <c r="L243" s="91" t="s">
        <v>302</v>
      </c>
      <c r="M243" s="91" t="s">
        <v>909</v>
      </c>
      <c r="N243" s="88"/>
      <c r="O243" s="94"/>
      <c r="P243" s="94" t="s">
        <v>114</v>
      </c>
      <c r="Q243" s="93" t="s">
        <v>115</v>
      </c>
      <c r="R243" s="94"/>
      <c r="S243" s="94"/>
      <c r="T243" s="94"/>
      <c r="U243" s="94"/>
      <c r="V243" s="91"/>
      <c r="W243" s="88"/>
      <c r="X243" s="88"/>
      <c r="Y243" s="89">
        <v>963968095</v>
      </c>
      <c r="Z243" s="89"/>
      <c r="AA243" s="89"/>
      <c r="AB243" s="92">
        <v>43444</v>
      </c>
      <c r="AC243" s="94" t="s">
        <v>677</v>
      </c>
      <c r="AD243" s="94" t="s">
        <v>677</v>
      </c>
      <c r="AE243" s="88" t="s">
        <v>485</v>
      </c>
      <c r="AF243" s="94" t="str">
        <f>IF(H243="","",IF(H243&lt;=أساسيات!$G$13,أساسيات!$H$13,IF(H243&lt;=أساسيات!$G$12,أساسيات!$H$12,IF(H243&lt;=أساسيات!$G$11,أساسيات!$H$11,IF(H243&lt;=أساسيات!$G$10,أساسيات!$H$10,IF(H243&lt;=أساسيات!$G$9,أساسيات!$H$9,IF(H243&lt;=أساسيات!$G$8,أساسيات!$H$8,IF(H243&lt;=أساسيات!$G$7,أساسيات!$H$7,IF(H243&lt;=أساسيات!$G$6,أساسيات!$H$6,IF(H243&lt;=أساسيات!$G$5,أساسيات!$H$5,IF(H243&lt;=أساسيات!$G$4,أساسيات!$H$4,IF(H243&lt;=أساسيات!$G$3,أساسيات!$H$3,أساسيات!$H$2))))))))))))</f>
        <v>الثالث</v>
      </c>
      <c r="AG243" s="95" t="str">
        <f>IF(H243="","",IF(H243&lt;=أساسيات!$G$13,أساسيات!$I$13,IF(H243&lt;=أساسيات!$G$12,أساسيات!$I$12,IF(H243&lt;=أساسيات!$G$11,أساسيات!$I$11,IF(H243&lt;=أساسيات!$G$10,أساسيات!$I$10,IF(H243&lt;=أساسيات!$G$9,أساسيات!$I$9,IF(H243&lt;=أساسيات!$G$8,أساسيات!$I$8,IF(H243&lt;=أساسيات!$G$7,أساسيات!$I$7,IF(H243&lt;=أساسيات!$G$6,أساسيات!$I$6,IF(H243&lt;=أساسيات!$G$5,أساسيات!$I$5,IF(H243&lt;=أساسيات!$G$4,أساسيات!$I$4,IF(H243&lt;=أساسيات!$G$3,أساسيات!$I$3,أساسيات!$I$2))))))))))))</f>
        <v>ويجوز ثاني</v>
      </c>
      <c r="AH243" s="91"/>
      <c r="AI243" s="99">
        <f>IFERROR(IF(H243="","",DATEDIF($H243,أساسيات!$J$2,"Y")),"")</f>
        <v>8</v>
      </c>
      <c r="AJ243" s="99">
        <f>IFERROR(IF(H243="","",DATEDIF($H243,أساسيات!$J$2,"ym")),"")</f>
        <v>4</v>
      </c>
      <c r="AK243" s="99">
        <f>IFERROR(IF(H243="","",DATEDIF($H243,أساسيات!$J$2,"md")),"")</f>
        <v>25</v>
      </c>
      <c r="AL243" s="99"/>
      <c r="AM243" s="99"/>
      <c r="AN243" s="88"/>
      <c r="AO243" s="88"/>
      <c r="AP243" s="94">
        <v>64</v>
      </c>
      <c r="AQ243" s="94">
        <v>3</v>
      </c>
    </row>
    <row r="244" spans="1:43" s="96" customFormat="1" x14ac:dyDescent="0.25">
      <c r="A244" s="88">
        <v>80</v>
      </c>
      <c r="B244" s="89">
        <v>12</v>
      </c>
      <c r="C244" s="128" t="s">
        <v>472</v>
      </c>
      <c r="D244" s="128" t="s">
        <v>176</v>
      </c>
      <c r="E244" s="91" t="s">
        <v>113</v>
      </c>
      <c r="F244" s="129" t="s">
        <v>8</v>
      </c>
      <c r="G244" s="88"/>
      <c r="H244" s="92">
        <v>40554</v>
      </c>
      <c r="I244" s="92" t="s">
        <v>780</v>
      </c>
      <c r="J244" s="90" t="s">
        <v>1163</v>
      </c>
      <c r="K244" s="97" t="s">
        <v>642</v>
      </c>
      <c r="L244" s="91" t="s">
        <v>847</v>
      </c>
      <c r="M244" s="91" t="s">
        <v>1074</v>
      </c>
      <c r="N244" s="88"/>
      <c r="O244" s="94"/>
      <c r="P244" s="94" t="s">
        <v>114</v>
      </c>
      <c r="Q244" s="93" t="s">
        <v>116</v>
      </c>
      <c r="R244" s="94" t="s">
        <v>780</v>
      </c>
      <c r="S244" s="94"/>
      <c r="T244" s="94"/>
      <c r="U244" s="94"/>
      <c r="V244" s="91"/>
      <c r="W244" s="88"/>
      <c r="X244" s="88"/>
      <c r="Y244" s="89">
        <v>954245170</v>
      </c>
      <c r="Z244" s="89"/>
      <c r="AA244" s="89"/>
      <c r="AB244" s="92" t="s">
        <v>780</v>
      </c>
      <c r="AC244" s="94" t="s">
        <v>780</v>
      </c>
      <c r="AD244" s="94" t="s">
        <v>780</v>
      </c>
      <c r="AE244" s="88" t="s">
        <v>485</v>
      </c>
      <c r="AF244" s="94" t="str">
        <f>IF(H244="","",IF(H244&lt;=أساسيات!$G$13,أساسيات!$H$13,IF(H244&lt;=أساسيات!$G$12,أساسيات!$H$12,IF(H244&lt;=أساسيات!$G$11,أساسيات!$H$11,IF(H244&lt;=أساسيات!$G$10,أساسيات!$H$10,IF(H244&lt;=أساسيات!$G$9,أساسيات!$H$9,IF(H244&lt;=أساسيات!$G$8,أساسيات!$H$8,IF(H244&lt;=أساسيات!$G$7,أساسيات!$H$7,IF(H244&lt;=أساسيات!$G$6,أساسيات!$H$6,IF(H244&lt;=أساسيات!$G$5,أساسيات!$H$5,IF(H244&lt;=أساسيات!$G$4,أساسيات!$H$4,IF(H244&lt;=أساسيات!$G$3,أساسيات!$H$3,أساسيات!$H$2))))))))))))</f>
        <v>الرابع</v>
      </c>
      <c r="AG244" s="95" t="str">
        <f>IF(H244="","",IF(H244&lt;=أساسيات!$G$13,أساسيات!$I$13,IF(H244&lt;=أساسيات!$G$12,أساسيات!$I$12,IF(H244&lt;=أساسيات!$G$11,أساسيات!$I$11,IF(H244&lt;=أساسيات!$G$10,أساسيات!$I$10,IF(H244&lt;=أساسيات!$G$9,أساسيات!$I$9,IF(H244&lt;=أساسيات!$G$8,أساسيات!$I$8,IF(H244&lt;=أساسيات!$G$7,أساسيات!$I$7,IF(H244&lt;=أساسيات!$G$6,أساسيات!$I$6,IF(H244&lt;=أساسيات!$G$5,أساسيات!$I$5,IF(H244&lt;=أساسيات!$G$4,أساسيات!$I$4,IF(H244&lt;=أساسيات!$G$3,أساسيات!$I$3,أساسيات!$I$2))))))))))))</f>
        <v>ويجوز ثالث</v>
      </c>
      <c r="AH244" s="91"/>
      <c r="AI244" s="99">
        <f>IFERROR(IF(H244="","",DATEDIF($H244,أساسيات!$J$2,"Y")),"")</f>
        <v>8</v>
      </c>
      <c r="AJ244" s="99">
        <f>IFERROR(IF(H244="","",DATEDIF($H244,أساسيات!$J$2,"ym")),"")</f>
        <v>7</v>
      </c>
      <c r="AK244" s="99">
        <f>IFERROR(IF(H244="","",DATEDIF($H244,أساسيات!$J$2,"md")),"")</f>
        <v>21</v>
      </c>
      <c r="AL244" s="99"/>
      <c r="AM244" s="99"/>
      <c r="AN244" s="88"/>
      <c r="AO244" s="88"/>
      <c r="AP244" s="94" t="s">
        <v>780</v>
      </c>
      <c r="AQ244" s="94"/>
    </row>
    <row r="245" spans="1:43" s="96" customFormat="1" x14ac:dyDescent="0.25">
      <c r="A245" s="88">
        <v>81</v>
      </c>
      <c r="B245" s="89">
        <v>13</v>
      </c>
      <c r="C245" s="128" t="s">
        <v>132</v>
      </c>
      <c r="D245" s="128" t="s">
        <v>185</v>
      </c>
      <c r="E245" s="91" t="s">
        <v>488</v>
      </c>
      <c r="F245" s="129" t="s">
        <v>186</v>
      </c>
      <c r="G245" s="88"/>
      <c r="H245" s="92">
        <v>40179</v>
      </c>
      <c r="I245" s="92">
        <v>43668</v>
      </c>
      <c r="J245" s="90" t="s">
        <v>1163</v>
      </c>
      <c r="K245" s="97" t="s">
        <v>642</v>
      </c>
      <c r="L245" s="91" t="s">
        <v>71</v>
      </c>
      <c r="M245" s="91" t="s">
        <v>910</v>
      </c>
      <c r="N245" s="88"/>
      <c r="O245" s="94"/>
      <c r="P245" s="94" t="s">
        <v>114</v>
      </c>
      <c r="Q245" s="93" t="s">
        <v>116</v>
      </c>
      <c r="R245" s="94"/>
      <c r="S245" s="94"/>
      <c r="T245" s="94"/>
      <c r="U245" s="94"/>
      <c r="V245" s="91"/>
      <c r="W245" s="88"/>
      <c r="X245" s="88"/>
      <c r="Y245" s="89"/>
      <c r="Z245" s="89"/>
      <c r="AA245" s="89"/>
      <c r="AB245" s="92">
        <v>43466</v>
      </c>
      <c r="AC245" s="94" t="s">
        <v>677</v>
      </c>
      <c r="AD245" s="94" t="s">
        <v>677</v>
      </c>
      <c r="AE245" s="88" t="s">
        <v>485</v>
      </c>
      <c r="AF245" s="94" t="str">
        <f>IF(H245="","",IF(H245&lt;=أساسيات!$G$13,أساسيات!$H$13,IF(H245&lt;=أساسيات!$G$12,أساسيات!$H$12,IF(H245&lt;=أساسيات!$G$11,أساسيات!$H$11,IF(H245&lt;=أساسيات!$G$10,أساسيات!$H$10,IF(H245&lt;=أساسيات!$G$9,أساسيات!$H$9,IF(H245&lt;=أساسيات!$G$8,أساسيات!$H$8,IF(H245&lt;=أساسيات!$G$7,أساسيات!$H$7,IF(H245&lt;=أساسيات!$G$6,أساسيات!$H$6,IF(H245&lt;=أساسيات!$G$5,أساسيات!$H$5,IF(H245&lt;=أساسيات!$G$4,أساسيات!$H$4,IF(H245&lt;=أساسيات!$G$3,أساسيات!$H$3,أساسيات!$H$2))))))))))))</f>
        <v>الخامس</v>
      </c>
      <c r="AG245" s="95" t="str">
        <f>IF(H245="","",IF(H245&lt;=أساسيات!$G$13,أساسيات!$I$13,IF(H245&lt;=أساسيات!$G$12,أساسيات!$I$12,IF(H245&lt;=أساسيات!$G$11,أساسيات!$I$11,IF(H245&lt;=أساسيات!$G$10,أساسيات!$I$10,IF(H245&lt;=أساسيات!$G$9,أساسيات!$I$9,IF(H245&lt;=أساسيات!$G$8,أساسيات!$I$8,IF(H245&lt;=أساسيات!$G$7,أساسيات!$I$7,IF(H245&lt;=أساسيات!$G$6,أساسيات!$I$6,IF(H245&lt;=أساسيات!$G$5,أساسيات!$I$5,IF(H245&lt;=أساسيات!$G$4,أساسيات!$I$4,IF(H245&lt;=أساسيات!$G$3,أساسيات!$I$3,أساسيات!$I$2))))))))))))</f>
        <v>ويجوز رابع وثالث</v>
      </c>
      <c r="AH245" s="91"/>
      <c r="AI245" s="99">
        <f>IFERROR(IF(H245="","",DATEDIF($H245,أساسيات!$J$2,"Y")),"")</f>
        <v>9</v>
      </c>
      <c r="AJ245" s="99">
        <f>IFERROR(IF(H245="","",DATEDIF($H245,أساسيات!$J$2,"ym")),"")</f>
        <v>8</v>
      </c>
      <c r="AK245" s="99">
        <f>IFERROR(IF(H245="","",DATEDIF($H245,أساسيات!$J$2,"md")),"")</f>
        <v>0</v>
      </c>
      <c r="AL245" s="99"/>
      <c r="AM245" s="99"/>
      <c r="AN245" s="88"/>
      <c r="AO245" s="88"/>
      <c r="AP245" s="94">
        <v>65</v>
      </c>
      <c r="AQ245" s="94">
        <v>4</v>
      </c>
    </row>
    <row r="246" spans="1:43" s="96" customFormat="1" x14ac:dyDescent="0.25">
      <c r="A246" s="88">
        <v>89</v>
      </c>
      <c r="B246" s="89">
        <v>14</v>
      </c>
      <c r="C246" s="128" t="s">
        <v>9</v>
      </c>
      <c r="D246" s="128" t="s">
        <v>395</v>
      </c>
      <c r="E246" s="91" t="s">
        <v>113</v>
      </c>
      <c r="F246" s="129" t="s">
        <v>467</v>
      </c>
      <c r="G246" s="88"/>
      <c r="H246" s="92">
        <v>39818</v>
      </c>
      <c r="I246" s="92">
        <v>43668</v>
      </c>
      <c r="J246" s="90" t="s">
        <v>1163</v>
      </c>
      <c r="K246" s="97" t="s">
        <v>642</v>
      </c>
      <c r="L246" s="91" t="s">
        <v>424</v>
      </c>
      <c r="M246" s="91" t="s">
        <v>911</v>
      </c>
      <c r="N246" s="88"/>
      <c r="O246" s="94"/>
      <c r="P246" s="94" t="s">
        <v>114</v>
      </c>
      <c r="Q246" s="93" t="s">
        <v>115</v>
      </c>
      <c r="R246" s="94"/>
      <c r="S246" s="94"/>
      <c r="T246" s="94"/>
      <c r="U246" s="94"/>
      <c r="V246" s="91"/>
      <c r="W246" s="88"/>
      <c r="X246" s="88"/>
      <c r="Y246" s="89">
        <v>949024931</v>
      </c>
      <c r="Z246" s="89"/>
      <c r="AA246" s="89"/>
      <c r="AB246" s="92">
        <v>43565</v>
      </c>
      <c r="AC246" s="94" t="s">
        <v>677</v>
      </c>
      <c r="AD246" s="94" t="s">
        <v>677</v>
      </c>
      <c r="AE246" s="88" t="s">
        <v>485</v>
      </c>
      <c r="AF246" s="94" t="str">
        <f>IF(H246="","",IF(H246&lt;=أساسيات!$G$13,أساسيات!$H$13,IF(H246&lt;=أساسيات!$G$12,أساسيات!$H$12,IF(H246&lt;=أساسيات!$G$11,أساسيات!$H$11,IF(H246&lt;=أساسيات!$G$10,أساسيات!$H$10,IF(H246&lt;=أساسيات!$G$9,أساسيات!$H$9,IF(H246&lt;=أساسيات!$G$8,أساسيات!$H$8,IF(H246&lt;=أساسيات!$G$7,أساسيات!$H$7,IF(H246&lt;=أساسيات!$G$6,أساسيات!$H$6,IF(H246&lt;=أساسيات!$G$5,أساسيات!$H$5,IF(H246&lt;=أساسيات!$G$4,أساسيات!$H$4,IF(H246&lt;=أساسيات!$G$3,أساسيات!$H$3,أساسيات!$H$2))))))))))))</f>
        <v>السادس</v>
      </c>
      <c r="AG246" s="95" t="str">
        <f>IF(H246="","",IF(H246&lt;=أساسيات!$G$13,أساسيات!$I$13,IF(H246&lt;=أساسيات!$G$12,أساسيات!$I$12,IF(H246&lt;=أساسيات!$G$11,أساسيات!$I$11,IF(H246&lt;=أساسيات!$G$10,أساسيات!$I$10,IF(H246&lt;=أساسيات!$G$9,أساسيات!$I$9,IF(H246&lt;=أساسيات!$G$8,أساسيات!$I$8,IF(H246&lt;=أساسيات!$G$7,أساسيات!$I$7,IF(H246&lt;=أساسيات!$G$6,أساسيات!$I$6,IF(H246&lt;=أساسيات!$G$5,أساسيات!$I$5,IF(H246&lt;=أساسيات!$G$4,أساسيات!$I$4,IF(H246&lt;=أساسيات!$G$3,أساسيات!$I$3,أساسيات!$I$2))))))))))))</f>
        <v>ويجوز خامس ورابع</v>
      </c>
      <c r="AH246" s="91"/>
      <c r="AI246" s="99">
        <f>IFERROR(IF(H246="","",DATEDIF($H246,أساسيات!$J$2,"Y")),"")</f>
        <v>10</v>
      </c>
      <c r="AJ246" s="99">
        <f>IFERROR(IF(H246="","",DATEDIF($H246,أساسيات!$J$2,"ym")),"")</f>
        <v>7</v>
      </c>
      <c r="AK246" s="99">
        <f>IFERROR(IF(H246="","",DATEDIF($H246,أساسيات!$J$2,"md")),"")</f>
        <v>27</v>
      </c>
      <c r="AL246" s="99"/>
      <c r="AM246" s="99"/>
      <c r="AN246" s="88"/>
      <c r="AO246" s="88"/>
      <c r="AP246" s="94">
        <v>66</v>
      </c>
      <c r="AQ246" s="94">
        <v>3</v>
      </c>
    </row>
    <row r="247" spans="1:43" s="96" customFormat="1" x14ac:dyDescent="0.25">
      <c r="A247" s="88">
        <v>66</v>
      </c>
      <c r="B247" s="89">
        <v>15</v>
      </c>
      <c r="C247" s="128" t="s">
        <v>110</v>
      </c>
      <c r="D247" s="128" t="s">
        <v>288</v>
      </c>
      <c r="E247" s="91" t="s">
        <v>242</v>
      </c>
      <c r="F247" s="129" t="s">
        <v>49</v>
      </c>
      <c r="G247" s="88" t="s">
        <v>244</v>
      </c>
      <c r="H247" s="92">
        <v>40513</v>
      </c>
      <c r="I247" s="92">
        <v>43668</v>
      </c>
      <c r="J247" s="90" t="s">
        <v>1163</v>
      </c>
      <c r="K247" s="97" t="s">
        <v>642</v>
      </c>
      <c r="L247" s="91" t="s">
        <v>74</v>
      </c>
      <c r="M247" s="91" t="s">
        <v>1541</v>
      </c>
      <c r="N247" s="88" t="s">
        <v>600</v>
      </c>
      <c r="O247" s="94"/>
      <c r="P247" s="94" t="s">
        <v>114</v>
      </c>
      <c r="Q247" s="93" t="s">
        <v>116</v>
      </c>
      <c r="R247" s="94"/>
      <c r="S247" s="94"/>
      <c r="T247" s="94"/>
      <c r="U247" s="94"/>
      <c r="V247" s="91"/>
      <c r="W247" s="88"/>
      <c r="X247" s="88"/>
      <c r="Y247" s="89"/>
      <c r="Z247" s="89"/>
      <c r="AA247" s="89"/>
      <c r="AB247" s="92">
        <v>43466</v>
      </c>
      <c r="AC247" s="94" t="s">
        <v>677</v>
      </c>
      <c r="AD247" s="94" t="s">
        <v>677</v>
      </c>
      <c r="AE247" s="88" t="s">
        <v>485</v>
      </c>
      <c r="AF247" s="94" t="str">
        <f>IF(H247="","",IF(H247&lt;=أساسيات!$G$13,أساسيات!$H$13,IF(H247&lt;=أساسيات!$G$12,أساسيات!$H$12,IF(H247&lt;=أساسيات!$G$11,أساسيات!$H$11,IF(H247&lt;=أساسيات!$G$10,أساسيات!$H$10,IF(H247&lt;=أساسيات!$G$9,أساسيات!$H$9,IF(H247&lt;=أساسيات!$G$8,أساسيات!$H$8,IF(H247&lt;=أساسيات!$G$7,أساسيات!$H$7,IF(H247&lt;=أساسيات!$G$6,أساسيات!$H$6,IF(H247&lt;=أساسيات!$G$5,أساسيات!$H$5,IF(H247&lt;=أساسيات!$G$4,أساسيات!$H$4,IF(H247&lt;=أساسيات!$G$3,أساسيات!$H$3,أساسيات!$H$2))))))))))))</f>
        <v>الرابع</v>
      </c>
      <c r="AG247" s="95" t="str">
        <f>IF(H247="","",IF(H247&lt;=أساسيات!$G$13,أساسيات!$I$13,IF(H247&lt;=أساسيات!$G$12,أساسيات!$I$12,IF(H247&lt;=أساسيات!$G$11,أساسيات!$I$11,IF(H247&lt;=أساسيات!$G$10,أساسيات!$I$10,IF(H247&lt;=أساسيات!$G$9,أساسيات!$I$9,IF(H247&lt;=أساسيات!$G$8,أساسيات!$I$8,IF(H247&lt;=أساسيات!$G$7,أساسيات!$I$7,IF(H247&lt;=أساسيات!$G$6,أساسيات!$I$6,IF(H247&lt;=أساسيات!$G$5,أساسيات!$I$5,IF(H247&lt;=أساسيات!$G$4,أساسيات!$I$4,IF(H247&lt;=أساسيات!$G$3,أساسيات!$I$3,أساسيات!$I$2))))))))))))</f>
        <v>ويجوز ثالث</v>
      </c>
      <c r="AH247" s="91"/>
      <c r="AI247" s="99">
        <f>IFERROR(IF(H247="","",DATEDIF($H247,أساسيات!$J$2,"Y")),"")</f>
        <v>8</v>
      </c>
      <c r="AJ247" s="99">
        <f>IFERROR(IF(H247="","",DATEDIF($H247,أساسيات!$J$2,"ym")),"")</f>
        <v>9</v>
      </c>
      <c r="AK247" s="99">
        <f>IFERROR(IF(H247="","",DATEDIF($H247,أساسيات!$J$2,"md")),"")</f>
        <v>0</v>
      </c>
      <c r="AL247" s="99"/>
      <c r="AM247" s="99"/>
      <c r="AN247" s="88"/>
      <c r="AO247" s="88"/>
      <c r="AP247" s="94">
        <v>67</v>
      </c>
      <c r="AQ247" s="94">
        <v>4</v>
      </c>
    </row>
    <row r="248" spans="1:43" s="96" customFormat="1" x14ac:dyDescent="0.25">
      <c r="A248" s="88">
        <v>84</v>
      </c>
      <c r="B248" s="89">
        <v>16</v>
      </c>
      <c r="C248" s="128" t="s">
        <v>110</v>
      </c>
      <c r="D248" s="128" t="s">
        <v>190</v>
      </c>
      <c r="E248" s="91" t="s">
        <v>141</v>
      </c>
      <c r="F248" s="129" t="s">
        <v>16</v>
      </c>
      <c r="G248" s="88"/>
      <c r="H248" s="92">
        <v>39904</v>
      </c>
      <c r="I248" s="92">
        <v>43668</v>
      </c>
      <c r="J248" s="90" t="s">
        <v>1163</v>
      </c>
      <c r="K248" s="97" t="s">
        <v>642</v>
      </c>
      <c r="L248" s="91" t="s">
        <v>311</v>
      </c>
      <c r="M248" s="91" t="s">
        <v>912</v>
      </c>
      <c r="N248" s="88"/>
      <c r="O248" s="94" t="s">
        <v>6</v>
      </c>
      <c r="P248" s="94" t="s">
        <v>114</v>
      </c>
      <c r="Q248" s="93" t="s">
        <v>116</v>
      </c>
      <c r="R248" s="94"/>
      <c r="S248" s="94"/>
      <c r="T248" s="94"/>
      <c r="U248" s="94"/>
      <c r="V248" s="91"/>
      <c r="W248" s="88"/>
      <c r="X248" s="88"/>
      <c r="Y248" s="89"/>
      <c r="Z248" s="89"/>
      <c r="AA248" s="89"/>
      <c r="AB248" s="92">
        <v>43466</v>
      </c>
      <c r="AC248" s="94" t="s">
        <v>677</v>
      </c>
      <c r="AD248" s="94" t="s">
        <v>677</v>
      </c>
      <c r="AE248" s="88" t="s">
        <v>485</v>
      </c>
      <c r="AF248" s="94" t="str">
        <f>IF(H248="","",IF(H248&lt;=أساسيات!$G$13,أساسيات!$H$13,IF(H248&lt;=أساسيات!$G$12,أساسيات!$H$12,IF(H248&lt;=أساسيات!$G$11,أساسيات!$H$11,IF(H248&lt;=أساسيات!$G$10,أساسيات!$H$10,IF(H248&lt;=أساسيات!$G$9,أساسيات!$H$9,IF(H248&lt;=أساسيات!$G$8,أساسيات!$H$8,IF(H248&lt;=أساسيات!$G$7,أساسيات!$H$7,IF(H248&lt;=أساسيات!$G$6,أساسيات!$H$6,IF(H248&lt;=أساسيات!$G$5,أساسيات!$H$5,IF(H248&lt;=أساسيات!$G$4,أساسيات!$H$4,IF(H248&lt;=أساسيات!$G$3,أساسيات!$H$3,أساسيات!$H$2))))))))))))</f>
        <v>الخامس</v>
      </c>
      <c r="AG248" s="95" t="str">
        <f>IF(H248="","",IF(H248&lt;=أساسيات!$G$13,أساسيات!$I$13,IF(H248&lt;=أساسيات!$G$12,أساسيات!$I$12,IF(H248&lt;=أساسيات!$G$11,أساسيات!$I$11,IF(H248&lt;=أساسيات!$G$10,أساسيات!$I$10,IF(H248&lt;=أساسيات!$G$9,أساسيات!$I$9,IF(H248&lt;=أساسيات!$G$8,أساسيات!$I$8,IF(H248&lt;=أساسيات!$G$7,أساسيات!$I$7,IF(H248&lt;=أساسيات!$G$6,أساسيات!$I$6,IF(H248&lt;=أساسيات!$G$5,أساسيات!$I$5,IF(H248&lt;=أساسيات!$G$4,أساسيات!$I$4,IF(H248&lt;=أساسيات!$G$3,أساسيات!$I$3,أساسيات!$I$2))))))))))))</f>
        <v>ويجوز رابع وثالث</v>
      </c>
      <c r="AH248" s="91"/>
      <c r="AI248" s="99">
        <f>IFERROR(IF(H248="","",DATEDIF($H248,أساسيات!$J$2,"Y")),"")</f>
        <v>10</v>
      </c>
      <c r="AJ248" s="99">
        <f>IFERROR(IF(H248="","",DATEDIF($H248,أساسيات!$J$2,"ym")),"")</f>
        <v>5</v>
      </c>
      <c r="AK248" s="99">
        <f>IFERROR(IF(H248="","",DATEDIF($H248,أساسيات!$J$2,"md")),"")</f>
        <v>0</v>
      </c>
      <c r="AL248" s="99"/>
      <c r="AM248" s="99"/>
      <c r="AN248" s="88"/>
      <c r="AO248" s="88"/>
      <c r="AP248" s="94">
        <v>68</v>
      </c>
      <c r="AQ248" s="94">
        <v>4</v>
      </c>
    </row>
    <row r="249" spans="1:43" s="96" customFormat="1" x14ac:dyDescent="0.25">
      <c r="A249" s="88">
        <v>85</v>
      </c>
      <c r="B249" s="89">
        <v>17</v>
      </c>
      <c r="C249" s="128" t="s">
        <v>110</v>
      </c>
      <c r="D249" s="128" t="s">
        <v>176</v>
      </c>
      <c r="E249" s="91" t="s">
        <v>113</v>
      </c>
      <c r="F249" s="129" t="s">
        <v>8</v>
      </c>
      <c r="G249" s="88"/>
      <c r="H249" s="92">
        <v>40027</v>
      </c>
      <c r="I249" s="92" t="s">
        <v>780</v>
      </c>
      <c r="J249" s="90" t="s">
        <v>1163</v>
      </c>
      <c r="K249" s="97" t="s">
        <v>642</v>
      </c>
      <c r="L249" s="91" t="s">
        <v>306</v>
      </c>
      <c r="M249" s="91" t="s">
        <v>1077</v>
      </c>
      <c r="N249" s="88"/>
      <c r="O249" s="94" t="s">
        <v>235</v>
      </c>
      <c r="P249" s="94" t="s">
        <v>114</v>
      </c>
      <c r="Q249" s="93" t="s">
        <v>116</v>
      </c>
      <c r="R249" s="94" t="s">
        <v>780</v>
      </c>
      <c r="S249" s="94"/>
      <c r="T249" s="94"/>
      <c r="U249" s="94"/>
      <c r="V249" s="91"/>
      <c r="W249" s="88"/>
      <c r="X249" s="88"/>
      <c r="Y249" s="89">
        <v>954245170</v>
      </c>
      <c r="Z249" s="89"/>
      <c r="AA249" s="89"/>
      <c r="AB249" s="92" t="s">
        <v>780</v>
      </c>
      <c r="AC249" s="94" t="s">
        <v>780</v>
      </c>
      <c r="AD249" s="94" t="s">
        <v>780</v>
      </c>
      <c r="AE249" s="88" t="s">
        <v>485</v>
      </c>
      <c r="AF249" s="94" t="str">
        <f>IF(H249="","",IF(H249&lt;=أساسيات!$G$13,أساسيات!$H$13,IF(H249&lt;=أساسيات!$G$12,أساسيات!$H$12,IF(H249&lt;=أساسيات!$G$11,أساسيات!$H$11,IF(H249&lt;=أساسيات!$G$10,أساسيات!$H$10,IF(H249&lt;=أساسيات!$G$9,أساسيات!$H$9,IF(H249&lt;=أساسيات!$G$8,أساسيات!$H$8,IF(H249&lt;=أساسيات!$G$7,أساسيات!$H$7,IF(H249&lt;=أساسيات!$G$6,أساسيات!$H$6,IF(H249&lt;=أساسيات!$G$5,أساسيات!$H$5,IF(H249&lt;=أساسيات!$G$4,أساسيات!$H$4,IF(H249&lt;=أساسيات!$G$3,أساسيات!$H$3,أساسيات!$H$2))))))))))))</f>
        <v>الخامس</v>
      </c>
      <c r="AG249" s="95" t="str">
        <f>IF(H249="","",IF(H249&lt;=أساسيات!$G$13,أساسيات!$I$13,IF(H249&lt;=أساسيات!$G$12,أساسيات!$I$12,IF(H249&lt;=أساسيات!$G$11,أساسيات!$I$11,IF(H249&lt;=أساسيات!$G$10,أساسيات!$I$10,IF(H249&lt;=أساسيات!$G$9,أساسيات!$I$9,IF(H249&lt;=أساسيات!$G$8,أساسيات!$I$8,IF(H249&lt;=أساسيات!$G$7,أساسيات!$I$7,IF(H249&lt;=أساسيات!$G$6,أساسيات!$I$6,IF(H249&lt;=أساسيات!$G$5,أساسيات!$I$5,IF(H249&lt;=أساسيات!$G$4,أساسيات!$I$4,IF(H249&lt;=أساسيات!$G$3,أساسيات!$I$3,أساسيات!$I$2))))))))))))</f>
        <v>ويجوز رابع وثالث</v>
      </c>
      <c r="AH249" s="91"/>
      <c r="AI249" s="99">
        <f>IFERROR(IF(H249="","",DATEDIF($H249,أساسيات!$J$2,"Y")),"")</f>
        <v>10</v>
      </c>
      <c r="AJ249" s="99">
        <f>IFERROR(IF(H249="","",DATEDIF($H249,أساسيات!$J$2,"ym")),"")</f>
        <v>0</v>
      </c>
      <c r="AK249" s="99">
        <f>IFERROR(IF(H249="","",DATEDIF($H249,أساسيات!$J$2,"md")),"")</f>
        <v>30</v>
      </c>
      <c r="AL249" s="99"/>
      <c r="AM249" s="99"/>
      <c r="AN249" s="88"/>
      <c r="AO249" s="88"/>
      <c r="AP249" s="94" t="s">
        <v>780</v>
      </c>
      <c r="AQ249" s="94"/>
    </row>
    <row r="250" spans="1:43" s="96" customFormat="1" x14ac:dyDescent="0.25">
      <c r="A250" s="88">
        <v>88</v>
      </c>
      <c r="B250" s="89">
        <v>18</v>
      </c>
      <c r="C250" s="128" t="s">
        <v>170</v>
      </c>
      <c r="D250" s="128" t="s">
        <v>171</v>
      </c>
      <c r="E250" s="91" t="s">
        <v>172</v>
      </c>
      <c r="F250" s="129" t="s">
        <v>21</v>
      </c>
      <c r="G250" s="88"/>
      <c r="H250" s="92">
        <v>40179</v>
      </c>
      <c r="I250" s="92">
        <v>43668</v>
      </c>
      <c r="J250" s="90" t="s">
        <v>1163</v>
      </c>
      <c r="K250" s="97" t="s">
        <v>642</v>
      </c>
      <c r="L250" s="91" t="s">
        <v>305</v>
      </c>
      <c r="M250" s="91" t="s">
        <v>913</v>
      </c>
      <c r="N250" s="88"/>
      <c r="O250" s="94" t="s">
        <v>236</v>
      </c>
      <c r="P250" s="94" t="s">
        <v>114</v>
      </c>
      <c r="Q250" s="93" t="s">
        <v>115</v>
      </c>
      <c r="R250" s="94"/>
      <c r="S250" s="94"/>
      <c r="T250" s="94"/>
      <c r="U250" s="94"/>
      <c r="V250" s="91"/>
      <c r="W250" s="88"/>
      <c r="X250" s="88"/>
      <c r="Y250" s="89">
        <v>945392462</v>
      </c>
      <c r="Z250" s="89"/>
      <c r="AA250" s="89"/>
      <c r="AB250" s="92">
        <v>43225</v>
      </c>
      <c r="AC250" s="94" t="s">
        <v>677</v>
      </c>
      <c r="AD250" s="94" t="s">
        <v>677</v>
      </c>
      <c r="AE250" s="88" t="s">
        <v>485</v>
      </c>
      <c r="AF250" s="94" t="str">
        <f>IF(H250="","",IF(H250&lt;=أساسيات!$G$13,أساسيات!$H$13,IF(H250&lt;=أساسيات!$G$12,أساسيات!$H$12,IF(H250&lt;=أساسيات!$G$11,أساسيات!$H$11,IF(H250&lt;=أساسيات!$G$10,أساسيات!$H$10,IF(H250&lt;=أساسيات!$G$9,أساسيات!$H$9,IF(H250&lt;=أساسيات!$G$8,أساسيات!$H$8,IF(H250&lt;=أساسيات!$G$7,أساسيات!$H$7,IF(H250&lt;=أساسيات!$G$6,أساسيات!$H$6,IF(H250&lt;=أساسيات!$G$5,أساسيات!$H$5,IF(H250&lt;=أساسيات!$G$4,أساسيات!$H$4,IF(H250&lt;=أساسيات!$G$3,أساسيات!$H$3,أساسيات!$H$2))))))))))))</f>
        <v>الخامس</v>
      </c>
      <c r="AG250" s="95" t="str">
        <f>IF(H250="","",IF(H250&lt;=أساسيات!$G$13,أساسيات!$I$13,IF(H250&lt;=أساسيات!$G$12,أساسيات!$I$12,IF(H250&lt;=أساسيات!$G$11,أساسيات!$I$11,IF(H250&lt;=أساسيات!$G$10,أساسيات!$I$10,IF(H250&lt;=أساسيات!$G$9,أساسيات!$I$9,IF(H250&lt;=أساسيات!$G$8,أساسيات!$I$8,IF(H250&lt;=أساسيات!$G$7,أساسيات!$I$7,IF(H250&lt;=أساسيات!$G$6,أساسيات!$I$6,IF(H250&lt;=أساسيات!$G$5,أساسيات!$I$5,IF(H250&lt;=أساسيات!$G$4,أساسيات!$I$4,IF(H250&lt;=أساسيات!$G$3,أساسيات!$I$3,أساسيات!$I$2))))))))))))</f>
        <v>ويجوز رابع وثالث</v>
      </c>
      <c r="AH250" s="91"/>
      <c r="AI250" s="99">
        <f>IFERROR(IF(H250="","",DATEDIF($H250,أساسيات!$J$2,"Y")),"")</f>
        <v>9</v>
      </c>
      <c r="AJ250" s="99">
        <f>IFERROR(IF(H250="","",DATEDIF($H250,أساسيات!$J$2,"ym")),"")</f>
        <v>8</v>
      </c>
      <c r="AK250" s="99">
        <f>IFERROR(IF(H250="","",DATEDIF($H250,أساسيات!$J$2,"md")),"")</f>
        <v>0</v>
      </c>
      <c r="AL250" s="99"/>
      <c r="AM250" s="99"/>
      <c r="AN250" s="88"/>
      <c r="AO250" s="88"/>
      <c r="AP250" s="94">
        <v>69</v>
      </c>
      <c r="AQ250" s="94">
        <v>3</v>
      </c>
    </row>
    <row r="251" spans="1:43" s="96" customFormat="1" x14ac:dyDescent="0.25">
      <c r="A251" s="88" t="s">
        <v>1288</v>
      </c>
      <c r="B251" s="89">
        <v>19</v>
      </c>
      <c r="C251" s="128" t="s">
        <v>460</v>
      </c>
      <c r="D251" s="128" t="s">
        <v>700</v>
      </c>
      <c r="E251" s="91" t="s">
        <v>110</v>
      </c>
      <c r="F251" s="129" t="s">
        <v>724</v>
      </c>
      <c r="G251" s="88" t="s">
        <v>1387</v>
      </c>
      <c r="H251" s="92">
        <v>39619</v>
      </c>
      <c r="I251" s="92"/>
      <c r="J251" s="90" t="s">
        <v>1163</v>
      </c>
      <c r="K251" s="97" t="s">
        <v>642</v>
      </c>
      <c r="L251" s="91" t="s">
        <v>1223</v>
      </c>
      <c r="M251" s="91" t="s">
        <v>1224</v>
      </c>
      <c r="N251" s="88"/>
      <c r="O251" s="94"/>
      <c r="P251" s="94"/>
      <c r="Q251" s="93" t="s">
        <v>115</v>
      </c>
      <c r="R251" s="94"/>
      <c r="S251" s="94"/>
      <c r="T251" s="94"/>
      <c r="U251" s="94"/>
      <c r="V251" s="91"/>
      <c r="W251" s="88"/>
      <c r="X251" s="88"/>
      <c r="Y251" s="89"/>
      <c r="Z251" s="89"/>
      <c r="AA251" s="89"/>
      <c r="AB251" s="92"/>
      <c r="AC251" s="94"/>
      <c r="AD251" s="94"/>
      <c r="AE251" s="88"/>
      <c r="AF251" s="94" t="str">
        <f>IF(H251="","",IF(H251&lt;=أساسيات!$G$13,أساسيات!$H$13,IF(H251&lt;=أساسيات!$G$12,أساسيات!$H$12,IF(H251&lt;=أساسيات!$G$11,أساسيات!$H$11,IF(H251&lt;=أساسيات!$G$10,أساسيات!$H$10,IF(H251&lt;=أساسيات!$G$9,أساسيات!$H$9,IF(H251&lt;=أساسيات!$G$8,أساسيات!$H$8,IF(H251&lt;=أساسيات!$G$7,أساسيات!$H$7,IF(H251&lt;=أساسيات!$G$6,أساسيات!$H$6,IF(H251&lt;=أساسيات!$G$5,أساسيات!$H$5,IF(H251&lt;=أساسيات!$G$4,أساسيات!$H$4,IF(H251&lt;=أساسيات!$G$3,أساسيات!$H$3,أساسيات!$H$2))))))))))))</f>
        <v>السادس</v>
      </c>
      <c r="AG251" s="95" t="str">
        <f>IF(H251="","",IF(H251&lt;=أساسيات!$G$13,أساسيات!$I$13,IF(H251&lt;=أساسيات!$G$12,أساسيات!$I$12,IF(H251&lt;=أساسيات!$G$11,أساسيات!$I$11,IF(H251&lt;=أساسيات!$G$10,أساسيات!$I$10,IF(H251&lt;=أساسيات!$G$9,أساسيات!$I$9,IF(H251&lt;=أساسيات!$G$8,أساسيات!$I$8,IF(H251&lt;=أساسيات!$G$7,أساسيات!$I$7,IF(H251&lt;=أساسيات!$G$6,أساسيات!$I$6,IF(H251&lt;=أساسيات!$G$5,أساسيات!$I$5,IF(H251&lt;=أساسيات!$G$4,أساسيات!$I$4,IF(H251&lt;=أساسيات!$G$3,أساسيات!$I$3,أساسيات!$I$2))))))))))))</f>
        <v>ويجوز خامس ورابع</v>
      </c>
      <c r="AH251" s="91"/>
      <c r="AI251" s="99">
        <f>IFERROR(IF(H251="","",DATEDIF($H251,أساسيات!$J$2,"Y")),"")</f>
        <v>11</v>
      </c>
      <c r="AJ251" s="99">
        <f>IFERROR(IF(H251="","",DATEDIF($H251,أساسيات!$J$2,"ym")),"")</f>
        <v>2</v>
      </c>
      <c r="AK251" s="99">
        <f>IFERROR(IF(H251="","",DATEDIF($H251,أساسيات!$J$2,"md")),"")</f>
        <v>12</v>
      </c>
      <c r="AL251" s="99"/>
      <c r="AM251" s="99"/>
      <c r="AN251" s="88"/>
      <c r="AO251" s="88"/>
      <c r="AP251" s="94"/>
      <c r="AQ251" s="94"/>
    </row>
    <row r="252" spans="1:43" s="96" customFormat="1" x14ac:dyDescent="0.25">
      <c r="A252" s="88"/>
      <c r="B252" s="89">
        <v>20</v>
      </c>
      <c r="C252" s="128" t="s">
        <v>140</v>
      </c>
      <c r="D252" s="128" t="s">
        <v>700</v>
      </c>
      <c r="E252" s="91" t="s">
        <v>725</v>
      </c>
      <c r="F252" s="129" t="s">
        <v>43</v>
      </c>
      <c r="G252" s="88"/>
      <c r="H252" s="92">
        <v>39173</v>
      </c>
      <c r="I252" s="92"/>
      <c r="J252" s="90" t="s">
        <v>1163</v>
      </c>
      <c r="K252" s="97" t="s">
        <v>642</v>
      </c>
      <c r="L252" s="91" t="s">
        <v>791</v>
      </c>
      <c r="M252" s="91" t="s">
        <v>1001</v>
      </c>
      <c r="N252" s="88"/>
      <c r="O252" s="94"/>
      <c r="P252" s="94" t="s">
        <v>158</v>
      </c>
      <c r="Q252" s="93" t="s">
        <v>116</v>
      </c>
      <c r="R252" s="94"/>
      <c r="S252" s="94"/>
      <c r="T252" s="94"/>
      <c r="U252" s="94"/>
      <c r="V252" s="91"/>
      <c r="W252" s="88"/>
      <c r="X252" s="88"/>
      <c r="Y252" s="89"/>
      <c r="Z252" s="89"/>
      <c r="AA252" s="89"/>
      <c r="AB252" s="92"/>
      <c r="AC252" s="94"/>
      <c r="AD252" s="94"/>
      <c r="AE252" s="88"/>
      <c r="AF252" s="94" t="str">
        <f>IF(H252="","",IF(H252&lt;=أساسيات!$G$13,أساسيات!$H$13,IF(H252&lt;=أساسيات!$G$12,أساسيات!$H$12,IF(H252&lt;=أساسيات!$G$11,أساسيات!$H$11,IF(H252&lt;=أساسيات!$G$10,أساسيات!$H$10,IF(H252&lt;=أساسيات!$G$9,أساسيات!$H$9,IF(H252&lt;=أساسيات!$G$8,أساسيات!$H$8,IF(H252&lt;=أساسيات!$G$7,أساسيات!$H$7,IF(H252&lt;=أساسيات!$G$6,أساسيات!$H$6,IF(H252&lt;=أساسيات!$G$5,أساسيات!$H$5,IF(H252&lt;=أساسيات!$G$4,أساسيات!$H$4,IF(H252&lt;=أساسيات!$G$3,أساسيات!$H$3,أساسيات!$H$2))))))))))))</f>
        <v>السابع</v>
      </c>
      <c r="AG252" s="95" t="str">
        <f>IF(H252="","",IF(H252&lt;=أساسيات!$G$13,أساسيات!$I$13,IF(H252&lt;=أساسيات!$G$12,أساسيات!$I$12,IF(H252&lt;=أساسيات!$G$11,أساسيات!$I$11,IF(H252&lt;=أساسيات!$G$10,أساسيات!$I$10,IF(H252&lt;=أساسيات!$G$9,أساسيات!$I$9,IF(H252&lt;=أساسيات!$G$8,أساسيات!$I$8,IF(H252&lt;=أساسيات!$G$7,أساسيات!$I$7,IF(H252&lt;=أساسيات!$G$6,أساسيات!$I$6,IF(H252&lt;=أساسيات!$G$5,أساسيات!$I$5,IF(H252&lt;=أساسيات!$G$4,أساسيات!$I$4,IF(H252&lt;=أساسيات!$G$3,أساسيات!$I$3,أساسيات!$I$2))))))))))))</f>
        <v>ويجوز سادس وخامس</v>
      </c>
      <c r="AH252" s="91"/>
      <c r="AI252" s="99">
        <f>IFERROR(IF(H252="","",DATEDIF($H252,أساسيات!$J$2,"Y")),"")</f>
        <v>12</v>
      </c>
      <c r="AJ252" s="99">
        <f>IFERROR(IF(H252="","",DATEDIF($H252,أساسيات!$J$2,"ym")),"")</f>
        <v>5</v>
      </c>
      <c r="AK252" s="99">
        <f>IFERROR(IF(H252="","",DATEDIF($H252,أساسيات!$J$2,"md")),"")</f>
        <v>0</v>
      </c>
      <c r="AL252" s="99"/>
      <c r="AM252" s="99"/>
      <c r="AN252" s="88"/>
      <c r="AO252" s="88"/>
      <c r="AP252" s="94">
        <v>161</v>
      </c>
      <c r="AQ252" s="94"/>
    </row>
    <row r="253" spans="1:43" s="96" customFormat="1" x14ac:dyDescent="0.25">
      <c r="A253" s="88" t="s">
        <v>1288</v>
      </c>
      <c r="B253" s="89">
        <v>21</v>
      </c>
      <c r="C253" s="128" t="s">
        <v>140</v>
      </c>
      <c r="D253" s="128" t="s">
        <v>700</v>
      </c>
      <c r="E253" s="91" t="s">
        <v>110</v>
      </c>
      <c r="F253" s="129" t="s">
        <v>724</v>
      </c>
      <c r="G253" s="88" t="s">
        <v>1387</v>
      </c>
      <c r="H253" s="92">
        <v>40203</v>
      </c>
      <c r="I253" s="92"/>
      <c r="J253" s="90" t="s">
        <v>1163</v>
      </c>
      <c r="K253" s="97" t="s">
        <v>642</v>
      </c>
      <c r="L253" s="91" t="s">
        <v>791</v>
      </c>
      <c r="M253" s="91" t="s">
        <v>1194</v>
      </c>
      <c r="N253" s="88"/>
      <c r="O253" s="94"/>
      <c r="P253" s="94"/>
      <c r="Q253" s="93" t="s">
        <v>116</v>
      </c>
      <c r="R253" s="94"/>
      <c r="S253" s="94"/>
      <c r="T253" s="94"/>
      <c r="U253" s="94"/>
      <c r="V253" s="91"/>
      <c r="W253" s="88"/>
      <c r="X253" s="88"/>
      <c r="Y253" s="89"/>
      <c r="Z253" s="89"/>
      <c r="AA253" s="89"/>
      <c r="AB253" s="92"/>
      <c r="AC253" s="94"/>
      <c r="AD253" s="94"/>
      <c r="AE253" s="88"/>
      <c r="AF253" s="94" t="str">
        <f>IF(H253="","",IF(H253&lt;=أساسيات!$G$13,أساسيات!$H$13,IF(H253&lt;=أساسيات!$G$12,أساسيات!$H$12,IF(H253&lt;=أساسيات!$G$11,أساسيات!$H$11,IF(H253&lt;=أساسيات!$G$10,أساسيات!$H$10,IF(H253&lt;=أساسيات!$G$9,أساسيات!$H$9,IF(H253&lt;=أساسيات!$G$8,أساسيات!$H$8,IF(H253&lt;=أساسيات!$G$7,أساسيات!$H$7,IF(H253&lt;=أساسيات!$G$6,أساسيات!$H$6,IF(H253&lt;=أساسيات!$G$5,أساسيات!$H$5,IF(H253&lt;=أساسيات!$G$4,أساسيات!$H$4,IF(H253&lt;=أساسيات!$G$3,أساسيات!$H$3,أساسيات!$H$2))))))))))))</f>
        <v>الخامس</v>
      </c>
      <c r="AG253" s="95" t="str">
        <f>IF(H253="","",IF(H253&lt;=أساسيات!$G$13,أساسيات!$I$13,IF(H253&lt;=أساسيات!$G$12,أساسيات!$I$12,IF(H253&lt;=أساسيات!$G$11,أساسيات!$I$11,IF(H253&lt;=أساسيات!$G$10,أساسيات!$I$10,IF(H253&lt;=أساسيات!$G$9,أساسيات!$I$9,IF(H253&lt;=أساسيات!$G$8,أساسيات!$I$8,IF(H253&lt;=أساسيات!$G$7,أساسيات!$I$7,IF(H253&lt;=أساسيات!$G$6,أساسيات!$I$6,IF(H253&lt;=أساسيات!$G$5,أساسيات!$I$5,IF(H253&lt;=أساسيات!$G$4,أساسيات!$I$4,IF(H253&lt;=أساسيات!$G$3,أساسيات!$I$3,أساسيات!$I$2))))))))))))</f>
        <v>ويجوز رابع وثالث</v>
      </c>
      <c r="AH253" s="91"/>
      <c r="AI253" s="99">
        <f>IFERROR(IF(H253="","",DATEDIF($H253,أساسيات!$J$2,"Y")),"")</f>
        <v>9</v>
      </c>
      <c r="AJ253" s="99">
        <f>IFERROR(IF(H253="","",DATEDIF($H253,أساسيات!$J$2,"ym")),"")</f>
        <v>7</v>
      </c>
      <c r="AK253" s="99">
        <f>IFERROR(IF(H253="","",DATEDIF($H253,أساسيات!$J$2,"md")),"")</f>
        <v>7</v>
      </c>
      <c r="AL253" s="99"/>
      <c r="AM253" s="99"/>
      <c r="AN253" s="88"/>
      <c r="AO253" s="88"/>
      <c r="AP253" s="94"/>
      <c r="AQ253" s="94"/>
    </row>
    <row r="254" spans="1:43" s="96" customFormat="1" x14ac:dyDescent="0.25">
      <c r="A254" s="88">
        <v>113</v>
      </c>
      <c r="B254" s="89">
        <v>22</v>
      </c>
      <c r="C254" s="128" t="s">
        <v>140</v>
      </c>
      <c r="D254" s="128" t="s">
        <v>452</v>
      </c>
      <c r="E254" s="91" t="s">
        <v>141</v>
      </c>
      <c r="F254" s="129" t="s">
        <v>14</v>
      </c>
      <c r="G254" s="88"/>
      <c r="H254" s="92">
        <v>39814</v>
      </c>
      <c r="I254" s="92">
        <v>43668</v>
      </c>
      <c r="J254" s="90" t="s">
        <v>1163</v>
      </c>
      <c r="K254" s="97" t="s">
        <v>642</v>
      </c>
      <c r="L254" s="91" t="s">
        <v>421</v>
      </c>
      <c r="M254" s="91" t="s">
        <v>914</v>
      </c>
      <c r="N254" s="88"/>
      <c r="O254" s="94"/>
      <c r="P254" s="94" t="s">
        <v>114</v>
      </c>
      <c r="Q254" s="93" t="s">
        <v>116</v>
      </c>
      <c r="R254" s="94"/>
      <c r="S254" s="94"/>
      <c r="T254" s="94"/>
      <c r="U254" s="94"/>
      <c r="V254" s="91"/>
      <c r="W254" s="88"/>
      <c r="X254" s="88"/>
      <c r="Y254" s="89"/>
      <c r="Z254" s="89"/>
      <c r="AA254" s="89"/>
      <c r="AB254" s="92">
        <v>43444</v>
      </c>
      <c r="AC254" s="94" t="s">
        <v>677</v>
      </c>
      <c r="AD254" s="94" t="s">
        <v>677</v>
      </c>
      <c r="AE254" s="88" t="s">
        <v>485</v>
      </c>
      <c r="AF254" s="94" t="str">
        <f>IF(H254="","",IF(H254&lt;=أساسيات!$G$13,أساسيات!$H$13,IF(H254&lt;=أساسيات!$G$12,أساسيات!$H$12,IF(H254&lt;=أساسيات!$G$11,أساسيات!$H$11,IF(H254&lt;=أساسيات!$G$10,أساسيات!$H$10,IF(H254&lt;=أساسيات!$G$9,أساسيات!$H$9,IF(H254&lt;=أساسيات!$G$8,أساسيات!$H$8,IF(H254&lt;=أساسيات!$G$7,أساسيات!$H$7,IF(H254&lt;=أساسيات!$G$6,أساسيات!$H$6,IF(H254&lt;=أساسيات!$G$5,أساسيات!$H$5,IF(H254&lt;=أساسيات!$G$4,أساسيات!$H$4,IF(H254&lt;=أساسيات!$G$3,أساسيات!$H$3,أساسيات!$H$2))))))))))))</f>
        <v>السادس</v>
      </c>
      <c r="AG254" s="95" t="str">
        <f>IF(H254="","",IF(H254&lt;=أساسيات!$G$13,أساسيات!$I$13,IF(H254&lt;=أساسيات!$G$12,أساسيات!$I$12,IF(H254&lt;=أساسيات!$G$11,أساسيات!$I$11,IF(H254&lt;=أساسيات!$G$10,أساسيات!$I$10,IF(H254&lt;=أساسيات!$G$9,أساسيات!$I$9,IF(H254&lt;=أساسيات!$G$8,أساسيات!$I$8,IF(H254&lt;=أساسيات!$G$7,أساسيات!$I$7,IF(H254&lt;=أساسيات!$G$6,أساسيات!$I$6,IF(H254&lt;=أساسيات!$G$5,أساسيات!$I$5,IF(H254&lt;=أساسيات!$G$4,أساسيات!$I$4,IF(H254&lt;=أساسيات!$G$3,أساسيات!$I$3,أساسيات!$I$2))))))))))))</f>
        <v>ويجوز خامس ورابع</v>
      </c>
      <c r="AH254" s="91" t="s">
        <v>415</v>
      </c>
      <c r="AI254" s="99">
        <f>IFERROR(IF(H254="","",DATEDIF($H254,أساسيات!$J$2,"Y")),"")</f>
        <v>10</v>
      </c>
      <c r="AJ254" s="99">
        <f>IFERROR(IF(H254="","",DATEDIF($H254,أساسيات!$J$2,"ym")),"")</f>
        <v>8</v>
      </c>
      <c r="AK254" s="99">
        <f>IFERROR(IF(H254="","",DATEDIF($H254,أساسيات!$J$2,"md")),"")</f>
        <v>0</v>
      </c>
      <c r="AL254" s="99"/>
      <c r="AM254" s="99"/>
      <c r="AN254" s="88"/>
      <c r="AO254" s="88"/>
      <c r="AP254" s="94">
        <v>70</v>
      </c>
      <c r="AQ254" s="94">
        <v>4</v>
      </c>
    </row>
    <row r="255" spans="1:43" s="96" customFormat="1" x14ac:dyDescent="0.25">
      <c r="A255" s="88">
        <v>90</v>
      </c>
      <c r="B255" s="89">
        <v>23</v>
      </c>
      <c r="C255" s="128" t="s">
        <v>191</v>
      </c>
      <c r="D255" s="128" t="s">
        <v>190</v>
      </c>
      <c r="E255" s="91" t="s">
        <v>141</v>
      </c>
      <c r="F255" s="129" t="s">
        <v>16</v>
      </c>
      <c r="G255" s="88"/>
      <c r="H255" s="92">
        <v>40544</v>
      </c>
      <c r="I255" s="92">
        <v>43668</v>
      </c>
      <c r="J255" s="90" t="s">
        <v>1163</v>
      </c>
      <c r="K255" s="97" t="s">
        <v>642</v>
      </c>
      <c r="L255" s="91" t="s">
        <v>312</v>
      </c>
      <c r="M255" s="91" t="s">
        <v>915</v>
      </c>
      <c r="N255" s="88"/>
      <c r="O255" s="94" t="s">
        <v>6</v>
      </c>
      <c r="P255" s="94" t="s">
        <v>114</v>
      </c>
      <c r="Q255" s="93" t="s">
        <v>116</v>
      </c>
      <c r="R255" s="94"/>
      <c r="S255" s="94"/>
      <c r="T255" s="94"/>
      <c r="U255" s="94"/>
      <c r="V255" s="91"/>
      <c r="W255" s="88"/>
      <c r="X255" s="88"/>
      <c r="Y255" s="89"/>
      <c r="Z255" s="89"/>
      <c r="AA255" s="89"/>
      <c r="AB255" s="92">
        <v>43466</v>
      </c>
      <c r="AC255" s="94" t="s">
        <v>677</v>
      </c>
      <c r="AD255" s="94" t="s">
        <v>677</v>
      </c>
      <c r="AE255" s="88" t="s">
        <v>485</v>
      </c>
      <c r="AF255" s="94" t="str">
        <f>IF(H255="","",IF(H255&lt;=أساسيات!$G$13,أساسيات!$H$13,IF(H255&lt;=أساسيات!$G$12,أساسيات!$H$12,IF(H255&lt;=أساسيات!$G$11,أساسيات!$H$11,IF(H255&lt;=أساسيات!$G$10,أساسيات!$H$10,IF(H255&lt;=أساسيات!$G$9,أساسيات!$H$9,IF(H255&lt;=أساسيات!$G$8,أساسيات!$H$8,IF(H255&lt;=أساسيات!$G$7,أساسيات!$H$7,IF(H255&lt;=أساسيات!$G$6,أساسيات!$H$6,IF(H255&lt;=أساسيات!$G$5,أساسيات!$H$5,IF(H255&lt;=أساسيات!$G$4,أساسيات!$H$4,IF(H255&lt;=أساسيات!$G$3,أساسيات!$H$3,أساسيات!$H$2))))))))))))</f>
        <v>الرابع</v>
      </c>
      <c r="AG255" s="95" t="str">
        <f>IF(H255="","",IF(H255&lt;=أساسيات!$G$13,أساسيات!$I$13,IF(H255&lt;=أساسيات!$G$12,أساسيات!$I$12,IF(H255&lt;=أساسيات!$G$11,أساسيات!$I$11,IF(H255&lt;=أساسيات!$G$10,أساسيات!$I$10,IF(H255&lt;=أساسيات!$G$9,أساسيات!$I$9,IF(H255&lt;=أساسيات!$G$8,أساسيات!$I$8,IF(H255&lt;=أساسيات!$G$7,أساسيات!$I$7,IF(H255&lt;=أساسيات!$G$6,أساسيات!$I$6,IF(H255&lt;=أساسيات!$G$5,أساسيات!$I$5,IF(H255&lt;=أساسيات!$G$4,أساسيات!$I$4,IF(H255&lt;=أساسيات!$G$3,أساسيات!$I$3,أساسيات!$I$2))))))))))))</f>
        <v>ويجوز ثالث</v>
      </c>
      <c r="AH255" s="91"/>
      <c r="AI255" s="99">
        <f>IFERROR(IF(H255="","",DATEDIF($H255,أساسيات!$J$2,"Y")),"")</f>
        <v>8</v>
      </c>
      <c r="AJ255" s="99">
        <f>IFERROR(IF(H255="","",DATEDIF($H255,أساسيات!$J$2,"ym")),"")</f>
        <v>8</v>
      </c>
      <c r="AK255" s="99">
        <f>IFERROR(IF(H255="","",DATEDIF($H255,أساسيات!$J$2,"md")),"")</f>
        <v>0</v>
      </c>
      <c r="AL255" s="99"/>
      <c r="AM255" s="99"/>
      <c r="AN255" s="88"/>
      <c r="AO255" s="88"/>
      <c r="AP255" s="94">
        <v>71</v>
      </c>
      <c r="AQ255" s="94">
        <v>4</v>
      </c>
    </row>
    <row r="256" spans="1:43" s="96" customFormat="1" x14ac:dyDescent="0.25">
      <c r="A256" s="88">
        <v>92</v>
      </c>
      <c r="B256" s="89">
        <v>24</v>
      </c>
      <c r="C256" s="128" t="s">
        <v>179</v>
      </c>
      <c r="D256" s="128" t="s">
        <v>180</v>
      </c>
      <c r="E256" s="91" t="s">
        <v>181</v>
      </c>
      <c r="F256" s="129" t="s">
        <v>26</v>
      </c>
      <c r="G256" s="88"/>
      <c r="H256" s="92">
        <v>40553</v>
      </c>
      <c r="I256" s="92">
        <v>43668</v>
      </c>
      <c r="J256" s="90" t="s">
        <v>1163</v>
      </c>
      <c r="K256" s="97" t="s">
        <v>642</v>
      </c>
      <c r="L256" s="91" t="s">
        <v>307</v>
      </c>
      <c r="M256" s="91" t="s">
        <v>916</v>
      </c>
      <c r="N256" s="88"/>
      <c r="O256" s="94" t="s">
        <v>6</v>
      </c>
      <c r="P256" s="94" t="s">
        <v>114</v>
      </c>
      <c r="Q256" s="93" t="s">
        <v>116</v>
      </c>
      <c r="R256" s="94"/>
      <c r="S256" s="94"/>
      <c r="T256" s="94"/>
      <c r="U256" s="94"/>
      <c r="V256" s="91"/>
      <c r="W256" s="88"/>
      <c r="X256" s="88"/>
      <c r="Y256" s="89">
        <v>955561771</v>
      </c>
      <c r="Z256" s="89"/>
      <c r="AA256" s="89"/>
      <c r="AB256" s="92">
        <v>43565</v>
      </c>
      <c r="AC256" s="94" t="s">
        <v>677</v>
      </c>
      <c r="AD256" s="94" t="s">
        <v>677</v>
      </c>
      <c r="AE256" s="88" t="s">
        <v>485</v>
      </c>
      <c r="AF256" s="94" t="str">
        <f>IF(H256="","",IF(H256&lt;=أساسيات!$G$13,أساسيات!$H$13,IF(H256&lt;=أساسيات!$G$12,أساسيات!$H$12,IF(H256&lt;=أساسيات!$G$11,أساسيات!$H$11,IF(H256&lt;=أساسيات!$G$10,أساسيات!$H$10,IF(H256&lt;=أساسيات!$G$9,أساسيات!$H$9,IF(H256&lt;=أساسيات!$G$8,أساسيات!$H$8,IF(H256&lt;=أساسيات!$G$7,أساسيات!$H$7,IF(H256&lt;=أساسيات!$G$6,أساسيات!$H$6,IF(H256&lt;=أساسيات!$G$5,أساسيات!$H$5,IF(H256&lt;=أساسيات!$G$4,أساسيات!$H$4,IF(H256&lt;=أساسيات!$G$3,أساسيات!$H$3,أساسيات!$H$2))))))))))))</f>
        <v>الرابع</v>
      </c>
      <c r="AG256" s="95" t="str">
        <f>IF(H256="","",IF(H256&lt;=أساسيات!$G$13,أساسيات!$I$13,IF(H256&lt;=أساسيات!$G$12,أساسيات!$I$12,IF(H256&lt;=أساسيات!$G$11,أساسيات!$I$11,IF(H256&lt;=أساسيات!$G$10,أساسيات!$I$10,IF(H256&lt;=أساسيات!$G$9,أساسيات!$I$9,IF(H256&lt;=أساسيات!$G$8,أساسيات!$I$8,IF(H256&lt;=أساسيات!$G$7,أساسيات!$I$7,IF(H256&lt;=أساسيات!$G$6,أساسيات!$I$6,IF(H256&lt;=أساسيات!$G$5,أساسيات!$I$5,IF(H256&lt;=أساسيات!$G$4,أساسيات!$I$4,IF(H256&lt;=أساسيات!$G$3,أساسيات!$I$3,أساسيات!$I$2))))))))))))</f>
        <v>ويجوز ثالث</v>
      </c>
      <c r="AH256" s="91"/>
      <c r="AI256" s="99">
        <f>IFERROR(IF(H256="","",DATEDIF($H256,أساسيات!$J$2,"Y")),"")</f>
        <v>8</v>
      </c>
      <c r="AJ256" s="99">
        <f>IFERROR(IF(H256="","",DATEDIF($H256,أساسيات!$J$2,"ym")),"")</f>
        <v>7</v>
      </c>
      <c r="AK256" s="99">
        <f>IFERROR(IF(H256="","",DATEDIF($H256,أساسيات!$J$2,"md")),"")</f>
        <v>22</v>
      </c>
      <c r="AL256" s="99"/>
      <c r="AM256" s="99"/>
      <c r="AN256" s="88"/>
      <c r="AO256" s="88"/>
      <c r="AP256" s="94">
        <v>72</v>
      </c>
      <c r="AQ256" s="94">
        <v>4</v>
      </c>
    </row>
    <row r="257" spans="1:43" s="96" customFormat="1" x14ac:dyDescent="0.25">
      <c r="A257" s="88"/>
      <c r="B257" s="89">
        <v>1</v>
      </c>
      <c r="C257" s="128" t="s">
        <v>476</v>
      </c>
      <c r="D257" s="128" t="s">
        <v>700</v>
      </c>
      <c r="E257" s="91" t="s">
        <v>702</v>
      </c>
      <c r="F257" s="129" t="s">
        <v>703</v>
      </c>
      <c r="G257" s="88" t="s">
        <v>1525</v>
      </c>
      <c r="H257" s="92">
        <v>39000</v>
      </c>
      <c r="I257" s="92"/>
      <c r="J257" s="90" t="s">
        <v>1217</v>
      </c>
      <c r="K257" s="97" t="s">
        <v>642</v>
      </c>
      <c r="L257" s="91" t="s">
        <v>1170</v>
      </c>
      <c r="M257" s="91" t="s">
        <v>1166</v>
      </c>
      <c r="N257" s="88" t="s">
        <v>110</v>
      </c>
      <c r="O257" s="94"/>
      <c r="P257" s="94"/>
      <c r="Q257" s="93" t="s">
        <v>115</v>
      </c>
      <c r="R257" s="94"/>
      <c r="S257" s="94"/>
      <c r="T257" s="94"/>
      <c r="U257" s="94"/>
      <c r="V257" s="91"/>
      <c r="W257" s="88"/>
      <c r="X257" s="88"/>
      <c r="Y257" s="89"/>
      <c r="Z257" s="89"/>
      <c r="AA257" s="89"/>
      <c r="AB257" s="92"/>
      <c r="AC257" s="94"/>
      <c r="AD257" s="94"/>
      <c r="AE257" s="88"/>
      <c r="AF257" s="94" t="str">
        <f>IF(H257="","",IF(H257&lt;=أساسيات!$G$13,أساسيات!$H$13,IF(H257&lt;=أساسيات!$G$12,أساسيات!$H$12,IF(H257&lt;=أساسيات!$G$11,أساسيات!$H$11,IF(H257&lt;=أساسيات!$G$10,أساسيات!$H$10,IF(H257&lt;=أساسيات!$G$9,أساسيات!$H$9,IF(H257&lt;=أساسيات!$G$8,أساسيات!$H$8,IF(H257&lt;=أساسيات!$G$7,أساسيات!$H$7,IF(H257&lt;=أساسيات!$G$6,أساسيات!$H$6,IF(H257&lt;=أساسيات!$G$5,أساسيات!$H$5,IF(H257&lt;=أساسيات!$G$4,أساسيات!$H$4,IF(H257&lt;=أساسيات!$G$3,أساسيات!$H$3,أساسيات!$H$2))))))))))))</f>
        <v>الثامن</v>
      </c>
      <c r="AG257" s="95" t="str">
        <f>IF(H257="","",IF(H257&lt;=أساسيات!$G$13,أساسيات!$I$13,IF(H257&lt;=أساسيات!$G$12,أساسيات!$I$12,IF(H257&lt;=أساسيات!$G$11,أساسيات!$I$11,IF(H257&lt;=أساسيات!$G$10,أساسيات!$I$10,IF(H257&lt;=أساسيات!$G$9,أساسيات!$I$9,IF(H257&lt;=أساسيات!$G$8,أساسيات!$I$8,IF(H257&lt;=أساسيات!$G$7,أساسيات!$I$7,IF(H257&lt;=أساسيات!$G$6,أساسيات!$I$6,IF(H257&lt;=أساسيات!$G$5,أساسيات!$I$5,IF(H257&lt;=أساسيات!$G$4,أساسيات!$I$4,IF(H257&lt;=أساسيات!$G$3,أساسيات!$I$3,أساسيات!$I$2))))))))))))</f>
        <v>ويجوز سابع وسادس</v>
      </c>
      <c r="AH257" s="91"/>
      <c r="AI257" s="99">
        <f>IFERROR(IF(H257="","",DATEDIF($H257,أساسيات!$J$2,"Y")),"")</f>
        <v>12</v>
      </c>
      <c r="AJ257" s="99">
        <f>IFERROR(IF(H257="","",DATEDIF($H257,أساسيات!$J$2,"ym")),"")</f>
        <v>10</v>
      </c>
      <c r="AK257" s="99">
        <f>IFERROR(IF(H257="","",DATEDIF($H257,أساسيات!$J$2,"md")),"")</f>
        <v>22</v>
      </c>
      <c r="AL257" s="99"/>
      <c r="AM257" s="99"/>
      <c r="AN257" s="88"/>
      <c r="AO257" s="88"/>
      <c r="AP257" s="94"/>
      <c r="AQ257" s="94"/>
    </row>
    <row r="258" spans="1:43" s="96" customFormat="1" x14ac:dyDescent="0.25">
      <c r="A258" s="88">
        <v>146</v>
      </c>
      <c r="B258" s="89">
        <v>2</v>
      </c>
      <c r="C258" s="128" t="s">
        <v>219</v>
      </c>
      <c r="D258" s="128" t="s">
        <v>152</v>
      </c>
      <c r="E258" s="91" t="s">
        <v>113</v>
      </c>
      <c r="F258" s="129" t="s">
        <v>43</v>
      </c>
      <c r="G258" s="88"/>
      <c r="H258" s="92">
        <v>39448</v>
      </c>
      <c r="I258" s="92" t="s">
        <v>780</v>
      </c>
      <c r="J258" s="90" t="s">
        <v>1217</v>
      </c>
      <c r="K258" s="97" t="s">
        <v>642</v>
      </c>
      <c r="L258" s="91" t="s">
        <v>351</v>
      </c>
      <c r="M258" s="91" t="s">
        <v>1102</v>
      </c>
      <c r="N258" s="88"/>
      <c r="O258" s="94" t="s">
        <v>236</v>
      </c>
      <c r="P258" s="94" t="s">
        <v>114</v>
      </c>
      <c r="Q258" s="93" t="s">
        <v>115</v>
      </c>
      <c r="R258" s="94" t="s">
        <v>780</v>
      </c>
      <c r="S258" s="94"/>
      <c r="T258" s="94"/>
      <c r="U258" s="94"/>
      <c r="V258" s="91"/>
      <c r="W258" s="88"/>
      <c r="X258" s="88"/>
      <c r="Y258" s="89">
        <v>968934039</v>
      </c>
      <c r="Z258" s="89"/>
      <c r="AA258" s="89"/>
      <c r="AB258" s="92" t="s">
        <v>780</v>
      </c>
      <c r="AC258" s="94" t="s">
        <v>780</v>
      </c>
      <c r="AD258" s="94" t="s">
        <v>780</v>
      </c>
      <c r="AE258" s="88" t="s">
        <v>52</v>
      </c>
      <c r="AF258" s="94" t="str">
        <f>IF(H258="","",IF(H258&lt;=أساسيات!$G$13,أساسيات!$H$13,IF(H258&lt;=أساسيات!$G$12,أساسيات!$H$12,IF(H258&lt;=أساسيات!$G$11,أساسيات!$H$11,IF(H258&lt;=أساسيات!$G$10,أساسيات!$H$10,IF(H258&lt;=أساسيات!$G$9,أساسيات!$H$9,IF(H258&lt;=أساسيات!$G$8,أساسيات!$H$8,IF(H258&lt;=أساسيات!$G$7,أساسيات!$H$7,IF(H258&lt;=أساسيات!$G$6,أساسيات!$H$6,IF(H258&lt;=أساسيات!$G$5,أساسيات!$H$5,IF(H258&lt;=أساسيات!$G$4,أساسيات!$H$4,IF(H258&lt;=أساسيات!$G$3,أساسيات!$H$3,أساسيات!$H$2))))))))))))</f>
        <v>السابع</v>
      </c>
      <c r="AG258" s="95" t="str">
        <f>IF(H258="","",IF(H258&lt;=أساسيات!$G$13,أساسيات!$I$13,IF(H258&lt;=أساسيات!$G$12,أساسيات!$I$12,IF(H258&lt;=أساسيات!$G$11,أساسيات!$I$11,IF(H258&lt;=أساسيات!$G$10,أساسيات!$I$10,IF(H258&lt;=أساسيات!$G$9,أساسيات!$I$9,IF(H258&lt;=أساسيات!$G$8,أساسيات!$I$8,IF(H258&lt;=أساسيات!$G$7,أساسيات!$I$7,IF(H258&lt;=أساسيات!$G$6,أساسيات!$I$6,IF(H258&lt;=أساسيات!$G$5,أساسيات!$I$5,IF(H258&lt;=أساسيات!$G$4,أساسيات!$I$4,IF(H258&lt;=أساسيات!$G$3,أساسيات!$I$3,أساسيات!$I$2))))))))))))</f>
        <v>ويجوز سادس وخامس</v>
      </c>
      <c r="AH258" s="91"/>
      <c r="AI258" s="99">
        <f>IFERROR(IF(H258="","",DATEDIF($H258,أساسيات!$J$2,"Y")),"")</f>
        <v>11</v>
      </c>
      <c r="AJ258" s="99">
        <f>IFERROR(IF(H258="","",DATEDIF($H258,أساسيات!$J$2,"ym")),"")</f>
        <v>8</v>
      </c>
      <c r="AK258" s="99">
        <f>IFERROR(IF(H258="","",DATEDIF($H258,أساسيات!$J$2,"md")),"")</f>
        <v>0</v>
      </c>
      <c r="AL258" s="99"/>
      <c r="AM258" s="99"/>
      <c r="AN258" s="88"/>
      <c r="AO258" s="88"/>
      <c r="AP258" s="94" t="s">
        <v>780</v>
      </c>
      <c r="AQ258" s="94"/>
    </row>
    <row r="259" spans="1:43" s="96" customFormat="1" x14ac:dyDescent="0.25">
      <c r="A259" s="88"/>
      <c r="B259" s="89">
        <v>3</v>
      </c>
      <c r="C259" s="128" t="s">
        <v>1483</v>
      </c>
      <c r="D259" s="128" t="s">
        <v>1171</v>
      </c>
      <c r="E259" s="91" t="s">
        <v>148</v>
      </c>
      <c r="F259" s="129" t="s">
        <v>47</v>
      </c>
      <c r="G259" s="88" t="s">
        <v>477</v>
      </c>
      <c r="H259" s="92">
        <v>39448</v>
      </c>
      <c r="I259" s="92"/>
      <c r="J259" s="90" t="s">
        <v>1217</v>
      </c>
      <c r="K259" s="97" t="s">
        <v>642</v>
      </c>
      <c r="L259" s="91" t="s">
        <v>1484</v>
      </c>
      <c r="M259" s="91" t="s">
        <v>1485</v>
      </c>
      <c r="N259" s="88"/>
      <c r="O259" s="94"/>
      <c r="P259" s="94"/>
      <c r="Q259" s="93" t="s">
        <v>115</v>
      </c>
      <c r="R259" s="94"/>
      <c r="S259" s="94"/>
      <c r="T259" s="94"/>
      <c r="U259" s="94"/>
      <c r="V259" s="91"/>
      <c r="W259" s="88"/>
      <c r="X259" s="88"/>
      <c r="Y259" s="89"/>
      <c r="Z259" s="89"/>
      <c r="AA259" s="89"/>
      <c r="AB259" s="92"/>
      <c r="AC259" s="94"/>
      <c r="AD259" s="94"/>
      <c r="AE259" s="88"/>
      <c r="AF259" s="94" t="str">
        <f>IF(H259="","",IF(H259&lt;=أساسيات!$G$13,أساسيات!$H$13,IF(H259&lt;=أساسيات!$G$12,أساسيات!$H$12,IF(H259&lt;=أساسيات!$G$11,أساسيات!$H$11,IF(H259&lt;=أساسيات!$G$10,أساسيات!$H$10,IF(H259&lt;=أساسيات!$G$9,أساسيات!$H$9,IF(H259&lt;=أساسيات!$G$8,أساسيات!$H$8,IF(H259&lt;=أساسيات!$G$7,أساسيات!$H$7,IF(H259&lt;=أساسيات!$G$6,أساسيات!$H$6,IF(H259&lt;=أساسيات!$G$5,أساسيات!$H$5,IF(H259&lt;=أساسيات!$G$4,أساسيات!$H$4,IF(H259&lt;=أساسيات!$G$3,أساسيات!$H$3,أساسيات!$H$2))))))))))))</f>
        <v>السابع</v>
      </c>
      <c r="AG259" s="95" t="str">
        <f>IF(H259="","",IF(H259&lt;=أساسيات!$G$13,أساسيات!$I$13,IF(H259&lt;=أساسيات!$G$12,أساسيات!$I$12,IF(H259&lt;=أساسيات!$G$11,أساسيات!$I$11,IF(H259&lt;=أساسيات!$G$10,أساسيات!$I$10,IF(H259&lt;=أساسيات!$G$9,أساسيات!$I$9,IF(H259&lt;=أساسيات!$G$8,أساسيات!$I$8,IF(H259&lt;=أساسيات!$G$7,أساسيات!$I$7,IF(H259&lt;=أساسيات!$G$6,أساسيات!$I$6,IF(H259&lt;=أساسيات!$G$5,أساسيات!$I$5,IF(H259&lt;=أساسيات!$G$4,أساسيات!$I$4,IF(H259&lt;=أساسيات!$G$3,أساسيات!$I$3,أساسيات!$I$2))))))))))))</f>
        <v>ويجوز سادس وخامس</v>
      </c>
      <c r="AH259" s="91"/>
      <c r="AI259" s="99">
        <f>IFERROR(IF(H259="","",DATEDIF($H259,أساسيات!$J$2,"Y")),"")</f>
        <v>11</v>
      </c>
      <c r="AJ259" s="99">
        <f>IFERROR(IF(H259="","",DATEDIF($H259,أساسيات!$J$2,"ym")),"")</f>
        <v>8</v>
      </c>
      <c r="AK259" s="99">
        <f>IFERROR(IF(H259="","",DATEDIF($H259,أساسيات!$J$2,"md")),"")</f>
        <v>0</v>
      </c>
      <c r="AL259" s="99"/>
      <c r="AM259" s="99"/>
      <c r="AN259" s="88"/>
      <c r="AO259" s="88"/>
      <c r="AP259" s="94"/>
      <c r="AQ259" s="94"/>
    </row>
    <row r="260" spans="1:43" s="96" customFormat="1" x14ac:dyDescent="0.25">
      <c r="A260" s="88">
        <v>147</v>
      </c>
      <c r="B260" s="89">
        <v>4</v>
      </c>
      <c r="C260" s="128" t="s">
        <v>217</v>
      </c>
      <c r="D260" s="128" t="s">
        <v>112</v>
      </c>
      <c r="E260" s="91" t="s">
        <v>110</v>
      </c>
      <c r="F260" s="129" t="s">
        <v>37</v>
      </c>
      <c r="G260" s="88"/>
      <c r="H260" s="92">
        <v>39089</v>
      </c>
      <c r="I260" s="92" t="s">
        <v>780</v>
      </c>
      <c r="J260" s="90" t="s">
        <v>1217</v>
      </c>
      <c r="K260" s="97" t="s">
        <v>642</v>
      </c>
      <c r="L260" s="91" t="s">
        <v>349</v>
      </c>
      <c r="M260" s="91" t="s">
        <v>1103</v>
      </c>
      <c r="N260" s="88"/>
      <c r="O260" s="94" t="s">
        <v>545</v>
      </c>
      <c r="P260" s="94" t="s">
        <v>114</v>
      </c>
      <c r="Q260" s="93" t="s">
        <v>115</v>
      </c>
      <c r="R260" s="94" t="s">
        <v>780</v>
      </c>
      <c r="S260" s="94"/>
      <c r="T260" s="94"/>
      <c r="U260" s="94"/>
      <c r="V260" s="91"/>
      <c r="W260" s="88"/>
      <c r="X260" s="88"/>
      <c r="Y260" s="89"/>
      <c r="Z260" s="89"/>
      <c r="AA260" s="89"/>
      <c r="AB260" s="92" t="s">
        <v>780</v>
      </c>
      <c r="AC260" s="94" t="s">
        <v>780</v>
      </c>
      <c r="AD260" s="94" t="s">
        <v>780</v>
      </c>
      <c r="AE260" s="88" t="s">
        <v>52</v>
      </c>
      <c r="AF260" s="94" t="str">
        <f>IF(H260="","",IF(H260&lt;=أساسيات!$G$13,أساسيات!$H$13,IF(H260&lt;=أساسيات!$G$12,أساسيات!$H$12,IF(H260&lt;=أساسيات!$G$11,أساسيات!$H$11,IF(H260&lt;=أساسيات!$G$10,أساسيات!$H$10,IF(H260&lt;=أساسيات!$G$9,أساسيات!$H$9,IF(H260&lt;=أساسيات!$G$8,أساسيات!$H$8,IF(H260&lt;=أساسيات!$G$7,أساسيات!$H$7,IF(H260&lt;=أساسيات!$G$6,أساسيات!$H$6,IF(H260&lt;=أساسيات!$G$5,أساسيات!$H$5,IF(H260&lt;=أساسيات!$G$4,أساسيات!$H$4,IF(H260&lt;=أساسيات!$G$3,أساسيات!$H$3,أساسيات!$H$2))))))))))))</f>
        <v>الثامن</v>
      </c>
      <c r="AG260" s="95" t="str">
        <f>IF(H260="","",IF(H260&lt;=أساسيات!$G$13,أساسيات!$I$13,IF(H260&lt;=أساسيات!$G$12,أساسيات!$I$12,IF(H260&lt;=أساسيات!$G$11,أساسيات!$I$11,IF(H260&lt;=أساسيات!$G$10,أساسيات!$I$10,IF(H260&lt;=أساسيات!$G$9,أساسيات!$I$9,IF(H260&lt;=أساسيات!$G$8,أساسيات!$I$8,IF(H260&lt;=أساسيات!$G$7,أساسيات!$I$7,IF(H260&lt;=أساسيات!$G$6,أساسيات!$I$6,IF(H260&lt;=أساسيات!$G$5,أساسيات!$I$5,IF(H260&lt;=أساسيات!$G$4,أساسيات!$I$4,IF(H260&lt;=أساسيات!$G$3,أساسيات!$I$3,أساسيات!$I$2))))))))))))</f>
        <v>ويجوز سابع وسادس</v>
      </c>
      <c r="AH260" s="91"/>
      <c r="AI260" s="99">
        <f>IFERROR(IF(H260="","",DATEDIF($H260,أساسيات!$J$2,"Y")),"")</f>
        <v>12</v>
      </c>
      <c r="AJ260" s="99">
        <f>IFERROR(IF(H260="","",DATEDIF($H260,أساسيات!$J$2,"ym")),"")</f>
        <v>7</v>
      </c>
      <c r="AK260" s="99">
        <f>IFERROR(IF(H260="","",DATEDIF($H260,أساسيات!$J$2,"md")),"")</f>
        <v>25</v>
      </c>
      <c r="AL260" s="99"/>
      <c r="AM260" s="99"/>
      <c r="AN260" s="88"/>
      <c r="AO260" s="88"/>
      <c r="AP260" s="94" t="s">
        <v>780</v>
      </c>
      <c r="AQ260" s="94"/>
    </row>
    <row r="261" spans="1:43" s="96" customFormat="1" x14ac:dyDescent="0.25">
      <c r="A261" s="88">
        <v>148</v>
      </c>
      <c r="B261" s="89">
        <v>5</v>
      </c>
      <c r="C261" s="128" t="s">
        <v>220</v>
      </c>
      <c r="D261" s="128" t="s">
        <v>152</v>
      </c>
      <c r="E261" s="91" t="s">
        <v>113</v>
      </c>
      <c r="F261" s="129" t="s">
        <v>43</v>
      </c>
      <c r="G261" s="88"/>
      <c r="H261" s="92">
        <v>39814</v>
      </c>
      <c r="I261" s="92" t="s">
        <v>780</v>
      </c>
      <c r="J261" s="90" t="s">
        <v>1217</v>
      </c>
      <c r="K261" s="97" t="s">
        <v>642</v>
      </c>
      <c r="L261" s="91" t="s">
        <v>352</v>
      </c>
      <c r="M261" s="91" t="s">
        <v>1104</v>
      </c>
      <c r="N261" s="88"/>
      <c r="O261" s="94" t="s">
        <v>236</v>
      </c>
      <c r="P261" s="94" t="s">
        <v>114</v>
      </c>
      <c r="Q261" s="93" t="s">
        <v>115</v>
      </c>
      <c r="R261" s="94" t="s">
        <v>780</v>
      </c>
      <c r="S261" s="94"/>
      <c r="T261" s="94"/>
      <c r="U261" s="94"/>
      <c r="V261" s="91"/>
      <c r="W261" s="88"/>
      <c r="X261" s="88"/>
      <c r="Y261" s="89">
        <v>968934039</v>
      </c>
      <c r="Z261" s="89"/>
      <c r="AA261" s="89"/>
      <c r="AB261" s="92" t="s">
        <v>780</v>
      </c>
      <c r="AC261" s="94" t="s">
        <v>780</v>
      </c>
      <c r="AD261" s="94" t="s">
        <v>780</v>
      </c>
      <c r="AE261" s="88" t="s">
        <v>52</v>
      </c>
      <c r="AF261" s="94" t="str">
        <f>IF(H261="","",IF(H261&lt;=أساسيات!$G$13,أساسيات!$H$13,IF(H261&lt;=أساسيات!$G$12,أساسيات!$H$12,IF(H261&lt;=أساسيات!$G$11,أساسيات!$H$11,IF(H261&lt;=أساسيات!$G$10,أساسيات!$H$10,IF(H261&lt;=أساسيات!$G$9,أساسيات!$H$9,IF(H261&lt;=أساسيات!$G$8,أساسيات!$H$8,IF(H261&lt;=أساسيات!$G$7,أساسيات!$H$7,IF(H261&lt;=أساسيات!$G$6,أساسيات!$H$6,IF(H261&lt;=أساسيات!$G$5,أساسيات!$H$5,IF(H261&lt;=أساسيات!$G$4,أساسيات!$H$4,IF(H261&lt;=أساسيات!$G$3,أساسيات!$H$3,أساسيات!$H$2))))))))))))</f>
        <v>السادس</v>
      </c>
      <c r="AG261" s="95" t="str">
        <f>IF(H261="","",IF(H261&lt;=أساسيات!$G$13,أساسيات!$I$13,IF(H261&lt;=أساسيات!$G$12,أساسيات!$I$12,IF(H261&lt;=أساسيات!$G$11,أساسيات!$I$11,IF(H261&lt;=أساسيات!$G$10,أساسيات!$I$10,IF(H261&lt;=أساسيات!$G$9,أساسيات!$I$9,IF(H261&lt;=أساسيات!$G$8,أساسيات!$I$8,IF(H261&lt;=أساسيات!$G$7,أساسيات!$I$7,IF(H261&lt;=أساسيات!$G$6,أساسيات!$I$6,IF(H261&lt;=أساسيات!$G$5,أساسيات!$I$5,IF(H261&lt;=أساسيات!$G$4,أساسيات!$I$4,IF(H261&lt;=أساسيات!$G$3,أساسيات!$I$3,أساسيات!$I$2))))))))))))</f>
        <v>ويجوز خامس ورابع</v>
      </c>
      <c r="AH261" s="91"/>
      <c r="AI261" s="99">
        <f>IFERROR(IF(H261="","",DATEDIF($H261,أساسيات!$J$2,"Y")),"")</f>
        <v>10</v>
      </c>
      <c r="AJ261" s="99">
        <f>IFERROR(IF(H261="","",DATEDIF($H261,أساسيات!$J$2,"ym")),"")</f>
        <v>8</v>
      </c>
      <c r="AK261" s="99">
        <f>IFERROR(IF(H261="","",DATEDIF($H261,أساسيات!$J$2,"md")),"")</f>
        <v>0</v>
      </c>
      <c r="AL261" s="99"/>
      <c r="AM261" s="99"/>
      <c r="AN261" s="88"/>
      <c r="AO261" s="88"/>
      <c r="AP261" s="94" t="s">
        <v>780</v>
      </c>
      <c r="AQ261" s="94"/>
    </row>
    <row r="262" spans="1:43" s="96" customFormat="1" x14ac:dyDescent="0.25">
      <c r="A262" s="88" t="s">
        <v>1611</v>
      </c>
      <c r="B262" s="89">
        <v>6</v>
      </c>
      <c r="C262" s="128" t="s">
        <v>268</v>
      </c>
      <c r="D262" s="128" t="s">
        <v>1574</v>
      </c>
      <c r="E262" s="91" t="s">
        <v>192</v>
      </c>
      <c r="F262" s="129" t="s">
        <v>1575</v>
      </c>
      <c r="G262" s="88" t="s">
        <v>477</v>
      </c>
      <c r="H262" s="92">
        <v>39448</v>
      </c>
      <c r="I262" s="92">
        <v>43786</v>
      </c>
      <c r="J262" s="90" t="s">
        <v>1217</v>
      </c>
      <c r="K262" s="97" t="s">
        <v>642</v>
      </c>
      <c r="L262" s="91" t="s">
        <v>1599</v>
      </c>
      <c r="M262" s="91" t="s">
        <v>1600</v>
      </c>
      <c r="N262" s="88" t="s">
        <v>110</v>
      </c>
      <c r="O262" s="88"/>
      <c r="P262" s="88"/>
      <c r="Q262" s="93" t="s">
        <v>115</v>
      </c>
      <c r="R262" s="94"/>
      <c r="S262" s="94"/>
      <c r="T262" s="94"/>
      <c r="U262" s="94"/>
      <c r="V262" s="91"/>
      <c r="W262" s="88"/>
      <c r="X262" s="88"/>
      <c r="Y262" s="130"/>
      <c r="Z262" s="130"/>
      <c r="AA262" s="130"/>
      <c r="AB262" s="92"/>
      <c r="AC262" s="94"/>
      <c r="AD262" s="94"/>
      <c r="AE262" s="88"/>
      <c r="AF262" s="94" t="str">
        <f>IF(H262="","",IF(H262&lt;=أساسيات!$G$13,أساسيات!$H$13,IF(H262&lt;=أساسيات!$G$12,أساسيات!$H$12,IF(H262&lt;=أساسيات!$G$11,أساسيات!$H$11,IF(H262&lt;=أساسيات!$G$10,أساسيات!$H$10,IF(H262&lt;=أساسيات!$G$9,أساسيات!$H$9,IF(H262&lt;=أساسيات!$G$8,أساسيات!$H$8,IF(H262&lt;=أساسيات!$G$7,أساسيات!$H$7,IF(H262&lt;=أساسيات!$G$6,أساسيات!$H$6,IF(H262&lt;=أساسيات!$G$5,أساسيات!$H$5,IF(H262&lt;=أساسيات!$G$4,أساسيات!$H$4,IF(H262&lt;=أساسيات!$G$3,أساسيات!$H$3,أساسيات!$H$2))))))))))))</f>
        <v>السابع</v>
      </c>
      <c r="AG262" s="95" t="str">
        <f>IF(H262="","",IF(H262&lt;=أساسيات!$G$13,أساسيات!$I$13,IF(H262&lt;=أساسيات!$G$12,أساسيات!$I$12,IF(H262&lt;=أساسيات!$G$11,أساسيات!$I$11,IF(H262&lt;=أساسيات!$G$10,أساسيات!$I$10,IF(H262&lt;=أساسيات!$G$9,أساسيات!$I$9,IF(H262&lt;=أساسيات!$G$8,أساسيات!$I$8,IF(H262&lt;=أساسيات!$G$7,أساسيات!$I$7,IF(H262&lt;=أساسيات!$G$6,أساسيات!$I$6,IF(H262&lt;=أساسيات!$G$5,أساسيات!$I$5,IF(H262&lt;=أساسيات!$G$4,أساسيات!$I$4,IF(H262&lt;=أساسيات!$G$3,أساسيات!$I$3,أساسيات!$I$2))))))))))))</f>
        <v>ويجوز سادس وخامس</v>
      </c>
      <c r="AH262" s="91"/>
      <c r="AI262" s="99">
        <f>IFERROR(IF(H262="","",DATEDIF($H262,أساسيات!$J$2,"Y")),"")</f>
        <v>11</v>
      </c>
      <c r="AJ262" s="99">
        <f>IFERROR(IF(H262="","",DATEDIF($H262,أساسيات!$J$2,"ym")),"")</f>
        <v>8</v>
      </c>
      <c r="AK262" s="99">
        <f>IFERROR(IF(H262="","",DATEDIF($H262,أساسيات!$J$2,"md")),"")</f>
        <v>0</v>
      </c>
      <c r="AL262" s="99"/>
      <c r="AM262" s="99"/>
      <c r="AN262" s="88"/>
      <c r="AO262" s="88"/>
      <c r="AP262" s="94"/>
      <c r="AQ262" s="94"/>
    </row>
    <row r="263" spans="1:43" s="96" customFormat="1" x14ac:dyDescent="0.25">
      <c r="A263" s="88"/>
      <c r="B263" s="89">
        <v>7</v>
      </c>
      <c r="C263" s="128" t="s">
        <v>126</v>
      </c>
      <c r="D263" s="128" t="s">
        <v>1167</v>
      </c>
      <c r="E263" s="91" t="s">
        <v>456</v>
      </c>
      <c r="F263" s="129" t="s">
        <v>1289</v>
      </c>
      <c r="G263" s="88"/>
      <c r="H263" s="92">
        <v>38839</v>
      </c>
      <c r="I263" s="92"/>
      <c r="J263" s="90" t="s">
        <v>1217</v>
      </c>
      <c r="K263" s="97" t="s">
        <v>642</v>
      </c>
      <c r="L263" s="91" t="s">
        <v>1169</v>
      </c>
      <c r="M263" s="91" t="s">
        <v>1168</v>
      </c>
      <c r="N263" s="88"/>
      <c r="O263" s="94"/>
      <c r="P263" s="94"/>
      <c r="Q263" s="93" t="s">
        <v>115</v>
      </c>
      <c r="R263" s="94"/>
      <c r="S263" s="94"/>
      <c r="T263" s="94"/>
      <c r="U263" s="94"/>
      <c r="V263" s="91"/>
      <c r="W263" s="88"/>
      <c r="X263" s="88"/>
      <c r="Y263" s="89"/>
      <c r="Z263" s="89"/>
      <c r="AA263" s="89"/>
      <c r="AB263" s="92"/>
      <c r="AC263" s="94"/>
      <c r="AD263" s="94"/>
      <c r="AE263" s="88"/>
      <c r="AF263" s="94" t="str">
        <f>IF(H263="","",IF(H263&lt;=أساسيات!$G$13,أساسيات!$H$13,IF(H263&lt;=أساسيات!$G$12,أساسيات!$H$12,IF(H263&lt;=أساسيات!$G$11,أساسيات!$H$11,IF(H263&lt;=أساسيات!$G$10,أساسيات!$H$10,IF(H263&lt;=أساسيات!$G$9,أساسيات!$H$9,IF(H263&lt;=أساسيات!$G$8,أساسيات!$H$8,IF(H263&lt;=أساسيات!$G$7,أساسيات!$H$7,IF(H263&lt;=أساسيات!$G$6,أساسيات!$H$6,IF(H263&lt;=أساسيات!$G$5,أساسيات!$H$5,IF(H263&lt;=أساسيات!$G$4,أساسيات!$H$4,IF(H263&lt;=أساسيات!$G$3,أساسيات!$H$3,أساسيات!$H$2))))))))))))</f>
        <v>الثامن</v>
      </c>
      <c r="AG263" s="95" t="str">
        <f>IF(H263="","",IF(H263&lt;=أساسيات!$G$13,أساسيات!$I$13,IF(H263&lt;=أساسيات!$G$12,أساسيات!$I$12,IF(H263&lt;=أساسيات!$G$11,أساسيات!$I$11,IF(H263&lt;=أساسيات!$G$10,أساسيات!$I$10,IF(H263&lt;=أساسيات!$G$9,أساسيات!$I$9,IF(H263&lt;=أساسيات!$G$8,أساسيات!$I$8,IF(H263&lt;=أساسيات!$G$7,أساسيات!$I$7,IF(H263&lt;=أساسيات!$G$6,أساسيات!$I$6,IF(H263&lt;=أساسيات!$G$5,أساسيات!$I$5,IF(H263&lt;=أساسيات!$G$4,أساسيات!$I$4,IF(H263&lt;=أساسيات!$G$3,أساسيات!$I$3,أساسيات!$I$2))))))))))))</f>
        <v>ويجوز سابع وسادس</v>
      </c>
      <c r="AH263" s="91"/>
      <c r="AI263" s="99">
        <f>IFERROR(IF(H263="","",DATEDIF($H263,أساسيات!$J$2,"Y")),"")</f>
        <v>13</v>
      </c>
      <c r="AJ263" s="99">
        <f>IFERROR(IF(H263="","",DATEDIF($H263,أساسيات!$J$2,"ym")),"")</f>
        <v>3</v>
      </c>
      <c r="AK263" s="99">
        <f>IFERROR(IF(H263="","",DATEDIF($H263,أساسيات!$J$2,"md")),"")</f>
        <v>30</v>
      </c>
      <c r="AL263" s="99"/>
      <c r="AM263" s="99"/>
      <c r="AN263" s="88"/>
      <c r="AO263" s="88"/>
      <c r="AP263" s="94"/>
      <c r="AQ263" s="94"/>
    </row>
    <row r="264" spans="1:43" s="96" customFormat="1" x14ac:dyDescent="0.25">
      <c r="A264" s="88"/>
      <c r="B264" s="89">
        <v>8</v>
      </c>
      <c r="C264" s="128" t="s">
        <v>47</v>
      </c>
      <c r="D264" s="128" t="s">
        <v>700</v>
      </c>
      <c r="E264" s="91" t="s">
        <v>507</v>
      </c>
      <c r="F264" s="129" t="s">
        <v>9</v>
      </c>
      <c r="G264" s="88"/>
      <c r="H264" s="92">
        <v>39264</v>
      </c>
      <c r="I264" s="92">
        <v>43674</v>
      </c>
      <c r="J264" s="90" t="s">
        <v>1217</v>
      </c>
      <c r="K264" s="97" t="s">
        <v>642</v>
      </c>
      <c r="L264" s="91" t="s">
        <v>797</v>
      </c>
      <c r="M264" s="91" t="s">
        <v>865</v>
      </c>
      <c r="N264" s="88"/>
      <c r="O264" s="94" t="s">
        <v>692</v>
      </c>
      <c r="P264" s="94" t="s">
        <v>696</v>
      </c>
      <c r="Q264" s="93" t="s">
        <v>115</v>
      </c>
      <c r="R264" s="94"/>
      <c r="S264" s="94"/>
      <c r="T264" s="94"/>
      <c r="U264" s="94"/>
      <c r="V264" s="91"/>
      <c r="W264" s="88"/>
      <c r="X264" s="88"/>
      <c r="Y264" s="89"/>
      <c r="Z264" s="89"/>
      <c r="AA264" s="89"/>
      <c r="AB264" s="92">
        <v>43444</v>
      </c>
      <c r="AC264" s="94" t="s">
        <v>677</v>
      </c>
      <c r="AD264" s="94" t="s">
        <v>677</v>
      </c>
      <c r="AE264" s="88"/>
      <c r="AF264" s="94" t="str">
        <f>IF(H264="","",IF(H264&lt;=أساسيات!$G$13,أساسيات!$H$13,IF(H264&lt;=أساسيات!$G$12,أساسيات!$H$12,IF(H264&lt;=أساسيات!$G$11,أساسيات!$H$11,IF(H264&lt;=أساسيات!$G$10,أساسيات!$H$10,IF(H264&lt;=أساسيات!$G$9,أساسيات!$H$9,IF(H264&lt;=أساسيات!$G$8,أساسيات!$H$8,IF(H264&lt;=أساسيات!$G$7,أساسيات!$H$7,IF(H264&lt;=أساسيات!$G$6,أساسيات!$H$6,IF(H264&lt;=أساسيات!$G$5,أساسيات!$H$5,IF(H264&lt;=أساسيات!$G$4,أساسيات!$H$4,IF(H264&lt;=أساسيات!$G$3,أساسيات!$H$3,أساسيات!$H$2))))))))))))</f>
        <v>السابع</v>
      </c>
      <c r="AG264" s="95" t="str">
        <f>IF(H264="","",IF(H264&lt;=أساسيات!$G$13,أساسيات!$I$13,IF(H264&lt;=أساسيات!$G$12,أساسيات!$I$12,IF(H264&lt;=أساسيات!$G$11,أساسيات!$I$11,IF(H264&lt;=أساسيات!$G$10,أساسيات!$I$10,IF(H264&lt;=أساسيات!$G$9,أساسيات!$I$9,IF(H264&lt;=أساسيات!$G$8,أساسيات!$I$8,IF(H264&lt;=أساسيات!$G$7,أساسيات!$I$7,IF(H264&lt;=أساسيات!$G$6,أساسيات!$I$6,IF(H264&lt;=أساسيات!$G$5,أساسيات!$I$5,IF(H264&lt;=أساسيات!$G$4,أساسيات!$I$4,IF(H264&lt;=أساسيات!$G$3,أساسيات!$I$3,أساسيات!$I$2))))))))))))</f>
        <v>ويجوز سادس وخامس</v>
      </c>
      <c r="AH264" s="91"/>
      <c r="AI264" s="99">
        <f>IFERROR(IF(H264="","",DATEDIF($H264,أساسيات!$J$2,"Y")),"")</f>
        <v>12</v>
      </c>
      <c r="AJ264" s="99">
        <f>IFERROR(IF(H264="","",DATEDIF($H264,أساسيات!$J$2,"ym")),"")</f>
        <v>2</v>
      </c>
      <c r="AK264" s="99">
        <f>IFERROR(IF(H264="","",DATEDIF($H264,أساسيات!$J$2,"md")),"")</f>
        <v>0</v>
      </c>
      <c r="AL264" s="99"/>
      <c r="AM264" s="99"/>
      <c r="AN264" s="88"/>
      <c r="AO264" s="88"/>
      <c r="AP264" s="94">
        <v>18</v>
      </c>
      <c r="AQ264" s="94">
        <v>5</v>
      </c>
    </row>
    <row r="265" spans="1:43" s="96" customFormat="1" x14ac:dyDescent="0.25">
      <c r="A265" s="88">
        <v>157</v>
      </c>
      <c r="B265" s="89">
        <v>9</v>
      </c>
      <c r="C265" s="128" t="s">
        <v>498</v>
      </c>
      <c r="D265" s="128" t="s">
        <v>463</v>
      </c>
      <c r="E265" s="91" t="s">
        <v>113</v>
      </c>
      <c r="F265" s="129" t="s">
        <v>11</v>
      </c>
      <c r="G265" s="88" t="s">
        <v>244</v>
      </c>
      <c r="H265" s="92">
        <v>38965</v>
      </c>
      <c r="I265" s="92" t="s">
        <v>780</v>
      </c>
      <c r="J265" s="90" t="s">
        <v>1217</v>
      </c>
      <c r="K265" s="97" t="s">
        <v>642</v>
      </c>
      <c r="L265" s="91" t="s">
        <v>444</v>
      </c>
      <c r="M265" s="91" t="s">
        <v>1109</v>
      </c>
      <c r="N265" s="88"/>
      <c r="O265" s="94" t="s">
        <v>236</v>
      </c>
      <c r="P265" s="94" t="s">
        <v>114</v>
      </c>
      <c r="Q265" s="93" t="s">
        <v>115</v>
      </c>
      <c r="R265" s="94" t="s">
        <v>780</v>
      </c>
      <c r="S265" s="94"/>
      <c r="T265" s="94"/>
      <c r="U265" s="94"/>
      <c r="V265" s="91"/>
      <c r="W265" s="88"/>
      <c r="X265" s="88"/>
      <c r="Y265" s="89"/>
      <c r="Z265" s="89"/>
      <c r="AA265" s="89"/>
      <c r="AB265" s="92" t="s">
        <v>780</v>
      </c>
      <c r="AC265" s="94" t="s">
        <v>780</v>
      </c>
      <c r="AD265" s="94" t="s">
        <v>780</v>
      </c>
      <c r="AE265" s="88" t="s">
        <v>52</v>
      </c>
      <c r="AF265" s="94" t="str">
        <f>IF(H265="","",IF(H265&lt;=أساسيات!$G$13,أساسيات!$H$13,IF(H265&lt;=أساسيات!$G$12,أساسيات!$H$12,IF(H265&lt;=أساسيات!$G$11,أساسيات!$H$11,IF(H265&lt;=أساسيات!$G$10,أساسيات!$H$10,IF(H265&lt;=أساسيات!$G$9,أساسيات!$H$9,IF(H265&lt;=أساسيات!$G$8,أساسيات!$H$8,IF(H265&lt;=أساسيات!$G$7,أساسيات!$H$7,IF(H265&lt;=أساسيات!$G$6,أساسيات!$H$6,IF(H265&lt;=أساسيات!$G$5,أساسيات!$H$5,IF(H265&lt;=أساسيات!$G$4,أساسيات!$H$4,IF(H265&lt;=أساسيات!$G$3,أساسيات!$H$3,أساسيات!$H$2))))))))))))</f>
        <v>الثامن</v>
      </c>
      <c r="AG265" s="95" t="str">
        <f>IF(H265="","",IF(H265&lt;=أساسيات!$G$13,أساسيات!$I$13,IF(H265&lt;=أساسيات!$G$12,أساسيات!$I$12,IF(H265&lt;=أساسيات!$G$11,أساسيات!$I$11,IF(H265&lt;=أساسيات!$G$10,أساسيات!$I$10,IF(H265&lt;=أساسيات!$G$9,أساسيات!$I$9,IF(H265&lt;=أساسيات!$G$8,أساسيات!$I$8,IF(H265&lt;=أساسيات!$G$7,أساسيات!$I$7,IF(H265&lt;=أساسيات!$G$6,أساسيات!$I$6,IF(H265&lt;=أساسيات!$G$5,أساسيات!$I$5,IF(H265&lt;=أساسيات!$G$4,أساسيات!$I$4,IF(H265&lt;=أساسيات!$G$3,أساسيات!$I$3,أساسيات!$I$2))))))))))))</f>
        <v>ويجوز سابع وسادس</v>
      </c>
      <c r="AH265" s="91"/>
      <c r="AI265" s="99">
        <f>IFERROR(IF(H265="","",DATEDIF($H265,أساسيات!$J$2,"Y")),"")</f>
        <v>12</v>
      </c>
      <c r="AJ265" s="99">
        <f>IFERROR(IF(H265="","",DATEDIF($H265,أساسيات!$J$2,"ym")),"")</f>
        <v>11</v>
      </c>
      <c r="AK265" s="99">
        <f>IFERROR(IF(H265="","",DATEDIF($H265,أساسيات!$J$2,"md")),"")</f>
        <v>27</v>
      </c>
      <c r="AL265" s="99"/>
      <c r="AM265" s="99"/>
      <c r="AN265" s="88"/>
      <c r="AO265" s="88"/>
      <c r="AP265" s="94" t="s">
        <v>780</v>
      </c>
      <c r="AQ265" s="94"/>
    </row>
    <row r="266" spans="1:43" s="96" customFormat="1" x14ac:dyDescent="0.25">
      <c r="A266" s="88"/>
      <c r="B266" s="89">
        <v>10</v>
      </c>
      <c r="C266" s="128" t="s">
        <v>13</v>
      </c>
      <c r="D266" s="128" t="s">
        <v>531</v>
      </c>
      <c r="E266" s="91" t="s">
        <v>113</v>
      </c>
      <c r="F266" s="129" t="s">
        <v>720</v>
      </c>
      <c r="G266" s="88"/>
      <c r="H266" s="92">
        <v>39083</v>
      </c>
      <c r="I266" s="92"/>
      <c r="J266" s="90" t="s">
        <v>1217</v>
      </c>
      <c r="K266" s="97" t="s">
        <v>642</v>
      </c>
      <c r="L266" s="91" t="s">
        <v>807</v>
      </c>
      <c r="M266" s="91" t="s">
        <v>992</v>
      </c>
      <c r="N266" s="88"/>
      <c r="O266" s="94"/>
      <c r="P266" s="94" t="s">
        <v>158</v>
      </c>
      <c r="Q266" s="93" t="s">
        <v>115</v>
      </c>
      <c r="R266" s="94"/>
      <c r="S266" s="94"/>
      <c r="T266" s="94"/>
      <c r="U266" s="94"/>
      <c r="V266" s="91"/>
      <c r="W266" s="88"/>
      <c r="X266" s="88"/>
      <c r="Y266" s="89"/>
      <c r="Z266" s="89"/>
      <c r="AA266" s="89"/>
      <c r="AB266" s="92"/>
      <c r="AC266" s="94"/>
      <c r="AD266" s="94"/>
      <c r="AE266" s="88"/>
      <c r="AF266" s="94" t="str">
        <f>IF(H266="","",IF(H266&lt;=أساسيات!$G$13,أساسيات!$H$13,IF(H266&lt;=أساسيات!$G$12,أساسيات!$H$12,IF(H266&lt;=أساسيات!$G$11,أساسيات!$H$11,IF(H266&lt;=أساسيات!$G$10,أساسيات!$H$10,IF(H266&lt;=أساسيات!$G$9,أساسيات!$H$9,IF(H266&lt;=أساسيات!$G$8,أساسيات!$H$8,IF(H266&lt;=أساسيات!$G$7,أساسيات!$H$7,IF(H266&lt;=أساسيات!$G$6,أساسيات!$H$6,IF(H266&lt;=أساسيات!$G$5,أساسيات!$H$5,IF(H266&lt;=أساسيات!$G$4,أساسيات!$H$4,IF(H266&lt;=أساسيات!$G$3,أساسيات!$H$3,أساسيات!$H$2))))))))))))</f>
        <v>الثامن</v>
      </c>
      <c r="AG266" s="95" t="str">
        <f>IF(H266="","",IF(H266&lt;=أساسيات!$G$13,أساسيات!$I$13,IF(H266&lt;=أساسيات!$G$12,أساسيات!$I$12,IF(H266&lt;=أساسيات!$G$11,أساسيات!$I$11,IF(H266&lt;=أساسيات!$G$10,أساسيات!$I$10,IF(H266&lt;=أساسيات!$G$9,أساسيات!$I$9,IF(H266&lt;=أساسيات!$G$8,أساسيات!$I$8,IF(H266&lt;=أساسيات!$G$7,أساسيات!$I$7,IF(H266&lt;=أساسيات!$G$6,أساسيات!$I$6,IF(H266&lt;=أساسيات!$G$5,أساسيات!$I$5,IF(H266&lt;=أساسيات!$G$4,أساسيات!$I$4,IF(H266&lt;=أساسيات!$G$3,أساسيات!$I$3,أساسيات!$I$2))))))))))))</f>
        <v>ويجوز سابع وسادس</v>
      </c>
      <c r="AH266" s="91"/>
      <c r="AI266" s="99">
        <f>IFERROR(IF(H266="","",DATEDIF($H266,أساسيات!$J$2,"Y")),"")</f>
        <v>12</v>
      </c>
      <c r="AJ266" s="99">
        <f>IFERROR(IF(H266="","",DATEDIF($H266,أساسيات!$J$2,"ym")),"")</f>
        <v>8</v>
      </c>
      <c r="AK266" s="99">
        <f>IFERROR(IF(H266="","",DATEDIF($H266,أساسيات!$J$2,"md")),"")</f>
        <v>0</v>
      </c>
      <c r="AL266" s="99"/>
      <c r="AM266" s="99"/>
      <c r="AN266" s="88"/>
      <c r="AO266" s="88"/>
      <c r="AP266" s="94">
        <v>149</v>
      </c>
      <c r="AQ266" s="94"/>
    </row>
    <row r="267" spans="1:43" s="96" customFormat="1" x14ac:dyDescent="0.25">
      <c r="A267" s="88" t="s">
        <v>1611</v>
      </c>
      <c r="B267" s="89">
        <v>11</v>
      </c>
      <c r="C267" s="128" t="s">
        <v>51</v>
      </c>
      <c r="D267" s="128" t="s">
        <v>1189</v>
      </c>
      <c r="E267" s="91" t="s">
        <v>110</v>
      </c>
      <c r="F267" s="129" t="s">
        <v>1547</v>
      </c>
      <c r="G267" s="88" t="s">
        <v>1329</v>
      </c>
      <c r="H267" s="92">
        <v>39448</v>
      </c>
      <c r="I267" s="92">
        <v>43767</v>
      </c>
      <c r="J267" s="90" t="s">
        <v>1217</v>
      </c>
      <c r="K267" s="97" t="s">
        <v>642</v>
      </c>
      <c r="L267" s="91" t="s">
        <v>1577</v>
      </c>
      <c r="M267" s="91" t="s">
        <v>1578</v>
      </c>
      <c r="N267" s="88"/>
      <c r="O267" s="88"/>
      <c r="P267" s="88" t="s">
        <v>1548</v>
      </c>
      <c r="Q267" s="93" t="s">
        <v>115</v>
      </c>
      <c r="R267" s="94"/>
      <c r="S267" s="94"/>
      <c r="T267" s="94"/>
      <c r="U267" s="94"/>
      <c r="V267" s="91"/>
      <c r="W267" s="88"/>
      <c r="X267" s="88"/>
      <c r="Y267" s="130"/>
      <c r="Z267" s="130"/>
      <c r="AA267" s="130"/>
      <c r="AB267" s="92"/>
      <c r="AC267" s="94"/>
      <c r="AD267" s="94"/>
      <c r="AE267" s="88"/>
      <c r="AF267" s="94" t="str">
        <f>IF(H267="","",IF(H267&lt;=أساسيات!$G$13,أساسيات!$H$13,IF(H267&lt;=أساسيات!$G$12,أساسيات!$H$12,IF(H267&lt;=أساسيات!$G$11,أساسيات!$H$11,IF(H267&lt;=أساسيات!$G$10,أساسيات!$H$10,IF(H267&lt;=أساسيات!$G$9,أساسيات!$H$9,IF(H267&lt;=أساسيات!$G$8,أساسيات!$H$8,IF(H267&lt;=أساسيات!$G$7,أساسيات!$H$7,IF(H267&lt;=أساسيات!$G$6,أساسيات!$H$6,IF(H267&lt;=أساسيات!$G$5,أساسيات!$H$5,IF(H267&lt;=أساسيات!$G$4,أساسيات!$H$4,IF(H267&lt;=أساسيات!$G$3,أساسيات!$H$3,أساسيات!$H$2))))))))))))</f>
        <v>السابع</v>
      </c>
      <c r="AG267" s="95" t="str">
        <f>IF(H267="","",IF(H267&lt;=أساسيات!$G$13,أساسيات!$I$13,IF(H267&lt;=أساسيات!$G$12,أساسيات!$I$12,IF(H267&lt;=أساسيات!$G$11,أساسيات!$I$11,IF(H267&lt;=أساسيات!$G$10,أساسيات!$I$10,IF(H267&lt;=أساسيات!$G$9,أساسيات!$I$9,IF(H267&lt;=أساسيات!$G$8,أساسيات!$I$8,IF(H267&lt;=أساسيات!$G$7,أساسيات!$I$7,IF(H267&lt;=أساسيات!$G$6,أساسيات!$I$6,IF(H267&lt;=أساسيات!$G$5,أساسيات!$I$5,IF(H267&lt;=أساسيات!$G$4,أساسيات!$I$4,IF(H267&lt;=أساسيات!$G$3,أساسيات!$I$3,أساسيات!$I$2))))))))))))</f>
        <v>ويجوز سادس وخامس</v>
      </c>
      <c r="AH267" s="91"/>
      <c r="AI267" s="99">
        <f>IFERROR(IF(H267="","",DATEDIF($H267,أساسيات!$J$2,"Y")),"")</f>
        <v>11</v>
      </c>
      <c r="AJ267" s="99">
        <f>IFERROR(IF(H267="","",DATEDIF($H267,أساسيات!$J$2,"ym")),"")</f>
        <v>8</v>
      </c>
      <c r="AK267" s="99">
        <f>IFERROR(IF(H267="","",DATEDIF($H267,أساسيات!$J$2,"md")),"")</f>
        <v>0</v>
      </c>
      <c r="AL267" s="99"/>
      <c r="AM267" s="99"/>
      <c r="AN267" s="88"/>
      <c r="AO267" s="88"/>
      <c r="AP267" s="94"/>
      <c r="AQ267" s="94"/>
    </row>
    <row r="268" spans="1:43" s="96" customFormat="1" x14ac:dyDescent="0.25">
      <c r="A268" s="88"/>
      <c r="B268" s="89">
        <v>1</v>
      </c>
      <c r="C268" s="128" t="s">
        <v>113</v>
      </c>
      <c r="D268" s="128" t="s">
        <v>1220</v>
      </c>
      <c r="E268" s="91" t="s">
        <v>1211</v>
      </c>
      <c r="F268" s="129" t="s">
        <v>195</v>
      </c>
      <c r="G268" s="88"/>
      <c r="H268" s="92">
        <v>39087</v>
      </c>
      <c r="I268" s="92"/>
      <c r="J268" s="90" t="s">
        <v>1215</v>
      </c>
      <c r="K268" s="97" t="s">
        <v>642</v>
      </c>
      <c r="L268" s="91" t="s">
        <v>1282</v>
      </c>
      <c r="M268" s="91" t="s">
        <v>1357</v>
      </c>
      <c r="N268" s="88"/>
      <c r="O268" s="94"/>
      <c r="P268" s="94"/>
      <c r="Q268" s="93" t="s">
        <v>116</v>
      </c>
      <c r="R268" s="94"/>
      <c r="S268" s="94"/>
      <c r="T268" s="94"/>
      <c r="U268" s="94"/>
      <c r="V268" s="91"/>
      <c r="W268" s="88"/>
      <c r="X268" s="88"/>
      <c r="Y268" s="89"/>
      <c r="Z268" s="89"/>
      <c r="AA268" s="89"/>
      <c r="AB268" s="92"/>
      <c r="AC268" s="94"/>
      <c r="AD268" s="94"/>
      <c r="AE268" s="88"/>
      <c r="AF268" s="94" t="str">
        <f>IF(H268="","",IF(H268&lt;=أساسيات!$G$13,أساسيات!$H$13,IF(H268&lt;=أساسيات!$G$12,أساسيات!$H$12,IF(H268&lt;=أساسيات!$G$11,أساسيات!$H$11,IF(H268&lt;=أساسيات!$G$10,أساسيات!$H$10,IF(H268&lt;=أساسيات!$G$9,أساسيات!$H$9,IF(H268&lt;=أساسيات!$G$8,أساسيات!$H$8,IF(H268&lt;=أساسيات!$G$7,أساسيات!$H$7,IF(H268&lt;=أساسيات!$G$6,أساسيات!$H$6,IF(H268&lt;=أساسيات!$G$5,أساسيات!$H$5,IF(H268&lt;=أساسيات!$G$4,أساسيات!$H$4,IF(H268&lt;=أساسيات!$G$3,أساسيات!$H$3,أساسيات!$H$2))))))))))))</f>
        <v>الثامن</v>
      </c>
      <c r="AG268" s="95" t="str">
        <f>IF(H268="","",IF(H268&lt;=أساسيات!$G$13,أساسيات!$I$13,IF(H268&lt;=أساسيات!$G$12,أساسيات!$I$12,IF(H268&lt;=أساسيات!$G$11,أساسيات!$I$11,IF(H268&lt;=أساسيات!$G$10,أساسيات!$I$10,IF(H268&lt;=أساسيات!$G$9,أساسيات!$I$9,IF(H268&lt;=أساسيات!$G$8,أساسيات!$I$8,IF(H268&lt;=أساسيات!$G$7,أساسيات!$I$7,IF(H268&lt;=أساسيات!$G$6,أساسيات!$I$6,IF(H268&lt;=أساسيات!$G$5,أساسيات!$I$5,IF(H268&lt;=أساسيات!$G$4,أساسيات!$I$4,IF(H268&lt;=أساسيات!$G$3,أساسيات!$I$3,أساسيات!$I$2))))))))))))</f>
        <v>ويجوز سابع وسادس</v>
      </c>
      <c r="AH268" s="91"/>
      <c r="AI268" s="99">
        <f>IFERROR(IF(H268="","",DATEDIF($H268,أساسيات!$J$2,"Y")),"")</f>
        <v>12</v>
      </c>
      <c r="AJ268" s="99">
        <f>IFERROR(IF(H268="","",DATEDIF($H268,أساسيات!$J$2,"ym")),"")</f>
        <v>7</v>
      </c>
      <c r="AK268" s="99">
        <f>IFERROR(IF(H268="","",DATEDIF($H268,أساسيات!$J$2,"md")),"")</f>
        <v>27</v>
      </c>
      <c r="AL268" s="99"/>
      <c r="AM268" s="99"/>
      <c r="AN268" s="88"/>
      <c r="AO268" s="88"/>
      <c r="AP268" s="94"/>
      <c r="AQ268" s="94"/>
    </row>
    <row r="269" spans="1:43" s="96" customFormat="1" x14ac:dyDescent="0.25">
      <c r="A269" s="88">
        <v>150</v>
      </c>
      <c r="B269" s="89">
        <v>2</v>
      </c>
      <c r="C269" s="128" t="s">
        <v>144</v>
      </c>
      <c r="D269" s="128" t="s">
        <v>142</v>
      </c>
      <c r="E269" s="91" t="s">
        <v>140</v>
      </c>
      <c r="F269" s="129" t="s">
        <v>51</v>
      </c>
      <c r="G269" s="88"/>
      <c r="H269" s="92">
        <v>38704</v>
      </c>
      <c r="I269" s="92" t="s">
        <v>672</v>
      </c>
      <c r="J269" s="90" t="s">
        <v>1215</v>
      </c>
      <c r="K269" s="97" t="s">
        <v>642</v>
      </c>
      <c r="L269" s="91" t="s">
        <v>347</v>
      </c>
      <c r="M269" s="91" t="s">
        <v>968</v>
      </c>
      <c r="N269" s="88"/>
      <c r="O269" s="94" t="s">
        <v>5</v>
      </c>
      <c r="P269" s="94" t="s">
        <v>114</v>
      </c>
      <c r="Q269" s="93" t="s">
        <v>116</v>
      </c>
      <c r="R269" s="94"/>
      <c r="S269" s="94"/>
      <c r="T269" s="94"/>
      <c r="U269" s="94"/>
      <c r="V269" s="91" t="s">
        <v>632</v>
      </c>
      <c r="W269" s="88"/>
      <c r="X269" s="88"/>
      <c r="Y269" s="89">
        <v>968091005</v>
      </c>
      <c r="Z269" s="89"/>
      <c r="AA269" s="89"/>
      <c r="AB269" s="92">
        <v>43466</v>
      </c>
      <c r="AC269" s="94" t="s">
        <v>1536</v>
      </c>
      <c r="AD269" s="94" t="s">
        <v>677</v>
      </c>
      <c r="AE269" s="88" t="s">
        <v>52</v>
      </c>
      <c r="AF269" s="94" t="str">
        <f>IF(H269="","",IF(H269&lt;=أساسيات!$G$13,أساسيات!$H$13,IF(H269&lt;=أساسيات!$G$12,أساسيات!$H$12,IF(H269&lt;=أساسيات!$G$11,أساسيات!$H$11,IF(H269&lt;=أساسيات!$G$10,أساسيات!$H$10,IF(H269&lt;=أساسيات!$G$9,أساسيات!$H$9,IF(H269&lt;=أساسيات!$G$8,أساسيات!$H$8,IF(H269&lt;=أساسيات!$G$7,أساسيات!$H$7,IF(H269&lt;=أساسيات!$G$6,أساسيات!$H$6,IF(H269&lt;=أساسيات!$G$5,أساسيات!$H$5,IF(H269&lt;=أساسيات!$G$4,أساسيات!$H$4,IF(H269&lt;=أساسيات!$G$3,أساسيات!$H$3,أساسيات!$H$2))))))))))))</f>
        <v>التاسع</v>
      </c>
      <c r="AG269" s="95" t="str">
        <f>IF(H269="","",IF(H269&lt;=أساسيات!$G$13,أساسيات!$I$13,IF(H269&lt;=أساسيات!$G$12,أساسيات!$I$12,IF(H269&lt;=أساسيات!$G$11,أساسيات!$I$11,IF(H269&lt;=أساسيات!$G$10,أساسيات!$I$10,IF(H269&lt;=أساسيات!$G$9,أساسيات!$I$9,IF(H269&lt;=أساسيات!$G$8,أساسيات!$I$8,IF(H269&lt;=أساسيات!$G$7,أساسيات!$I$7,IF(H269&lt;=أساسيات!$G$6,أساسيات!$I$6,IF(H269&lt;=أساسيات!$G$5,أساسيات!$I$5,IF(H269&lt;=أساسيات!$G$4,أساسيات!$I$4,IF(H269&lt;=أساسيات!$G$3,أساسيات!$I$3,أساسيات!$I$2))))))))))))</f>
        <v>ويجوز ثامن وسابع</v>
      </c>
      <c r="AH269" s="91" t="s">
        <v>635</v>
      </c>
      <c r="AI269" s="99">
        <f>IFERROR(IF(H269="","",DATEDIF($H269,أساسيات!$J$2,"Y")),"")</f>
        <v>13</v>
      </c>
      <c r="AJ269" s="99">
        <f>IFERROR(IF(H269="","",DATEDIF($H269,أساسيات!$J$2,"ym")),"")</f>
        <v>8</v>
      </c>
      <c r="AK269" s="99">
        <f>IFERROR(IF(H269="","",DATEDIF($H269,أساسيات!$J$2,"md")),"")</f>
        <v>14</v>
      </c>
      <c r="AL269" s="99"/>
      <c r="AM269" s="99"/>
      <c r="AN269" s="88"/>
      <c r="AO269" s="88"/>
      <c r="AP269" s="94">
        <v>124</v>
      </c>
      <c r="AQ269" s="94">
        <v>6</v>
      </c>
    </row>
    <row r="270" spans="1:43" s="96" customFormat="1" x14ac:dyDescent="0.25">
      <c r="A270" s="88">
        <v>129</v>
      </c>
      <c r="B270" s="89">
        <v>3</v>
      </c>
      <c r="C270" s="128" t="s">
        <v>270</v>
      </c>
      <c r="D270" s="128" t="s">
        <v>504</v>
      </c>
      <c r="E270" s="91" t="s">
        <v>269</v>
      </c>
      <c r="F270" s="129" t="s">
        <v>38</v>
      </c>
      <c r="G270" s="88" t="s">
        <v>244</v>
      </c>
      <c r="H270" s="92">
        <v>39448</v>
      </c>
      <c r="I270" s="92">
        <v>43669</v>
      </c>
      <c r="J270" s="90" t="s">
        <v>1215</v>
      </c>
      <c r="K270" s="97" t="s">
        <v>642</v>
      </c>
      <c r="L270" s="91" t="s">
        <v>372</v>
      </c>
      <c r="M270" s="91" t="s">
        <v>943</v>
      </c>
      <c r="N270" s="88"/>
      <c r="O270" s="94" t="s">
        <v>4</v>
      </c>
      <c r="P270" s="94"/>
      <c r="Q270" s="93" t="s">
        <v>116</v>
      </c>
      <c r="R270" s="94"/>
      <c r="S270" s="94"/>
      <c r="T270" s="94"/>
      <c r="U270" s="94"/>
      <c r="V270" s="91"/>
      <c r="W270" s="88"/>
      <c r="X270" s="88"/>
      <c r="Y270" s="89"/>
      <c r="Z270" s="89"/>
      <c r="AA270" s="89"/>
      <c r="AB270" s="92">
        <v>43565</v>
      </c>
      <c r="AC270" s="94" t="s">
        <v>677</v>
      </c>
      <c r="AD270" s="94" t="s">
        <v>677</v>
      </c>
      <c r="AE270" s="88" t="s">
        <v>66</v>
      </c>
      <c r="AF270" s="94" t="str">
        <f>IF(H270="","",IF(H270&lt;=أساسيات!$G$13,أساسيات!$H$13,IF(H270&lt;=أساسيات!$G$12,أساسيات!$H$12,IF(H270&lt;=أساسيات!$G$11,أساسيات!$H$11,IF(H270&lt;=أساسيات!$G$10,أساسيات!$H$10,IF(H270&lt;=أساسيات!$G$9,أساسيات!$H$9,IF(H270&lt;=أساسيات!$G$8,أساسيات!$H$8,IF(H270&lt;=أساسيات!$G$7,أساسيات!$H$7,IF(H270&lt;=أساسيات!$G$6,أساسيات!$H$6,IF(H270&lt;=أساسيات!$G$5,أساسيات!$H$5,IF(H270&lt;=أساسيات!$G$4,أساسيات!$H$4,IF(H270&lt;=أساسيات!$G$3,أساسيات!$H$3,أساسيات!$H$2))))))))))))</f>
        <v>السابع</v>
      </c>
      <c r="AG270" s="95" t="str">
        <f>IF(H270="","",IF(H270&lt;=أساسيات!$G$13,أساسيات!$I$13,IF(H270&lt;=أساسيات!$G$12,أساسيات!$I$12,IF(H270&lt;=أساسيات!$G$11,أساسيات!$I$11,IF(H270&lt;=أساسيات!$G$10,أساسيات!$I$10,IF(H270&lt;=أساسيات!$G$9,أساسيات!$I$9,IF(H270&lt;=أساسيات!$G$8,أساسيات!$I$8,IF(H270&lt;=أساسيات!$G$7,أساسيات!$I$7,IF(H270&lt;=أساسيات!$G$6,أساسيات!$I$6,IF(H270&lt;=أساسيات!$G$5,أساسيات!$I$5,IF(H270&lt;=أساسيات!$G$4,أساسيات!$I$4,IF(H270&lt;=أساسيات!$G$3,أساسيات!$I$3,أساسيات!$I$2))))))))))))</f>
        <v>ويجوز سادس وخامس</v>
      </c>
      <c r="AH270" s="91"/>
      <c r="AI270" s="99">
        <f>IFERROR(IF(H270="","",DATEDIF($H270,أساسيات!$J$2,"Y")),"")</f>
        <v>11</v>
      </c>
      <c r="AJ270" s="99">
        <f>IFERROR(IF(H270="","",DATEDIF($H270,أساسيات!$J$2,"ym")),"")</f>
        <v>8</v>
      </c>
      <c r="AK270" s="99">
        <f>IFERROR(IF(H270="","",DATEDIF($H270,أساسيات!$J$2,"md")),"")</f>
        <v>0</v>
      </c>
      <c r="AL270" s="99"/>
      <c r="AM270" s="99"/>
      <c r="AN270" s="88"/>
      <c r="AO270" s="88"/>
      <c r="AP270" s="94">
        <v>99</v>
      </c>
      <c r="AQ270" s="94">
        <v>6</v>
      </c>
    </row>
    <row r="271" spans="1:43" s="96" customFormat="1" x14ac:dyDescent="0.25">
      <c r="A271" s="88">
        <v>128</v>
      </c>
      <c r="B271" s="89">
        <v>4</v>
      </c>
      <c r="C271" s="128" t="s">
        <v>214</v>
      </c>
      <c r="D271" s="128" t="s">
        <v>215</v>
      </c>
      <c r="E271" s="91" t="s">
        <v>539</v>
      </c>
      <c r="F271" s="129" t="s">
        <v>34</v>
      </c>
      <c r="G271" s="88"/>
      <c r="H271" s="92">
        <v>39816</v>
      </c>
      <c r="I271" s="92">
        <v>43669</v>
      </c>
      <c r="J271" s="90" t="s">
        <v>1215</v>
      </c>
      <c r="K271" s="97" t="s">
        <v>642</v>
      </c>
      <c r="L271" s="91" t="s">
        <v>331</v>
      </c>
      <c r="M271" s="91" t="s">
        <v>944</v>
      </c>
      <c r="N271" s="88"/>
      <c r="O271" s="94" t="s">
        <v>236</v>
      </c>
      <c r="P271" s="94" t="s">
        <v>114</v>
      </c>
      <c r="Q271" s="93" t="s">
        <v>116</v>
      </c>
      <c r="R271" s="94"/>
      <c r="S271" s="94"/>
      <c r="T271" s="94"/>
      <c r="U271" s="94"/>
      <c r="V271" s="91"/>
      <c r="W271" s="88"/>
      <c r="X271" s="88"/>
      <c r="Y271" s="89"/>
      <c r="Z271" s="89"/>
      <c r="AA271" s="89"/>
      <c r="AB271" s="92">
        <v>43466</v>
      </c>
      <c r="AC271" s="94" t="s">
        <v>677</v>
      </c>
      <c r="AD271" s="94" t="s">
        <v>677</v>
      </c>
      <c r="AE271" s="88" t="s">
        <v>66</v>
      </c>
      <c r="AF271" s="94" t="str">
        <f>IF(H271="","",IF(H271&lt;=أساسيات!$G$13,أساسيات!$H$13,IF(H271&lt;=أساسيات!$G$12,أساسيات!$H$12,IF(H271&lt;=أساسيات!$G$11,أساسيات!$H$11,IF(H271&lt;=أساسيات!$G$10,أساسيات!$H$10,IF(H271&lt;=أساسيات!$G$9,أساسيات!$H$9,IF(H271&lt;=أساسيات!$G$8,أساسيات!$H$8,IF(H271&lt;=أساسيات!$G$7,أساسيات!$H$7,IF(H271&lt;=أساسيات!$G$6,أساسيات!$H$6,IF(H271&lt;=أساسيات!$G$5,أساسيات!$H$5,IF(H271&lt;=أساسيات!$G$4,أساسيات!$H$4,IF(H271&lt;=أساسيات!$G$3,أساسيات!$H$3,أساسيات!$H$2))))))))))))</f>
        <v>السادس</v>
      </c>
      <c r="AG271" s="95" t="str">
        <f>IF(H271="","",IF(H271&lt;=أساسيات!$G$13,أساسيات!$I$13,IF(H271&lt;=أساسيات!$G$12,أساسيات!$I$12,IF(H271&lt;=أساسيات!$G$11,أساسيات!$I$11,IF(H271&lt;=أساسيات!$G$10,أساسيات!$I$10,IF(H271&lt;=أساسيات!$G$9,أساسيات!$I$9,IF(H271&lt;=أساسيات!$G$8,أساسيات!$I$8,IF(H271&lt;=أساسيات!$G$7,أساسيات!$I$7,IF(H271&lt;=أساسيات!$G$6,أساسيات!$I$6,IF(H271&lt;=أساسيات!$G$5,أساسيات!$I$5,IF(H271&lt;=أساسيات!$G$4,أساسيات!$I$4,IF(H271&lt;=أساسيات!$G$3,أساسيات!$I$3,أساسيات!$I$2))))))))))))</f>
        <v>ويجوز خامس ورابع</v>
      </c>
      <c r="AH271" s="91"/>
      <c r="AI271" s="99">
        <f>IFERROR(IF(H271="","",DATEDIF($H271,أساسيات!$J$2,"Y")),"")</f>
        <v>10</v>
      </c>
      <c r="AJ271" s="99">
        <f>IFERROR(IF(H271="","",DATEDIF($H271,أساسيات!$J$2,"ym")),"")</f>
        <v>7</v>
      </c>
      <c r="AK271" s="99">
        <f>IFERROR(IF(H271="","",DATEDIF($H271,أساسيات!$J$2,"md")),"")</f>
        <v>29</v>
      </c>
      <c r="AL271" s="99"/>
      <c r="AM271" s="99"/>
      <c r="AN271" s="88"/>
      <c r="AO271" s="88"/>
      <c r="AP271" s="94">
        <v>100</v>
      </c>
      <c r="AQ271" s="94">
        <v>6</v>
      </c>
    </row>
    <row r="272" spans="1:43" s="96" customFormat="1" x14ac:dyDescent="0.25">
      <c r="A272" s="88">
        <v>130</v>
      </c>
      <c r="B272" s="89">
        <v>5</v>
      </c>
      <c r="C272" s="128" t="s">
        <v>472</v>
      </c>
      <c r="D272" s="128" t="s">
        <v>189</v>
      </c>
      <c r="E272" s="91" t="s">
        <v>138</v>
      </c>
      <c r="F272" s="129" t="s">
        <v>33</v>
      </c>
      <c r="G272" s="88"/>
      <c r="H272" s="92">
        <v>39083</v>
      </c>
      <c r="I272" s="92">
        <v>43669</v>
      </c>
      <c r="J272" s="90" t="s">
        <v>1215</v>
      </c>
      <c r="K272" s="97" t="s">
        <v>642</v>
      </c>
      <c r="L272" s="91" t="s">
        <v>556</v>
      </c>
      <c r="M272" s="91" t="s">
        <v>945</v>
      </c>
      <c r="N272" s="88"/>
      <c r="O272" s="94"/>
      <c r="P272" s="94" t="s">
        <v>114</v>
      </c>
      <c r="Q272" s="93" t="s">
        <v>116</v>
      </c>
      <c r="R272" s="94"/>
      <c r="S272" s="94"/>
      <c r="T272" s="94"/>
      <c r="U272" s="94"/>
      <c r="V272" s="91"/>
      <c r="W272" s="88"/>
      <c r="X272" s="88"/>
      <c r="Y272" s="89">
        <v>945107091</v>
      </c>
      <c r="Z272" s="89"/>
      <c r="AA272" s="89"/>
      <c r="AB272" s="92">
        <v>43466</v>
      </c>
      <c r="AC272" s="94" t="s">
        <v>677</v>
      </c>
      <c r="AD272" s="94" t="s">
        <v>677</v>
      </c>
      <c r="AE272" s="88" t="s">
        <v>66</v>
      </c>
      <c r="AF272" s="94" t="str">
        <f>IF(H272="","",IF(H272&lt;=أساسيات!$G$13,أساسيات!$H$13,IF(H272&lt;=أساسيات!$G$12,أساسيات!$H$12,IF(H272&lt;=أساسيات!$G$11,أساسيات!$H$11,IF(H272&lt;=أساسيات!$G$10,أساسيات!$H$10,IF(H272&lt;=أساسيات!$G$9,أساسيات!$H$9,IF(H272&lt;=أساسيات!$G$8,أساسيات!$H$8,IF(H272&lt;=أساسيات!$G$7,أساسيات!$H$7,IF(H272&lt;=أساسيات!$G$6,أساسيات!$H$6,IF(H272&lt;=أساسيات!$G$5,أساسيات!$H$5,IF(H272&lt;=أساسيات!$G$4,أساسيات!$H$4,IF(H272&lt;=أساسيات!$G$3,أساسيات!$H$3,أساسيات!$H$2))))))))))))</f>
        <v>الثامن</v>
      </c>
      <c r="AG272" s="95" t="str">
        <f>IF(H272="","",IF(H272&lt;=أساسيات!$G$13,أساسيات!$I$13,IF(H272&lt;=أساسيات!$G$12,أساسيات!$I$12,IF(H272&lt;=أساسيات!$G$11,أساسيات!$I$11,IF(H272&lt;=أساسيات!$G$10,أساسيات!$I$10,IF(H272&lt;=أساسيات!$G$9,أساسيات!$I$9,IF(H272&lt;=أساسيات!$G$8,أساسيات!$I$8,IF(H272&lt;=أساسيات!$G$7,أساسيات!$I$7,IF(H272&lt;=أساسيات!$G$6,أساسيات!$I$6,IF(H272&lt;=أساسيات!$G$5,أساسيات!$I$5,IF(H272&lt;=أساسيات!$G$4,أساسيات!$I$4,IF(H272&lt;=أساسيات!$G$3,أساسيات!$I$3,أساسيات!$I$2))))))))))))</f>
        <v>ويجوز سابع وسادس</v>
      </c>
      <c r="AH272" s="91"/>
      <c r="AI272" s="99">
        <f>IFERROR(IF(H272="","",DATEDIF($H272,أساسيات!$J$2,"Y")),"")</f>
        <v>12</v>
      </c>
      <c r="AJ272" s="99">
        <f>IFERROR(IF(H272="","",DATEDIF($H272,أساسيات!$J$2,"ym")),"")</f>
        <v>8</v>
      </c>
      <c r="AK272" s="99">
        <f>IFERROR(IF(H272="","",DATEDIF($H272,أساسيات!$J$2,"md")),"")</f>
        <v>0</v>
      </c>
      <c r="AL272" s="99"/>
      <c r="AM272" s="99"/>
      <c r="AN272" s="88"/>
      <c r="AO272" s="88"/>
      <c r="AP272" s="94">
        <v>101</v>
      </c>
      <c r="AQ272" s="94">
        <v>6</v>
      </c>
    </row>
    <row r="273" spans="1:43" s="96" customFormat="1" x14ac:dyDescent="0.25">
      <c r="A273" s="88"/>
      <c r="B273" s="89">
        <v>6</v>
      </c>
      <c r="C273" s="128" t="s">
        <v>110</v>
      </c>
      <c r="D273" s="128" t="s">
        <v>291</v>
      </c>
      <c r="E273" s="91" t="s">
        <v>148</v>
      </c>
      <c r="F273" s="129" t="s">
        <v>727</v>
      </c>
      <c r="G273" s="88"/>
      <c r="H273" s="92">
        <v>39102</v>
      </c>
      <c r="I273" s="92"/>
      <c r="J273" s="90" t="s">
        <v>1215</v>
      </c>
      <c r="K273" s="97" t="s">
        <v>642</v>
      </c>
      <c r="L273" s="91" t="s">
        <v>817</v>
      </c>
      <c r="M273" s="91" t="s">
        <v>1005</v>
      </c>
      <c r="N273" s="88"/>
      <c r="O273" s="94"/>
      <c r="P273" s="94" t="s">
        <v>501</v>
      </c>
      <c r="Q273" s="93" t="s">
        <v>116</v>
      </c>
      <c r="R273" s="94"/>
      <c r="S273" s="94"/>
      <c r="T273" s="94"/>
      <c r="U273" s="94"/>
      <c r="V273" s="91"/>
      <c r="W273" s="88"/>
      <c r="X273" s="88"/>
      <c r="Y273" s="89"/>
      <c r="Z273" s="89"/>
      <c r="AA273" s="89"/>
      <c r="AB273" s="92"/>
      <c r="AC273" s="94"/>
      <c r="AD273" s="94"/>
      <c r="AE273" s="88"/>
      <c r="AF273" s="94" t="str">
        <f>IF(H273="","",IF(H273&lt;=أساسيات!$G$13,أساسيات!$H$13,IF(H273&lt;=أساسيات!$G$12,أساسيات!$H$12,IF(H273&lt;=أساسيات!$G$11,أساسيات!$H$11,IF(H273&lt;=أساسيات!$G$10,أساسيات!$H$10,IF(H273&lt;=أساسيات!$G$9,أساسيات!$H$9,IF(H273&lt;=أساسيات!$G$8,أساسيات!$H$8,IF(H273&lt;=أساسيات!$G$7,أساسيات!$H$7,IF(H273&lt;=أساسيات!$G$6,أساسيات!$H$6,IF(H273&lt;=أساسيات!$G$5,أساسيات!$H$5,IF(H273&lt;=أساسيات!$G$4,أساسيات!$H$4,IF(H273&lt;=أساسيات!$G$3,أساسيات!$H$3,أساسيات!$H$2))))))))))))</f>
        <v>الثامن</v>
      </c>
      <c r="AG273" s="95" t="str">
        <f>IF(H273="","",IF(H273&lt;=أساسيات!$G$13,أساسيات!$I$13,IF(H273&lt;=أساسيات!$G$12,أساسيات!$I$12,IF(H273&lt;=أساسيات!$G$11,أساسيات!$I$11,IF(H273&lt;=أساسيات!$G$10,أساسيات!$I$10,IF(H273&lt;=أساسيات!$G$9,أساسيات!$I$9,IF(H273&lt;=أساسيات!$G$8,أساسيات!$I$8,IF(H273&lt;=أساسيات!$G$7,أساسيات!$I$7,IF(H273&lt;=أساسيات!$G$6,أساسيات!$I$6,IF(H273&lt;=أساسيات!$G$5,أساسيات!$I$5,IF(H273&lt;=أساسيات!$G$4,أساسيات!$I$4,IF(H273&lt;=أساسيات!$G$3,أساسيات!$I$3,أساسيات!$I$2))))))))))))</f>
        <v>ويجوز سابع وسادس</v>
      </c>
      <c r="AH273" s="91"/>
      <c r="AI273" s="99">
        <f>IFERROR(IF(H273="","",DATEDIF($H273,أساسيات!$J$2,"Y")),"")</f>
        <v>12</v>
      </c>
      <c r="AJ273" s="99">
        <f>IFERROR(IF(H273="","",DATEDIF($H273,أساسيات!$J$2,"ym")),"")</f>
        <v>7</v>
      </c>
      <c r="AK273" s="99">
        <f>IFERROR(IF(H273="","",DATEDIF($H273,أساسيات!$J$2,"md")),"")</f>
        <v>12</v>
      </c>
      <c r="AL273" s="99"/>
      <c r="AM273" s="99"/>
      <c r="AN273" s="88"/>
      <c r="AO273" s="88"/>
      <c r="AP273" s="94">
        <v>165</v>
      </c>
      <c r="AQ273" s="94"/>
    </row>
    <row r="274" spans="1:43" s="96" customFormat="1" x14ac:dyDescent="0.25">
      <c r="A274" s="88">
        <v>133</v>
      </c>
      <c r="B274" s="89">
        <v>7</v>
      </c>
      <c r="C274" s="128" t="s">
        <v>110</v>
      </c>
      <c r="D274" s="128" t="s">
        <v>213</v>
      </c>
      <c r="E274" s="91" t="s">
        <v>537</v>
      </c>
      <c r="F274" s="129" t="s">
        <v>39</v>
      </c>
      <c r="G274" s="88"/>
      <c r="H274" s="92">
        <v>39586</v>
      </c>
      <c r="I274" s="92" t="s">
        <v>780</v>
      </c>
      <c r="J274" s="90" t="s">
        <v>1215</v>
      </c>
      <c r="K274" s="97" t="s">
        <v>642</v>
      </c>
      <c r="L274" s="91" t="s">
        <v>330</v>
      </c>
      <c r="M274" s="91" t="s">
        <v>1093</v>
      </c>
      <c r="N274" s="88"/>
      <c r="O274" s="94" t="s">
        <v>236</v>
      </c>
      <c r="P274" s="94" t="s">
        <v>114</v>
      </c>
      <c r="Q274" s="93" t="s">
        <v>116</v>
      </c>
      <c r="R274" s="94" t="s">
        <v>417</v>
      </c>
      <c r="S274" s="94"/>
      <c r="T274" s="94"/>
      <c r="U274" s="94"/>
      <c r="V274" s="91" t="s">
        <v>417</v>
      </c>
      <c r="W274" s="88"/>
      <c r="X274" s="88"/>
      <c r="Y274" s="89">
        <v>954397871</v>
      </c>
      <c r="Z274" s="89"/>
      <c r="AA274" s="89"/>
      <c r="AB274" s="92" t="s">
        <v>780</v>
      </c>
      <c r="AC274" s="94" t="s">
        <v>780</v>
      </c>
      <c r="AD274" s="94" t="s">
        <v>780</v>
      </c>
      <c r="AE274" s="88" t="s">
        <v>66</v>
      </c>
      <c r="AF274" s="94" t="str">
        <f>IF(H274="","",IF(H274&lt;=أساسيات!$G$13,أساسيات!$H$13,IF(H274&lt;=أساسيات!$G$12,أساسيات!$H$12,IF(H274&lt;=أساسيات!$G$11,أساسيات!$H$11,IF(H274&lt;=أساسيات!$G$10,أساسيات!$H$10,IF(H274&lt;=أساسيات!$G$9,أساسيات!$H$9,IF(H274&lt;=أساسيات!$G$8,أساسيات!$H$8,IF(H274&lt;=أساسيات!$G$7,أساسيات!$H$7,IF(H274&lt;=أساسيات!$G$6,أساسيات!$H$6,IF(H274&lt;=أساسيات!$G$5,أساسيات!$H$5,IF(H274&lt;=أساسيات!$G$4,أساسيات!$H$4,IF(H274&lt;=أساسيات!$G$3,أساسيات!$H$3,أساسيات!$H$2))))))))))))</f>
        <v>السادس</v>
      </c>
      <c r="AG274" s="95" t="str">
        <f>IF(H274="","",IF(H274&lt;=أساسيات!$G$13,أساسيات!$I$13,IF(H274&lt;=أساسيات!$G$12,أساسيات!$I$12,IF(H274&lt;=أساسيات!$G$11,أساسيات!$I$11,IF(H274&lt;=أساسيات!$G$10,أساسيات!$I$10,IF(H274&lt;=أساسيات!$G$9,أساسيات!$I$9,IF(H274&lt;=أساسيات!$G$8,أساسيات!$I$8,IF(H274&lt;=أساسيات!$G$7,أساسيات!$I$7,IF(H274&lt;=أساسيات!$G$6,أساسيات!$I$6,IF(H274&lt;=أساسيات!$G$5,أساسيات!$I$5,IF(H274&lt;=أساسيات!$G$4,أساسيات!$I$4,IF(H274&lt;=أساسيات!$G$3,أساسيات!$I$3,أساسيات!$I$2))))))))))))</f>
        <v>ويجوز خامس ورابع</v>
      </c>
      <c r="AH274" s="91"/>
      <c r="AI274" s="99">
        <f>IFERROR(IF(H274="","",DATEDIF($H274,أساسيات!$J$2,"Y")),"")</f>
        <v>11</v>
      </c>
      <c r="AJ274" s="99">
        <f>IFERROR(IF(H274="","",DATEDIF($H274,أساسيات!$J$2,"ym")),"")</f>
        <v>3</v>
      </c>
      <c r="AK274" s="99">
        <f>IFERROR(IF(H274="","",DATEDIF($H274,أساسيات!$J$2,"md")),"")</f>
        <v>14</v>
      </c>
      <c r="AL274" s="99"/>
      <c r="AM274" s="99"/>
      <c r="AN274" s="88"/>
      <c r="AO274" s="88"/>
      <c r="AP274" s="94" t="s">
        <v>780</v>
      </c>
      <c r="AQ274" s="94"/>
    </row>
    <row r="275" spans="1:43" s="96" customFormat="1" x14ac:dyDescent="0.25">
      <c r="A275" s="88">
        <v>162</v>
      </c>
      <c r="B275" s="89">
        <v>8</v>
      </c>
      <c r="C275" s="128" t="s">
        <v>110</v>
      </c>
      <c r="D275" s="128" t="s">
        <v>470</v>
      </c>
      <c r="E275" s="91" t="s">
        <v>242</v>
      </c>
      <c r="F275" s="129" t="s">
        <v>10</v>
      </c>
      <c r="G275" s="88" t="s">
        <v>244</v>
      </c>
      <c r="H275" s="92">
        <v>39452</v>
      </c>
      <c r="I275" s="92">
        <v>42567</v>
      </c>
      <c r="J275" s="90" t="s">
        <v>1215</v>
      </c>
      <c r="K275" s="97" t="s">
        <v>642</v>
      </c>
      <c r="L275" s="91" t="s">
        <v>586</v>
      </c>
      <c r="M275" s="91" t="s">
        <v>947</v>
      </c>
      <c r="N275" s="88"/>
      <c r="O275" s="94"/>
      <c r="P275" s="94" t="s">
        <v>158</v>
      </c>
      <c r="Q275" s="93" t="s">
        <v>116</v>
      </c>
      <c r="R275" s="94"/>
      <c r="S275" s="94"/>
      <c r="T275" s="94"/>
      <c r="U275" s="94"/>
      <c r="V275" s="91"/>
      <c r="W275" s="88"/>
      <c r="X275" s="88"/>
      <c r="Y275" s="89"/>
      <c r="Z275" s="89"/>
      <c r="AA275" s="89"/>
      <c r="AB275" s="92">
        <v>43466</v>
      </c>
      <c r="AC275" s="94" t="s">
        <v>677</v>
      </c>
      <c r="AD275" s="94" t="s">
        <v>677</v>
      </c>
      <c r="AE275" s="88" t="s">
        <v>66</v>
      </c>
      <c r="AF275" s="94" t="str">
        <f>IF(H275="","",IF(H275&lt;=أساسيات!$G$13,أساسيات!$H$13,IF(H275&lt;=أساسيات!$G$12,أساسيات!$H$12,IF(H275&lt;=أساسيات!$G$11,أساسيات!$H$11,IF(H275&lt;=أساسيات!$G$10,أساسيات!$H$10,IF(H275&lt;=أساسيات!$G$9,أساسيات!$H$9,IF(H275&lt;=أساسيات!$G$8,أساسيات!$H$8,IF(H275&lt;=أساسيات!$G$7,أساسيات!$H$7,IF(H275&lt;=أساسيات!$G$6,أساسيات!$H$6,IF(H275&lt;=أساسيات!$G$5,أساسيات!$H$5,IF(H275&lt;=أساسيات!$G$4,أساسيات!$H$4,IF(H275&lt;=أساسيات!$G$3,أساسيات!$H$3,أساسيات!$H$2))))))))))))</f>
        <v>السابع</v>
      </c>
      <c r="AG275" s="95" t="str">
        <f>IF(H275="","",IF(H275&lt;=أساسيات!$G$13,أساسيات!$I$13,IF(H275&lt;=أساسيات!$G$12,أساسيات!$I$12,IF(H275&lt;=أساسيات!$G$11,أساسيات!$I$11,IF(H275&lt;=أساسيات!$G$10,أساسيات!$I$10,IF(H275&lt;=أساسيات!$G$9,أساسيات!$I$9,IF(H275&lt;=أساسيات!$G$8,أساسيات!$I$8,IF(H275&lt;=أساسيات!$G$7,أساسيات!$I$7,IF(H275&lt;=أساسيات!$G$6,أساسيات!$I$6,IF(H275&lt;=أساسيات!$G$5,أساسيات!$I$5,IF(H275&lt;=أساسيات!$G$4,أساسيات!$I$4,IF(H275&lt;=أساسيات!$G$3,أساسيات!$I$3,أساسيات!$I$2))))))))))))</f>
        <v>ويجوز سادس وخامس</v>
      </c>
      <c r="AH275" s="91"/>
      <c r="AI275" s="99">
        <f>IFERROR(IF(H275="","",DATEDIF($H275,أساسيات!$J$2,"Y")),"")</f>
        <v>11</v>
      </c>
      <c r="AJ275" s="99">
        <f>IFERROR(IF(H275="","",DATEDIF($H275,أساسيات!$J$2,"ym")),"")</f>
        <v>7</v>
      </c>
      <c r="AK275" s="99">
        <f>IFERROR(IF(H275="","",DATEDIF($H275,أساسيات!$J$2,"md")),"")</f>
        <v>27</v>
      </c>
      <c r="AL275" s="99"/>
      <c r="AM275" s="99"/>
      <c r="AN275" s="88"/>
      <c r="AO275" s="88"/>
      <c r="AP275" s="94">
        <v>103</v>
      </c>
      <c r="AQ275" s="94">
        <v>6</v>
      </c>
    </row>
    <row r="276" spans="1:43" s="96" customFormat="1" x14ac:dyDescent="0.25">
      <c r="A276" s="88">
        <v>164</v>
      </c>
      <c r="B276" s="89">
        <v>9</v>
      </c>
      <c r="C276" s="128" t="s">
        <v>110</v>
      </c>
      <c r="D276" s="128" t="s">
        <v>569</v>
      </c>
      <c r="E276" s="91" t="s">
        <v>148</v>
      </c>
      <c r="F276" s="129" t="s">
        <v>394</v>
      </c>
      <c r="G276" s="88"/>
      <c r="H276" s="92">
        <v>38937</v>
      </c>
      <c r="I276" s="92" t="s">
        <v>780</v>
      </c>
      <c r="J276" s="90" t="s">
        <v>1215</v>
      </c>
      <c r="K276" s="97" t="s">
        <v>642</v>
      </c>
      <c r="L276" s="91" t="s">
        <v>587</v>
      </c>
      <c r="M276" s="91" t="s">
        <v>1113</v>
      </c>
      <c r="N276" s="88"/>
      <c r="O276" s="94"/>
      <c r="P276" s="94" t="s">
        <v>1540</v>
      </c>
      <c r="Q276" s="93" t="s">
        <v>116</v>
      </c>
      <c r="R276" s="94" t="s">
        <v>780</v>
      </c>
      <c r="S276" s="94"/>
      <c r="T276" s="94"/>
      <c r="U276" s="94"/>
      <c r="V276" s="91"/>
      <c r="W276" s="88"/>
      <c r="X276" s="88"/>
      <c r="Y276" s="89"/>
      <c r="Z276" s="89"/>
      <c r="AA276" s="89"/>
      <c r="AB276" s="92" t="s">
        <v>780</v>
      </c>
      <c r="AC276" s="94" t="s">
        <v>677</v>
      </c>
      <c r="AD276" s="94" t="s">
        <v>677</v>
      </c>
      <c r="AE276" s="88" t="s">
        <v>52</v>
      </c>
      <c r="AF276" s="94" t="str">
        <f>IF(H276="","",IF(H276&lt;=أساسيات!$G$13,أساسيات!$H$13,IF(H276&lt;=أساسيات!$G$12,أساسيات!$H$12,IF(H276&lt;=أساسيات!$G$11,أساسيات!$H$11,IF(H276&lt;=أساسيات!$G$10,أساسيات!$H$10,IF(H276&lt;=أساسيات!$G$9,أساسيات!$H$9,IF(H276&lt;=أساسيات!$G$8,أساسيات!$H$8,IF(H276&lt;=أساسيات!$G$7,أساسيات!$H$7,IF(H276&lt;=أساسيات!$G$6,أساسيات!$H$6,IF(H276&lt;=أساسيات!$G$5,أساسيات!$H$5,IF(H276&lt;=أساسيات!$G$4,أساسيات!$H$4,IF(H276&lt;=أساسيات!$G$3,أساسيات!$H$3,أساسيات!$H$2))))))))))))</f>
        <v>الثامن</v>
      </c>
      <c r="AG276" s="95" t="str">
        <f>IF(H276="","",IF(H276&lt;=أساسيات!$G$13,أساسيات!$I$13,IF(H276&lt;=أساسيات!$G$12,أساسيات!$I$12,IF(H276&lt;=أساسيات!$G$11,أساسيات!$I$11,IF(H276&lt;=أساسيات!$G$10,أساسيات!$I$10,IF(H276&lt;=أساسيات!$G$9,أساسيات!$I$9,IF(H276&lt;=أساسيات!$G$8,أساسيات!$I$8,IF(H276&lt;=أساسيات!$G$7,أساسيات!$I$7,IF(H276&lt;=أساسيات!$G$6,أساسيات!$I$6,IF(H276&lt;=أساسيات!$G$5,أساسيات!$I$5,IF(H276&lt;=أساسيات!$G$4,أساسيات!$I$4,IF(H276&lt;=أساسيات!$G$3,أساسيات!$I$3,أساسيات!$I$2))))))))))))</f>
        <v>ويجوز سابع وسادس</v>
      </c>
      <c r="AH276" s="91"/>
      <c r="AI276" s="99">
        <f>IFERROR(IF(H276="","",DATEDIF($H276,أساسيات!$J$2,"Y")),"")</f>
        <v>13</v>
      </c>
      <c r="AJ276" s="99">
        <f>IFERROR(IF(H276="","",DATEDIF($H276,أساسيات!$J$2,"ym")),"")</f>
        <v>0</v>
      </c>
      <c r="AK276" s="99">
        <f>IFERROR(IF(H276="","",DATEDIF($H276,أساسيات!$J$2,"md")),"")</f>
        <v>24</v>
      </c>
      <c r="AL276" s="99"/>
      <c r="AM276" s="99"/>
      <c r="AN276" s="88"/>
      <c r="AO276" s="88"/>
      <c r="AP276" s="94" t="s">
        <v>780</v>
      </c>
      <c r="AQ276" s="94"/>
    </row>
    <row r="277" spans="1:43" s="96" customFormat="1" x14ac:dyDescent="0.25">
      <c r="A277" s="88">
        <v>134</v>
      </c>
      <c r="B277" s="89">
        <v>10</v>
      </c>
      <c r="C277" s="128" t="s">
        <v>155</v>
      </c>
      <c r="D277" s="128" t="s">
        <v>142</v>
      </c>
      <c r="E277" s="91" t="s">
        <v>110</v>
      </c>
      <c r="F277" s="129" t="s">
        <v>40</v>
      </c>
      <c r="G277" s="88"/>
      <c r="H277" s="92">
        <v>39576</v>
      </c>
      <c r="I277" s="92">
        <v>42567</v>
      </c>
      <c r="J277" s="90" t="s">
        <v>1215</v>
      </c>
      <c r="K277" s="97" t="s">
        <v>642</v>
      </c>
      <c r="L277" s="91" t="s">
        <v>327</v>
      </c>
      <c r="M277" s="91" t="s">
        <v>946</v>
      </c>
      <c r="N277" s="88"/>
      <c r="O277" s="94" t="s">
        <v>5</v>
      </c>
      <c r="P277" s="94" t="s">
        <v>114</v>
      </c>
      <c r="Q277" s="93" t="s">
        <v>116</v>
      </c>
      <c r="R277" s="94"/>
      <c r="S277" s="94"/>
      <c r="T277" s="94"/>
      <c r="U277" s="94"/>
      <c r="V277" s="91"/>
      <c r="W277" s="88"/>
      <c r="X277" s="88"/>
      <c r="Y277" s="89">
        <v>943962712</v>
      </c>
      <c r="Z277" s="89"/>
      <c r="AA277" s="89"/>
      <c r="AB277" s="92">
        <v>43225</v>
      </c>
      <c r="AC277" s="94" t="s">
        <v>677</v>
      </c>
      <c r="AD277" s="94" t="s">
        <v>677</v>
      </c>
      <c r="AE277" s="88" t="s">
        <v>66</v>
      </c>
      <c r="AF277" s="94" t="str">
        <f>IF(H277="","",IF(H277&lt;=أساسيات!$G$13,أساسيات!$H$13,IF(H277&lt;=أساسيات!$G$12,أساسيات!$H$12,IF(H277&lt;=أساسيات!$G$11,أساسيات!$H$11,IF(H277&lt;=أساسيات!$G$10,أساسيات!$H$10,IF(H277&lt;=أساسيات!$G$9,أساسيات!$H$9,IF(H277&lt;=أساسيات!$G$8,أساسيات!$H$8,IF(H277&lt;=أساسيات!$G$7,أساسيات!$H$7,IF(H277&lt;=أساسيات!$G$6,أساسيات!$H$6,IF(H277&lt;=أساسيات!$G$5,أساسيات!$H$5,IF(H277&lt;=أساسيات!$G$4,أساسيات!$H$4,IF(H277&lt;=أساسيات!$G$3,أساسيات!$H$3,أساسيات!$H$2))))))))))))</f>
        <v>السادس</v>
      </c>
      <c r="AG277" s="95" t="str">
        <f>IF(H277="","",IF(H277&lt;=أساسيات!$G$13,أساسيات!$I$13,IF(H277&lt;=أساسيات!$G$12,أساسيات!$I$12,IF(H277&lt;=أساسيات!$G$11,أساسيات!$I$11,IF(H277&lt;=أساسيات!$G$10,أساسيات!$I$10,IF(H277&lt;=أساسيات!$G$9,أساسيات!$I$9,IF(H277&lt;=أساسيات!$G$8,أساسيات!$I$8,IF(H277&lt;=أساسيات!$G$7,أساسيات!$I$7,IF(H277&lt;=أساسيات!$G$6,أساسيات!$I$6,IF(H277&lt;=أساسيات!$G$5,أساسيات!$I$5,IF(H277&lt;=أساسيات!$G$4,أساسيات!$I$4,IF(H277&lt;=أساسيات!$G$3,أساسيات!$I$3,أساسيات!$I$2))))))))))))</f>
        <v>ويجوز خامس ورابع</v>
      </c>
      <c r="AH277" s="91"/>
      <c r="AI277" s="99">
        <f>IFERROR(IF(H277="","",DATEDIF($H277,أساسيات!$J$2,"Y")),"")</f>
        <v>11</v>
      </c>
      <c r="AJ277" s="99">
        <f>IFERROR(IF(H277="","",DATEDIF($H277,أساسيات!$J$2,"ym")),"")</f>
        <v>3</v>
      </c>
      <c r="AK277" s="99">
        <f>IFERROR(IF(H277="","",DATEDIF($H277,أساسيات!$J$2,"md")),"")</f>
        <v>24</v>
      </c>
      <c r="AL277" s="99"/>
      <c r="AM277" s="99"/>
      <c r="AN277" s="88"/>
      <c r="AO277" s="88"/>
      <c r="AP277" s="94">
        <v>102</v>
      </c>
      <c r="AQ277" s="94">
        <v>6</v>
      </c>
    </row>
    <row r="278" spans="1:43" s="96" customFormat="1" x14ac:dyDescent="0.25">
      <c r="A278" s="47">
        <v>141</v>
      </c>
      <c r="B278" s="89">
        <v>11</v>
      </c>
      <c r="C278" s="128" t="s">
        <v>497</v>
      </c>
      <c r="D278" s="128" t="s">
        <v>487</v>
      </c>
      <c r="E278" s="91" t="s">
        <v>489</v>
      </c>
      <c r="F278" s="129" t="s">
        <v>490</v>
      </c>
      <c r="G278" s="88" t="s">
        <v>473</v>
      </c>
      <c r="H278" s="92">
        <v>39765</v>
      </c>
      <c r="I278" s="92">
        <v>43664</v>
      </c>
      <c r="J278" s="90" t="s">
        <v>1215</v>
      </c>
      <c r="K278" s="97" t="s">
        <v>642</v>
      </c>
      <c r="L278" s="91" t="s">
        <v>429</v>
      </c>
      <c r="M278" s="91" t="s">
        <v>1459</v>
      </c>
      <c r="N278" s="88"/>
      <c r="O278" s="94" t="s">
        <v>674</v>
      </c>
      <c r="P278" s="94" t="s">
        <v>710</v>
      </c>
      <c r="Q278" s="93" t="s">
        <v>116</v>
      </c>
      <c r="R278" s="94"/>
      <c r="S278" s="94"/>
      <c r="T278" s="94"/>
      <c r="U278" s="94"/>
      <c r="V278" s="91"/>
      <c r="W278" s="88"/>
      <c r="X278" s="88"/>
      <c r="Y278" s="89"/>
      <c r="Z278" s="89"/>
      <c r="AA278" s="89"/>
      <c r="AB278" s="92">
        <v>43444</v>
      </c>
      <c r="AC278" s="94" t="s">
        <v>677</v>
      </c>
      <c r="AD278" s="94" t="s">
        <v>677</v>
      </c>
      <c r="AE278" s="88"/>
      <c r="AF278" s="94" t="str">
        <f>IF(H278="","",IF(H278&lt;=أساسيات!$G$13,أساسيات!$H$13,IF(H278&lt;=أساسيات!$G$12,أساسيات!$H$12,IF(H278&lt;=أساسيات!$G$11,أساسيات!$H$11,IF(H278&lt;=أساسيات!$G$10,أساسيات!$H$10,IF(H278&lt;=أساسيات!$G$9,أساسيات!$H$9,IF(H278&lt;=أساسيات!$G$8,أساسيات!$H$8,IF(H278&lt;=أساسيات!$G$7,أساسيات!$H$7,IF(H278&lt;=أساسيات!$G$6,أساسيات!$H$6,IF(H278&lt;=أساسيات!$G$5,أساسيات!$H$5,IF(H278&lt;=أساسيات!$G$4,أساسيات!$H$4,IF(H278&lt;=أساسيات!$G$3,أساسيات!$H$3,أساسيات!$H$2))))))))))))</f>
        <v>السادس</v>
      </c>
      <c r="AG278" s="95" t="str">
        <f>IF(H278="","",IF(H278&lt;=أساسيات!$G$13,أساسيات!$I$13,IF(H278&lt;=أساسيات!$G$12,أساسيات!$I$12,IF(H278&lt;=أساسيات!$G$11,أساسيات!$I$11,IF(H278&lt;=أساسيات!$G$10,أساسيات!$I$10,IF(H278&lt;=أساسيات!$G$9,أساسيات!$I$9,IF(H278&lt;=أساسيات!$G$8,أساسيات!$I$8,IF(H278&lt;=أساسيات!$G$7,أساسيات!$I$7,IF(H278&lt;=أساسيات!$G$6,أساسيات!$I$6,IF(H278&lt;=أساسيات!$G$5,أساسيات!$I$5,IF(H278&lt;=أساسيات!$G$4,أساسيات!$I$4,IF(H278&lt;=أساسيات!$G$3,أساسيات!$I$3,أساسيات!$I$2))))))))))))</f>
        <v>ويجوز خامس ورابع</v>
      </c>
      <c r="AH278" s="91"/>
      <c r="AI278" s="99">
        <f>IFERROR(IF(H278="","",DATEDIF($H278,أساسيات!$J$2,"Y")),"")</f>
        <v>10</v>
      </c>
      <c r="AJ278" s="99">
        <f>IFERROR(IF(H278="","",DATEDIF($H278,أساسيات!$J$2,"ym")),"")</f>
        <v>9</v>
      </c>
      <c r="AK278" s="99">
        <f>IFERROR(IF(H278="","",DATEDIF($H278,أساسيات!$J$2,"md")),"")</f>
        <v>19</v>
      </c>
      <c r="AL278" s="99"/>
      <c r="AM278" s="99"/>
      <c r="AN278" s="88"/>
      <c r="AO278" s="88"/>
      <c r="AP278" s="94">
        <v>11</v>
      </c>
      <c r="AQ278" s="94">
        <v>6</v>
      </c>
    </row>
    <row r="279" spans="1:43" s="96" customFormat="1" x14ac:dyDescent="0.25">
      <c r="A279" s="88"/>
      <c r="B279" s="89">
        <v>12</v>
      </c>
      <c r="C279" s="128" t="s">
        <v>752</v>
      </c>
      <c r="D279" s="128" t="s">
        <v>591</v>
      </c>
      <c r="E279" s="91" t="s">
        <v>472</v>
      </c>
      <c r="F279" s="129" t="s">
        <v>173</v>
      </c>
      <c r="G279" s="88" t="s">
        <v>477</v>
      </c>
      <c r="H279" s="92">
        <v>39814</v>
      </c>
      <c r="I279" s="92"/>
      <c r="J279" s="90" t="s">
        <v>1215</v>
      </c>
      <c r="K279" s="97" t="s">
        <v>642</v>
      </c>
      <c r="L279" s="91" t="s">
        <v>1316</v>
      </c>
      <c r="M279" s="91" t="s">
        <v>1330</v>
      </c>
      <c r="N279" s="88"/>
      <c r="O279" s="94"/>
      <c r="P279" s="94"/>
      <c r="Q279" s="93" t="s">
        <v>116</v>
      </c>
      <c r="R279" s="94"/>
      <c r="S279" s="94"/>
      <c r="T279" s="94"/>
      <c r="U279" s="94"/>
      <c r="V279" s="91"/>
      <c r="W279" s="88"/>
      <c r="X279" s="88"/>
      <c r="Y279" s="89"/>
      <c r="Z279" s="89"/>
      <c r="AA279" s="89"/>
      <c r="AB279" s="92"/>
      <c r="AC279" s="94"/>
      <c r="AD279" s="94"/>
      <c r="AE279" s="88"/>
      <c r="AF279" s="94" t="str">
        <f>IF(H279="","",IF(H279&lt;=أساسيات!$G$13,أساسيات!$H$13,IF(H279&lt;=أساسيات!$G$12,أساسيات!$H$12,IF(H279&lt;=أساسيات!$G$11,أساسيات!$H$11,IF(H279&lt;=أساسيات!$G$10,أساسيات!$H$10,IF(H279&lt;=أساسيات!$G$9,أساسيات!$H$9,IF(H279&lt;=أساسيات!$G$8,أساسيات!$H$8,IF(H279&lt;=أساسيات!$G$7,أساسيات!$H$7,IF(H279&lt;=أساسيات!$G$6,أساسيات!$H$6,IF(H279&lt;=أساسيات!$G$5,أساسيات!$H$5,IF(H279&lt;=أساسيات!$G$4,أساسيات!$H$4,IF(H279&lt;=أساسيات!$G$3,أساسيات!$H$3,أساسيات!$H$2))))))))))))</f>
        <v>السادس</v>
      </c>
      <c r="AG279" s="95" t="str">
        <f>IF(H279="","",IF(H279&lt;=أساسيات!$G$13,أساسيات!$I$13,IF(H279&lt;=أساسيات!$G$12,أساسيات!$I$12,IF(H279&lt;=أساسيات!$G$11,أساسيات!$I$11,IF(H279&lt;=أساسيات!$G$10,أساسيات!$I$10,IF(H279&lt;=أساسيات!$G$9,أساسيات!$I$9,IF(H279&lt;=أساسيات!$G$8,أساسيات!$I$8,IF(H279&lt;=أساسيات!$G$7,أساسيات!$I$7,IF(H279&lt;=أساسيات!$G$6,أساسيات!$I$6,IF(H279&lt;=أساسيات!$G$5,أساسيات!$I$5,IF(H279&lt;=أساسيات!$G$4,أساسيات!$I$4,IF(H279&lt;=أساسيات!$G$3,أساسيات!$I$3,أساسيات!$I$2))))))))))))</f>
        <v>ويجوز خامس ورابع</v>
      </c>
      <c r="AH279" s="91"/>
      <c r="AI279" s="99">
        <f>IFERROR(IF(H279="","",DATEDIF($H279,أساسيات!$J$2,"Y")),"")</f>
        <v>10</v>
      </c>
      <c r="AJ279" s="99">
        <f>IFERROR(IF(H279="","",DATEDIF($H279,أساسيات!$J$2,"ym")),"")</f>
        <v>8</v>
      </c>
      <c r="AK279" s="99">
        <f>IFERROR(IF(H279="","",DATEDIF($H279,أساسيات!$J$2,"md")),"")</f>
        <v>0</v>
      </c>
      <c r="AL279" s="99"/>
      <c r="AM279" s="99"/>
      <c r="AN279" s="88"/>
      <c r="AO279" s="88"/>
      <c r="AP279" s="94"/>
      <c r="AQ279" s="94"/>
    </row>
    <row r="280" spans="1:43" s="96" customFormat="1" x14ac:dyDescent="0.25">
      <c r="A280" s="88"/>
      <c r="B280" s="89">
        <v>1</v>
      </c>
      <c r="C280" s="128" t="s">
        <v>247</v>
      </c>
      <c r="D280" s="128" t="s">
        <v>700</v>
      </c>
      <c r="E280" s="91" t="s">
        <v>701</v>
      </c>
      <c r="F280" s="129" t="s">
        <v>428</v>
      </c>
      <c r="G280" s="88"/>
      <c r="H280" s="92">
        <v>40087</v>
      </c>
      <c r="I280" s="92">
        <v>43666</v>
      </c>
      <c r="J280" s="90" t="s">
        <v>1216</v>
      </c>
      <c r="K280" s="97" t="s">
        <v>642</v>
      </c>
      <c r="L280" s="91" t="s">
        <v>789</v>
      </c>
      <c r="M280" s="91" t="s">
        <v>857</v>
      </c>
      <c r="N280" s="88"/>
      <c r="O280" s="94" t="s">
        <v>692</v>
      </c>
      <c r="P280" s="94" t="s">
        <v>696</v>
      </c>
      <c r="Q280" s="93" t="s">
        <v>115</v>
      </c>
      <c r="R280" s="94"/>
      <c r="S280" s="94"/>
      <c r="T280" s="94"/>
      <c r="U280" s="94"/>
      <c r="V280" s="91"/>
      <c r="W280" s="88"/>
      <c r="X280" s="88"/>
      <c r="Y280" s="89"/>
      <c r="Z280" s="89"/>
      <c r="AA280" s="89"/>
      <c r="AB280" s="92">
        <v>43225</v>
      </c>
      <c r="AC280" s="94" t="s">
        <v>677</v>
      </c>
      <c r="AD280" s="94" t="s">
        <v>677</v>
      </c>
      <c r="AE280" s="88"/>
      <c r="AF280" s="94" t="str">
        <f>IF(H280="","",IF(H280&lt;=أساسيات!$G$13,أساسيات!$H$13,IF(H280&lt;=أساسيات!$G$12,أساسيات!$H$12,IF(H280&lt;=أساسيات!$G$11,أساسيات!$H$11,IF(H280&lt;=أساسيات!$G$10,أساسيات!$H$10,IF(H280&lt;=أساسيات!$G$9,أساسيات!$H$9,IF(H280&lt;=أساسيات!$G$8,أساسيات!$H$8,IF(H280&lt;=أساسيات!$G$7,أساسيات!$H$7,IF(H280&lt;=أساسيات!$G$6,أساسيات!$H$6,IF(H280&lt;=أساسيات!$G$5,أساسيات!$H$5,IF(H280&lt;=أساسيات!$G$4,أساسيات!$H$4,IF(H280&lt;=أساسيات!$G$3,أساسيات!$H$3,أساسيات!$H$2))))))))))))</f>
        <v>الخامس</v>
      </c>
      <c r="AG280" s="95" t="str">
        <f>IF(H280="","",IF(H280&lt;=أساسيات!$G$13,أساسيات!$I$13,IF(H280&lt;=أساسيات!$G$12,أساسيات!$I$12,IF(H280&lt;=أساسيات!$G$11,أساسيات!$I$11,IF(H280&lt;=أساسيات!$G$10,أساسيات!$I$10,IF(H280&lt;=أساسيات!$G$9,أساسيات!$I$9,IF(H280&lt;=أساسيات!$G$8,أساسيات!$I$8,IF(H280&lt;=أساسيات!$G$7,أساسيات!$I$7,IF(H280&lt;=أساسيات!$G$6,أساسيات!$I$6,IF(H280&lt;=أساسيات!$G$5,أساسيات!$I$5,IF(H280&lt;=أساسيات!$G$4,أساسيات!$I$4,IF(H280&lt;=أساسيات!$G$3,أساسيات!$I$3,أساسيات!$I$2))))))))))))</f>
        <v>ويجوز رابع وثالث</v>
      </c>
      <c r="AH280" s="91"/>
      <c r="AI280" s="99">
        <f>IFERROR(IF(H280="","",DATEDIF($H280,أساسيات!$J$2,"Y")),"")</f>
        <v>9</v>
      </c>
      <c r="AJ280" s="99">
        <f>IFERROR(IF(H280="","",DATEDIF($H280,أساسيات!$J$2,"ym")),"")</f>
        <v>11</v>
      </c>
      <c r="AK280" s="99">
        <f>IFERROR(IF(H280="","",DATEDIF($H280,أساسيات!$J$2,"md")),"")</f>
        <v>0</v>
      </c>
      <c r="AL280" s="99"/>
      <c r="AM280" s="99"/>
      <c r="AN280" s="88"/>
      <c r="AO280" s="88"/>
      <c r="AP280" s="94">
        <v>7</v>
      </c>
      <c r="AQ280" s="94">
        <v>5</v>
      </c>
    </row>
    <row r="281" spans="1:43" s="96" customFormat="1" x14ac:dyDescent="0.25">
      <c r="A281" s="88">
        <v>120</v>
      </c>
      <c r="B281" s="89">
        <v>2</v>
      </c>
      <c r="C281" s="128" t="s">
        <v>188</v>
      </c>
      <c r="D281" s="128" t="s">
        <v>213</v>
      </c>
      <c r="E281" s="91" t="s">
        <v>537</v>
      </c>
      <c r="F281" s="129" t="s">
        <v>39</v>
      </c>
      <c r="G281" s="88"/>
      <c r="H281" s="92">
        <v>39586</v>
      </c>
      <c r="I281" s="92">
        <v>43669</v>
      </c>
      <c r="J281" s="90" t="s">
        <v>1216</v>
      </c>
      <c r="K281" s="97" t="s">
        <v>642</v>
      </c>
      <c r="L281" s="91" t="s">
        <v>329</v>
      </c>
      <c r="M281" s="91" t="s">
        <v>942</v>
      </c>
      <c r="N281" s="88"/>
      <c r="O281" s="94" t="s">
        <v>236</v>
      </c>
      <c r="P281" s="94" t="s">
        <v>114</v>
      </c>
      <c r="Q281" s="93" t="s">
        <v>115</v>
      </c>
      <c r="R281" s="94" t="s">
        <v>413</v>
      </c>
      <c r="S281" s="94"/>
      <c r="T281" s="94"/>
      <c r="U281" s="94"/>
      <c r="V281" s="91" t="s">
        <v>417</v>
      </c>
      <c r="W281" s="88"/>
      <c r="X281" s="88"/>
      <c r="Y281" s="89">
        <v>954397871</v>
      </c>
      <c r="Z281" s="89"/>
      <c r="AA281" s="89"/>
      <c r="AB281" s="92">
        <v>43466</v>
      </c>
      <c r="AC281" s="94" t="s">
        <v>677</v>
      </c>
      <c r="AD281" s="94" t="s">
        <v>677</v>
      </c>
      <c r="AE281" s="88" t="s">
        <v>66</v>
      </c>
      <c r="AF281" s="94" t="str">
        <f>IF(H281="","",IF(H281&lt;=أساسيات!$G$13,أساسيات!$H$13,IF(H281&lt;=أساسيات!$G$12,أساسيات!$H$12,IF(H281&lt;=أساسيات!$G$11,أساسيات!$H$11,IF(H281&lt;=أساسيات!$G$10,أساسيات!$H$10,IF(H281&lt;=أساسيات!$G$9,أساسيات!$H$9,IF(H281&lt;=أساسيات!$G$8,أساسيات!$H$8,IF(H281&lt;=أساسيات!$G$7,أساسيات!$H$7,IF(H281&lt;=أساسيات!$G$6,أساسيات!$H$6,IF(H281&lt;=أساسيات!$G$5,أساسيات!$H$5,IF(H281&lt;=أساسيات!$G$4,أساسيات!$H$4,IF(H281&lt;=أساسيات!$G$3,أساسيات!$H$3,أساسيات!$H$2))))))))))))</f>
        <v>السادس</v>
      </c>
      <c r="AG281" s="95" t="str">
        <f>IF(H281="","",IF(H281&lt;=أساسيات!$G$13,أساسيات!$I$13,IF(H281&lt;=أساسيات!$G$12,أساسيات!$I$12,IF(H281&lt;=أساسيات!$G$11,أساسيات!$I$11,IF(H281&lt;=أساسيات!$G$10,أساسيات!$I$10,IF(H281&lt;=أساسيات!$G$9,أساسيات!$I$9,IF(H281&lt;=أساسيات!$G$8,أساسيات!$I$8,IF(H281&lt;=أساسيات!$G$7,أساسيات!$I$7,IF(H281&lt;=أساسيات!$G$6,أساسيات!$I$6,IF(H281&lt;=أساسيات!$G$5,أساسيات!$I$5,IF(H281&lt;=أساسيات!$G$4,أساسيات!$I$4,IF(H281&lt;=أساسيات!$G$3,أساسيات!$I$3,أساسيات!$I$2))))))))))))</f>
        <v>ويجوز خامس ورابع</v>
      </c>
      <c r="AH281" s="91"/>
      <c r="AI281" s="99">
        <f>IFERROR(IF(H281="","",DATEDIF($H281,أساسيات!$J$2,"Y")),"")</f>
        <v>11</v>
      </c>
      <c r="AJ281" s="99">
        <f>IFERROR(IF(H281="","",DATEDIF($H281,أساسيات!$J$2,"ym")),"")</f>
        <v>3</v>
      </c>
      <c r="AK281" s="99">
        <f>IFERROR(IF(H281="","",DATEDIF($H281,أساسيات!$J$2,"md")),"")</f>
        <v>14</v>
      </c>
      <c r="AL281" s="99"/>
      <c r="AM281" s="99"/>
      <c r="AN281" s="88"/>
      <c r="AO281" s="88"/>
      <c r="AP281" s="94">
        <v>98</v>
      </c>
      <c r="AQ281" s="94">
        <v>5</v>
      </c>
    </row>
    <row r="282" spans="1:43" s="96" customFormat="1" x14ac:dyDescent="0.25">
      <c r="A282" s="88" t="s">
        <v>1611</v>
      </c>
      <c r="B282" s="89">
        <v>3</v>
      </c>
      <c r="C282" s="128" t="s">
        <v>26</v>
      </c>
      <c r="D282" s="128" t="s">
        <v>1559</v>
      </c>
      <c r="E282" s="91" t="s">
        <v>203</v>
      </c>
      <c r="F282" s="129" t="s">
        <v>1560</v>
      </c>
      <c r="G282" s="88" t="s">
        <v>477</v>
      </c>
      <c r="H282" s="92">
        <v>39448</v>
      </c>
      <c r="I282" s="92">
        <v>43775</v>
      </c>
      <c r="J282" s="90" t="s">
        <v>1216</v>
      </c>
      <c r="K282" s="97" t="s">
        <v>642</v>
      </c>
      <c r="L282" s="91" t="s">
        <v>1589</v>
      </c>
      <c r="M282" s="91" t="s">
        <v>1590</v>
      </c>
      <c r="N282" s="88" t="s">
        <v>110</v>
      </c>
      <c r="O282" s="88" t="s">
        <v>477</v>
      </c>
      <c r="P282" s="88" t="s">
        <v>1555</v>
      </c>
      <c r="Q282" s="93" t="s">
        <v>115</v>
      </c>
      <c r="R282" s="94"/>
      <c r="S282" s="94" t="s">
        <v>1561</v>
      </c>
      <c r="T282" s="94">
        <v>367145</v>
      </c>
      <c r="U282" s="94">
        <v>7110070272</v>
      </c>
      <c r="V282" s="91"/>
      <c r="W282" s="88" t="s">
        <v>110</v>
      </c>
      <c r="X282" s="88" t="s">
        <v>1558</v>
      </c>
      <c r="Y282" s="130"/>
      <c r="Z282" s="130"/>
      <c r="AA282" s="130" t="s">
        <v>1556</v>
      </c>
      <c r="AB282" s="92"/>
      <c r="AC282" s="94"/>
      <c r="AD282" s="94"/>
      <c r="AE282" s="88"/>
      <c r="AF282" s="94" t="str">
        <f>IF(H282="","",IF(H282&lt;=أساسيات!$G$13,أساسيات!$H$13,IF(H282&lt;=أساسيات!$G$12,أساسيات!$H$12,IF(H282&lt;=أساسيات!$G$11,أساسيات!$H$11,IF(H282&lt;=أساسيات!$G$10,أساسيات!$H$10,IF(H282&lt;=أساسيات!$G$9,أساسيات!$H$9,IF(H282&lt;=أساسيات!$G$8,أساسيات!$H$8,IF(H282&lt;=أساسيات!$G$7,أساسيات!$H$7,IF(H282&lt;=أساسيات!$G$6,أساسيات!$H$6,IF(H282&lt;=أساسيات!$G$5,أساسيات!$H$5,IF(H282&lt;=أساسيات!$G$4,أساسيات!$H$4,IF(H282&lt;=أساسيات!$G$3,أساسيات!$H$3,أساسيات!$H$2))))))))))))</f>
        <v>السابع</v>
      </c>
      <c r="AG282" s="95" t="str">
        <f>IF(H282="","",IF(H282&lt;=أساسيات!$G$13,أساسيات!$I$13,IF(H282&lt;=أساسيات!$G$12,أساسيات!$I$12,IF(H282&lt;=أساسيات!$G$11,أساسيات!$I$11,IF(H282&lt;=أساسيات!$G$10,أساسيات!$I$10,IF(H282&lt;=أساسيات!$G$9,أساسيات!$I$9,IF(H282&lt;=أساسيات!$G$8,أساسيات!$I$8,IF(H282&lt;=أساسيات!$G$7,أساسيات!$I$7,IF(H282&lt;=أساسيات!$G$6,أساسيات!$I$6,IF(H282&lt;=أساسيات!$G$5,أساسيات!$I$5,IF(H282&lt;=أساسيات!$G$4,أساسيات!$I$4,IF(H282&lt;=أساسيات!$G$3,أساسيات!$I$3,أساسيات!$I$2))))))))))))</f>
        <v>ويجوز سادس وخامس</v>
      </c>
      <c r="AH282" s="91"/>
      <c r="AI282" s="99">
        <f>IFERROR(IF(H282="","",DATEDIF($H282,أساسيات!$J$2,"Y")),"")</f>
        <v>11</v>
      </c>
      <c r="AJ282" s="99">
        <f>IFERROR(IF(H282="","",DATEDIF($H282,أساسيات!$J$2,"ym")),"")</f>
        <v>8</v>
      </c>
      <c r="AK282" s="99">
        <f>IFERROR(IF(H282="","",DATEDIF($H282,أساسيات!$J$2,"md")),"")</f>
        <v>0</v>
      </c>
      <c r="AL282" s="99"/>
      <c r="AM282" s="99"/>
      <c r="AN282" s="88"/>
      <c r="AO282" s="88"/>
      <c r="AP282" s="94"/>
      <c r="AQ282" s="94"/>
    </row>
    <row r="283" spans="1:43" s="96" customFormat="1" x14ac:dyDescent="0.25">
      <c r="A283" s="88">
        <v>121</v>
      </c>
      <c r="B283" s="89">
        <v>4</v>
      </c>
      <c r="C283" s="128" t="s">
        <v>26</v>
      </c>
      <c r="D283" s="128" t="s">
        <v>250</v>
      </c>
      <c r="E283" s="91" t="s">
        <v>110</v>
      </c>
      <c r="F283" s="129" t="s">
        <v>41</v>
      </c>
      <c r="G283" s="88" t="s">
        <v>244</v>
      </c>
      <c r="H283" s="92">
        <v>39573</v>
      </c>
      <c r="I283" s="92" t="s">
        <v>780</v>
      </c>
      <c r="J283" s="90" t="s">
        <v>1216</v>
      </c>
      <c r="K283" s="97" t="s">
        <v>642</v>
      </c>
      <c r="L283" s="91" t="s">
        <v>359</v>
      </c>
      <c r="M283" s="91" t="s">
        <v>1087</v>
      </c>
      <c r="N283" s="88"/>
      <c r="O283" s="94" t="s">
        <v>5</v>
      </c>
      <c r="P283" s="94"/>
      <c r="Q283" s="93" t="s">
        <v>115</v>
      </c>
      <c r="R283" s="94" t="s">
        <v>780</v>
      </c>
      <c r="S283" s="94"/>
      <c r="T283" s="94"/>
      <c r="U283" s="94"/>
      <c r="V283" s="91"/>
      <c r="W283" s="88"/>
      <c r="X283" s="88"/>
      <c r="Y283" s="89"/>
      <c r="Z283" s="89"/>
      <c r="AA283" s="89"/>
      <c r="AB283" s="92" t="s">
        <v>780</v>
      </c>
      <c r="AC283" s="94" t="s">
        <v>780</v>
      </c>
      <c r="AD283" s="94" t="s">
        <v>780</v>
      </c>
      <c r="AE283" s="88" t="s">
        <v>66</v>
      </c>
      <c r="AF283" s="94" t="str">
        <f>IF(H283="","",IF(H283&lt;=أساسيات!$G$13,أساسيات!$H$13,IF(H283&lt;=أساسيات!$G$12,أساسيات!$H$12,IF(H283&lt;=أساسيات!$G$11,أساسيات!$H$11,IF(H283&lt;=أساسيات!$G$10,أساسيات!$H$10,IF(H283&lt;=أساسيات!$G$9,أساسيات!$H$9,IF(H283&lt;=أساسيات!$G$8,أساسيات!$H$8,IF(H283&lt;=أساسيات!$G$7,أساسيات!$H$7,IF(H283&lt;=أساسيات!$G$6,أساسيات!$H$6,IF(H283&lt;=أساسيات!$G$5,أساسيات!$H$5,IF(H283&lt;=أساسيات!$G$4,أساسيات!$H$4,IF(H283&lt;=أساسيات!$G$3,أساسيات!$H$3,أساسيات!$H$2))))))))))))</f>
        <v>السادس</v>
      </c>
      <c r="AG283" s="95" t="str">
        <f>IF(H283="","",IF(H283&lt;=أساسيات!$G$13,أساسيات!$I$13,IF(H283&lt;=أساسيات!$G$12,أساسيات!$I$12,IF(H283&lt;=أساسيات!$G$11,أساسيات!$I$11,IF(H283&lt;=أساسيات!$G$10,أساسيات!$I$10,IF(H283&lt;=أساسيات!$G$9,أساسيات!$I$9,IF(H283&lt;=أساسيات!$G$8,أساسيات!$I$8,IF(H283&lt;=أساسيات!$G$7,أساسيات!$I$7,IF(H283&lt;=أساسيات!$G$6,أساسيات!$I$6,IF(H283&lt;=أساسيات!$G$5,أساسيات!$I$5,IF(H283&lt;=أساسيات!$G$4,أساسيات!$I$4,IF(H283&lt;=أساسيات!$G$3,أساسيات!$I$3,أساسيات!$I$2))))))))))))</f>
        <v>ويجوز خامس ورابع</v>
      </c>
      <c r="AH283" s="91"/>
      <c r="AI283" s="99">
        <f>IFERROR(IF(H283="","",DATEDIF($H283,أساسيات!$J$2,"Y")),"")</f>
        <v>11</v>
      </c>
      <c r="AJ283" s="99">
        <f>IFERROR(IF(H283="","",DATEDIF($H283,أساسيات!$J$2,"ym")),"")</f>
        <v>3</v>
      </c>
      <c r="AK283" s="99">
        <f>IFERROR(IF(H283="","",DATEDIF($H283,أساسيات!$J$2,"md")),"")</f>
        <v>27</v>
      </c>
      <c r="AL283" s="99"/>
      <c r="AM283" s="99"/>
      <c r="AN283" s="88"/>
      <c r="AO283" s="88"/>
      <c r="AP283" s="94" t="s">
        <v>780</v>
      </c>
      <c r="AQ283" s="94"/>
    </row>
    <row r="284" spans="1:43" s="96" customFormat="1" x14ac:dyDescent="0.25">
      <c r="A284" s="88">
        <v>123</v>
      </c>
      <c r="B284" s="89">
        <v>5</v>
      </c>
      <c r="C284" s="128" t="s">
        <v>15</v>
      </c>
      <c r="D284" s="128" t="s">
        <v>130</v>
      </c>
      <c r="E284" s="91" t="s">
        <v>110</v>
      </c>
      <c r="F284" s="129" t="s">
        <v>42</v>
      </c>
      <c r="G284" s="88"/>
      <c r="H284" s="92">
        <v>39113</v>
      </c>
      <c r="I284" s="92">
        <v>43675</v>
      </c>
      <c r="J284" s="90" t="s">
        <v>1216</v>
      </c>
      <c r="K284" s="97" t="s">
        <v>642</v>
      </c>
      <c r="L284" s="91" t="s">
        <v>402</v>
      </c>
      <c r="M284" s="91" t="s">
        <v>989</v>
      </c>
      <c r="N284" s="88"/>
      <c r="O284" s="94" t="s">
        <v>235</v>
      </c>
      <c r="P284" s="94" t="s">
        <v>114</v>
      </c>
      <c r="Q284" s="93" t="s">
        <v>115</v>
      </c>
      <c r="R284" s="94"/>
      <c r="S284" s="94"/>
      <c r="T284" s="94"/>
      <c r="U284" s="94"/>
      <c r="V284" s="91"/>
      <c r="W284" s="88"/>
      <c r="X284" s="88"/>
      <c r="Y284" s="89"/>
      <c r="Z284" s="89"/>
      <c r="AA284" s="89"/>
      <c r="AB284" s="92">
        <v>43497</v>
      </c>
      <c r="AC284" s="94" t="s">
        <v>677</v>
      </c>
      <c r="AD284" s="94" t="s">
        <v>677</v>
      </c>
      <c r="AE284" s="88" t="s">
        <v>66</v>
      </c>
      <c r="AF284" s="94" t="str">
        <f>IF(H284="","",IF(H284&lt;=أساسيات!$G$13,أساسيات!$H$13,IF(H284&lt;=أساسيات!$G$12,أساسيات!$H$12,IF(H284&lt;=أساسيات!$G$11,أساسيات!$H$11,IF(H284&lt;=أساسيات!$G$10,أساسيات!$H$10,IF(H284&lt;=أساسيات!$G$9,أساسيات!$H$9,IF(H284&lt;=أساسيات!$G$8,أساسيات!$H$8,IF(H284&lt;=أساسيات!$G$7,أساسيات!$H$7,IF(H284&lt;=أساسيات!$G$6,أساسيات!$H$6,IF(H284&lt;=أساسيات!$G$5,أساسيات!$H$5,IF(H284&lt;=أساسيات!$G$4,أساسيات!$H$4,IF(H284&lt;=أساسيات!$G$3,أساسيات!$H$3,أساسيات!$H$2))))))))))))</f>
        <v>الثامن</v>
      </c>
      <c r="AG284" s="95" t="str">
        <f>IF(H284="","",IF(H284&lt;=أساسيات!$G$13,أساسيات!$I$13,IF(H284&lt;=أساسيات!$G$12,أساسيات!$I$12,IF(H284&lt;=أساسيات!$G$11,أساسيات!$I$11,IF(H284&lt;=أساسيات!$G$10,أساسيات!$I$10,IF(H284&lt;=أساسيات!$G$9,أساسيات!$I$9,IF(H284&lt;=أساسيات!$G$8,أساسيات!$I$8,IF(H284&lt;=أساسيات!$G$7,أساسيات!$I$7,IF(H284&lt;=أساسيات!$G$6,أساسيات!$I$6,IF(H284&lt;=أساسيات!$G$5,أساسيات!$I$5,IF(H284&lt;=أساسيات!$G$4,أساسيات!$I$4,IF(H284&lt;=أساسيات!$G$3,أساسيات!$I$3,أساسيات!$I$2))))))))))))</f>
        <v>ويجوز سابع وسادس</v>
      </c>
      <c r="AH284" s="91"/>
      <c r="AI284" s="99">
        <f>IFERROR(IF(H284="","",DATEDIF($H284,أساسيات!$J$2,"Y")),"")</f>
        <v>12</v>
      </c>
      <c r="AJ284" s="99">
        <f>IFERROR(IF(H284="","",DATEDIF($H284,أساسيات!$J$2,"ym")),"")</f>
        <v>7</v>
      </c>
      <c r="AK284" s="99">
        <f>IFERROR(IF(H284="","",DATEDIF($H284,أساسيات!$J$2,"md")),"")</f>
        <v>1</v>
      </c>
      <c r="AL284" s="99"/>
      <c r="AM284" s="99"/>
      <c r="AN284" s="88"/>
      <c r="AO284" s="88"/>
      <c r="AP284" s="94">
        <v>146</v>
      </c>
      <c r="AQ284" s="94">
        <v>5</v>
      </c>
    </row>
    <row r="285" spans="1:43" s="96" customFormat="1" x14ac:dyDescent="0.25">
      <c r="A285" s="88">
        <v>124</v>
      </c>
      <c r="B285" s="89">
        <v>6</v>
      </c>
      <c r="C285" s="128" t="s">
        <v>212</v>
      </c>
      <c r="D285" s="128" t="s">
        <v>152</v>
      </c>
      <c r="E285" s="91" t="s">
        <v>113</v>
      </c>
      <c r="F285" s="129" t="s">
        <v>43</v>
      </c>
      <c r="G285" s="88"/>
      <c r="H285" s="92">
        <v>40203</v>
      </c>
      <c r="I285" s="92">
        <v>43670</v>
      </c>
      <c r="J285" s="90" t="s">
        <v>1216</v>
      </c>
      <c r="K285" s="97" t="s">
        <v>642</v>
      </c>
      <c r="L285" s="91" t="s">
        <v>328</v>
      </c>
      <c r="M285" s="91" t="s">
        <v>981</v>
      </c>
      <c r="N285" s="88"/>
      <c r="O285" s="94" t="s">
        <v>236</v>
      </c>
      <c r="P285" s="94" t="s">
        <v>114</v>
      </c>
      <c r="Q285" s="93" t="s">
        <v>115</v>
      </c>
      <c r="R285" s="94"/>
      <c r="S285" s="94"/>
      <c r="T285" s="94"/>
      <c r="U285" s="94"/>
      <c r="V285" s="91"/>
      <c r="W285" s="88"/>
      <c r="X285" s="88"/>
      <c r="Y285" s="89">
        <v>968934039</v>
      </c>
      <c r="Z285" s="89"/>
      <c r="AA285" s="89"/>
      <c r="AB285" s="92">
        <v>43497</v>
      </c>
      <c r="AC285" s="94" t="s">
        <v>677</v>
      </c>
      <c r="AD285" s="94" t="s">
        <v>677</v>
      </c>
      <c r="AE285" s="88" t="s">
        <v>66</v>
      </c>
      <c r="AF285" s="94" t="str">
        <f>IF(H285="","",IF(H285&lt;=أساسيات!$G$13,أساسيات!$H$13,IF(H285&lt;=أساسيات!$G$12,أساسيات!$H$12,IF(H285&lt;=أساسيات!$G$11,أساسيات!$H$11,IF(H285&lt;=أساسيات!$G$10,أساسيات!$H$10,IF(H285&lt;=أساسيات!$G$9,أساسيات!$H$9,IF(H285&lt;=أساسيات!$G$8,أساسيات!$H$8,IF(H285&lt;=أساسيات!$G$7,أساسيات!$H$7,IF(H285&lt;=أساسيات!$G$6,أساسيات!$H$6,IF(H285&lt;=أساسيات!$G$5,أساسيات!$H$5,IF(H285&lt;=أساسيات!$G$4,أساسيات!$H$4,IF(H285&lt;=أساسيات!$G$3,أساسيات!$H$3,أساسيات!$H$2))))))))))))</f>
        <v>الخامس</v>
      </c>
      <c r="AG285" s="95" t="str">
        <f>IF(H285="","",IF(H285&lt;=أساسيات!$G$13,أساسيات!$I$13,IF(H285&lt;=أساسيات!$G$12,أساسيات!$I$12,IF(H285&lt;=أساسيات!$G$11,أساسيات!$I$11,IF(H285&lt;=أساسيات!$G$10,أساسيات!$I$10,IF(H285&lt;=أساسيات!$G$9,أساسيات!$I$9,IF(H285&lt;=أساسيات!$G$8,أساسيات!$I$8,IF(H285&lt;=أساسيات!$G$7,أساسيات!$I$7,IF(H285&lt;=أساسيات!$G$6,أساسيات!$I$6,IF(H285&lt;=أساسيات!$G$5,أساسيات!$I$5,IF(H285&lt;=أساسيات!$G$4,أساسيات!$I$4,IF(H285&lt;=أساسيات!$G$3,أساسيات!$I$3,أساسيات!$I$2))))))))))))</f>
        <v>ويجوز رابع وثالث</v>
      </c>
      <c r="AH285" s="91"/>
      <c r="AI285" s="99">
        <f>IFERROR(IF(H285="","",DATEDIF($H285,أساسيات!$J$2,"Y")),"")</f>
        <v>9</v>
      </c>
      <c r="AJ285" s="99">
        <f>IFERROR(IF(H285="","",DATEDIF($H285,أساسيات!$J$2,"ym")),"")</f>
        <v>7</v>
      </c>
      <c r="AK285" s="99">
        <f>IFERROR(IF(H285="","",DATEDIF($H285,أساسيات!$J$2,"md")),"")</f>
        <v>7</v>
      </c>
      <c r="AL285" s="99"/>
      <c r="AM285" s="99"/>
      <c r="AN285" s="88"/>
      <c r="AO285" s="88"/>
      <c r="AP285" s="94">
        <v>138</v>
      </c>
      <c r="AQ285" s="94">
        <v>5</v>
      </c>
    </row>
    <row r="286" spans="1:43" s="96" customFormat="1" x14ac:dyDescent="0.25">
      <c r="A286" s="88">
        <v>137</v>
      </c>
      <c r="B286" s="89">
        <v>7</v>
      </c>
      <c r="C286" s="128" t="s">
        <v>173</v>
      </c>
      <c r="D286" s="128" t="s">
        <v>133</v>
      </c>
      <c r="E286" s="91" t="s">
        <v>113</v>
      </c>
      <c r="F286" s="129" t="s">
        <v>645</v>
      </c>
      <c r="G286" s="88"/>
      <c r="H286" s="92">
        <v>40544</v>
      </c>
      <c r="I286" s="92">
        <v>43675</v>
      </c>
      <c r="J286" s="90" t="s">
        <v>1216</v>
      </c>
      <c r="K286" s="97" t="s">
        <v>642</v>
      </c>
      <c r="L286" s="91" t="s">
        <v>72</v>
      </c>
      <c r="M286" s="91" t="s">
        <v>991</v>
      </c>
      <c r="N286" s="88"/>
      <c r="O286" s="94"/>
      <c r="P286" s="94" t="s">
        <v>114</v>
      </c>
      <c r="Q286" s="93" t="s">
        <v>115</v>
      </c>
      <c r="R286" s="94"/>
      <c r="S286" s="94"/>
      <c r="T286" s="94"/>
      <c r="U286" s="94"/>
      <c r="V286" s="91"/>
      <c r="W286" s="88"/>
      <c r="X286" s="88"/>
      <c r="Y286" s="89">
        <v>959707649</v>
      </c>
      <c r="Z286" s="89"/>
      <c r="AA286" s="89"/>
      <c r="AB286" s="92">
        <v>43525</v>
      </c>
      <c r="AC286" s="94" t="s">
        <v>677</v>
      </c>
      <c r="AD286" s="94" t="s">
        <v>677</v>
      </c>
      <c r="AE286" s="88" t="s">
        <v>66</v>
      </c>
      <c r="AF286" s="94" t="str">
        <f>IF(H286="","",IF(H286&lt;=أساسيات!$G$13,أساسيات!$H$13,IF(H286&lt;=أساسيات!$G$12,أساسيات!$H$12,IF(H286&lt;=أساسيات!$G$11,أساسيات!$H$11,IF(H286&lt;=أساسيات!$G$10,أساسيات!$H$10,IF(H286&lt;=أساسيات!$G$9,أساسيات!$H$9,IF(H286&lt;=أساسيات!$G$8,أساسيات!$H$8,IF(H286&lt;=أساسيات!$G$7,أساسيات!$H$7,IF(H286&lt;=أساسيات!$G$6,أساسيات!$H$6,IF(H286&lt;=أساسيات!$G$5,أساسيات!$H$5,IF(H286&lt;=أساسيات!$G$4,أساسيات!$H$4,IF(H286&lt;=أساسيات!$G$3,أساسيات!$H$3,أساسيات!$H$2))))))))))))</f>
        <v>الرابع</v>
      </c>
      <c r="AG286" s="95" t="str">
        <f>IF(H286="","",IF(H286&lt;=أساسيات!$G$13,أساسيات!$I$13,IF(H286&lt;=أساسيات!$G$12,أساسيات!$I$12,IF(H286&lt;=أساسيات!$G$11,أساسيات!$I$11,IF(H286&lt;=أساسيات!$G$10,أساسيات!$I$10,IF(H286&lt;=أساسيات!$G$9,أساسيات!$I$9,IF(H286&lt;=أساسيات!$G$8,أساسيات!$I$8,IF(H286&lt;=أساسيات!$G$7,أساسيات!$I$7,IF(H286&lt;=أساسيات!$G$6,أساسيات!$I$6,IF(H286&lt;=أساسيات!$G$5,أساسيات!$I$5,IF(H286&lt;=أساسيات!$G$4,أساسيات!$I$4,IF(H286&lt;=أساسيات!$G$3,أساسيات!$I$3,أساسيات!$I$2))))))))))))</f>
        <v>ويجوز ثالث</v>
      </c>
      <c r="AH286" s="91"/>
      <c r="AI286" s="99">
        <f>IFERROR(IF(H286="","",DATEDIF($H286,أساسيات!$J$2,"Y")),"")</f>
        <v>8</v>
      </c>
      <c r="AJ286" s="99">
        <f>IFERROR(IF(H286="","",DATEDIF($H286,أساسيات!$J$2,"ym")),"")</f>
        <v>8</v>
      </c>
      <c r="AK286" s="99">
        <f>IFERROR(IF(H286="","",DATEDIF($H286,أساسيات!$J$2,"md")),"")</f>
        <v>0</v>
      </c>
      <c r="AL286" s="99"/>
      <c r="AM286" s="99"/>
      <c r="AN286" s="88"/>
      <c r="AO286" s="88"/>
      <c r="AP286" s="94">
        <v>148</v>
      </c>
      <c r="AQ286" s="94">
        <v>5</v>
      </c>
    </row>
    <row r="287" spans="1:43" s="96" customFormat="1" x14ac:dyDescent="0.25">
      <c r="A287" s="88"/>
      <c r="B287" s="89">
        <v>8</v>
      </c>
      <c r="C287" s="128" t="s">
        <v>1172</v>
      </c>
      <c r="D287" s="128" t="s">
        <v>690</v>
      </c>
      <c r="E287" s="91" t="s">
        <v>1173</v>
      </c>
      <c r="F287" s="129" t="s">
        <v>644</v>
      </c>
      <c r="G287" s="88" t="s">
        <v>477</v>
      </c>
      <c r="H287" s="92">
        <v>39814</v>
      </c>
      <c r="I287" s="92"/>
      <c r="J287" s="90" t="s">
        <v>1216</v>
      </c>
      <c r="K287" s="97" t="s">
        <v>642</v>
      </c>
      <c r="L287" s="91" t="s">
        <v>1174</v>
      </c>
      <c r="M287" s="91" t="s">
        <v>1175</v>
      </c>
      <c r="N287" s="88"/>
      <c r="O287" s="94"/>
      <c r="P287" s="94"/>
      <c r="Q287" s="93" t="s">
        <v>115</v>
      </c>
      <c r="R287" s="94" t="s">
        <v>417</v>
      </c>
      <c r="S287" s="94"/>
      <c r="T287" s="94"/>
      <c r="U287" s="94"/>
      <c r="V287" s="91" t="s">
        <v>417</v>
      </c>
      <c r="W287" s="88"/>
      <c r="X287" s="88"/>
      <c r="Y287" s="89"/>
      <c r="Z287" s="89"/>
      <c r="AA287" s="89"/>
      <c r="AB287" s="92"/>
      <c r="AC287" s="94"/>
      <c r="AD287" s="94"/>
      <c r="AE287" s="88"/>
      <c r="AF287" s="94" t="str">
        <f>IF(H287="","",IF(H287&lt;=أساسيات!$G$13,أساسيات!$H$13,IF(H287&lt;=أساسيات!$G$12,أساسيات!$H$12,IF(H287&lt;=أساسيات!$G$11,أساسيات!$H$11,IF(H287&lt;=أساسيات!$G$10,أساسيات!$H$10,IF(H287&lt;=أساسيات!$G$9,أساسيات!$H$9,IF(H287&lt;=أساسيات!$G$8,أساسيات!$H$8,IF(H287&lt;=أساسيات!$G$7,أساسيات!$H$7,IF(H287&lt;=أساسيات!$G$6,أساسيات!$H$6,IF(H287&lt;=أساسيات!$G$5,أساسيات!$H$5,IF(H287&lt;=أساسيات!$G$4,أساسيات!$H$4,IF(H287&lt;=أساسيات!$G$3,أساسيات!$H$3,أساسيات!$H$2))))))))))))</f>
        <v>السادس</v>
      </c>
      <c r="AG287" s="95" t="str">
        <f>IF(H287="","",IF(H287&lt;=أساسيات!$G$13,أساسيات!$I$13,IF(H287&lt;=أساسيات!$G$12,أساسيات!$I$12,IF(H287&lt;=أساسيات!$G$11,أساسيات!$I$11,IF(H287&lt;=أساسيات!$G$10,أساسيات!$I$10,IF(H287&lt;=أساسيات!$G$9,أساسيات!$I$9,IF(H287&lt;=أساسيات!$G$8,أساسيات!$I$8,IF(H287&lt;=أساسيات!$G$7,أساسيات!$I$7,IF(H287&lt;=أساسيات!$G$6,أساسيات!$I$6,IF(H287&lt;=أساسيات!$G$5,أساسيات!$I$5,IF(H287&lt;=أساسيات!$G$4,أساسيات!$I$4,IF(H287&lt;=أساسيات!$G$3,أساسيات!$I$3,أساسيات!$I$2))))))))))))</f>
        <v>ويجوز خامس ورابع</v>
      </c>
      <c r="AH287" s="91"/>
      <c r="AI287" s="99">
        <f>IFERROR(IF(H287="","",DATEDIF($H287,أساسيات!$J$2,"Y")),"")</f>
        <v>10</v>
      </c>
      <c r="AJ287" s="99">
        <f>IFERROR(IF(H287="","",DATEDIF($H287,أساسيات!$J$2,"ym")),"")</f>
        <v>8</v>
      </c>
      <c r="AK287" s="99">
        <f>IFERROR(IF(H287="","",DATEDIF($H287,أساسيات!$J$2,"md")),"")</f>
        <v>0</v>
      </c>
      <c r="AL287" s="99"/>
      <c r="AM287" s="99"/>
      <c r="AN287" s="88"/>
      <c r="AO287" s="88"/>
      <c r="AP287" s="94"/>
      <c r="AQ287" s="94"/>
    </row>
    <row r="288" spans="1:43" s="96" customFormat="1" x14ac:dyDescent="0.25">
      <c r="A288" s="88">
        <v>126</v>
      </c>
      <c r="B288" s="89">
        <v>9</v>
      </c>
      <c r="C288" s="128" t="s">
        <v>211</v>
      </c>
      <c r="D288" s="128" t="s">
        <v>210</v>
      </c>
      <c r="E288" s="91" t="s">
        <v>472</v>
      </c>
      <c r="F288" s="129" t="s">
        <v>58</v>
      </c>
      <c r="G288" s="88"/>
      <c r="H288" s="92">
        <v>39815</v>
      </c>
      <c r="I288" s="92">
        <v>43675</v>
      </c>
      <c r="J288" s="90" t="s">
        <v>1216</v>
      </c>
      <c r="K288" s="97" t="s">
        <v>642</v>
      </c>
      <c r="L288" s="91" t="s">
        <v>326</v>
      </c>
      <c r="M288" s="91" t="s">
        <v>990</v>
      </c>
      <c r="N288" s="88"/>
      <c r="O288" s="94" t="s">
        <v>57</v>
      </c>
      <c r="P288" s="94" t="s">
        <v>114</v>
      </c>
      <c r="Q288" s="93" t="s">
        <v>115</v>
      </c>
      <c r="R288" s="94"/>
      <c r="S288" s="94"/>
      <c r="T288" s="94"/>
      <c r="U288" s="94"/>
      <c r="V288" s="91"/>
      <c r="W288" s="88"/>
      <c r="X288" s="88"/>
      <c r="Y288" s="89">
        <v>969165683</v>
      </c>
      <c r="Z288" s="89"/>
      <c r="AA288" s="89"/>
      <c r="AB288" s="92">
        <v>43525</v>
      </c>
      <c r="AC288" s="94" t="s">
        <v>677</v>
      </c>
      <c r="AD288" s="94" t="s">
        <v>677</v>
      </c>
      <c r="AE288" s="88" t="s">
        <v>66</v>
      </c>
      <c r="AF288" s="94" t="str">
        <f>IF(H288="","",IF(H288&lt;=أساسيات!$G$13,أساسيات!$H$13,IF(H288&lt;=أساسيات!$G$12,أساسيات!$H$12,IF(H288&lt;=أساسيات!$G$11,أساسيات!$H$11,IF(H288&lt;=أساسيات!$G$10,أساسيات!$H$10,IF(H288&lt;=أساسيات!$G$9,أساسيات!$H$9,IF(H288&lt;=أساسيات!$G$8,أساسيات!$H$8,IF(H288&lt;=أساسيات!$G$7,أساسيات!$H$7,IF(H288&lt;=أساسيات!$G$6,أساسيات!$H$6,IF(H288&lt;=أساسيات!$G$5,أساسيات!$H$5,IF(H288&lt;=أساسيات!$G$4,أساسيات!$H$4,IF(H288&lt;=أساسيات!$G$3,أساسيات!$H$3,أساسيات!$H$2))))))))))))</f>
        <v>السادس</v>
      </c>
      <c r="AG288" s="95" t="str">
        <f>IF(H288="","",IF(H288&lt;=أساسيات!$G$13,أساسيات!$I$13,IF(H288&lt;=أساسيات!$G$12,أساسيات!$I$12,IF(H288&lt;=أساسيات!$G$11,أساسيات!$I$11,IF(H288&lt;=أساسيات!$G$10,أساسيات!$I$10,IF(H288&lt;=أساسيات!$G$9,أساسيات!$I$9,IF(H288&lt;=أساسيات!$G$8,أساسيات!$I$8,IF(H288&lt;=أساسيات!$G$7,أساسيات!$I$7,IF(H288&lt;=أساسيات!$G$6,أساسيات!$I$6,IF(H288&lt;=أساسيات!$G$5,أساسيات!$I$5,IF(H288&lt;=أساسيات!$G$4,أساسيات!$I$4,IF(H288&lt;=أساسيات!$G$3,أساسيات!$I$3,أساسيات!$I$2))))))))))))</f>
        <v>ويجوز خامس ورابع</v>
      </c>
      <c r="AH288" s="91"/>
      <c r="AI288" s="99">
        <f>IFERROR(IF(H288="","",DATEDIF($H288,أساسيات!$J$2,"Y")),"")</f>
        <v>10</v>
      </c>
      <c r="AJ288" s="99">
        <f>IFERROR(IF(H288="","",DATEDIF($H288,أساسيات!$J$2,"ym")),"")</f>
        <v>7</v>
      </c>
      <c r="AK288" s="99">
        <f>IFERROR(IF(H288="","",DATEDIF($H288,أساسيات!$J$2,"md")),"")</f>
        <v>30</v>
      </c>
      <c r="AL288" s="99"/>
      <c r="AM288" s="99"/>
      <c r="AN288" s="88"/>
      <c r="AO288" s="88"/>
      <c r="AP288" s="94">
        <v>147</v>
      </c>
      <c r="AQ288" s="94">
        <v>5</v>
      </c>
    </row>
    <row r="289" spans="1:43" s="96" customFormat="1" x14ac:dyDescent="0.25">
      <c r="A289" s="88"/>
      <c r="B289" s="89">
        <v>10</v>
      </c>
      <c r="C289" s="128" t="s">
        <v>460</v>
      </c>
      <c r="D289" s="128" t="s">
        <v>531</v>
      </c>
      <c r="E289" s="91" t="s">
        <v>113</v>
      </c>
      <c r="F289" s="129" t="s">
        <v>720</v>
      </c>
      <c r="G289" s="88"/>
      <c r="H289" s="92">
        <v>39718</v>
      </c>
      <c r="I289" s="92"/>
      <c r="J289" s="90" t="s">
        <v>1216</v>
      </c>
      <c r="K289" s="97" t="s">
        <v>642</v>
      </c>
      <c r="L289" s="91" t="s">
        <v>808</v>
      </c>
      <c r="M289" s="91" t="s">
        <v>993</v>
      </c>
      <c r="N289" s="88"/>
      <c r="O289" s="94"/>
      <c r="P289" s="94" t="s">
        <v>158</v>
      </c>
      <c r="Q289" s="93" t="s">
        <v>115</v>
      </c>
      <c r="R289" s="94"/>
      <c r="S289" s="94"/>
      <c r="T289" s="94"/>
      <c r="U289" s="94"/>
      <c r="V289" s="91"/>
      <c r="W289" s="88"/>
      <c r="X289" s="88"/>
      <c r="Y289" s="89"/>
      <c r="Z289" s="89"/>
      <c r="AA289" s="89"/>
      <c r="AB289" s="92"/>
      <c r="AC289" s="94"/>
      <c r="AD289" s="94"/>
      <c r="AE289" s="88"/>
      <c r="AF289" s="94" t="str">
        <f>IF(H289="","",IF(H289&lt;=أساسيات!$G$13,أساسيات!$H$13,IF(H289&lt;=أساسيات!$G$12,أساسيات!$H$12,IF(H289&lt;=أساسيات!$G$11,أساسيات!$H$11,IF(H289&lt;=أساسيات!$G$10,أساسيات!$H$10,IF(H289&lt;=أساسيات!$G$9,أساسيات!$H$9,IF(H289&lt;=أساسيات!$G$8,أساسيات!$H$8,IF(H289&lt;=أساسيات!$G$7,أساسيات!$H$7,IF(H289&lt;=أساسيات!$G$6,أساسيات!$H$6,IF(H289&lt;=أساسيات!$G$5,أساسيات!$H$5,IF(H289&lt;=أساسيات!$G$4,أساسيات!$H$4,IF(H289&lt;=أساسيات!$G$3,أساسيات!$H$3,أساسيات!$H$2))))))))))))</f>
        <v>السادس</v>
      </c>
      <c r="AG289" s="95" t="str">
        <f>IF(H289="","",IF(H289&lt;=أساسيات!$G$13,أساسيات!$I$13,IF(H289&lt;=أساسيات!$G$12,أساسيات!$I$12,IF(H289&lt;=أساسيات!$G$11,أساسيات!$I$11,IF(H289&lt;=أساسيات!$G$10,أساسيات!$I$10,IF(H289&lt;=أساسيات!$G$9,أساسيات!$I$9,IF(H289&lt;=أساسيات!$G$8,أساسيات!$I$8,IF(H289&lt;=أساسيات!$G$7,أساسيات!$I$7,IF(H289&lt;=أساسيات!$G$6,أساسيات!$I$6,IF(H289&lt;=أساسيات!$G$5,أساسيات!$I$5,IF(H289&lt;=أساسيات!$G$4,أساسيات!$I$4,IF(H289&lt;=أساسيات!$G$3,أساسيات!$I$3,أساسيات!$I$2))))))))))))</f>
        <v>ويجوز خامس ورابع</v>
      </c>
      <c r="AH289" s="91"/>
      <c r="AI289" s="99">
        <f>IFERROR(IF(H289="","",DATEDIF($H289,أساسيات!$J$2,"Y")),"")</f>
        <v>10</v>
      </c>
      <c r="AJ289" s="99">
        <f>IFERROR(IF(H289="","",DATEDIF($H289,أساسيات!$J$2,"ym")),"")</f>
        <v>11</v>
      </c>
      <c r="AK289" s="99">
        <f>IFERROR(IF(H289="","",DATEDIF($H289,أساسيات!$J$2,"md")),"")</f>
        <v>5</v>
      </c>
      <c r="AL289" s="99"/>
      <c r="AM289" s="99"/>
      <c r="AN289" s="88"/>
      <c r="AO289" s="88"/>
      <c r="AP289" s="94">
        <v>150</v>
      </c>
      <c r="AQ289" s="94"/>
    </row>
    <row r="290" spans="1:43" s="96" customFormat="1" x14ac:dyDescent="0.25">
      <c r="A290" s="88"/>
      <c r="B290" s="89">
        <v>11</v>
      </c>
      <c r="C290" s="128" t="s">
        <v>646</v>
      </c>
      <c r="D290" s="128" t="s">
        <v>700</v>
      </c>
      <c r="E290" s="91" t="s">
        <v>705</v>
      </c>
      <c r="F290" s="129" t="s">
        <v>706</v>
      </c>
      <c r="G290" s="88"/>
      <c r="H290" s="92">
        <v>39553</v>
      </c>
      <c r="I290" s="92">
        <v>43666</v>
      </c>
      <c r="J290" s="90" t="s">
        <v>1216</v>
      </c>
      <c r="K290" s="97" t="s">
        <v>642</v>
      </c>
      <c r="L290" s="91" t="s">
        <v>788</v>
      </c>
      <c r="M290" s="91" t="s">
        <v>856</v>
      </c>
      <c r="N290" s="88"/>
      <c r="O290" s="94" t="s">
        <v>692</v>
      </c>
      <c r="P290" s="94" t="s">
        <v>696</v>
      </c>
      <c r="Q290" s="93" t="s">
        <v>115</v>
      </c>
      <c r="R290" s="94"/>
      <c r="S290" s="94"/>
      <c r="T290" s="94"/>
      <c r="U290" s="94"/>
      <c r="V290" s="91"/>
      <c r="W290" s="88"/>
      <c r="X290" s="88"/>
      <c r="Y290" s="89"/>
      <c r="Z290" s="89"/>
      <c r="AA290" s="89"/>
      <c r="AB290" s="92">
        <v>43466</v>
      </c>
      <c r="AC290" s="94" t="s">
        <v>677</v>
      </c>
      <c r="AD290" s="94" t="s">
        <v>677</v>
      </c>
      <c r="AE290" s="88"/>
      <c r="AF290" s="94" t="str">
        <f>IF(H290="","",IF(H290&lt;=أساسيات!$G$13,أساسيات!$H$13,IF(H290&lt;=أساسيات!$G$12,أساسيات!$H$12,IF(H290&lt;=أساسيات!$G$11,أساسيات!$H$11,IF(H290&lt;=أساسيات!$G$10,أساسيات!$H$10,IF(H290&lt;=أساسيات!$G$9,أساسيات!$H$9,IF(H290&lt;=أساسيات!$G$8,أساسيات!$H$8,IF(H290&lt;=أساسيات!$G$7,أساسيات!$H$7,IF(H290&lt;=أساسيات!$G$6,أساسيات!$H$6,IF(H290&lt;=أساسيات!$G$5,أساسيات!$H$5,IF(H290&lt;=أساسيات!$G$4,أساسيات!$H$4,IF(H290&lt;=أساسيات!$G$3,أساسيات!$H$3,أساسيات!$H$2))))))))))))</f>
        <v>السادس</v>
      </c>
      <c r="AG290" s="95" t="str">
        <f>IF(H290="","",IF(H290&lt;=أساسيات!$G$13,أساسيات!$I$13,IF(H290&lt;=أساسيات!$G$12,أساسيات!$I$12,IF(H290&lt;=أساسيات!$G$11,أساسيات!$I$11,IF(H290&lt;=أساسيات!$G$10,أساسيات!$I$10,IF(H290&lt;=أساسيات!$G$9,أساسيات!$I$9,IF(H290&lt;=أساسيات!$G$8,أساسيات!$I$8,IF(H290&lt;=أساسيات!$G$7,أساسيات!$I$7,IF(H290&lt;=أساسيات!$G$6,أساسيات!$I$6,IF(H290&lt;=أساسيات!$G$5,أساسيات!$I$5,IF(H290&lt;=أساسيات!$G$4,أساسيات!$I$4,IF(H290&lt;=أساسيات!$G$3,أساسيات!$I$3,أساسيات!$I$2))))))))))))</f>
        <v>ويجوز خامس ورابع</v>
      </c>
      <c r="AH290" s="91"/>
      <c r="AI290" s="99">
        <f>IFERROR(IF(H290="","",DATEDIF($H290,أساسيات!$J$2,"Y")),"")</f>
        <v>11</v>
      </c>
      <c r="AJ290" s="99">
        <f>IFERROR(IF(H290="","",DATEDIF($H290,أساسيات!$J$2,"ym")),"")</f>
        <v>4</v>
      </c>
      <c r="AK290" s="99">
        <f>IFERROR(IF(H290="","",DATEDIF($H290,أساسيات!$J$2,"md")),"")</f>
        <v>17</v>
      </c>
      <c r="AL290" s="99"/>
      <c r="AM290" s="99"/>
      <c r="AN290" s="88"/>
      <c r="AO290" s="88"/>
      <c r="AP290" s="94">
        <v>6</v>
      </c>
      <c r="AQ290" s="94">
        <v>5</v>
      </c>
    </row>
    <row r="291" spans="1:43" s="96" customFormat="1" x14ac:dyDescent="0.25">
      <c r="A291" s="88">
        <v>165</v>
      </c>
      <c r="B291" s="89">
        <v>12</v>
      </c>
      <c r="C291" s="128" t="s">
        <v>13</v>
      </c>
      <c r="D291" s="128" t="s">
        <v>290</v>
      </c>
      <c r="E291" s="91" t="s">
        <v>113</v>
      </c>
      <c r="F291" s="129" t="s">
        <v>14</v>
      </c>
      <c r="G291" s="88" t="s">
        <v>244</v>
      </c>
      <c r="H291" s="92">
        <v>38784</v>
      </c>
      <c r="I291" s="92" t="s">
        <v>780</v>
      </c>
      <c r="J291" s="90" t="s">
        <v>1216</v>
      </c>
      <c r="K291" s="97" t="s">
        <v>642</v>
      </c>
      <c r="L291" s="91" t="s">
        <v>640</v>
      </c>
      <c r="M291" s="91" t="s">
        <v>1114</v>
      </c>
      <c r="N291" s="88"/>
      <c r="O291" s="94" t="s">
        <v>244</v>
      </c>
      <c r="P291" s="94" t="s">
        <v>114</v>
      </c>
      <c r="Q291" s="93" t="s">
        <v>115</v>
      </c>
      <c r="R291" s="94" t="s">
        <v>780</v>
      </c>
      <c r="S291" s="94"/>
      <c r="T291" s="94"/>
      <c r="U291" s="94"/>
      <c r="V291" s="91"/>
      <c r="W291" s="88"/>
      <c r="X291" s="88"/>
      <c r="Y291" s="89"/>
      <c r="Z291" s="89"/>
      <c r="AA291" s="89"/>
      <c r="AB291" s="92" t="s">
        <v>780</v>
      </c>
      <c r="AC291" s="94" t="s">
        <v>780</v>
      </c>
      <c r="AD291" s="94" t="s">
        <v>780</v>
      </c>
      <c r="AE291" s="88" t="s">
        <v>52</v>
      </c>
      <c r="AF291" s="94" t="str">
        <f>IF(H291="","",IF(H291&lt;=أساسيات!$G$13,أساسيات!$H$13,IF(H291&lt;=أساسيات!$G$12,أساسيات!$H$12,IF(H291&lt;=أساسيات!$G$11,أساسيات!$H$11,IF(H291&lt;=أساسيات!$G$10,أساسيات!$H$10,IF(H291&lt;=أساسيات!$G$9,أساسيات!$H$9,IF(H291&lt;=أساسيات!$G$8,أساسيات!$H$8,IF(H291&lt;=أساسيات!$G$7,أساسيات!$H$7,IF(H291&lt;=أساسيات!$G$6,أساسيات!$H$6,IF(H291&lt;=أساسيات!$G$5,أساسيات!$H$5,IF(H291&lt;=أساسيات!$G$4,أساسيات!$H$4,IF(H291&lt;=أساسيات!$G$3,أساسيات!$H$3,أساسيات!$H$2))))))))))))</f>
        <v>الثامن</v>
      </c>
      <c r="AG291" s="95" t="str">
        <f>IF(H291="","",IF(H291&lt;=أساسيات!$G$13,أساسيات!$I$13,IF(H291&lt;=أساسيات!$G$12,أساسيات!$I$12,IF(H291&lt;=أساسيات!$G$11,أساسيات!$I$11,IF(H291&lt;=أساسيات!$G$10,أساسيات!$I$10,IF(H291&lt;=أساسيات!$G$9,أساسيات!$I$9,IF(H291&lt;=أساسيات!$G$8,أساسيات!$I$8,IF(H291&lt;=أساسيات!$G$7,أساسيات!$I$7,IF(H291&lt;=أساسيات!$G$6,أساسيات!$I$6,IF(H291&lt;=أساسيات!$G$5,أساسيات!$I$5,IF(H291&lt;=أساسيات!$G$4,أساسيات!$I$4,IF(H291&lt;=أساسيات!$G$3,أساسيات!$I$3,أساسيات!$I$2))))))))))))</f>
        <v>ويجوز سابع وسادس</v>
      </c>
      <c r="AH291" s="91"/>
      <c r="AI291" s="99">
        <f>IFERROR(IF(H291="","",DATEDIF($H291,أساسيات!$J$2,"Y")),"")</f>
        <v>13</v>
      </c>
      <c r="AJ291" s="99">
        <f>IFERROR(IF(H291="","",DATEDIF($H291,أساسيات!$J$2,"ym")),"")</f>
        <v>5</v>
      </c>
      <c r="AK291" s="99">
        <f>IFERROR(IF(H291="","",DATEDIF($H291,أساسيات!$J$2,"md")),"")</f>
        <v>24</v>
      </c>
      <c r="AL291" s="99"/>
      <c r="AM291" s="99"/>
      <c r="AN291" s="88"/>
      <c r="AO291" s="88"/>
      <c r="AP291" s="94" t="s">
        <v>780</v>
      </c>
      <c r="AQ291" s="94"/>
    </row>
    <row r="292" spans="1:43" s="96" customFormat="1" x14ac:dyDescent="0.25">
      <c r="A292" s="88"/>
      <c r="B292" s="89">
        <v>13</v>
      </c>
      <c r="C292" s="128" t="s">
        <v>41</v>
      </c>
      <c r="D292" s="128" t="s">
        <v>1167</v>
      </c>
      <c r="E292" s="91" t="s">
        <v>456</v>
      </c>
      <c r="F292" s="129" t="s">
        <v>1289</v>
      </c>
      <c r="G292" s="88"/>
      <c r="H292" s="92">
        <v>38839</v>
      </c>
      <c r="I292" s="92"/>
      <c r="J292" s="90" t="s">
        <v>1216</v>
      </c>
      <c r="K292" s="97" t="s">
        <v>642</v>
      </c>
      <c r="L292" s="91" t="s">
        <v>1177</v>
      </c>
      <c r="M292" s="91" t="s">
        <v>1176</v>
      </c>
      <c r="N292" s="88"/>
      <c r="O292" s="94"/>
      <c r="P292" s="94"/>
      <c r="Q292" s="93" t="s">
        <v>115</v>
      </c>
      <c r="R292" s="94"/>
      <c r="S292" s="94"/>
      <c r="T292" s="94"/>
      <c r="U292" s="94"/>
      <c r="V292" s="91"/>
      <c r="W292" s="88"/>
      <c r="X292" s="88"/>
      <c r="Y292" s="89"/>
      <c r="Z292" s="89"/>
      <c r="AA292" s="89"/>
      <c r="AB292" s="92"/>
      <c r="AC292" s="94"/>
      <c r="AD292" s="94"/>
      <c r="AE292" s="88"/>
      <c r="AF292" s="94" t="str">
        <f>IF(H292="","",IF(H292&lt;=أساسيات!$G$13,أساسيات!$H$13,IF(H292&lt;=أساسيات!$G$12,أساسيات!$H$12,IF(H292&lt;=أساسيات!$G$11,أساسيات!$H$11,IF(H292&lt;=أساسيات!$G$10,أساسيات!$H$10,IF(H292&lt;=أساسيات!$G$9,أساسيات!$H$9,IF(H292&lt;=أساسيات!$G$8,أساسيات!$H$8,IF(H292&lt;=أساسيات!$G$7,أساسيات!$H$7,IF(H292&lt;=أساسيات!$G$6,أساسيات!$H$6,IF(H292&lt;=أساسيات!$G$5,أساسيات!$H$5,IF(H292&lt;=أساسيات!$G$4,أساسيات!$H$4,IF(H292&lt;=أساسيات!$G$3,أساسيات!$H$3,أساسيات!$H$2))))))))))))</f>
        <v>الثامن</v>
      </c>
      <c r="AG292" s="95" t="str">
        <f>IF(H292="","",IF(H292&lt;=أساسيات!$G$13,أساسيات!$I$13,IF(H292&lt;=أساسيات!$G$12,أساسيات!$I$12,IF(H292&lt;=أساسيات!$G$11,أساسيات!$I$11,IF(H292&lt;=أساسيات!$G$10,أساسيات!$I$10,IF(H292&lt;=أساسيات!$G$9,أساسيات!$I$9,IF(H292&lt;=أساسيات!$G$8,أساسيات!$I$8,IF(H292&lt;=أساسيات!$G$7,أساسيات!$I$7,IF(H292&lt;=أساسيات!$G$6,أساسيات!$I$6,IF(H292&lt;=أساسيات!$G$5,أساسيات!$I$5,IF(H292&lt;=أساسيات!$G$4,أساسيات!$I$4,IF(H292&lt;=أساسيات!$G$3,أساسيات!$I$3,أساسيات!$I$2))))))))))))</f>
        <v>ويجوز سابع وسادس</v>
      </c>
      <c r="AH292" s="91"/>
      <c r="AI292" s="99">
        <f>IFERROR(IF(H292="","",DATEDIF($H292,أساسيات!$J$2,"Y")),"")</f>
        <v>13</v>
      </c>
      <c r="AJ292" s="99">
        <f>IFERROR(IF(H292="","",DATEDIF($H292,أساسيات!$J$2,"ym")),"")</f>
        <v>3</v>
      </c>
      <c r="AK292" s="99">
        <f>IFERROR(IF(H292="","",DATEDIF($H292,أساسيات!$J$2,"md")),"")</f>
        <v>30</v>
      </c>
      <c r="AL292" s="99"/>
      <c r="AM292" s="99"/>
      <c r="AN292" s="88"/>
      <c r="AO292" s="88"/>
      <c r="AP292" s="94"/>
      <c r="AQ292" s="94"/>
    </row>
    <row r="293" spans="1:43" s="144" customFormat="1" x14ac:dyDescent="0.25">
      <c r="A293" s="88">
        <v>138</v>
      </c>
      <c r="B293" s="89">
        <v>14</v>
      </c>
      <c r="C293" s="128" t="s">
        <v>59</v>
      </c>
      <c r="D293" s="128" t="s">
        <v>113</v>
      </c>
      <c r="E293" s="91" t="s">
        <v>148</v>
      </c>
      <c r="F293" s="129" t="s">
        <v>14</v>
      </c>
      <c r="G293" s="88"/>
      <c r="H293" s="92">
        <v>39831</v>
      </c>
      <c r="I293" s="92" t="s">
        <v>780</v>
      </c>
      <c r="J293" s="90" t="s">
        <v>1216</v>
      </c>
      <c r="K293" s="97" t="s">
        <v>642</v>
      </c>
      <c r="L293" s="91" t="s">
        <v>572</v>
      </c>
      <c r="M293" s="91" t="s">
        <v>1096</v>
      </c>
      <c r="N293" s="88"/>
      <c r="O293" s="94" t="s">
        <v>4</v>
      </c>
      <c r="P293" s="94" t="s">
        <v>114</v>
      </c>
      <c r="Q293" s="93" t="s">
        <v>115</v>
      </c>
      <c r="R293" s="94" t="s">
        <v>780</v>
      </c>
      <c r="S293" s="94"/>
      <c r="T293" s="94"/>
      <c r="U293" s="94"/>
      <c r="V293" s="91"/>
      <c r="W293" s="88"/>
      <c r="X293" s="88"/>
      <c r="Y293" s="89">
        <v>949221635</v>
      </c>
      <c r="Z293" s="89"/>
      <c r="AA293" s="89"/>
      <c r="AB293" s="92" t="s">
        <v>780</v>
      </c>
      <c r="AC293" s="94" t="s">
        <v>780</v>
      </c>
      <c r="AD293" s="94" t="s">
        <v>780</v>
      </c>
      <c r="AE293" s="88" t="s">
        <v>36</v>
      </c>
      <c r="AF293" s="94" t="str">
        <f>IF(H293="","",IF(H293&lt;=أساسيات!$G$13,أساسيات!$H$13,IF(H293&lt;=أساسيات!$G$12,أساسيات!$H$12,IF(H293&lt;=أساسيات!$G$11,أساسيات!$H$11,IF(H293&lt;=أساسيات!$G$10,أساسيات!$H$10,IF(H293&lt;=أساسيات!$G$9,أساسيات!$H$9,IF(H293&lt;=أساسيات!$G$8,أساسيات!$H$8,IF(H293&lt;=أساسيات!$G$7,أساسيات!$H$7,IF(H293&lt;=أساسيات!$G$6,أساسيات!$H$6,IF(H293&lt;=أساسيات!$G$5,أساسيات!$H$5,IF(H293&lt;=أساسيات!$G$4,أساسيات!$H$4,IF(H293&lt;=أساسيات!$G$3,أساسيات!$H$3,أساسيات!$H$2))))))))))))</f>
        <v>السادس</v>
      </c>
      <c r="AG293" s="95" t="str">
        <f>IF(H293="","",IF(H293&lt;=أساسيات!$G$13,أساسيات!$I$13,IF(H293&lt;=أساسيات!$G$12,أساسيات!$I$12,IF(H293&lt;=أساسيات!$G$11,أساسيات!$I$11,IF(H293&lt;=أساسيات!$G$10,أساسيات!$I$10,IF(H293&lt;=أساسيات!$G$9,أساسيات!$I$9,IF(H293&lt;=أساسيات!$G$8,أساسيات!$I$8,IF(H293&lt;=أساسيات!$G$7,أساسيات!$I$7,IF(H293&lt;=أساسيات!$G$6,أساسيات!$I$6,IF(H293&lt;=أساسيات!$G$5,أساسيات!$I$5,IF(H293&lt;=أساسيات!$G$4,أساسيات!$I$4,IF(H293&lt;=أساسيات!$G$3,أساسيات!$I$3,أساسيات!$I$2))))))))))))</f>
        <v>ويجوز خامس ورابع</v>
      </c>
      <c r="AH293" s="91"/>
      <c r="AI293" s="99">
        <f>IFERROR(IF(H293="","",DATEDIF($H293,أساسيات!$J$2,"Y")),"")</f>
        <v>10</v>
      </c>
      <c r="AJ293" s="99">
        <f>IFERROR(IF(H293="","",DATEDIF($H293,أساسيات!$J$2,"ym")),"")</f>
        <v>7</v>
      </c>
      <c r="AK293" s="99">
        <f>IFERROR(IF(H293="","",DATEDIF($H293,أساسيات!$J$2,"md")),"")</f>
        <v>14</v>
      </c>
      <c r="AL293" s="99"/>
      <c r="AM293" s="99"/>
      <c r="AN293" s="88"/>
      <c r="AO293" s="88"/>
      <c r="AP293" s="94" t="s">
        <v>780</v>
      </c>
      <c r="AQ293" s="94"/>
    </row>
    <row r="294" spans="1:43" s="144" customFormat="1" x14ac:dyDescent="0.25">
      <c r="A294" s="88"/>
      <c r="B294" s="89">
        <v>15</v>
      </c>
      <c r="C294" s="128" t="s">
        <v>20</v>
      </c>
      <c r="D294" s="128" t="s">
        <v>783</v>
      </c>
      <c r="E294" s="91" t="s">
        <v>472</v>
      </c>
      <c r="F294" s="129" t="s">
        <v>704</v>
      </c>
      <c r="G294" s="88"/>
      <c r="H294" s="92">
        <v>39814</v>
      </c>
      <c r="I294" s="92">
        <v>43666</v>
      </c>
      <c r="J294" s="90" t="s">
        <v>1216</v>
      </c>
      <c r="K294" s="97" t="s">
        <v>642</v>
      </c>
      <c r="L294" s="91" t="s">
        <v>787</v>
      </c>
      <c r="M294" s="91" t="s">
        <v>855</v>
      </c>
      <c r="N294" s="88"/>
      <c r="O294" s="94" t="s">
        <v>692</v>
      </c>
      <c r="P294" s="94" t="s">
        <v>696</v>
      </c>
      <c r="Q294" s="93" t="s">
        <v>115</v>
      </c>
      <c r="R294" s="94"/>
      <c r="S294" s="94"/>
      <c r="T294" s="94"/>
      <c r="U294" s="94"/>
      <c r="V294" s="91"/>
      <c r="W294" s="88"/>
      <c r="X294" s="88"/>
      <c r="Y294" s="89"/>
      <c r="Z294" s="89"/>
      <c r="AA294" s="89"/>
      <c r="AB294" s="92">
        <v>43466</v>
      </c>
      <c r="AC294" s="94" t="s">
        <v>677</v>
      </c>
      <c r="AD294" s="94" t="s">
        <v>677</v>
      </c>
      <c r="AE294" s="88"/>
      <c r="AF294" s="94" t="str">
        <f>IF(H294="","",IF(H294&lt;=أساسيات!$G$13,أساسيات!$H$13,IF(H294&lt;=أساسيات!$G$12,أساسيات!$H$12,IF(H294&lt;=أساسيات!$G$11,أساسيات!$H$11,IF(H294&lt;=أساسيات!$G$10,أساسيات!$H$10,IF(H294&lt;=أساسيات!$G$9,أساسيات!$H$9,IF(H294&lt;=أساسيات!$G$8,أساسيات!$H$8,IF(H294&lt;=أساسيات!$G$7,أساسيات!$H$7,IF(H294&lt;=أساسيات!$G$6,أساسيات!$H$6,IF(H294&lt;=أساسيات!$G$5,أساسيات!$H$5,IF(H294&lt;=أساسيات!$G$4,أساسيات!$H$4,IF(H294&lt;=أساسيات!$G$3,أساسيات!$H$3,أساسيات!$H$2))))))))))))</f>
        <v>السادس</v>
      </c>
      <c r="AG294" s="95" t="str">
        <f>IF(H294="","",IF(H294&lt;=أساسيات!$G$13,أساسيات!$I$13,IF(H294&lt;=أساسيات!$G$12,أساسيات!$I$12,IF(H294&lt;=أساسيات!$G$11,أساسيات!$I$11,IF(H294&lt;=أساسيات!$G$10,أساسيات!$I$10,IF(H294&lt;=أساسيات!$G$9,أساسيات!$I$9,IF(H294&lt;=أساسيات!$G$8,أساسيات!$I$8,IF(H294&lt;=أساسيات!$G$7,أساسيات!$I$7,IF(H294&lt;=أساسيات!$G$6,أساسيات!$I$6,IF(H294&lt;=أساسيات!$G$5,أساسيات!$I$5,IF(H294&lt;=أساسيات!$G$4,أساسيات!$I$4,IF(H294&lt;=أساسيات!$G$3,أساسيات!$I$3,أساسيات!$I$2))))))))))))</f>
        <v>ويجوز خامس ورابع</v>
      </c>
      <c r="AH294" s="91"/>
      <c r="AI294" s="99">
        <f>IFERROR(IF(H294="","",DATEDIF($H294,أساسيات!$J$2,"Y")),"")</f>
        <v>10</v>
      </c>
      <c r="AJ294" s="99">
        <f>IFERROR(IF(H294="","",DATEDIF($H294,أساسيات!$J$2,"ym")),"")</f>
        <v>8</v>
      </c>
      <c r="AK294" s="99">
        <f>IFERROR(IF(H294="","",DATEDIF($H294,أساسيات!$J$2,"md")),"")</f>
        <v>0</v>
      </c>
      <c r="AL294" s="99"/>
      <c r="AM294" s="99"/>
      <c r="AN294" s="88"/>
      <c r="AO294" s="88"/>
      <c r="AP294" s="94">
        <v>5</v>
      </c>
      <c r="AQ294" s="94">
        <v>5</v>
      </c>
    </row>
    <row r="295" spans="1:43" s="144" customFormat="1" x14ac:dyDescent="0.25">
      <c r="A295" s="88" t="s">
        <v>1288</v>
      </c>
      <c r="B295" s="89"/>
      <c r="C295" s="128" t="s">
        <v>41</v>
      </c>
      <c r="D295" s="128" t="s">
        <v>700</v>
      </c>
      <c r="E295" s="91" t="s">
        <v>701</v>
      </c>
      <c r="F295" s="129" t="s">
        <v>428</v>
      </c>
      <c r="G295" s="88"/>
      <c r="H295" s="92">
        <v>41409</v>
      </c>
      <c r="I295" s="92"/>
      <c r="J295" s="90"/>
      <c r="K295" s="97" t="s">
        <v>643</v>
      </c>
      <c r="L295" s="91" t="s">
        <v>816</v>
      </c>
      <c r="M295" s="91" t="s">
        <v>1004</v>
      </c>
      <c r="N295" s="88"/>
      <c r="O295" s="94"/>
      <c r="P295" s="94" t="s">
        <v>125</v>
      </c>
      <c r="Q295" s="93" t="s">
        <v>115</v>
      </c>
      <c r="R295" s="94"/>
      <c r="S295" s="94"/>
      <c r="T295" s="94"/>
      <c r="U295" s="94"/>
      <c r="V295" s="91"/>
      <c r="W295" s="88"/>
      <c r="X295" s="88"/>
      <c r="Y295" s="89"/>
      <c r="Z295" s="89"/>
      <c r="AA295" s="89"/>
      <c r="AB295" s="92"/>
      <c r="AC295" s="94"/>
      <c r="AD295" s="94"/>
      <c r="AE295" s="88"/>
      <c r="AF295" s="94" t="str">
        <f>IF(H295="","",IF(H295&lt;=أساسيات!$G$13,أساسيات!$H$13,IF(H295&lt;=أساسيات!$G$12,أساسيات!$H$12,IF(H295&lt;=أساسيات!$G$11,أساسيات!$H$11,IF(H295&lt;=أساسيات!$G$10,أساسيات!$H$10,IF(H295&lt;=أساسيات!$G$9,أساسيات!$H$9,IF(H295&lt;=أساسيات!$G$8,أساسيات!$H$8,IF(H295&lt;=أساسيات!$G$7,أساسيات!$H$7,IF(H295&lt;=أساسيات!$G$6,أساسيات!$H$6,IF(H295&lt;=أساسيات!$G$5,أساسيات!$H$5,IF(H295&lt;=أساسيات!$G$4,أساسيات!$H$4,IF(H295&lt;=أساسيات!$G$3,أساسيات!$H$3,أساسيات!$H$2))))))))))))</f>
        <v>الأول</v>
      </c>
      <c r="AG295" s="95" t="str">
        <f>IF(H295="","",IF(H295&lt;=أساسيات!$G$13,أساسيات!$I$13,IF(H295&lt;=أساسيات!$G$12,أساسيات!$I$12,IF(H295&lt;=أساسيات!$G$11,أساسيات!$I$11,IF(H295&lt;=أساسيات!$G$10,أساسيات!$I$10,IF(H295&lt;=أساسيات!$G$9,أساسيات!$I$9,IF(H295&lt;=أساسيات!$G$8,أساسيات!$I$8,IF(H295&lt;=أساسيات!$G$7,أساسيات!$I$7,IF(H295&lt;=أساسيات!$G$6,أساسيات!$I$6,IF(H295&lt;=أساسيات!$G$5,أساسيات!$I$5,IF(H295&lt;=أساسيات!$G$4,أساسيات!$I$4,IF(H295&lt;=أساسيات!$G$3,أساسيات!$I$3,أساسيات!$I$2))))))))))))</f>
        <v>أول</v>
      </c>
      <c r="AH295" s="91"/>
      <c r="AI295" s="99">
        <f>IFERROR(IF(H295="","",DATEDIF($H295,أساسيات!$J$2,"Y")),"")</f>
        <v>6</v>
      </c>
      <c r="AJ295" s="99">
        <f>IFERROR(IF(H295="","",DATEDIF($H295,أساسيات!$J$2,"ym")),"")</f>
        <v>3</v>
      </c>
      <c r="AK295" s="99">
        <f>IFERROR(IF(H295="","",DATEDIF($H295,أساسيات!$J$2,"md")),"")</f>
        <v>17</v>
      </c>
      <c r="AL295" s="99"/>
      <c r="AM295" s="99"/>
      <c r="AN295" s="88"/>
      <c r="AO295" s="88"/>
      <c r="AP295" s="94">
        <v>164</v>
      </c>
      <c r="AQ295" s="94"/>
    </row>
    <row r="296" spans="1:43" s="144" customFormat="1" x14ac:dyDescent="0.25">
      <c r="A296" s="131"/>
      <c r="B296" s="132"/>
      <c r="C296" s="133" t="s">
        <v>1625</v>
      </c>
      <c r="D296" s="133" t="s">
        <v>773</v>
      </c>
      <c r="E296" s="134" t="s">
        <v>148</v>
      </c>
      <c r="F296" s="135"/>
      <c r="G296" s="131"/>
      <c r="H296" s="136"/>
      <c r="I296" s="136"/>
      <c r="J296" s="137"/>
      <c r="K296" s="138" t="s">
        <v>643</v>
      </c>
      <c r="L296" s="134" t="s">
        <v>1633</v>
      </c>
      <c r="M296" s="134" t="s">
        <v>1637</v>
      </c>
      <c r="N296" s="131"/>
      <c r="O296" s="131"/>
      <c r="P296" s="131"/>
      <c r="Q296" s="139" t="s">
        <v>116</v>
      </c>
      <c r="R296" s="140"/>
      <c r="S296" s="140"/>
      <c r="T296" s="140"/>
      <c r="U296" s="140"/>
      <c r="V296" s="134"/>
      <c r="W296" s="131"/>
      <c r="X296" s="131"/>
      <c r="Y296" s="141"/>
      <c r="Z296" s="141"/>
      <c r="AA296" s="141"/>
      <c r="AB296" s="136"/>
      <c r="AC296" s="140"/>
      <c r="AD296" s="140"/>
      <c r="AE296" s="131"/>
      <c r="AF296" s="140" t="str">
        <f>IF(H296="","",IF(H296&lt;=أساسيات!$G$13,أساسيات!$H$13,IF(H296&lt;=أساسيات!$G$12,أساسيات!$H$12,IF(H296&lt;=أساسيات!$G$11,أساسيات!$H$11,IF(H296&lt;=أساسيات!$G$10,أساسيات!$H$10,IF(H296&lt;=أساسيات!$G$9,أساسيات!$H$9,IF(H296&lt;=أساسيات!$G$8,أساسيات!$H$8,IF(H296&lt;=أساسيات!$G$7,أساسيات!$H$7,IF(H296&lt;=أساسيات!$G$6,أساسيات!$H$6,IF(H296&lt;=أساسيات!$G$5,أساسيات!$H$5,IF(H296&lt;=أساسيات!$G$4,أساسيات!$H$4,IF(H296&lt;=أساسيات!$G$3,أساسيات!$H$3,أساسيات!$H$2))))))))))))</f>
        <v/>
      </c>
      <c r="AG296" s="142" t="str">
        <f>IF(H296="","",IF(H296&lt;=أساسيات!$G$13,أساسيات!$I$13,IF(H296&lt;=أساسيات!$G$12,أساسيات!$I$12,IF(H296&lt;=أساسيات!$G$11,أساسيات!$I$11,IF(H296&lt;=أساسيات!$G$10,أساسيات!$I$10,IF(H296&lt;=أساسيات!$G$9,أساسيات!$I$9,IF(H296&lt;=أساسيات!$G$8,أساسيات!$I$8,IF(H296&lt;=أساسيات!$G$7,أساسيات!$I$7,IF(H296&lt;=أساسيات!$G$6,أساسيات!$I$6,IF(H296&lt;=أساسيات!$G$5,أساسيات!$I$5,IF(H296&lt;=أساسيات!$G$4,أساسيات!$I$4,IF(H296&lt;=أساسيات!$G$3,أساسيات!$I$3,أساسيات!$I$2))))))))))))</f>
        <v/>
      </c>
      <c r="AH296" s="134"/>
      <c r="AI296" s="143" t="str">
        <f>IFERROR(IF(H296="","",DATEDIF($H296,أساسيات!$J$2,"Y")),"")</f>
        <v/>
      </c>
      <c r="AJ296" s="143" t="str">
        <f>IFERROR(IF(H296="","",DATEDIF($H296,أساسيات!$J$2,"ym")),"")</f>
        <v/>
      </c>
      <c r="AK296" s="143" t="str">
        <f>IFERROR(IF(H296="","",DATEDIF($H296,أساسيات!$J$2,"md")),"")</f>
        <v/>
      </c>
      <c r="AL296" s="143"/>
      <c r="AM296" s="143"/>
      <c r="AN296" s="131"/>
      <c r="AO296" s="131"/>
      <c r="AP296" s="140"/>
      <c r="AQ296" s="140"/>
    </row>
    <row r="297" spans="1:43" s="96" customFormat="1" x14ac:dyDescent="0.25">
      <c r="A297" s="131"/>
      <c r="B297" s="132"/>
      <c r="C297" s="133" t="s">
        <v>49</v>
      </c>
      <c r="D297" s="133" t="s">
        <v>773</v>
      </c>
      <c r="E297" s="134" t="s">
        <v>181</v>
      </c>
      <c r="F297" s="135"/>
      <c r="G297" s="131"/>
      <c r="H297" s="136"/>
      <c r="I297" s="136"/>
      <c r="J297" s="137"/>
      <c r="K297" s="138" t="s">
        <v>643</v>
      </c>
      <c r="L297" s="134" t="s">
        <v>1632</v>
      </c>
      <c r="M297" s="134" t="s">
        <v>1636</v>
      </c>
      <c r="N297" s="131"/>
      <c r="O297" s="131"/>
      <c r="P297" s="131"/>
      <c r="Q297" s="139" t="s">
        <v>115</v>
      </c>
      <c r="R297" s="140"/>
      <c r="S297" s="140"/>
      <c r="T297" s="140"/>
      <c r="U297" s="140"/>
      <c r="V297" s="134"/>
      <c r="W297" s="131"/>
      <c r="X297" s="131"/>
      <c r="Y297" s="141"/>
      <c r="Z297" s="141"/>
      <c r="AA297" s="141"/>
      <c r="AB297" s="136"/>
      <c r="AC297" s="140"/>
      <c r="AD297" s="140"/>
      <c r="AE297" s="131"/>
      <c r="AF297" s="140" t="str">
        <f>IF(H297="","",IF(H297&lt;=أساسيات!$G$13,أساسيات!$H$13,IF(H297&lt;=أساسيات!$G$12,أساسيات!$H$12,IF(H297&lt;=أساسيات!$G$11,أساسيات!$H$11,IF(H297&lt;=أساسيات!$G$10,أساسيات!$H$10,IF(H297&lt;=أساسيات!$G$9,أساسيات!$H$9,IF(H297&lt;=أساسيات!$G$8,أساسيات!$H$8,IF(H297&lt;=أساسيات!$G$7,أساسيات!$H$7,IF(H297&lt;=أساسيات!$G$6,أساسيات!$H$6,IF(H297&lt;=أساسيات!$G$5,أساسيات!$H$5,IF(H297&lt;=أساسيات!$G$4,أساسيات!$H$4,IF(H297&lt;=أساسيات!$G$3,أساسيات!$H$3,أساسيات!$H$2))))))))))))</f>
        <v/>
      </c>
      <c r="AG297" s="142" t="str">
        <f>IF(H297="","",IF(H297&lt;=أساسيات!$G$13,أساسيات!$I$13,IF(H297&lt;=أساسيات!$G$12,أساسيات!$I$12,IF(H297&lt;=أساسيات!$G$11,أساسيات!$I$11,IF(H297&lt;=أساسيات!$G$10,أساسيات!$I$10,IF(H297&lt;=أساسيات!$G$9,أساسيات!$I$9,IF(H297&lt;=أساسيات!$G$8,أساسيات!$I$8,IF(H297&lt;=أساسيات!$G$7,أساسيات!$I$7,IF(H297&lt;=أساسيات!$G$6,أساسيات!$I$6,IF(H297&lt;=أساسيات!$G$5,أساسيات!$I$5,IF(H297&lt;=أساسيات!$G$4,أساسيات!$I$4,IF(H297&lt;=أساسيات!$G$3,أساسيات!$I$3,أساسيات!$I$2))))))))))))</f>
        <v/>
      </c>
      <c r="AH297" s="134"/>
      <c r="AI297" s="143" t="str">
        <f>IFERROR(IF(H297="","",DATEDIF($H297,أساسيات!$J$2,"Y")),"")</f>
        <v/>
      </c>
      <c r="AJ297" s="143" t="str">
        <f>IFERROR(IF(H297="","",DATEDIF($H297,أساسيات!$J$2,"ym")),"")</f>
        <v/>
      </c>
      <c r="AK297" s="143" t="str">
        <f>IFERROR(IF(H297="","",DATEDIF($H297,أساسيات!$J$2,"md")),"")</f>
        <v/>
      </c>
      <c r="AL297" s="143"/>
      <c r="AM297" s="143"/>
      <c r="AN297" s="131"/>
      <c r="AO297" s="131"/>
      <c r="AP297" s="140"/>
      <c r="AQ297" s="140"/>
    </row>
    <row r="298" spans="1:43" s="144" customFormat="1" x14ac:dyDescent="0.25">
      <c r="A298" s="131"/>
      <c r="B298" s="132"/>
      <c r="C298" s="133" t="s">
        <v>1626</v>
      </c>
      <c r="D298" s="133" t="s">
        <v>773</v>
      </c>
      <c r="E298" s="134" t="s">
        <v>774</v>
      </c>
      <c r="F298" s="135" t="s">
        <v>756</v>
      </c>
      <c r="G298" s="131"/>
      <c r="H298" s="136">
        <v>41275</v>
      </c>
      <c r="I298" s="136"/>
      <c r="J298" s="137"/>
      <c r="K298" s="138" t="s">
        <v>643</v>
      </c>
      <c r="L298" s="134" t="s">
        <v>1630</v>
      </c>
      <c r="M298" s="134" t="s">
        <v>1631</v>
      </c>
      <c r="N298" s="131"/>
      <c r="O298" s="140"/>
      <c r="P298" s="140"/>
      <c r="Q298" s="139" t="s">
        <v>115</v>
      </c>
      <c r="R298" s="140"/>
      <c r="S298" s="140"/>
      <c r="T298" s="140"/>
      <c r="U298" s="140"/>
      <c r="V298" s="134"/>
      <c r="W298" s="131"/>
      <c r="X298" s="131"/>
      <c r="Y298" s="132"/>
      <c r="Z298" s="132"/>
      <c r="AA298" s="132"/>
      <c r="AB298" s="136"/>
      <c r="AC298" s="140"/>
      <c r="AD298" s="140"/>
      <c r="AE298" s="131"/>
      <c r="AF298" s="140" t="str">
        <f>IF(H298="","",IF(H298&lt;=أساسيات!$G$13,أساسيات!$H$13,IF(H298&lt;=أساسيات!$G$12,أساسيات!$H$12,IF(H298&lt;=أساسيات!$G$11,أساسيات!$H$11,IF(H298&lt;=أساسيات!$G$10,أساسيات!$H$10,IF(H298&lt;=أساسيات!$G$9,أساسيات!$H$9,IF(H298&lt;=أساسيات!$G$8,أساسيات!$H$8,IF(H298&lt;=أساسيات!$G$7,أساسيات!$H$7,IF(H298&lt;=أساسيات!$G$6,أساسيات!$H$6,IF(H298&lt;=أساسيات!$G$5,أساسيات!$H$5,IF(H298&lt;=أساسيات!$G$4,أساسيات!$H$4,IF(H298&lt;=أساسيات!$G$3,أساسيات!$H$3,أساسيات!$H$2))))))))))))</f>
        <v>الثاني</v>
      </c>
      <c r="AG298" s="145" t="str">
        <f>IF(H298="","",IF(H298&lt;=أساسيات!$G$13,أساسيات!$I$13,IF(H298&lt;=أساسيات!$G$12,أساسيات!$I$12,IF(H298&lt;=أساسيات!$G$11,أساسيات!$I$11,IF(H298&lt;=أساسيات!$G$10,أساسيات!$I$10,IF(H298&lt;=أساسيات!$G$9,أساسيات!$I$9,IF(H298&lt;=أساسيات!$G$8,أساسيات!$I$8,IF(H298&lt;=أساسيات!$G$7,أساسيات!$I$7,IF(H298&lt;=أساسيات!$G$6,أساسيات!$I$6,IF(H298&lt;=أساسيات!$G$5,أساسيات!$I$5,IF(H298&lt;=أساسيات!$G$4,أساسيات!$I$4,IF(H298&lt;=أساسيات!$G$3,أساسيات!$I$3,أساسيات!$I$2))))))))))))</f>
        <v>ويجوز أول</v>
      </c>
      <c r="AH298" s="134"/>
      <c r="AI298" s="143">
        <f>IFERROR(IF(H298="","",DATEDIF($H298,أساسيات!$J$2,"Y")),"")</f>
        <v>6</v>
      </c>
      <c r="AJ298" s="143">
        <f>IFERROR(IF(H298="","",DATEDIF($H298,أساسيات!$J$2,"ym")),"")</f>
        <v>8</v>
      </c>
      <c r="AK298" s="143">
        <f>IFERROR(IF(H298="","",DATEDIF($H298,أساسيات!$J$2,"md")),"")</f>
        <v>0</v>
      </c>
      <c r="AL298" s="143"/>
      <c r="AM298" s="143"/>
      <c r="AN298" s="131"/>
      <c r="AO298" s="131"/>
      <c r="AP298" s="140"/>
      <c r="AQ298" s="140"/>
    </row>
    <row r="299" spans="1:43" s="144" customFormat="1" x14ac:dyDescent="0.25">
      <c r="A299" s="131"/>
      <c r="B299" s="132"/>
      <c r="C299" s="133" t="s">
        <v>193</v>
      </c>
      <c r="D299" s="133" t="s">
        <v>1222</v>
      </c>
      <c r="E299" s="134" t="s">
        <v>113</v>
      </c>
      <c r="F299" s="135" t="s">
        <v>704</v>
      </c>
      <c r="G299" s="131" t="s">
        <v>1392</v>
      </c>
      <c r="H299" s="136">
        <v>41275</v>
      </c>
      <c r="I299" s="136"/>
      <c r="J299" s="137"/>
      <c r="K299" s="138" t="s">
        <v>643</v>
      </c>
      <c r="L299" s="134" t="s">
        <v>1309</v>
      </c>
      <c r="M299" s="134" t="s">
        <v>1310</v>
      </c>
      <c r="N299" s="131"/>
      <c r="O299" s="140"/>
      <c r="P299" s="140"/>
      <c r="Q299" s="139" t="s">
        <v>115</v>
      </c>
      <c r="R299" s="140" t="s">
        <v>417</v>
      </c>
      <c r="S299" s="140"/>
      <c r="T299" s="140"/>
      <c r="U299" s="140"/>
      <c r="V299" s="134" t="s">
        <v>417</v>
      </c>
      <c r="W299" s="131"/>
      <c r="X299" s="131"/>
      <c r="Y299" s="132"/>
      <c r="Z299" s="132"/>
      <c r="AA299" s="132"/>
      <c r="AB299" s="136"/>
      <c r="AC299" s="140"/>
      <c r="AD299" s="140"/>
      <c r="AE299" s="131"/>
      <c r="AF299" s="140" t="str">
        <f>IF(H299="","",IF(H299&lt;=أساسيات!$G$13,أساسيات!$H$13,IF(H299&lt;=أساسيات!$G$12,أساسيات!$H$12,IF(H299&lt;=أساسيات!$G$11,أساسيات!$H$11,IF(H299&lt;=أساسيات!$G$10,أساسيات!$H$10,IF(H299&lt;=أساسيات!$G$9,أساسيات!$H$9,IF(H299&lt;=أساسيات!$G$8,أساسيات!$H$8,IF(H299&lt;=أساسيات!$G$7,أساسيات!$H$7,IF(H299&lt;=أساسيات!$G$6,أساسيات!$H$6,IF(H299&lt;=أساسيات!$G$5,أساسيات!$H$5,IF(H299&lt;=أساسيات!$G$4,أساسيات!$H$4,IF(H299&lt;=أساسيات!$G$3,أساسيات!$H$3,أساسيات!$H$2))))))))))))</f>
        <v>الثاني</v>
      </c>
      <c r="AG299" s="142" t="str">
        <f>IF(H299="","",IF(H299&lt;=أساسيات!$G$13,أساسيات!$I$13,IF(H299&lt;=أساسيات!$G$12,أساسيات!$I$12,IF(H299&lt;=أساسيات!$G$11,أساسيات!$I$11,IF(H299&lt;=أساسيات!$G$10,أساسيات!$I$10,IF(H299&lt;=أساسيات!$G$9,أساسيات!$I$9,IF(H299&lt;=أساسيات!$G$8,أساسيات!$I$8,IF(H299&lt;=أساسيات!$G$7,أساسيات!$I$7,IF(H299&lt;=أساسيات!$G$6,أساسيات!$I$6,IF(H299&lt;=أساسيات!$G$5,أساسيات!$I$5,IF(H299&lt;=أساسيات!$G$4,أساسيات!$I$4,IF(H299&lt;=أساسيات!$G$3,أساسيات!$I$3,أساسيات!$I$2))))))))))))</f>
        <v>ويجوز أول</v>
      </c>
      <c r="AH299" s="134"/>
      <c r="AI299" s="143">
        <f>IFERROR(IF(H299="","",DATEDIF($H299,أساسيات!$J$2,"Y")),"")</f>
        <v>6</v>
      </c>
      <c r="AJ299" s="143">
        <f>IFERROR(IF(H299="","",DATEDIF($H299,أساسيات!$J$2,"ym")),"")</f>
        <v>8</v>
      </c>
      <c r="AK299" s="143">
        <f>IFERROR(IF(H299="","",DATEDIF($H299,أساسيات!$J$2,"md")),"")</f>
        <v>0</v>
      </c>
      <c r="AL299" s="143"/>
      <c r="AM299" s="143"/>
      <c r="AN299" s="131"/>
      <c r="AO299" s="131"/>
      <c r="AP299" s="140"/>
      <c r="AQ299" s="140"/>
    </row>
    <row r="300" spans="1:43" s="144" customFormat="1" x14ac:dyDescent="0.25">
      <c r="A300" s="131"/>
      <c r="B300" s="132"/>
      <c r="C300" s="133" t="s">
        <v>9</v>
      </c>
      <c r="D300" s="133" t="s">
        <v>682</v>
      </c>
      <c r="E300" s="134" t="s">
        <v>144</v>
      </c>
      <c r="F300" s="135" t="s">
        <v>394</v>
      </c>
      <c r="G300" s="131" t="s">
        <v>1456</v>
      </c>
      <c r="H300" s="136">
        <v>39387</v>
      </c>
      <c r="I300" s="136"/>
      <c r="J300" s="137"/>
      <c r="K300" s="138" t="s">
        <v>643</v>
      </c>
      <c r="L300" s="134" t="s">
        <v>1323</v>
      </c>
      <c r="M300" s="134" t="s">
        <v>1324</v>
      </c>
      <c r="N300" s="131"/>
      <c r="O300" s="140"/>
      <c r="P300" s="140"/>
      <c r="Q300" s="139" t="s">
        <v>115</v>
      </c>
      <c r="R300" s="140"/>
      <c r="S300" s="140"/>
      <c r="T300" s="140"/>
      <c r="U300" s="140"/>
      <c r="V300" s="134"/>
      <c r="W300" s="131"/>
      <c r="X300" s="131"/>
      <c r="Y300" s="132"/>
      <c r="Z300" s="132"/>
      <c r="AA300" s="132"/>
      <c r="AB300" s="136"/>
      <c r="AC300" s="140"/>
      <c r="AD300" s="140"/>
      <c r="AE300" s="131"/>
      <c r="AF300" s="140" t="str">
        <f>IF(H300="","",IF(H300&lt;=أساسيات!$G$13,أساسيات!$H$13,IF(H300&lt;=أساسيات!$G$12,أساسيات!$H$12,IF(H300&lt;=أساسيات!$G$11,أساسيات!$H$11,IF(H300&lt;=أساسيات!$G$10,أساسيات!$H$10,IF(H300&lt;=أساسيات!$G$9,أساسيات!$H$9,IF(H300&lt;=أساسيات!$G$8,أساسيات!$H$8,IF(H300&lt;=أساسيات!$G$7,أساسيات!$H$7,IF(H300&lt;=أساسيات!$G$6,أساسيات!$H$6,IF(H300&lt;=أساسيات!$G$5,أساسيات!$H$5,IF(H300&lt;=أساسيات!$G$4,أساسيات!$H$4,IF(H300&lt;=أساسيات!$G$3,أساسيات!$H$3,أساسيات!$H$2))))))))))))</f>
        <v>السابع</v>
      </c>
      <c r="AG300" s="142" t="str">
        <f>IF(H300="","",IF(H300&lt;=أساسيات!$G$13,أساسيات!$I$13,IF(H300&lt;=أساسيات!$G$12,أساسيات!$I$12,IF(H300&lt;=أساسيات!$G$11,أساسيات!$I$11,IF(H300&lt;=أساسيات!$G$10,أساسيات!$I$10,IF(H300&lt;=أساسيات!$G$9,أساسيات!$I$9,IF(H300&lt;=أساسيات!$G$8,أساسيات!$I$8,IF(H300&lt;=أساسيات!$G$7,أساسيات!$I$7,IF(H300&lt;=أساسيات!$G$6,أساسيات!$I$6,IF(H300&lt;=أساسيات!$G$5,أساسيات!$I$5,IF(H300&lt;=أساسيات!$G$4,أساسيات!$I$4,IF(H300&lt;=أساسيات!$G$3,أساسيات!$I$3,أساسيات!$I$2))))))))))))</f>
        <v>ويجوز سادس وخامس</v>
      </c>
      <c r="AH300" s="134"/>
      <c r="AI300" s="143">
        <f>IFERROR(IF(H300="","",DATEDIF($H300,أساسيات!$J$2,"Y")),"")</f>
        <v>11</v>
      </c>
      <c r="AJ300" s="143">
        <f>IFERROR(IF(H300="","",DATEDIF($H300,أساسيات!$J$2,"ym")),"")</f>
        <v>10</v>
      </c>
      <c r="AK300" s="143">
        <f>IFERROR(IF(H300="","",DATEDIF($H300,أساسيات!$J$2,"md")),"")</f>
        <v>0</v>
      </c>
      <c r="AL300" s="143"/>
      <c r="AM300" s="143"/>
      <c r="AN300" s="131"/>
      <c r="AO300" s="131"/>
      <c r="AP300" s="140"/>
      <c r="AQ300" s="140"/>
    </row>
    <row r="301" spans="1:43" s="144" customFormat="1" x14ac:dyDescent="0.25">
      <c r="A301" s="131"/>
      <c r="B301" s="132"/>
      <c r="C301" s="133" t="s">
        <v>113</v>
      </c>
      <c r="D301" s="133" t="s">
        <v>700</v>
      </c>
      <c r="E301" s="134" t="s">
        <v>507</v>
      </c>
      <c r="F301" s="135" t="s">
        <v>9</v>
      </c>
      <c r="G301" s="131"/>
      <c r="H301" s="136">
        <v>39356</v>
      </c>
      <c r="I301" s="136"/>
      <c r="J301" s="137"/>
      <c r="K301" s="138" t="s">
        <v>643</v>
      </c>
      <c r="L301" s="134" t="s">
        <v>786</v>
      </c>
      <c r="M301" s="134" t="s">
        <v>1018</v>
      </c>
      <c r="N301" s="131"/>
      <c r="O301" s="140"/>
      <c r="P301" s="140"/>
      <c r="Q301" s="139" t="s">
        <v>116</v>
      </c>
      <c r="R301" s="140"/>
      <c r="S301" s="140"/>
      <c r="T301" s="140"/>
      <c r="U301" s="140"/>
      <c r="V301" s="134"/>
      <c r="W301" s="131"/>
      <c r="X301" s="131"/>
      <c r="Y301" s="132"/>
      <c r="Z301" s="132"/>
      <c r="AA301" s="132"/>
      <c r="AB301" s="136"/>
      <c r="AC301" s="140"/>
      <c r="AD301" s="140"/>
      <c r="AE301" s="131"/>
      <c r="AF301" s="140" t="str">
        <f>IF(H301="","",IF(H301&lt;=أساسيات!$G$13,أساسيات!$H$13,IF(H301&lt;=أساسيات!$G$12,أساسيات!$H$12,IF(H301&lt;=أساسيات!$G$11,أساسيات!$H$11,IF(H301&lt;=أساسيات!$G$10,أساسيات!$H$10,IF(H301&lt;=أساسيات!$G$9,أساسيات!$H$9,IF(H301&lt;=أساسيات!$G$8,أساسيات!$H$8,IF(H301&lt;=أساسيات!$G$7,أساسيات!$H$7,IF(H301&lt;=أساسيات!$G$6,أساسيات!$H$6,IF(H301&lt;=أساسيات!$G$5,أساسيات!$H$5,IF(H301&lt;=أساسيات!$G$4,أساسيات!$H$4,IF(H301&lt;=أساسيات!$G$3,أساسيات!$H$3,أساسيات!$H$2))))))))))))</f>
        <v>السابع</v>
      </c>
      <c r="AG301" s="142" t="str">
        <f>IF(H301="","",IF(H301&lt;=أساسيات!$G$13,أساسيات!$I$13,IF(H301&lt;=أساسيات!$G$12,أساسيات!$I$12,IF(H301&lt;=أساسيات!$G$11,أساسيات!$I$11,IF(H301&lt;=أساسيات!$G$10,أساسيات!$I$10,IF(H301&lt;=أساسيات!$G$9,أساسيات!$I$9,IF(H301&lt;=أساسيات!$G$8,أساسيات!$I$8,IF(H301&lt;=أساسيات!$G$7,أساسيات!$I$7,IF(H301&lt;=أساسيات!$G$6,أساسيات!$I$6,IF(H301&lt;=أساسيات!$G$5,أساسيات!$I$5,IF(H301&lt;=أساسيات!$G$4,أساسيات!$I$4,IF(H301&lt;=أساسيات!$G$3,أساسيات!$I$3,أساسيات!$I$2))))))))))))</f>
        <v>ويجوز سادس وخامس</v>
      </c>
      <c r="AH301" s="134"/>
      <c r="AI301" s="143">
        <f>IFERROR(IF(H301="","",DATEDIF($H301,أساسيات!$J$2,"Y")),"")</f>
        <v>11</v>
      </c>
      <c r="AJ301" s="143">
        <f>IFERROR(IF(H301="","",DATEDIF($H301,أساسيات!$J$2,"ym")),"")</f>
        <v>11</v>
      </c>
      <c r="AK301" s="143">
        <f>IFERROR(IF(H301="","",DATEDIF($H301,أساسيات!$J$2,"md")),"")</f>
        <v>0</v>
      </c>
      <c r="AL301" s="143"/>
      <c r="AM301" s="143"/>
      <c r="AN301" s="131"/>
      <c r="AO301" s="131"/>
      <c r="AP301" s="140">
        <v>185</v>
      </c>
      <c r="AQ301" s="140"/>
    </row>
    <row r="302" spans="1:43" s="144" customFormat="1" x14ac:dyDescent="0.25">
      <c r="A302" s="131"/>
      <c r="B302" s="132"/>
      <c r="C302" s="133" t="s">
        <v>113</v>
      </c>
      <c r="D302" s="133" t="s">
        <v>700</v>
      </c>
      <c r="E302" s="134" t="s">
        <v>701</v>
      </c>
      <c r="F302" s="135" t="s">
        <v>428</v>
      </c>
      <c r="G302" s="131"/>
      <c r="H302" s="136">
        <v>40087</v>
      </c>
      <c r="I302" s="136">
        <v>43666</v>
      </c>
      <c r="J302" s="137"/>
      <c r="K302" s="138" t="s">
        <v>643</v>
      </c>
      <c r="L302" s="134" t="s">
        <v>786</v>
      </c>
      <c r="M302" s="134" t="s">
        <v>854</v>
      </c>
      <c r="N302" s="131"/>
      <c r="O302" s="140" t="s">
        <v>692</v>
      </c>
      <c r="P302" s="140" t="s">
        <v>696</v>
      </c>
      <c r="Q302" s="139" t="s">
        <v>116</v>
      </c>
      <c r="R302" s="140"/>
      <c r="S302" s="140"/>
      <c r="T302" s="140"/>
      <c r="U302" s="140"/>
      <c r="V302" s="134"/>
      <c r="W302" s="131"/>
      <c r="X302" s="131"/>
      <c r="Y302" s="132"/>
      <c r="Z302" s="132"/>
      <c r="AA302" s="132"/>
      <c r="AB302" s="136">
        <v>43466</v>
      </c>
      <c r="AC302" s="140" t="s">
        <v>677</v>
      </c>
      <c r="AD302" s="140" t="s">
        <v>677</v>
      </c>
      <c r="AE302" s="131"/>
      <c r="AF302" s="140" t="str">
        <f>IF(H302="","",IF(H302&lt;=أساسيات!$G$13,أساسيات!$H$13,IF(H302&lt;=أساسيات!$G$12,أساسيات!$H$12,IF(H302&lt;=أساسيات!$G$11,أساسيات!$H$11,IF(H302&lt;=أساسيات!$G$10,أساسيات!$H$10,IF(H302&lt;=أساسيات!$G$9,أساسيات!$H$9,IF(H302&lt;=أساسيات!$G$8,أساسيات!$H$8,IF(H302&lt;=أساسيات!$G$7,أساسيات!$H$7,IF(H302&lt;=أساسيات!$G$6,أساسيات!$H$6,IF(H302&lt;=أساسيات!$G$5,أساسيات!$H$5,IF(H302&lt;=أساسيات!$G$4,أساسيات!$H$4,IF(H302&lt;=أساسيات!$G$3,أساسيات!$H$3,أساسيات!$H$2))))))))))))</f>
        <v>الخامس</v>
      </c>
      <c r="AG302" s="142" t="str">
        <f>IF(H302="","",IF(H302&lt;=أساسيات!$G$13,أساسيات!$I$13,IF(H302&lt;=أساسيات!$G$12,أساسيات!$I$12,IF(H302&lt;=أساسيات!$G$11,أساسيات!$I$11,IF(H302&lt;=أساسيات!$G$10,أساسيات!$I$10,IF(H302&lt;=أساسيات!$G$9,أساسيات!$I$9,IF(H302&lt;=أساسيات!$G$8,أساسيات!$I$8,IF(H302&lt;=أساسيات!$G$7,أساسيات!$I$7,IF(H302&lt;=أساسيات!$G$6,أساسيات!$I$6,IF(H302&lt;=أساسيات!$G$5,أساسيات!$I$5,IF(H302&lt;=أساسيات!$G$4,أساسيات!$I$4,IF(H302&lt;=أساسيات!$G$3,أساسيات!$I$3,أساسيات!$I$2))))))))))))</f>
        <v>ويجوز رابع وثالث</v>
      </c>
      <c r="AH302" s="134"/>
      <c r="AI302" s="143">
        <f>IFERROR(IF(H302="","",DATEDIF($H302,أساسيات!$J$2,"Y")),"")</f>
        <v>9</v>
      </c>
      <c r="AJ302" s="143">
        <f>IFERROR(IF(H302="","",DATEDIF($H302,أساسيات!$J$2,"ym")),"")</f>
        <v>11</v>
      </c>
      <c r="AK302" s="143">
        <f>IFERROR(IF(H302="","",DATEDIF($H302,أساسيات!$J$2,"md")),"")</f>
        <v>0</v>
      </c>
      <c r="AL302" s="143"/>
      <c r="AM302" s="143"/>
      <c r="AN302" s="131"/>
      <c r="AO302" s="131"/>
      <c r="AP302" s="140">
        <v>4</v>
      </c>
      <c r="AQ302" s="140">
        <v>4</v>
      </c>
    </row>
    <row r="303" spans="1:43" s="144" customFormat="1" x14ac:dyDescent="0.25">
      <c r="A303" s="131"/>
      <c r="B303" s="132"/>
      <c r="C303" s="133" t="s">
        <v>113</v>
      </c>
      <c r="D303" s="133" t="s">
        <v>1183</v>
      </c>
      <c r="E303" s="134" t="s">
        <v>144</v>
      </c>
      <c r="F303" s="135" t="s">
        <v>564</v>
      </c>
      <c r="G303" s="131" t="s">
        <v>477</v>
      </c>
      <c r="H303" s="136">
        <v>39814</v>
      </c>
      <c r="I303" s="136"/>
      <c r="J303" s="137"/>
      <c r="K303" s="138" t="s">
        <v>643</v>
      </c>
      <c r="L303" s="134" t="s">
        <v>1181</v>
      </c>
      <c r="M303" s="134" t="s">
        <v>1182</v>
      </c>
      <c r="N303" s="131"/>
      <c r="O303" s="140"/>
      <c r="P303" s="140"/>
      <c r="Q303" s="139" t="s">
        <v>116</v>
      </c>
      <c r="R303" s="140"/>
      <c r="S303" s="140"/>
      <c r="T303" s="140"/>
      <c r="U303" s="140"/>
      <c r="V303" s="134"/>
      <c r="W303" s="131"/>
      <c r="X303" s="131"/>
      <c r="Y303" s="132"/>
      <c r="Z303" s="132"/>
      <c r="AA303" s="132"/>
      <c r="AB303" s="136"/>
      <c r="AC303" s="140"/>
      <c r="AD303" s="140"/>
      <c r="AE303" s="131"/>
      <c r="AF303" s="140" t="str">
        <f>IF(H303="","",IF(H303&lt;=أساسيات!$G$13,أساسيات!$H$13,IF(H303&lt;=أساسيات!$G$12,أساسيات!$H$12,IF(H303&lt;=أساسيات!$G$11,أساسيات!$H$11,IF(H303&lt;=أساسيات!$G$10,أساسيات!$H$10,IF(H303&lt;=أساسيات!$G$9,أساسيات!$H$9,IF(H303&lt;=أساسيات!$G$8,أساسيات!$H$8,IF(H303&lt;=أساسيات!$G$7,أساسيات!$H$7,IF(H303&lt;=أساسيات!$G$6,أساسيات!$H$6,IF(H303&lt;=أساسيات!$G$5,أساسيات!$H$5,IF(H303&lt;=أساسيات!$G$4,أساسيات!$H$4,IF(H303&lt;=أساسيات!$G$3,أساسيات!$H$3,أساسيات!$H$2))))))))))))</f>
        <v>السادس</v>
      </c>
      <c r="AG303" s="142" t="str">
        <f>IF(H303="","",IF(H303&lt;=أساسيات!$G$13,أساسيات!$I$13,IF(H303&lt;=أساسيات!$G$12,أساسيات!$I$12,IF(H303&lt;=أساسيات!$G$11,أساسيات!$I$11,IF(H303&lt;=أساسيات!$G$10,أساسيات!$I$10,IF(H303&lt;=أساسيات!$G$9,أساسيات!$I$9,IF(H303&lt;=أساسيات!$G$8,أساسيات!$I$8,IF(H303&lt;=أساسيات!$G$7,أساسيات!$I$7,IF(H303&lt;=أساسيات!$G$6,أساسيات!$I$6,IF(H303&lt;=أساسيات!$G$5,أساسيات!$I$5,IF(H303&lt;=أساسيات!$G$4,أساسيات!$I$4,IF(H303&lt;=أساسيات!$G$3,أساسيات!$I$3,أساسيات!$I$2))))))))))))</f>
        <v>ويجوز خامس ورابع</v>
      </c>
      <c r="AH303" s="134"/>
      <c r="AI303" s="143">
        <f>IFERROR(IF(H303="","",DATEDIF($H303,أساسيات!$J$2,"Y")),"")</f>
        <v>10</v>
      </c>
      <c r="AJ303" s="143">
        <f>IFERROR(IF(H303="","",DATEDIF($H303,أساسيات!$J$2,"ym")),"")</f>
        <v>8</v>
      </c>
      <c r="AK303" s="143">
        <f>IFERROR(IF(H303="","",DATEDIF($H303,أساسيات!$J$2,"md")),"")</f>
        <v>0</v>
      </c>
      <c r="AL303" s="143"/>
      <c r="AM303" s="143"/>
      <c r="AN303" s="131"/>
      <c r="AO303" s="131"/>
      <c r="AP303" s="140"/>
      <c r="AQ303" s="140"/>
    </row>
    <row r="304" spans="1:43" s="144" customFormat="1" x14ac:dyDescent="0.25">
      <c r="A304" s="131"/>
      <c r="B304" s="132"/>
      <c r="C304" s="133" t="s">
        <v>272</v>
      </c>
      <c r="D304" s="133" t="s">
        <v>462</v>
      </c>
      <c r="E304" s="134" t="s">
        <v>242</v>
      </c>
      <c r="F304" s="135" t="s">
        <v>683</v>
      </c>
      <c r="G304" s="131"/>
      <c r="H304" s="136"/>
      <c r="I304" s="136"/>
      <c r="J304" s="137"/>
      <c r="K304" s="138" t="s">
        <v>643</v>
      </c>
      <c r="L304" s="134" t="s">
        <v>1184</v>
      </c>
      <c r="M304" s="134" t="s">
        <v>1185</v>
      </c>
      <c r="N304" s="131"/>
      <c r="O304" s="140"/>
      <c r="P304" s="140"/>
      <c r="Q304" s="139" t="s">
        <v>116</v>
      </c>
      <c r="R304" s="140"/>
      <c r="S304" s="140"/>
      <c r="T304" s="140"/>
      <c r="U304" s="140"/>
      <c r="V304" s="134"/>
      <c r="W304" s="131"/>
      <c r="X304" s="131"/>
      <c r="Y304" s="132"/>
      <c r="Z304" s="132"/>
      <c r="AA304" s="132"/>
      <c r="AB304" s="136"/>
      <c r="AC304" s="140"/>
      <c r="AD304" s="140"/>
      <c r="AE304" s="131"/>
      <c r="AF304" s="140" t="str">
        <f>IF(H304="","",IF(H304&lt;=أساسيات!$G$13,أساسيات!$H$13,IF(H304&lt;=أساسيات!$G$12,أساسيات!$H$12,IF(H304&lt;=أساسيات!$G$11,أساسيات!$H$11,IF(H304&lt;=أساسيات!$G$10,أساسيات!$H$10,IF(H304&lt;=أساسيات!$G$9,أساسيات!$H$9,IF(H304&lt;=أساسيات!$G$8,أساسيات!$H$8,IF(H304&lt;=أساسيات!$G$7,أساسيات!$H$7,IF(H304&lt;=أساسيات!$G$6,أساسيات!$H$6,IF(H304&lt;=أساسيات!$G$5,أساسيات!$H$5,IF(H304&lt;=أساسيات!$G$4,أساسيات!$H$4,IF(H304&lt;=أساسيات!$G$3,أساسيات!$H$3,أساسيات!$H$2))))))))))))</f>
        <v/>
      </c>
      <c r="AG304" s="142" t="str">
        <f>IF(H304="","",IF(H304&lt;=أساسيات!$G$13,أساسيات!$I$13,IF(H304&lt;=أساسيات!$G$12,أساسيات!$I$12,IF(H304&lt;=أساسيات!$G$11,أساسيات!$I$11,IF(H304&lt;=أساسيات!$G$10,أساسيات!$I$10,IF(H304&lt;=أساسيات!$G$9,أساسيات!$I$9,IF(H304&lt;=أساسيات!$G$8,أساسيات!$I$8,IF(H304&lt;=أساسيات!$G$7,أساسيات!$I$7,IF(H304&lt;=أساسيات!$G$6,أساسيات!$I$6,IF(H304&lt;=أساسيات!$G$5,أساسيات!$I$5,IF(H304&lt;=أساسيات!$G$4,أساسيات!$I$4,IF(H304&lt;=أساسيات!$G$3,أساسيات!$I$3,أساسيات!$I$2))))))))))))</f>
        <v/>
      </c>
      <c r="AH304" s="134"/>
      <c r="AI304" s="143" t="str">
        <f>IFERROR(IF(H304="","",DATEDIF($H304,أساسيات!$J$2,"Y")),"")</f>
        <v/>
      </c>
      <c r="AJ304" s="143" t="str">
        <f>IFERROR(IF(H304="","",DATEDIF($H304,أساسيات!$J$2,"ym")),"")</f>
        <v/>
      </c>
      <c r="AK304" s="143" t="str">
        <f>IFERROR(IF(H304="","",DATEDIF($H304,أساسيات!$J$2,"md")),"")</f>
        <v/>
      </c>
      <c r="AL304" s="143"/>
      <c r="AM304" s="143"/>
      <c r="AN304" s="131"/>
      <c r="AO304" s="131"/>
      <c r="AP304" s="140"/>
      <c r="AQ304" s="140"/>
    </row>
    <row r="305" spans="1:43" s="144" customFormat="1" x14ac:dyDescent="0.25">
      <c r="A305" s="131"/>
      <c r="B305" s="132"/>
      <c r="C305" s="133" t="s">
        <v>654</v>
      </c>
      <c r="D305" s="133" t="s">
        <v>1412</v>
      </c>
      <c r="E305" s="134" t="s">
        <v>427</v>
      </c>
      <c r="F305" s="135" t="s">
        <v>1445</v>
      </c>
      <c r="G305" s="131" t="s">
        <v>1391</v>
      </c>
      <c r="H305" s="136">
        <v>38892</v>
      </c>
      <c r="I305" s="136"/>
      <c r="J305" s="137"/>
      <c r="K305" s="138" t="s">
        <v>643</v>
      </c>
      <c r="L305" s="134" t="s">
        <v>1413</v>
      </c>
      <c r="M305" s="134" t="s">
        <v>1414</v>
      </c>
      <c r="N305" s="131"/>
      <c r="O305" s="140"/>
      <c r="P305" s="140"/>
      <c r="Q305" s="139" t="s">
        <v>116</v>
      </c>
      <c r="R305" s="140"/>
      <c r="S305" s="140"/>
      <c r="T305" s="140"/>
      <c r="U305" s="140"/>
      <c r="V305" s="134"/>
      <c r="W305" s="131"/>
      <c r="X305" s="131"/>
      <c r="Y305" s="132"/>
      <c r="Z305" s="132"/>
      <c r="AA305" s="132"/>
      <c r="AB305" s="136"/>
      <c r="AC305" s="140"/>
      <c r="AD305" s="140"/>
      <c r="AE305" s="131"/>
      <c r="AF305" s="140" t="str">
        <f>IF(H305="","",IF(H305&lt;=أساسيات!$G$13,أساسيات!$H$13,IF(H305&lt;=أساسيات!$G$12,أساسيات!$H$12,IF(H305&lt;=أساسيات!$G$11,أساسيات!$H$11,IF(H305&lt;=أساسيات!$G$10,أساسيات!$H$10,IF(H305&lt;=أساسيات!$G$9,أساسيات!$H$9,IF(H305&lt;=أساسيات!$G$8,أساسيات!$H$8,IF(H305&lt;=أساسيات!$G$7,أساسيات!$H$7,IF(H305&lt;=أساسيات!$G$6,أساسيات!$H$6,IF(H305&lt;=أساسيات!$G$5,أساسيات!$H$5,IF(H305&lt;=أساسيات!$G$4,أساسيات!$H$4,IF(H305&lt;=أساسيات!$G$3,أساسيات!$H$3,أساسيات!$H$2))))))))))))</f>
        <v>الثامن</v>
      </c>
      <c r="AG305" s="142" t="str">
        <f>IF(H305="","",IF(H305&lt;=أساسيات!$G$13,أساسيات!$I$13,IF(H305&lt;=أساسيات!$G$12,أساسيات!$I$12,IF(H305&lt;=أساسيات!$G$11,أساسيات!$I$11,IF(H305&lt;=أساسيات!$G$10,أساسيات!$I$10,IF(H305&lt;=أساسيات!$G$9,أساسيات!$I$9,IF(H305&lt;=أساسيات!$G$8,أساسيات!$I$8,IF(H305&lt;=أساسيات!$G$7,أساسيات!$I$7,IF(H305&lt;=أساسيات!$G$6,أساسيات!$I$6,IF(H305&lt;=أساسيات!$G$5,أساسيات!$I$5,IF(H305&lt;=أساسيات!$G$4,أساسيات!$I$4,IF(H305&lt;=أساسيات!$G$3,أساسيات!$I$3,أساسيات!$I$2))))))))))))</f>
        <v>ويجوز سابع وسادس</v>
      </c>
      <c r="AH305" s="134"/>
      <c r="AI305" s="143">
        <f>IFERROR(IF(H305="","",DATEDIF($H305,أساسيات!$J$2,"Y")),"")</f>
        <v>13</v>
      </c>
      <c r="AJ305" s="143">
        <f>IFERROR(IF(H305="","",DATEDIF($H305,أساسيات!$J$2,"ym")),"")</f>
        <v>2</v>
      </c>
      <c r="AK305" s="143">
        <f>IFERROR(IF(H305="","",DATEDIF($H305,أساسيات!$J$2,"md")),"")</f>
        <v>8</v>
      </c>
      <c r="AL305" s="143"/>
      <c r="AM305" s="143"/>
      <c r="AN305" s="131"/>
      <c r="AO305" s="131"/>
      <c r="AP305" s="140"/>
      <c r="AQ305" s="140"/>
    </row>
    <row r="306" spans="1:43" s="144" customFormat="1" x14ac:dyDescent="0.25">
      <c r="A306" s="131"/>
      <c r="B306" s="132"/>
      <c r="C306" s="133" t="s">
        <v>268</v>
      </c>
      <c r="D306" s="133" t="s">
        <v>700</v>
      </c>
      <c r="E306" s="134" t="s">
        <v>1208</v>
      </c>
      <c r="F306" s="135"/>
      <c r="G306" s="131"/>
      <c r="H306" s="136"/>
      <c r="I306" s="136"/>
      <c r="J306" s="137"/>
      <c r="K306" s="138" t="s">
        <v>643</v>
      </c>
      <c r="L306" s="134" t="s">
        <v>1634</v>
      </c>
      <c r="M306" s="134" t="s">
        <v>1638</v>
      </c>
      <c r="N306" s="131"/>
      <c r="O306" s="131"/>
      <c r="P306" s="131"/>
      <c r="Q306" s="139" t="s">
        <v>115</v>
      </c>
      <c r="R306" s="140"/>
      <c r="S306" s="140"/>
      <c r="T306" s="140"/>
      <c r="U306" s="140"/>
      <c r="V306" s="134"/>
      <c r="W306" s="131"/>
      <c r="X306" s="131"/>
      <c r="Y306" s="141"/>
      <c r="Z306" s="141"/>
      <c r="AA306" s="141"/>
      <c r="AB306" s="136"/>
      <c r="AC306" s="140"/>
      <c r="AD306" s="140"/>
      <c r="AE306" s="131"/>
      <c r="AF306" s="140" t="str">
        <f>IF(H306="","",IF(H306&lt;=أساسيات!$G$13,أساسيات!$H$13,IF(H306&lt;=أساسيات!$G$12,أساسيات!$H$12,IF(H306&lt;=أساسيات!$G$11,أساسيات!$H$11,IF(H306&lt;=أساسيات!$G$10,أساسيات!$H$10,IF(H306&lt;=أساسيات!$G$9,أساسيات!$H$9,IF(H306&lt;=أساسيات!$G$8,أساسيات!$H$8,IF(H306&lt;=أساسيات!$G$7,أساسيات!$H$7,IF(H306&lt;=أساسيات!$G$6,أساسيات!$H$6,IF(H306&lt;=أساسيات!$G$5,أساسيات!$H$5,IF(H306&lt;=أساسيات!$G$4,أساسيات!$H$4,IF(H306&lt;=أساسيات!$G$3,أساسيات!$H$3,أساسيات!$H$2))))))))))))</f>
        <v/>
      </c>
      <c r="AG306" s="142" t="str">
        <f>IF(H306="","",IF(H306&lt;=أساسيات!$G$13,أساسيات!$I$13,IF(H306&lt;=أساسيات!$G$12,أساسيات!$I$12,IF(H306&lt;=أساسيات!$G$11,أساسيات!$I$11,IF(H306&lt;=أساسيات!$G$10,أساسيات!$I$10,IF(H306&lt;=أساسيات!$G$9,أساسيات!$I$9,IF(H306&lt;=أساسيات!$G$8,أساسيات!$I$8,IF(H306&lt;=أساسيات!$G$7,أساسيات!$I$7,IF(H306&lt;=أساسيات!$G$6,أساسيات!$I$6,IF(H306&lt;=أساسيات!$G$5,أساسيات!$I$5,IF(H306&lt;=أساسيات!$G$4,أساسيات!$I$4,IF(H306&lt;=أساسيات!$G$3,أساسيات!$I$3,أساسيات!$I$2))))))))))))</f>
        <v/>
      </c>
      <c r="AH306" s="134"/>
      <c r="AI306" s="143" t="str">
        <f>IFERROR(IF(H306="","",DATEDIF($H306,أساسيات!$J$2,"Y")),"")</f>
        <v/>
      </c>
      <c r="AJ306" s="143" t="str">
        <f>IFERROR(IF(H306="","",DATEDIF($H306,أساسيات!$J$2,"ym")),"")</f>
        <v/>
      </c>
      <c r="AK306" s="143" t="str">
        <f>IFERROR(IF(H306="","",DATEDIF($H306,أساسيات!$J$2,"md")),"")</f>
        <v/>
      </c>
      <c r="AL306" s="143"/>
      <c r="AM306" s="143"/>
      <c r="AN306" s="131"/>
      <c r="AO306" s="131"/>
      <c r="AP306" s="140"/>
      <c r="AQ306" s="140"/>
    </row>
    <row r="307" spans="1:43" s="144" customFormat="1" x14ac:dyDescent="0.25">
      <c r="A307" s="131"/>
      <c r="B307" s="132"/>
      <c r="C307" s="133" t="s">
        <v>1204</v>
      </c>
      <c r="D307" s="133" t="s">
        <v>700</v>
      </c>
      <c r="E307" s="134" t="s">
        <v>1208</v>
      </c>
      <c r="F307" s="135"/>
      <c r="G307" s="131"/>
      <c r="H307" s="136"/>
      <c r="I307" s="136"/>
      <c r="J307" s="137"/>
      <c r="K307" s="138" t="s">
        <v>643</v>
      </c>
      <c r="L307" s="134" t="s">
        <v>1635</v>
      </c>
      <c r="M307" s="134" t="s">
        <v>1639</v>
      </c>
      <c r="N307" s="131"/>
      <c r="O307" s="140"/>
      <c r="P307" s="140"/>
      <c r="Q307" s="139" t="s">
        <v>115</v>
      </c>
      <c r="R307" s="140"/>
      <c r="S307" s="140"/>
      <c r="T307" s="140"/>
      <c r="U307" s="140"/>
      <c r="V307" s="134"/>
      <c r="W307" s="131"/>
      <c r="X307" s="131"/>
      <c r="Y307" s="132"/>
      <c r="Z307" s="132"/>
      <c r="AA307" s="132"/>
      <c r="AB307" s="136"/>
      <c r="AC307" s="140"/>
      <c r="AD307" s="140"/>
      <c r="AE307" s="131"/>
      <c r="AF307" s="140" t="str">
        <f>IF(H307="","",IF(H307&lt;=أساسيات!$G$13,أساسيات!$H$13,IF(H307&lt;=أساسيات!$G$12,أساسيات!$H$12,IF(H307&lt;=أساسيات!$G$11,أساسيات!$H$11,IF(H307&lt;=أساسيات!$G$10,أساسيات!$H$10,IF(H307&lt;=أساسيات!$G$9,أساسيات!$H$9,IF(H307&lt;=أساسيات!$G$8,أساسيات!$H$8,IF(H307&lt;=أساسيات!$G$7,أساسيات!$H$7,IF(H307&lt;=أساسيات!$G$6,أساسيات!$H$6,IF(H307&lt;=أساسيات!$G$5,أساسيات!$H$5,IF(H307&lt;=أساسيات!$G$4,أساسيات!$H$4,IF(H307&lt;=أساسيات!$G$3,أساسيات!$H$3,أساسيات!$H$2))))))))))))</f>
        <v/>
      </c>
      <c r="AG307" s="142" t="str">
        <f>IF(H307="","",IF(H307&lt;=أساسيات!$G$13,أساسيات!$I$13,IF(H307&lt;=أساسيات!$G$12,أساسيات!$I$12,IF(H307&lt;=أساسيات!$G$11,أساسيات!$I$11,IF(H307&lt;=أساسيات!$G$10,أساسيات!$I$10,IF(H307&lt;=أساسيات!$G$9,أساسيات!$I$9,IF(H307&lt;=أساسيات!$G$8,أساسيات!$I$8,IF(H307&lt;=أساسيات!$G$7,أساسيات!$I$7,IF(H307&lt;=أساسيات!$G$6,أساسيات!$I$6,IF(H307&lt;=أساسيات!$G$5,أساسيات!$I$5,IF(H307&lt;=أساسيات!$G$4,أساسيات!$I$4,IF(H307&lt;=أساسيات!$G$3,أساسيات!$I$3,أساسيات!$I$2))))))))))))</f>
        <v/>
      </c>
      <c r="AH307" s="134"/>
      <c r="AI307" s="143"/>
      <c r="AJ307" s="143"/>
      <c r="AK307" s="143"/>
      <c r="AL307" s="143"/>
      <c r="AM307" s="143"/>
      <c r="AN307" s="131"/>
      <c r="AO307" s="131"/>
      <c r="AP307" s="140"/>
      <c r="AQ307" s="140"/>
    </row>
    <row r="308" spans="1:43" s="144" customFormat="1" x14ac:dyDescent="0.25">
      <c r="A308" s="131"/>
      <c r="B308" s="132"/>
      <c r="C308" s="133" t="s">
        <v>346</v>
      </c>
      <c r="D308" s="133" t="s">
        <v>1402</v>
      </c>
      <c r="E308" s="134" t="s">
        <v>270</v>
      </c>
      <c r="F308" s="135" t="s">
        <v>1449</v>
      </c>
      <c r="G308" s="131" t="s">
        <v>1447</v>
      </c>
      <c r="H308" s="136">
        <v>39522</v>
      </c>
      <c r="I308" s="136"/>
      <c r="J308" s="137"/>
      <c r="K308" s="138" t="s">
        <v>643</v>
      </c>
      <c r="L308" s="134" t="s">
        <v>1421</v>
      </c>
      <c r="M308" s="134" t="s">
        <v>1422</v>
      </c>
      <c r="N308" s="131"/>
      <c r="O308" s="140"/>
      <c r="P308" s="140"/>
      <c r="Q308" s="139" t="s">
        <v>116</v>
      </c>
      <c r="R308" s="140"/>
      <c r="S308" s="140"/>
      <c r="T308" s="140"/>
      <c r="U308" s="140"/>
      <c r="V308" s="134"/>
      <c r="W308" s="131"/>
      <c r="X308" s="131"/>
      <c r="Y308" s="132"/>
      <c r="Z308" s="132"/>
      <c r="AA308" s="132"/>
      <c r="AB308" s="136"/>
      <c r="AC308" s="140"/>
      <c r="AD308" s="140"/>
      <c r="AE308" s="131"/>
      <c r="AF308" s="140" t="str">
        <f>IF(H308="","",IF(H308&lt;=أساسيات!$G$13,أساسيات!$H$13,IF(H308&lt;=أساسيات!$G$12,أساسيات!$H$12,IF(H308&lt;=أساسيات!$G$11,أساسيات!$H$11,IF(H308&lt;=أساسيات!$G$10,أساسيات!$H$10,IF(H308&lt;=أساسيات!$G$9,أساسيات!$H$9,IF(H308&lt;=أساسيات!$G$8,أساسيات!$H$8,IF(H308&lt;=أساسيات!$G$7,أساسيات!$H$7,IF(H308&lt;=أساسيات!$G$6,أساسيات!$H$6,IF(H308&lt;=أساسيات!$G$5,أساسيات!$H$5,IF(H308&lt;=أساسيات!$G$4,أساسيات!$H$4,IF(H308&lt;=أساسيات!$G$3,أساسيات!$H$3,أساسيات!$H$2))))))))))))</f>
        <v>السادس</v>
      </c>
      <c r="AG308" s="142" t="str">
        <f>IF(H308="","",IF(H308&lt;=أساسيات!$G$13,أساسيات!$I$13,IF(H308&lt;=أساسيات!$G$12,أساسيات!$I$12,IF(H308&lt;=أساسيات!$G$11,أساسيات!$I$11,IF(H308&lt;=أساسيات!$G$10,أساسيات!$I$10,IF(H308&lt;=أساسيات!$G$9,أساسيات!$I$9,IF(H308&lt;=أساسيات!$G$8,أساسيات!$I$8,IF(H308&lt;=أساسيات!$G$7,أساسيات!$I$7,IF(H308&lt;=أساسيات!$G$6,أساسيات!$I$6,IF(H308&lt;=أساسيات!$G$5,أساسيات!$I$5,IF(H308&lt;=أساسيات!$G$4,أساسيات!$I$4,IF(H308&lt;=أساسيات!$G$3,أساسيات!$I$3,أساسيات!$I$2))))))))))))</f>
        <v>ويجوز خامس ورابع</v>
      </c>
      <c r="AH308" s="134"/>
      <c r="AI308" s="143">
        <f>IFERROR(IF(H308="","",DATEDIF($H308,أساسيات!$J$2,"Y")),"")</f>
        <v>11</v>
      </c>
      <c r="AJ308" s="143">
        <f>IFERROR(IF(H308="","",DATEDIF($H308,أساسيات!$J$2,"ym")),"")</f>
        <v>5</v>
      </c>
      <c r="AK308" s="143">
        <f>IFERROR(IF(H308="","",DATEDIF($H308,أساسيات!$J$2,"md")),"")</f>
        <v>17</v>
      </c>
      <c r="AL308" s="143"/>
      <c r="AM308" s="143"/>
      <c r="AN308" s="131"/>
      <c r="AO308" s="131"/>
      <c r="AP308" s="140"/>
      <c r="AQ308" s="140"/>
    </row>
    <row r="309" spans="1:43" s="144" customFormat="1" x14ac:dyDescent="0.25">
      <c r="A309" s="131">
        <v>182</v>
      </c>
      <c r="B309" s="132"/>
      <c r="C309" s="133" t="s">
        <v>169</v>
      </c>
      <c r="D309" s="133" t="s">
        <v>133</v>
      </c>
      <c r="E309" s="134" t="s">
        <v>113</v>
      </c>
      <c r="F309" s="135" t="s">
        <v>9</v>
      </c>
      <c r="G309" s="131"/>
      <c r="H309" s="136">
        <v>38481</v>
      </c>
      <c r="I309" s="136" t="s">
        <v>780</v>
      </c>
      <c r="J309" s="137"/>
      <c r="K309" s="138" t="s">
        <v>643</v>
      </c>
      <c r="L309" s="134" t="s">
        <v>317</v>
      </c>
      <c r="M309" s="134" t="s">
        <v>1128</v>
      </c>
      <c r="N309" s="131"/>
      <c r="O309" s="140"/>
      <c r="P309" s="140" t="s">
        <v>114</v>
      </c>
      <c r="Q309" s="139" t="s">
        <v>115</v>
      </c>
      <c r="R309" s="140" t="s">
        <v>780</v>
      </c>
      <c r="S309" s="140"/>
      <c r="T309" s="140"/>
      <c r="U309" s="140"/>
      <c r="V309" s="134"/>
      <c r="W309" s="131"/>
      <c r="X309" s="131"/>
      <c r="Y309" s="132"/>
      <c r="Z309" s="132"/>
      <c r="AA309" s="132"/>
      <c r="AB309" s="136" t="s">
        <v>780</v>
      </c>
      <c r="AC309" s="140" t="s">
        <v>780</v>
      </c>
      <c r="AD309" s="140" t="s">
        <v>780</v>
      </c>
      <c r="AE309" s="131" t="s">
        <v>55</v>
      </c>
      <c r="AF309" s="140" t="str">
        <f>IF(H309="","",IF(H309&lt;=أساسيات!$G$13,أساسيات!$H$13,IF(H309&lt;=أساسيات!$G$12,أساسيات!$H$12,IF(H309&lt;=أساسيات!$G$11,أساسيات!$H$11,IF(H309&lt;=أساسيات!$G$10,أساسيات!$H$10,IF(H309&lt;=أساسيات!$G$9,أساسيات!$H$9,IF(H309&lt;=أساسيات!$G$8,أساسيات!$H$8,IF(H309&lt;=أساسيات!$G$7,أساسيات!$H$7,IF(H309&lt;=أساسيات!$G$6,أساسيات!$H$6,IF(H309&lt;=أساسيات!$G$5,أساسيات!$H$5,IF(H309&lt;=أساسيات!$G$4,أساسيات!$H$4,IF(H309&lt;=أساسيات!$G$3,أساسيات!$H$3,أساسيات!$H$2))))))))))))</f>
        <v>التاسع</v>
      </c>
      <c r="AG309" s="142" t="str">
        <f>IF(H309="","",IF(H309&lt;=أساسيات!$G$13,أساسيات!$I$13,IF(H309&lt;=أساسيات!$G$12,أساسيات!$I$12,IF(H309&lt;=أساسيات!$G$11,أساسيات!$I$11,IF(H309&lt;=أساسيات!$G$10,أساسيات!$I$10,IF(H309&lt;=أساسيات!$G$9,أساسيات!$I$9,IF(H309&lt;=أساسيات!$G$8,أساسيات!$I$8,IF(H309&lt;=أساسيات!$G$7,أساسيات!$I$7,IF(H309&lt;=أساسيات!$G$6,أساسيات!$I$6,IF(H309&lt;=أساسيات!$G$5,أساسيات!$I$5,IF(H309&lt;=أساسيات!$G$4,أساسيات!$I$4,IF(H309&lt;=أساسيات!$G$3,أساسيات!$I$3,أساسيات!$I$2))))))))))))</f>
        <v>ويجوز ثامن وسابع</v>
      </c>
      <c r="AH309" s="134"/>
      <c r="AI309" s="143">
        <f>IFERROR(IF(H309="","",DATEDIF($H309,أساسيات!$J$2,"Y")),"")</f>
        <v>14</v>
      </c>
      <c r="AJ309" s="143">
        <f>IFERROR(IF(H309="","",DATEDIF($H309,أساسيات!$J$2,"ym")),"")</f>
        <v>3</v>
      </c>
      <c r="AK309" s="143">
        <f>IFERROR(IF(H309="","",DATEDIF($H309,أساسيات!$J$2,"md")),"")</f>
        <v>23</v>
      </c>
      <c r="AL309" s="143"/>
      <c r="AM309" s="143"/>
      <c r="AN309" s="131"/>
      <c r="AO309" s="131"/>
      <c r="AP309" s="140" t="s">
        <v>780</v>
      </c>
      <c r="AQ309" s="140"/>
    </row>
    <row r="310" spans="1:43" s="144" customFormat="1" x14ac:dyDescent="0.25">
      <c r="A310" s="131">
        <v>167</v>
      </c>
      <c r="B310" s="132"/>
      <c r="C310" s="133" t="s">
        <v>159</v>
      </c>
      <c r="D310" s="133" t="s">
        <v>197</v>
      </c>
      <c r="E310" s="134" t="s">
        <v>198</v>
      </c>
      <c r="F310" s="135" t="s">
        <v>34</v>
      </c>
      <c r="G310" s="131"/>
      <c r="H310" s="136">
        <v>38801</v>
      </c>
      <c r="I310" s="136" t="s">
        <v>780</v>
      </c>
      <c r="J310" s="137"/>
      <c r="K310" s="138" t="s">
        <v>643</v>
      </c>
      <c r="L310" s="134" t="s">
        <v>343</v>
      </c>
      <c r="M310" s="134" t="s">
        <v>1116</v>
      </c>
      <c r="N310" s="131"/>
      <c r="O310" s="140"/>
      <c r="P310" s="140" t="s">
        <v>114</v>
      </c>
      <c r="Q310" s="139" t="s">
        <v>115</v>
      </c>
      <c r="R310" s="140" t="s">
        <v>417</v>
      </c>
      <c r="S310" s="140"/>
      <c r="T310" s="140"/>
      <c r="U310" s="140"/>
      <c r="V310" s="134" t="s">
        <v>417</v>
      </c>
      <c r="W310" s="131"/>
      <c r="X310" s="131"/>
      <c r="Y310" s="132">
        <v>948871661</v>
      </c>
      <c r="Z310" s="132"/>
      <c r="AA310" s="132"/>
      <c r="AB310" s="136" t="s">
        <v>780</v>
      </c>
      <c r="AC310" s="140" t="s">
        <v>780</v>
      </c>
      <c r="AD310" s="140" t="s">
        <v>780</v>
      </c>
      <c r="AE310" s="131" t="s">
        <v>53</v>
      </c>
      <c r="AF310" s="140" t="str">
        <f>IF(H310="","",IF(H310&lt;=أساسيات!$G$13,أساسيات!$H$13,IF(H310&lt;=أساسيات!$G$12,أساسيات!$H$12,IF(H310&lt;=أساسيات!$G$11,أساسيات!$H$11,IF(H310&lt;=أساسيات!$G$10,أساسيات!$H$10,IF(H310&lt;=أساسيات!$G$9,أساسيات!$H$9,IF(H310&lt;=أساسيات!$G$8,أساسيات!$H$8,IF(H310&lt;=أساسيات!$G$7,أساسيات!$H$7,IF(H310&lt;=أساسيات!$G$6,أساسيات!$H$6,IF(H310&lt;=أساسيات!$G$5,أساسيات!$H$5,IF(H310&lt;=أساسيات!$G$4,أساسيات!$H$4,IF(H310&lt;=أساسيات!$G$3,أساسيات!$H$3,أساسيات!$H$2))))))))))))</f>
        <v>الثامن</v>
      </c>
      <c r="AG310" s="142" t="str">
        <f>IF(H310="","",IF(H310&lt;=أساسيات!$G$13,أساسيات!$I$13,IF(H310&lt;=أساسيات!$G$12,أساسيات!$I$12,IF(H310&lt;=أساسيات!$G$11,أساسيات!$I$11,IF(H310&lt;=أساسيات!$G$10,أساسيات!$I$10,IF(H310&lt;=أساسيات!$G$9,أساسيات!$I$9,IF(H310&lt;=أساسيات!$G$8,أساسيات!$I$8,IF(H310&lt;=أساسيات!$G$7,أساسيات!$I$7,IF(H310&lt;=أساسيات!$G$6,أساسيات!$I$6,IF(H310&lt;=أساسيات!$G$5,أساسيات!$I$5,IF(H310&lt;=أساسيات!$G$4,أساسيات!$I$4,IF(H310&lt;=أساسيات!$G$3,أساسيات!$I$3,أساسيات!$I$2))))))))))))</f>
        <v>ويجوز سابع وسادس</v>
      </c>
      <c r="AH310" s="134"/>
      <c r="AI310" s="143">
        <f>IFERROR(IF(H310="","",DATEDIF($H310,أساسيات!$J$2,"Y")),"")</f>
        <v>13</v>
      </c>
      <c r="AJ310" s="143">
        <f>IFERROR(IF(H310="","",DATEDIF($H310,أساسيات!$J$2,"ym")),"")</f>
        <v>5</v>
      </c>
      <c r="AK310" s="143">
        <f>IFERROR(IF(H310="","",DATEDIF($H310,أساسيات!$J$2,"md")),"")</f>
        <v>7</v>
      </c>
      <c r="AL310" s="143"/>
      <c r="AM310" s="143"/>
      <c r="AN310" s="131"/>
      <c r="AO310" s="131"/>
      <c r="AP310" s="140" t="s">
        <v>780</v>
      </c>
      <c r="AQ310" s="140"/>
    </row>
    <row r="311" spans="1:43" s="144" customFormat="1" x14ac:dyDescent="0.25">
      <c r="A311" s="131">
        <v>154</v>
      </c>
      <c r="B311" s="132"/>
      <c r="C311" s="133" t="s">
        <v>218</v>
      </c>
      <c r="D311" s="133" t="s">
        <v>142</v>
      </c>
      <c r="E311" s="134" t="s">
        <v>110</v>
      </c>
      <c r="F311" s="135" t="s">
        <v>40</v>
      </c>
      <c r="G311" s="131"/>
      <c r="H311" s="136">
        <v>39089</v>
      </c>
      <c r="I311" s="136" t="s">
        <v>780</v>
      </c>
      <c r="J311" s="137"/>
      <c r="K311" s="138" t="s">
        <v>643</v>
      </c>
      <c r="L311" s="134" t="s">
        <v>350</v>
      </c>
      <c r="M311" s="134" t="s">
        <v>1108</v>
      </c>
      <c r="N311" s="131"/>
      <c r="O311" s="140" t="s">
        <v>5</v>
      </c>
      <c r="P311" s="140" t="s">
        <v>114</v>
      </c>
      <c r="Q311" s="139" t="s">
        <v>115</v>
      </c>
      <c r="R311" s="140" t="s">
        <v>780</v>
      </c>
      <c r="S311" s="140"/>
      <c r="T311" s="140"/>
      <c r="U311" s="140"/>
      <c r="V311" s="134"/>
      <c r="W311" s="131"/>
      <c r="X311" s="131"/>
      <c r="Y311" s="132">
        <v>943962712</v>
      </c>
      <c r="Z311" s="132"/>
      <c r="AA311" s="132"/>
      <c r="AB311" s="136" t="s">
        <v>780</v>
      </c>
      <c r="AC311" s="140" t="s">
        <v>780</v>
      </c>
      <c r="AD311" s="140" t="s">
        <v>780</v>
      </c>
      <c r="AE311" s="131" t="s">
        <v>52</v>
      </c>
      <c r="AF311" s="140" t="str">
        <f>IF(H311="","",IF(H311&lt;=أساسيات!$G$13,أساسيات!$H$13,IF(H311&lt;=أساسيات!$G$12,أساسيات!$H$12,IF(H311&lt;=أساسيات!$G$11,أساسيات!$H$11,IF(H311&lt;=أساسيات!$G$10,أساسيات!$H$10,IF(H311&lt;=أساسيات!$G$9,أساسيات!$H$9,IF(H311&lt;=أساسيات!$G$8,أساسيات!$H$8,IF(H311&lt;=أساسيات!$G$7,أساسيات!$H$7,IF(H311&lt;=أساسيات!$G$6,أساسيات!$H$6,IF(H311&lt;=أساسيات!$G$5,أساسيات!$H$5,IF(H311&lt;=أساسيات!$G$4,أساسيات!$H$4,IF(H311&lt;=أساسيات!$G$3,أساسيات!$H$3,أساسيات!$H$2))))))))))))</f>
        <v>الثامن</v>
      </c>
      <c r="AG311" s="142" t="str">
        <f>IF(H311="","",IF(H311&lt;=أساسيات!$G$13,أساسيات!$I$13,IF(H311&lt;=أساسيات!$G$12,أساسيات!$I$12,IF(H311&lt;=أساسيات!$G$11,أساسيات!$I$11,IF(H311&lt;=أساسيات!$G$10,أساسيات!$I$10,IF(H311&lt;=أساسيات!$G$9,أساسيات!$I$9,IF(H311&lt;=أساسيات!$G$8,أساسيات!$I$8,IF(H311&lt;=أساسيات!$G$7,أساسيات!$I$7,IF(H311&lt;=أساسيات!$G$6,أساسيات!$I$6,IF(H311&lt;=أساسيات!$G$5,أساسيات!$I$5,IF(H311&lt;=أساسيات!$G$4,أساسيات!$I$4,IF(H311&lt;=أساسيات!$G$3,أساسيات!$I$3,أساسيات!$I$2))))))))))))</f>
        <v>ويجوز سابع وسادس</v>
      </c>
      <c r="AH311" s="134"/>
      <c r="AI311" s="143">
        <f>IFERROR(IF(H311="","",DATEDIF($H311,أساسيات!$J$2,"Y")),"")</f>
        <v>12</v>
      </c>
      <c r="AJ311" s="143">
        <f>IFERROR(IF(H311="","",DATEDIF($H311,أساسيات!$J$2,"ym")),"")</f>
        <v>7</v>
      </c>
      <c r="AK311" s="143">
        <f>IFERROR(IF(H311="","",DATEDIF($H311,أساسيات!$J$2,"md")),"")</f>
        <v>25</v>
      </c>
      <c r="AL311" s="143"/>
      <c r="AM311" s="143"/>
      <c r="AN311" s="131"/>
      <c r="AO311" s="131"/>
      <c r="AP311" s="140" t="s">
        <v>780</v>
      </c>
      <c r="AQ311" s="140"/>
    </row>
    <row r="312" spans="1:43" s="144" customFormat="1" x14ac:dyDescent="0.25">
      <c r="A312" s="131">
        <v>233</v>
      </c>
      <c r="B312" s="132"/>
      <c r="C312" s="133" t="s">
        <v>126</v>
      </c>
      <c r="D312" s="133" t="s">
        <v>265</v>
      </c>
      <c r="E312" s="134" t="s">
        <v>110</v>
      </c>
      <c r="F312" s="135" t="s">
        <v>59</v>
      </c>
      <c r="G312" s="131"/>
      <c r="H312" s="136">
        <v>37165</v>
      </c>
      <c r="I312" s="136" t="s">
        <v>780</v>
      </c>
      <c r="J312" s="137"/>
      <c r="K312" s="138" t="s">
        <v>643</v>
      </c>
      <c r="L312" s="134" t="s">
        <v>103</v>
      </c>
      <c r="M312" s="134" t="s">
        <v>1151</v>
      </c>
      <c r="N312" s="131"/>
      <c r="O312" s="140" t="s">
        <v>244</v>
      </c>
      <c r="P312" s="140" t="s">
        <v>114</v>
      </c>
      <c r="Q312" s="139" t="s">
        <v>115</v>
      </c>
      <c r="R312" s="140" t="s">
        <v>780</v>
      </c>
      <c r="S312" s="140"/>
      <c r="T312" s="140"/>
      <c r="U312" s="140"/>
      <c r="V312" s="134"/>
      <c r="W312" s="131"/>
      <c r="X312" s="131"/>
      <c r="Y312" s="132"/>
      <c r="Z312" s="132"/>
      <c r="AA312" s="132"/>
      <c r="AB312" s="136" t="s">
        <v>780</v>
      </c>
      <c r="AC312" s="140" t="s">
        <v>780</v>
      </c>
      <c r="AD312" s="140" t="s">
        <v>780</v>
      </c>
      <c r="AE312" s="131" t="s">
        <v>61</v>
      </c>
      <c r="AF312" s="140" t="str">
        <f>IF(H312="","",IF(H312&lt;=أساسيات!$G$13,أساسيات!$H$13,IF(H312&lt;=أساسيات!$G$12,أساسيات!$H$12,IF(H312&lt;=أساسيات!$G$11,أساسيات!$H$11,IF(H312&lt;=أساسيات!$G$10,أساسيات!$H$10,IF(H312&lt;=أساسيات!$G$9,أساسيات!$H$9,IF(H312&lt;=أساسيات!$G$8,أساسيات!$H$8,IF(H312&lt;=أساسيات!$G$7,أساسيات!$H$7,IF(H312&lt;=أساسيات!$G$6,أساسيات!$H$6,IF(H312&lt;=أساسيات!$G$5,أساسيات!$H$5,IF(H312&lt;=أساسيات!$G$4,أساسيات!$H$4,IF(H312&lt;=أساسيات!$G$3,أساسيات!$H$3,أساسيات!$H$2))))))))))))</f>
        <v>ثانوي</v>
      </c>
      <c r="AG312" s="142" t="str">
        <f>IF(H312="","",IF(H312&lt;=أساسيات!$G$13,أساسيات!$I$13,IF(H312&lt;=أساسيات!$G$12,أساسيات!$I$12,IF(H312&lt;=أساسيات!$G$11,أساسيات!$I$11,IF(H312&lt;=أساسيات!$G$10,أساسيات!$I$10,IF(H312&lt;=أساسيات!$G$9,أساسيات!$I$9,IF(H312&lt;=أساسيات!$G$8,أساسيات!$I$8,IF(H312&lt;=أساسيات!$G$7,أساسيات!$I$7,IF(H312&lt;=أساسيات!$G$6,أساسيات!$I$6,IF(H312&lt;=أساسيات!$G$5,أساسيات!$I$5,IF(H312&lt;=أساسيات!$G$4,أساسيات!$I$4,IF(H312&lt;=أساسيات!$G$3,أساسيات!$I$3,أساسيات!$I$2))))))))))))</f>
        <v>ويجوز تاسع</v>
      </c>
      <c r="AH312" s="134"/>
      <c r="AI312" s="143">
        <f>IFERROR(IF(H312="","",DATEDIF($H312,أساسيات!$J$2,"Y")),"")</f>
        <v>17</v>
      </c>
      <c r="AJ312" s="143">
        <f>IFERROR(IF(H312="","",DATEDIF($H312,أساسيات!$J$2,"ym")),"")</f>
        <v>11</v>
      </c>
      <c r="AK312" s="143">
        <f>IFERROR(IF(H312="","",DATEDIF($H312,أساسيات!$J$2,"md")),"")</f>
        <v>0</v>
      </c>
      <c r="AL312" s="143"/>
      <c r="AM312" s="143"/>
      <c r="AN312" s="131"/>
      <c r="AO312" s="131"/>
      <c r="AP312" s="140" t="s">
        <v>780</v>
      </c>
      <c r="AQ312" s="140"/>
    </row>
    <row r="313" spans="1:43" s="144" customFormat="1" x14ac:dyDescent="0.25">
      <c r="A313" s="131">
        <v>127</v>
      </c>
      <c r="B313" s="132"/>
      <c r="C313" s="133" t="s">
        <v>514</v>
      </c>
      <c r="D313" s="133" t="s">
        <v>210</v>
      </c>
      <c r="E313" s="134" t="s">
        <v>472</v>
      </c>
      <c r="F313" s="135" t="s">
        <v>58</v>
      </c>
      <c r="G313" s="131"/>
      <c r="H313" s="136">
        <v>39448</v>
      </c>
      <c r="I313" s="136" t="s">
        <v>780</v>
      </c>
      <c r="J313" s="137"/>
      <c r="K313" s="138" t="s">
        <v>643</v>
      </c>
      <c r="L313" s="134" t="s">
        <v>555</v>
      </c>
      <c r="M313" s="134" t="s">
        <v>1090</v>
      </c>
      <c r="N313" s="131"/>
      <c r="O313" s="140" t="s">
        <v>57</v>
      </c>
      <c r="P313" s="140" t="s">
        <v>114</v>
      </c>
      <c r="Q313" s="139" t="s">
        <v>115</v>
      </c>
      <c r="R313" s="140" t="s">
        <v>780</v>
      </c>
      <c r="S313" s="140"/>
      <c r="T313" s="140"/>
      <c r="U313" s="140"/>
      <c r="V313" s="134"/>
      <c r="W313" s="131"/>
      <c r="X313" s="131"/>
      <c r="Y313" s="132">
        <v>969165683</v>
      </c>
      <c r="Z313" s="132"/>
      <c r="AA313" s="132"/>
      <c r="AB313" s="136" t="s">
        <v>780</v>
      </c>
      <c r="AC313" s="140" t="s">
        <v>780</v>
      </c>
      <c r="AD313" s="140" t="s">
        <v>780</v>
      </c>
      <c r="AE313" s="131" t="s">
        <v>52</v>
      </c>
      <c r="AF313" s="140" t="str">
        <f>IF(H313="","",IF(H313&lt;=أساسيات!$G$13,أساسيات!$H$13,IF(H313&lt;=أساسيات!$G$12,أساسيات!$H$12,IF(H313&lt;=أساسيات!$G$11,أساسيات!$H$11,IF(H313&lt;=أساسيات!$G$10,أساسيات!$H$10,IF(H313&lt;=أساسيات!$G$9,أساسيات!$H$9,IF(H313&lt;=أساسيات!$G$8,أساسيات!$H$8,IF(H313&lt;=أساسيات!$G$7,أساسيات!$H$7,IF(H313&lt;=أساسيات!$G$6,أساسيات!$H$6,IF(H313&lt;=أساسيات!$G$5,أساسيات!$H$5,IF(H313&lt;=أساسيات!$G$4,أساسيات!$H$4,IF(H313&lt;=أساسيات!$G$3,أساسيات!$H$3,أساسيات!$H$2))))))))))))</f>
        <v>السابع</v>
      </c>
      <c r="AG313" s="142" t="str">
        <f>IF(H313="","",IF(H313&lt;=أساسيات!$G$13,أساسيات!$I$13,IF(H313&lt;=أساسيات!$G$12,أساسيات!$I$12,IF(H313&lt;=أساسيات!$G$11,أساسيات!$I$11,IF(H313&lt;=أساسيات!$G$10,أساسيات!$I$10,IF(H313&lt;=أساسيات!$G$9,أساسيات!$I$9,IF(H313&lt;=أساسيات!$G$8,أساسيات!$I$8,IF(H313&lt;=أساسيات!$G$7,أساسيات!$I$7,IF(H313&lt;=أساسيات!$G$6,أساسيات!$I$6,IF(H313&lt;=أساسيات!$G$5,أساسيات!$I$5,IF(H313&lt;=أساسيات!$G$4,أساسيات!$I$4,IF(H313&lt;=أساسيات!$G$3,أساسيات!$I$3,أساسيات!$I$2))))))))))))</f>
        <v>ويجوز سادس وخامس</v>
      </c>
      <c r="AH313" s="134"/>
      <c r="AI313" s="143">
        <f>IFERROR(IF(H313="","",DATEDIF($H313,أساسيات!$J$2,"Y")),"")</f>
        <v>11</v>
      </c>
      <c r="AJ313" s="143">
        <f>IFERROR(IF(H313="","",DATEDIF($H313,أساسيات!$J$2,"ym")),"")</f>
        <v>8</v>
      </c>
      <c r="AK313" s="143">
        <f>IFERROR(IF(H313="","",DATEDIF($H313,أساسيات!$J$2,"md")),"")</f>
        <v>0</v>
      </c>
      <c r="AL313" s="143"/>
      <c r="AM313" s="143"/>
      <c r="AN313" s="131"/>
      <c r="AO313" s="131"/>
      <c r="AP313" s="140" t="s">
        <v>780</v>
      </c>
      <c r="AQ313" s="140"/>
    </row>
    <row r="314" spans="1:43" s="144" customFormat="1" x14ac:dyDescent="0.25">
      <c r="A314" s="131"/>
      <c r="B314" s="132"/>
      <c r="C314" s="133" t="s">
        <v>656</v>
      </c>
      <c r="D314" s="133" t="s">
        <v>773</v>
      </c>
      <c r="E314" s="134" t="s">
        <v>774</v>
      </c>
      <c r="F314" s="135" t="s">
        <v>756</v>
      </c>
      <c r="G314" s="131" t="s">
        <v>1450</v>
      </c>
      <c r="H314" s="136">
        <v>38777</v>
      </c>
      <c r="I314" s="136"/>
      <c r="J314" s="137"/>
      <c r="K314" s="138" t="s">
        <v>643</v>
      </c>
      <c r="L314" s="134" t="s">
        <v>1318</v>
      </c>
      <c r="M314" s="134" t="s">
        <v>1319</v>
      </c>
      <c r="N314" s="131"/>
      <c r="O314" s="140"/>
      <c r="P314" s="140"/>
      <c r="Q314" s="139" t="s">
        <v>115</v>
      </c>
      <c r="R314" s="140"/>
      <c r="S314" s="140"/>
      <c r="T314" s="140"/>
      <c r="U314" s="140"/>
      <c r="V314" s="134"/>
      <c r="W314" s="131"/>
      <c r="X314" s="131"/>
      <c r="Y314" s="132"/>
      <c r="Z314" s="132"/>
      <c r="AA314" s="132"/>
      <c r="AB314" s="136"/>
      <c r="AC314" s="140"/>
      <c r="AD314" s="140"/>
      <c r="AE314" s="131"/>
      <c r="AF314" s="140" t="str">
        <f>IF(H314="","",IF(H314&lt;=أساسيات!$G$13,أساسيات!$H$13,IF(H314&lt;=أساسيات!$G$12,أساسيات!$H$12,IF(H314&lt;=أساسيات!$G$11,أساسيات!$H$11,IF(H314&lt;=أساسيات!$G$10,أساسيات!$H$10,IF(H314&lt;=أساسيات!$G$9,أساسيات!$H$9,IF(H314&lt;=أساسيات!$G$8,أساسيات!$H$8,IF(H314&lt;=أساسيات!$G$7,أساسيات!$H$7,IF(H314&lt;=أساسيات!$G$6,أساسيات!$H$6,IF(H314&lt;=أساسيات!$G$5,أساسيات!$H$5,IF(H314&lt;=أساسيات!$G$4,أساسيات!$H$4,IF(H314&lt;=أساسيات!$G$3,أساسيات!$H$3,أساسيات!$H$2))))))))))))</f>
        <v>الثامن</v>
      </c>
      <c r="AG314" s="142" t="str">
        <f>IF(H314="","",IF(H314&lt;=أساسيات!$G$13,أساسيات!$I$13,IF(H314&lt;=أساسيات!$G$12,أساسيات!$I$12,IF(H314&lt;=أساسيات!$G$11,أساسيات!$I$11,IF(H314&lt;=أساسيات!$G$10,أساسيات!$I$10,IF(H314&lt;=أساسيات!$G$9,أساسيات!$I$9,IF(H314&lt;=أساسيات!$G$8,أساسيات!$I$8,IF(H314&lt;=أساسيات!$G$7,أساسيات!$I$7,IF(H314&lt;=أساسيات!$G$6,أساسيات!$I$6,IF(H314&lt;=أساسيات!$G$5,أساسيات!$I$5,IF(H314&lt;=أساسيات!$G$4,أساسيات!$I$4,IF(H314&lt;=أساسيات!$G$3,أساسيات!$I$3,أساسيات!$I$2))))))))))))</f>
        <v>ويجوز سابع وسادس</v>
      </c>
      <c r="AH314" s="134"/>
      <c r="AI314" s="143">
        <f>IFERROR(IF(H314="","",DATEDIF($H314,أساسيات!$J$2,"Y")),"")</f>
        <v>13</v>
      </c>
      <c r="AJ314" s="143">
        <f>IFERROR(IF(H314="","",DATEDIF($H314,أساسيات!$J$2,"ym")),"")</f>
        <v>6</v>
      </c>
      <c r="AK314" s="143">
        <f>IFERROR(IF(H314="","",DATEDIF($H314,أساسيات!$J$2,"md")),"")</f>
        <v>0</v>
      </c>
      <c r="AL314" s="143"/>
      <c r="AM314" s="143"/>
      <c r="AN314" s="131"/>
      <c r="AO314" s="131"/>
      <c r="AP314" s="140"/>
      <c r="AQ314" s="140"/>
    </row>
    <row r="315" spans="1:43" s="144" customFormat="1" x14ac:dyDescent="0.25">
      <c r="A315" s="131"/>
      <c r="B315" s="132"/>
      <c r="C315" s="133" t="s">
        <v>521</v>
      </c>
      <c r="D315" s="133" t="s">
        <v>1214</v>
      </c>
      <c r="E315" s="134" t="s">
        <v>110</v>
      </c>
      <c r="F315" s="135" t="s">
        <v>616</v>
      </c>
      <c r="G315" s="131"/>
      <c r="H315" s="136">
        <v>39108</v>
      </c>
      <c r="I315" s="136"/>
      <c r="J315" s="137"/>
      <c r="K315" s="138" t="s">
        <v>643</v>
      </c>
      <c r="L315" s="134" t="s">
        <v>1317</v>
      </c>
      <c r="M315" s="134" t="s">
        <v>1331</v>
      </c>
      <c r="N315" s="131"/>
      <c r="O315" s="140"/>
      <c r="P315" s="140"/>
      <c r="Q315" s="139" t="s">
        <v>116</v>
      </c>
      <c r="R315" s="140"/>
      <c r="S315" s="140"/>
      <c r="T315" s="140"/>
      <c r="U315" s="140"/>
      <c r="V315" s="134"/>
      <c r="W315" s="131"/>
      <c r="X315" s="131"/>
      <c r="Y315" s="132"/>
      <c r="Z315" s="132"/>
      <c r="AA315" s="132"/>
      <c r="AB315" s="136"/>
      <c r="AC315" s="140"/>
      <c r="AD315" s="140"/>
      <c r="AE315" s="131"/>
      <c r="AF315" s="140" t="str">
        <f>IF(H315="","",IF(H315&lt;=أساسيات!$G$13,أساسيات!$H$13,IF(H315&lt;=أساسيات!$G$12,أساسيات!$H$12,IF(H315&lt;=أساسيات!$G$11,أساسيات!$H$11,IF(H315&lt;=أساسيات!$G$10,أساسيات!$H$10,IF(H315&lt;=أساسيات!$G$9,أساسيات!$H$9,IF(H315&lt;=أساسيات!$G$8,أساسيات!$H$8,IF(H315&lt;=أساسيات!$G$7,أساسيات!$H$7,IF(H315&lt;=أساسيات!$G$6,أساسيات!$H$6,IF(H315&lt;=أساسيات!$G$5,أساسيات!$H$5,IF(H315&lt;=أساسيات!$G$4,أساسيات!$H$4,IF(H315&lt;=أساسيات!$G$3,أساسيات!$H$3,أساسيات!$H$2))))))))))))</f>
        <v>الثامن</v>
      </c>
      <c r="AG315" s="142" t="str">
        <f>IF(H315="","",IF(H315&lt;=أساسيات!$G$13,أساسيات!$I$13,IF(H315&lt;=أساسيات!$G$12,أساسيات!$I$12,IF(H315&lt;=أساسيات!$G$11,أساسيات!$I$11,IF(H315&lt;=أساسيات!$G$10,أساسيات!$I$10,IF(H315&lt;=أساسيات!$G$9,أساسيات!$I$9,IF(H315&lt;=أساسيات!$G$8,أساسيات!$I$8,IF(H315&lt;=أساسيات!$G$7,أساسيات!$I$7,IF(H315&lt;=أساسيات!$G$6,أساسيات!$I$6,IF(H315&lt;=أساسيات!$G$5,أساسيات!$I$5,IF(H315&lt;=أساسيات!$G$4,أساسيات!$I$4,IF(H315&lt;=أساسيات!$G$3,أساسيات!$I$3,أساسيات!$I$2))))))))))))</f>
        <v>ويجوز سابع وسادس</v>
      </c>
      <c r="AH315" s="134"/>
      <c r="AI315" s="143">
        <f>IFERROR(IF(H315="","",DATEDIF($H315,أساسيات!$J$2,"Y")),"")</f>
        <v>12</v>
      </c>
      <c r="AJ315" s="143">
        <f>IFERROR(IF(H315="","",DATEDIF($H315,أساسيات!$J$2,"ym")),"")</f>
        <v>7</v>
      </c>
      <c r="AK315" s="143">
        <f>IFERROR(IF(H315="","",DATEDIF($H315,أساسيات!$J$2,"md")),"")</f>
        <v>6</v>
      </c>
      <c r="AL315" s="143"/>
      <c r="AM315" s="143"/>
      <c r="AN315" s="131"/>
      <c r="AO315" s="131"/>
      <c r="AP315" s="140"/>
      <c r="AQ315" s="140"/>
    </row>
    <row r="316" spans="1:43" s="144" customFormat="1" x14ac:dyDescent="0.25">
      <c r="A316" s="131"/>
      <c r="B316" s="132"/>
      <c r="C316" s="133" t="s">
        <v>654</v>
      </c>
      <c r="D316" s="133" t="s">
        <v>1406</v>
      </c>
      <c r="E316" s="134" t="s">
        <v>1405</v>
      </c>
      <c r="F316" s="135" t="s">
        <v>1446</v>
      </c>
      <c r="G316" s="131" t="s">
        <v>1447</v>
      </c>
      <c r="H316" s="136">
        <v>39448</v>
      </c>
      <c r="I316" s="136"/>
      <c r="J316" s="137"/>
      <c r="K316" s="138" t="s">
        <v>643</v>
      </c>
      <c r="L316" s="134" t="s">
        <v>1407</v>
      </c>
      <c r="M316" s="134" t="s">
        <v>1408</v>
      </c>
      <c r="N316" s="131"/>
      <c r="O316" s="140"/>
      <c r="P316" s="140"/>
      <c r="Q316" s="139" t="s">
        <v>116</v>
      </c>
      <c r="R316" s="140"/>
      <c r="S316" s="140"/>
      <c r="T316" s="140"/>
      <c r="U316" s="140"/>
      <c r="V316" s="134"/>
      <c r="W316" s="131"/>
      <c r="X316" s="131"/>
      <c r="Y316" s="132"/>
      <c r="Z316" s="132"/>
      <c r="AA316" s="132"/>
      <c r="AB316" s="136"/>
      <c r="AC316" s="140"/>
      <c r="AD316" s="140"/>
      <c r="AE316" s="131"/>
      <c r="AF316" s="140" t="str">
        <f>IF(H316="","",IF(H316&lt;=أساسيات!$G$13,أساسيات!$H$13,IF(H316&lt;=أساسيات!$G$12,أساسيات!$H$12,IF(H316&lt;=أساسيات!$G$11,أساسيات!$H$11,IF(H316&lt;=أساسيات!$G$10,أساسيات!$H$10,IF(H316&lt;=أساسيات!$G$9,أساسيات!$H$9,IF(H316&lt;=أساسيات!$G$8,أساسيات!$H$8,IF(H316&lt;=أساسيات!$G$7,أساسيات!$H$7,IF(H316&lt;=أساسيات!$G$6,أساسيات!$H$6,IF(H316&lt;=أساسيات!$G$5,أساسيات!$H$5,IF(H316&lt;=أساسيات!$G$4,أساسيات!$H$4,IF(H316&lt;=أساسيات!$G$3,أساسيات!$H$3,أساسيات!$H$2))))))))))))</f>
        <v>السابع</v>
      </c>
      <c r="AG316" s="142" t="str">
        <f>IF(H316="","",IF(H316&lt;=أساسيات!$G$13,أساسيات!$I$13,IF(H316&lt;=أساسيات!$G$12,أساسيات!$I$12,IF(H316&lt;=أساسيات!$G$11,أساسيات!$I$11,IF(H316&lt;=أساسيات!$G$10,أساسيات!$I$10,IF(H316&lt;=أساسيات!$G$9,أساسيات!$I$9,IF(H316&lt;=أساسيات!$G$8,أساسيات!$I$8,IF(H316&lt;=أساسيات!$G$7,أساسيات!$I$7,IF(H316&lt;=أساسيات!$G$6,أساسيات!$I$6,IF(H316&lt;=أساسيات!$G$5,أساسيات!$I$5,IF(H316&lt;=أساسيات!$G$4,أساسيات!$I$4,IF(H316&lt;=أساسيات!$G$3,أساسيات!$I$3,أساسيات!$I$2))))))))))))</f>
        <v>ويجوز سادس وخامس</v>
      </c>
      <c r="AH316" s="134"/>
      <c r="AI316" s="143">
        <f>IFERROR(IF(H316="","",DATEDIF($H316,أساسيات!$J$2,"Y")),"")</f>
        <v>11</v>
      </c>
      <c r="AJ316" s="143">
        <f>IFERROR(IF(H316="","",DATEDIF($H316,أساسيات!$J$2,"ym")),"")</f>
        <v>8</v>
      </c>
      <c r="AK316" s="143">
        <f>IFERROR(IF(H316="","",DATEDIF($H316,أساسيات!$J$2,"md")),"")</f>
        <v>0</v>
      </c>
      <c r="AL316" s="143"/>
      <c r="AM316" s="143"/>
      <c r="AN316" s="131"/>
      <c r="AO316" s="131"/>
      <c r="AP316" s="140"/>
      <c r="AQ316" s="140"/>
    </row>
    <row r="317" spans="1:43" s="144" customFormat="1" x14ac:dyDescent="0.25">
      <c r="A317" s="131"/>
      <c r="B317" s="132"/>
      <c r="C317" s="133" t="s">
        <v>654</v>
      </c>
      <c r="D317" s="133" t="s">
        <v>452</v>
      </c>
      <c r="E317" s="134" t="s">
        <v>155</v>
      </c>
      <c r="F317" s="135" t="s">
        <v>1327</v>
      </c>
      <c r="G317" s="131"/>
      <c r="H317" s="136">
        <v>39466</v>
      </c>
      <c r="I317" s="136"/>
      <c r="J317" s="137"/>
      <c r="K317" s="138" t="s">
        <v>643</v>
      </c>
      <c r="L317" s="134" t="s">
        <v>1279</v>
      </c>
      <c r="M317" s="134" t="s">
        <v>1280</v>
      </c>
      <c r="N317" s="131"/>
      <c r="O317" s="140"/>
      <c r="P317" s="140"/>
      <c r="Q317" s="139" t="s">
        <v>116</v>
      </c>
      <c r="R317" s="140"/>
      <c r="S317" s="140"/>
      <c r="T317" s="140"/>
      <c r="U317" s="140"/>
      <c r="V317" s="134"/>
      <c r="W317" s="131"/>
      <c r="X317" s="131"/>
      <c r="Y317" s="132"/>
      <c r="Z317" s="132"/>
      <c r="AA317" s="132"/>
      <c r="AB317" s="136"/>
      <c r="AC317" s="140"/>
      <c r="AD317" s="140"/>
      <c r="AE317" s="131"/>
      <c r="AF317" s="140" t="str">
        <f>IF(H317="","",IF(H317&lt;=أساسيات!$G$13,أساسيات!$H$13,IF(H317&lt;=أساسيات!$G$12,أساسيات!$H$12,IF(H317&lt;=أساسيات!$G$11,أساسيات!$H$11,IF(H317&lt;=أساسيات!$G$10,أساسيات!$H$10,IF(H317&lt;=أساسيات!$G$9,أساسيات!$H$9,IF(H317&lt;=أساسيات!$G$8,أساسيات!$H$8,IF(H317&lt;=أساسيات!$G$7,أساسيات!$H$7,IF(H317&lt;=أساسيات!$G$6,أساسيات!$H$6,IF(H317&lt;=أساسيات!$G$5,أساسيات!$H$5,IF(H317&lt;=أساسيات!$G$4,أساسيات!$H$4,IF(H317&lt;=أساسيات!$G$3,أساسيات!$H$3,أساسيات!$H$2))))))))))))</f>
        <v>السابع</v>
      </c>
      <c r="AG317" s="142" t="str">
        <f>IF(H317="","",IF(H317&lt;=أساسيات!$G$13,أساسيات!$I$13,IF(H317&lt;=أساسيات!$G$12,أساسيات!$I$12,IF(H317&lt;=أساسيات!$G$11,أساسيات!$I$11,IF(H317&lt;=أساسيات!$G$10,أساسيات!$I$10,IF(H317&lt;=أساسيات!$G$9,أساسيات!$I$9,IF(H317&lt;=أساسيات!$G$8,أساسيات!$I$8,IF(H317&lt;=أساسيات!$G$7,أساسيات!$I$7,IF(H317&lt;=أساسيات!$G$6,أساسيات!$I$6,IF(H317&lt;=أساسيات!$G$5,أساسيات!$I$5,IF(H317&lt;=أساسيات!$G$4,أساسيات!$I$4,IF(H317&lt;=أساسيات!$G$3,أساسيات!$I$3,أساسيات!$I$2))))))))))))</f>
        <v>ويجوز سادس وخامس</v>
      </c>
      <c r="AH317" s="134"/>
      <c r="AI317" s="143">
        <f>IFERROR(IF(H317="","",DATEDIF($H317,أساسيات!$J$2,"Y")),"")</f>
        <v>11</v>
      </c>
      <c r="AJ317" s="143">
        <f>IFERROR(IF(H317="","",DATEDIF($H317,أساسيات!$J$2,"ym")),"")</f>
        <v>7</v>
      </c>
      <c r="AK317" s="143">
        <f>IFERROR(IF(H317="","",DATEDIF($H317,أساسيات!$J$2,"md")),"")</f>
        <v>13</v>
      </c>
      <c r="AL317" s="143"/>
      <c r="AM317" s="143"/>
      <c r="AN317" s="131"/>
      <c r="AO317" s="131"/>
      <c r="AP317" s="140"/>
      <c r="AQ317" s="140"/>
    </row>
    <row r="318" spans="1:43" s="144" customFormat="1" x14ac:dyDescent="0.25">
      <c r="A318" s="131"/>
      <c r="B318" s="132"/>
      <c r="C318" s="133" t="s">
        <v>1401</v>
      </c>
      <c r="D318" s="133" t="s">
        <v>1402</v>
      </c>
      <c r="E318" s="134" t="s">
        <v>270</v>
      </c>
      <c r="F318" s="135" t="s">
        <v>1449</v>
      </c>
      <c r="G318" s="131" t="s">
        <v>1447</v>
      </c>
      <c r="H318" s="136">
        <v>38363</v>
      </c>
      <c r="I318" s="136"/>
      <c r="J318" s="137"/>
      <c r="K318" s="138" t="s">
        <v>643</v>
      </c>
      <c r="L318" s="134" t="s">
        <v>1404</v>
      </c>
      <c r="M318" s="134" t="s">
        <v>1403</v>
      </c>
      <c r="N318" s="131"/>
      <c r="O318" s="140"/>
      <c r="P318" s="140"/>
      <c r="Q318" s="139" t="s">
        <v>116</v>
      </c>
      <c r="R318" s="140"/>
      <c r="S318" s="140"/>
      <c r="T318" s="140"/>
      <c r="U318" s="140"/>
      <c r="V318" s="134"/>
      <c r="W318" s="131"/>
      <c r="X318" s="131"/>
      <c r="Y318" s="132"/>
      <c r="Z318" s="132"/>
      <c r="AA318" s="132"/>
      <c r="AB318" s="136"/>
      <c r="AC318" s="140"/>
      <c r="AD318" s="140"/>
      <c r="AE318" s="131"/>
      <c r="AF318" s="140" t="str">
        <f>IF(H318="","",IF(H318&lt;=أساسيات!$G$13,أساسيات!$H$13,IF(H318&lt;=أساسيات!$G$12,أساسيات!$H$12,IF(H318&lt;=أساسيات!$G$11,أساسيات!$H$11,IF(H318&lt;=أساسيات!$G$10,أساسيات!$H$10,IF(H318&lt;=أساسيات!$G$9,أساسيات!$H$9,IF(H318&lt;=أساسيات!$G$8,أساسيات!$H$8,IF(H318&lt;=أساسيات!$G$7,أساسيات!$H$7,IF(H318&lt;=أساسيات!$G$6,أساسيات!$H$6,IF(H318&lt;=أساسيات!$G$5,أساسيات!$H$5,IF(H318&lt;=أساسيات!$G$4,أساسيات!$H$4,IF(H318&lt;=أساسيات!$G$3,أساسيات!$H$3,أساسيات!$H$2))))))))))))</f>
        <v>ثانوي</v>
      </c>
      <c r="AG318" s="142" t="str">
        <f>IF(H318="","",IF(H318&lt;=أساسيات!$G$13,أساسيات!$I$13,IF(H318&lt;=أساسيات!$G$12,أساسيات!$I$12,IF(H318&lt;=أساسيات!$G$11,أساسيات!$I$11,IF(H318&lt;=أساسيات!$G$10,أساسيات!$I$10,IF(H318&lt;=أساسيات!$G$9,أساسيات!$I$9,IF(H318&lt;=أساسيات!$G$8,أساسيات!$I$8,IF(H318&lt;=أساسيات!$G$7,أساسيات!$I$7,IF(H318&lt;=أساسيات!$G$6,أساسيات!$I$6,IF(H318&lt;=أساسيات!$G$5,أساسيات!$I$5,IF(H318&lt;=أساسيات!$G$4,أساسيات!$I$4,IF(H318&lt;=أساسيات!$G$3,أساسيات!$I$3,أساسيات!$I$2))))))))))))</f>
        <v>ويجوز تاسع وثامن</v>
      </c>
      <c r="AH318" s="134"/>
      <c r="AI318" s="143">
        <f>IFERROR(IF(H318="","",DATEDIF($H318,أساسيات!$J$2,"Y")),"")</f>
        <v>14</v>
      </c>
      <c r="AJ318" s="143">
        <f>IFERROR(IF(H318="","",DATEDIF($H318,أساسيات!$J$2,"ym")),"")</f>
        <v>7</v>
      </c>
      <c r="AK318" s="143">
        <f>IFERROR(IF(H318="","",DATEDIF($H318,أساسيات!$J$2,"md")),"")</f>
        <v>21</v>
      </c>
      <c r="AL318" s="143"/>
      <c r="AM318" s="143"/>
      <c r="AN318" s="131"/>
      <c r="AO318" s="131"/>
      <c r="AP318" s="140"/>
      <c r="AQ318" s="140"/>
    </row>
    <row r="319" spans="1:43" s="144" customFormat="1" x14ac:dyDescent="0.25">
      <c r="A319" s="131"/>
      <c r="B319" s="132"/>
      <c r="C319" s="133" t="s">
        <v>155</v>
      </c>
      <c r="D319" s="133" t="s">
        <v>1189</v>
      </c>
      <c r="E319" s="134" t="s">
        <v>110</v>
      </c>
      <c r="F319" s="135" t="s">
        <v>283</v>
      </c>
      <c r="G319" s="131" t="s">
        <v>1329</v>
      </c>
      <c r="H319" s="136">
        <v>39493</v>
      </c>
      <c r="I319" s="136"/>
      <c r="J319" s="137"/>
      <c r="K319" s="138" t="s">
        <v>643</v>
      </c>
      <c r="L319" s="134" t="s">
        <v>1281</v>
      </c>
      <c r="M319" s="134" t="s">
        <v>1328</v>
      </c>
      <c r="N319" s="131"/>
      <c r="O319" s="140"/>
      <c r="P319" s="140"/>
      <c r="Q319" s="139" t="s">
        <v>116</v>
      </c>
      <c r="R319" s="140"/>
      <c r="S319" s="140"/>
      <c r="T319" s="140"/>
      <c r="U319" s="140"/>
      <c r="V319" s="134"/>
      <c r="W319" s="131"/>
      <c r="X319" s="131"/>
      <c r="Y319" s="132"/>
      <c r="Z319" s="132"/>
      <c r="AA319" s="132"/>
      <c r="AB319" s="136"/>
      <c r="AC319" s="140"/>
      <c r="AD319" s="140"/>
      <c r="AE319" s="131"/>
      <c r="AF319" s="140" t="str">
        <f>IF(H319="","",IF(H319&lt;=أساسيات!$G$13,أساسيات!$H$13,IF(H319&lt;=أساسيات!$G$12,أساسيات!$H$12,IF(H319&lt;=أساسيات!$G$11,أساسيات!$H$11,IF(H319&lt;=أساسيات!$G$10,أساسيات!$H$10,IF(H319&lt;=أساسيات!$G$9,أساسيات!$H$9,IF(H319&lt;=أساسيات!$G$8,أساسيات!$H$8,IF(H319&lt;=أساسيات!$G$7,أساسيات!$H$7,IF(H319&lt;=أساسيات!$G$6,أساسيات!$H$6,IF(H319&lt;=أساسيات!$G$5,أساسيات!$H$5,IF(H319&lt;=أساسيات!$G$4,أساسيات!$H$4,IF(H319&lt;=أساسيات!$G$3,أساسيات!$H$3,أساسيات!$H$2))))))))))))</f>
        <v>السادس</v>
      </c>
      <c r="AG319" s="142" t="str">
        <f>IF(H319="","",IF(H319&lt;=أساسيات!$G$13,أساسيات!$I$13,IF(H319&lt;=أساسيات!$G$12,أساسيات!$I$12,IF(H319&lt;=أساسيات!$G$11,أساسيات!$I$11,IF(H319&lt;=أساسيات!$G$10,أساسيات!$I$10,IF(H319&lt;=أساسيات!$G$9,أساسيات!$I$9,IF(H319&lt;=أساسيات!$G$8,أساسيات!$I$8,IF(H319&lt;=أساسيات!$G$7,أساسيات!$I$7,IF(H319&lt;=أساسيات!$G$6,أساسيات!$I$6,IF(H319&lt;=أساسيات!$G$5,أساسيات!$I$5,IF(H319&lt;=أساسيات!$G$4,أساسيات!$I$4,IF(H319&lt;=أساسيات!$G$3,أساسيات!$I$3,أساسيات!$I$2))))))))))))</f>
        <v>ويجوز خامس ورابع</v>
      </c>
      <c r="AH319" s="134"/>
      <c r="AI319" s="143">
        <f>IFERROR(IF(H319="","",DATEDIF($H319,أساسيات!$J$2,"Y")),"")</f>
        <v>11</v>
      </c>
      <c r="AJ319" s="143">
        <f>IFERROR(IF(H319="","",DATEDIF($H319,أساسيات!$J$2,"ym")),"")</f>
        <v>6</v>
      </c>
      <c r="AK319" s="143">
        <f>IFERROR(IF(H319="","",DATEDIF($H319,أساسيات!$J$2,"md")),"")</f>
        <v>17</v>
      </c>
      <c r="AL319" s="143"/>
      <c r="AM319" s="143"/>
      <c r="AN319" s="131"/>
      <c r="AO319" s="131"/>
      <c r="AP319" s="140"/>
      <c r="AQ319" s="140"/>
    </row>
    <row r="320" spans="1:43" s="144" customFormat="1" x14ac:dyDescent="0.25">
      <c r="A320" s="131"/>
      <c r="B320" s="132"/>
      <c r="C320" s="133" t="s">
        <v>126</v>
      </c>
      <c r="D320" s="133" t="s">
        <v>1627</v>
      </c>
      <c r="E320" s="134" t="s">
        <v>113</v>
      </c>
      <c r="F320" s="135" t="s">
        <v>9</v>
      </c>
      <c r="G320" s="131" t="s">
        <v>477</v>
      </c>
      <c r="H320" s="136">
        <v>39451</v>
      </c>
      <c r="I320" s="136"/>
      <c r="J320" s="137"/>
      <c r="K320" s="138" t="s">
        <v>643</v>
      </c>
      <c r="L320" s="134" t="s">
        <v>1628</v>
      </c>
      <c r="M320" s="134" t="s">
        <v>1629</v>
      </c>
      <c r="N320" s="131"/>
      <c r="O320" s="140"/>
      <c r="P320" s="140"/>
      <c r="Q320" s="139" t="s">
        <v>115</v>
      </c>
      <c r="R320" s="140"/>
      <c r="S320" s="140"/>
      <c r="T320" s="140"/>
      <c r="U320" s="140"/>
      <c r="V320" s="134"/>
      <c r="W320" s="131"/>
      <c r="X320" s="131"/>
      <c r="Y320" s="132"/>
      <c r="Z320" s="132"/>
      <c r="AA320" s="132"/>
      <c r="AB320" s="136"/>
      <c r="AC320" s="140"/>
      <c r="AD320" s="140"/>
      <c r="AE320" s="131"/>
      <c r="AF320" s="140" t="str">
        <f>IF(H320="","",IF(H320&lt;=أساسيات!$G$13,أساسيات!$H$13,IF(H320&lt;=أساسيات!$G$12,أساسيات!$H$12,IF(H320&lt;=أساسيات!$G$11,أساسيات!$H$11,IF(H320&lt;=أساسيات!$G$10,أساسيات!$H$10,IF(H320&lt;=أساسيات!$G$9,أساسيات!$H$9,IF(H320&lt;=أساسيات!$G$8,أساسيات!$H$8,IF(H320&lt;=أساسيات!$G$7,أساسيات!$H$7,IF(H320&lt;=أساسيات!$G$6,أساسيات!$H$6,IF(H320&lt;=أساسيات!$G$5,أساسيات!$H$5,IF(H320&lt;=أساسيات!$G$4,أساسيات!$H$4,IF(H320&lt;=أساسيات!$G$3,أساسيات!$H$3,أساسيات!$H$2))))))))))))</f>
        <v>السابع</v>
      </c>
      <c r="AG320" s="142" t="str">
        <f>IF(H320="","",IF(H320&lt;=أساسيات!$G$13,أساسيات!$I$13,IF(H320&lt;=أساسيات!$G$12,أساسيات!$I$12,IF(H320&lt;=أساسيات!$G$11,أساسيات!$I$11,IF(H320&lt;=أساسيات!$G$10,أساسيات!$I$10,IF(H320&lt;=أساسيات!$G$9,أساسيات!$I$9,IF(H320&lt;=أساسيات!$G$8,أساسيات!$I$8,IF(H320&lt;=أساسيات!$G$7,أساسيات!$I$7,IF(H320&lt;=أساسيات!$G$6,أساسيات!$I$6,IF(H320&lt;=أساسيات!$G$5,أساسيات!$I$5,IF(H320&lt;=أساسيات!$G$4,أساسيات!$I$4,IF(H320&lt;=أساسيات!$G$3,أساسيات!$I$3,أساسيات!$I$2))))))))))))</f>
        <v>ويجوز سادس وخامس</v>
      </c>
      <c r="AH320" s="134"/>
      <c r="AI320" s="143">
        <f>IFERROR(IF(H320="","",DATEDIF($H320,أساسيات!$J$2,"Y")),"")</f>
        <v>11</v>
      </c>
      <c r="AJ320" s="143">
        <f>IFERROR(IF(H320="","",DATEDIF($H320,أساسيات!$J$2,"ym")),"")</f>
        <v>7</v>
      </c>
      <c r="AK320" s="143">
        <f>IFERROR(IF(H320="","",DATEDIF($H320,أساسيات!$J$2,"md")),"")</f>
        <v>28</v>
      </c>
      <c r="AL320" s="143"/>
      <c r="AM320" s="143"/>
      <c r="AN320" s="131"/>
      <c r="AO320" s="131"/>
      <c r="AP320" s="140"/>
      <c r="AQ320" s="140"/>
    </row>
    <row r="321" spans="1:43" s="144" customFormat="1" x14ac:dyDescent="0.25">
      <c r="A321" s="131" t="s">
        <v>1649</v>
      </c>
      <c r="B321" s="132"/>
      <c r="C321" s="133" t="s">
        <v>1641</v>
      </c>
      <c r="D321" s="133" t="s">
        <v>1499</v>
      </c>
      <c r="E321" s="134" t="s">
        <v>110</v>
      </c>
      <c r="F321" s="135" t="s">
        <v>1497</v>
      </c>
      <c r="G321" s="131" t="s">
        <v>1456</v>
      </c>
      <c r="H321" s="136">
        <v>38353</v>
      </c>
      <c r="I321" s="136"/>
      <c r="J321" s="137"/>
      <c r="K321" s="138" t="s">
        <v>643</v>
      </c>
      <c r="L321" s="134" t="s">
        <v>1643</v>
      </c>
      <c r="M321" s="134" t="s">
        <v>1644</v>
      </c>
      <c r="N321" s="131" t="s">
        <v>242</v>
      </c>
      <c r="O321" s="131"/>
      <c r="P321" s="131"/>
      <c r="Q321" s="139" t="s">
        <v>116</v>
      </c>
      <c r="R321" s="140"/>
      <c r="S321" s="140" t="s">
        <v>1647</v>
      </c>
      <c r="T321" s="140"/>
      <c r="U321" s="140"/>
      <c r="V321" s="134"/>
      <c r="W321" s="131"/>
      <c r="X321" s="131"/>
      <c r="Y321" s="141"/>
      <c r="Z321" s="141"/>
      <c r="AA321" s="141"/>
      <c r="AB321" s="136"/>
      <c r="AC321" s="140"/>
      <c r="AD321" s="140"/>
      <c r="AE321" s="131"/>
      <c r="AF321" s="140" t="str">
        <f>IF(H321="","",IF(H321&lt;=أساسيات!$G$13,أساسيات!$H$13,IF(H321&lt;=أساسيات!$G$12,أساسيات!$H$12,IF(H321&lt;=أساسيات!$G$11,أساسيات!$H$11,IF(H321&lt;=أساسيات!$G$10,أساسيات!$H$10,IF(H321&lt;=أساسيات!$G$9,أساسيات!$H$9,IF(H321&lt;=أساسيات!$G$8,أساسيات!$H$8,IF(H321&lt;=أساسيات!$G$7,أساسيات!$H$7,IF(H321&lt;=أساسيات!$G$6,أساسيات!$H$6,IF(H321&lt;=أساسيات!$G$5,أساسيات!$H$5,IF(H321&lt;=أساسيات!$G$4,أساسيات!$H$4,IF(H321&lt;=أساسيات!$G$3,أساسيات!$H$3,أساسيات!$H$2))))))))))))</f>
        <v>ثانوي</v>
      </c>
      <c r="AG321" s="142" t="str">
        <f>IF(H321="","",IF(H321&lt;=أساسيات!$G$13,أساسيات!$I$13,IF(H321&lt;=أساسيات!$G$12,أساسيات!$I$12,IF(H321&lt;=أساسيات!$G$11,أساسيات!$I$11,IF(H321&lt;=أساسيات!$G$10,أساسيات!$I$10,IF(H321&lt;=أساسيات!$G$9,أساسيات!$I$9,IF(H321&lt;=أساسيات!$G$8,أساسيات!$I$8,IF(H321&lt;=أساسيات!$G$7,أساسيات!$I$7,IF(H321&lt;=أساسيات!$G$6,أساسيات!$I$6,IF(H321&lt;=أساسيات!$G$5,أساسيات!$I$5,IF(H321&lt;=أساسيات!$G$4,أساسيات!$I$4,IF(H321&lt;=أساسيات!$G$3,أساسيات!$I$3,أساسيات!$I$2))))))))))))</f>
        <v>ويجوز تاسع وثامن</v>
      </c>
      <c r="AH321" s="134"/>
      <c r="AI321" s="143">
        <f>IFERROR(IF(H321="","",DATEDIF($H321,أساسيات!$J$2,"Y")),"")</f>
        <v>14</v>
      </c>
      <c r="AJ321" s="143">
        <f>IFERROR(IF(H321="","",DATEDIF($H321,أساسيات!$J$2,"ym")),"")</f>
        <v>8</v>
      </c>
      <c r="AK321" s="143">
        <f>IFERROR(IF(H321="","",DATEDIF($H321,أساسيات!$J$2,"md")),"")</f>
        <v>0</v>
      </c>
      <c r="AL321" s="143"/>
      <c r="AM321" s="143"/>
      <c r="AN321" s="131"/>
      <c r="AO321" s="131"/>
      <c r="AP321" s="140"/>
      <c r="AQ321" s="140"/>
    </row>
    <row r="322" spans="1:43" x14ac:dyDescent="0.25">
      <c r="A322" s="131" t="s">
        <v>1649</v>
      </c>
      <c r="B322" s="132"/>
      <c r="C322" s="133" t="s">
        <v>1642</v>
      </c>
      <c r="D322" s="133" t="s">
        <v>462</v>
      </c>
      <c r="E322" s="134" t="s">
        <v>148</v>
      </c>
      <c r="F322" s="135" t="s">
        <v>727</v>
      </c>
      <c r="G322" s="131"/>
      <c r="H322" s="136">
        <v>41395</v>
      </c>
      <c r="I322" s="136"/>
      <c r="J322" s="137"/>
      <c r="K322" s="138" t="s">
        <v>643</v>
      </c>
      <c r="L322" s="134" t="s">
        <v>1645</v>
      </c>
      <c r="M322" s="134" t="s">
        <v>1646</v>
      </c>
      <c r="N322" s="131"/>
      <c r="O322" s="140"/>
      <c r="P322" s="140"/>
      <c r="Q322" s="139" t="s">
        <v>115</v>
      </c>
      <c r="R322" s="140"/>
      <c r="S322" s="140"/>
      <c r="T322" s="140"/>
      <c r="U322" s="140"/>
      <c r="V322" s="134"/>
      <c r="W322" s="131"/>
      <c r="X322" s="131"/>
      <c r="Y322" s="132"/>
      <c r="Z322" s="132"/>
      <c r="AA322" s="132"/>
      <c r="AB322" s="136"/>
      <c r="AC322" s="140"/>
      <c r="AD322" s="140"/>
      <c r="AE322" s="131"/>
      <c r="AF322" s="140" t="str">
        <f>IF(H322="","",IF(H322&lt;=أساسيات!$G$13,أساسيات!$H$13,IF(H322&lt;=أساسيات!$G$12,أساسيات!$H$12,IF(H322&lt;=أساسيات!$G$11,أساسيات!$H$11,IF(H322&lt;=أساسيات!$G$10,أساسيات!$H$10,IF(H322&lt;=أساسيات!$G$9,أساسيات!$H$9,IF(H322&lt;=أساسيات!$G$8,أساسيات!$H$8,IF(H322&lt;=أساسيات!$G$7,أساسيات!$H$7,IF(H322&lt;=أساسيات!$G$6,أساسيات!$H$6,IF(H322&lt;=أساسيات!$G$5,أساسيات!$H$5,IF(H322&lt;=أساسيات!$G$4,أساسيات!$H$4,IF(H322&lt;=أساسيات!$G$3,أساسيات!$H$3,أساسيات!$H$2))))))))))))</f>
        <v>الأول</v>
      </c>
      <c r="AG322" s="142" t="str">
        <f>IF(H322="","",IF(H322&lt;=أساسيات!$G$13,أساسيات!$I$13,IF(H322&lt;=أساسيات!$G$12,أساسيات!$I$12,IF(H322&lt;=أساسيات!$G$11,أساسيات!$I$11,IF(H322&lt;=أساسيات!$G$10,أساسيات!$I$10,IF(H322&lt;=أساسيات!$G$9,أساسيات!$I$9,IF(H322&lt;=أساسيات!$G$8,أساسيات!$I$8,IF(H322&lt;=أساسيات!$G$7,أساسيات!$I$7,IF(H322&lt;=أساسيات!$G$6,أساسيات!$I$6,IF(H322&lt;=أساسيات!$G$5,أساسيات!$I$5,IF(H322&lt;=أساسيات!$G$4,أساسيات!$I$4,IF(H322&lt;=أساسيات!$G$3,أساسيات!$I$3,أساسيات!$I$2))))))))))))</f>
        <v>أول</v>
      </c>
      <c r="AH322" s="134"/>
      <c r="AI322" s="143">
        <f>IFERROR(IF(H322="","",DATEDIF($H322,أساسيات!$J$2,"Y")),"")</f>
        <v>6</v>
      </c>
      <c r="AJ322" s="143">
        <f>IFERROR(IF(H322="","",DATEDIF($H322,أساسيات!$J$2,"ym")),"")</f>
        <v>4</v>
      </c>
      <c r="AK322" s="143">
        <f>IFERROR(IF(H322="","",DATEDIF($H322,أساسيات!$J$2,"md")),"")</f>
        <v>0</v>
      </c>
      <c r="AL322" s="143"/>
      <c r="AM322" s="143"/>
      <c r="AN322" s="131"/>
      <c r="AO322" s="131"/>
      <c r="AP322" s="140"/>
      <c r="AQ322" s="140"/>
    </row>
    <row r="323" spans="1:43" x14ac:dyDescent="0.25">
      <c r="A323" s="47"/>
      <c r="B323" s="48"/>
      <c r="C323" s="50"/>
      <c r="D323" s="50"/>
      <c r="E323" s="49"/>
      <c r="F323" s="51"/>
      <c r="G323" s="15"/>
      <c r="H323" s="28"/>
      <c r="I323" s="28"/>
      <c r="J323" s="52"/>
      <c r="K323" s="100"/>
      <c r="L323" s="49" t="s">
        <v>1325</v>
      </c>
      <c r="M323" s="49" t="s">
        <v>1326</v>
      </c>
      <c r="N323" s="47"/>
      <c r="O323" s="47"/>
      <c r="P323" s="47"/>
      <c r="Q323" s="30"/>
      <c r="R323" s="41"/>
      <c r="S323" s="41"/>
      <c r="T323" s="41"/>
      <c r="U323" s="41"/>
      <c r="V323" s="16"/>
      <c r="W323" s="47"/>
      <c r="X323" s="47"/>
      <c r="Y323" s="32"/>
      <c r="Z323" s="32"/>
      <c r="AA323" s="32"/>
      <c r="AB323" s="28"/>
      <c r="AC323" s="41"/>
      <c r="AD323" s="41"/>
      <c r="AE323" s="47"/>
      <c r="AF323" s="41" t="str">
        <f>IF(H323="","",IF(H323&lt;=أساسيات!$G$13,أساسيات!$H$13,IF(H323&lt;=أساسيات!$G$12,أساسيات!$H$12,IF(H323&lt;=أساسيات!$G$11,أساسيات!$H$11,IF(H323&lt;=أساسيات!$G$10,أساسيات!$H$10,IF(H323&lt;=أساسيات!$G$9,أساسيات!$H$9,IF(H323&lt;=أساسيات!$G$8,أساسيات!$H$8,IF(H323&lt;=أساسيات!$G$7,أساسيات!$H$7,IF(H323&lt;=أساسيات!$G$6,أساسيات!$H$6,IF(H323&lt;=أساسيات!$G$5,أساسيات!$H$5,IF(H323&lt;=أساسيات!$G$4,أساسيات!$H$4,IF(H323&lt;=أساسيات!$G$3,أساسيات!$H$3,أساسيات!$H$2))))))))))))</f>
        <v/>
      </c>
      <c r="AG323" s="53" t="str">
        <f>IF(H323="","",IF(H323&lt;=أساسيات!$G$13,أساسيات!$I$13,IF(H323&lt;=أساسيات!$G$12,أساسيات!$I$12,IF(H323&lt;=أساسيات!$G$11,أساسيات!$I$11,IF(H323&lt;=أساسيات!$G$10,أساسيات!$I$10,IF(H323&lt;=أساسيات!$G$9,أساسيات!$I$9,IF(H323&lt;=أساسيات!$G$8,أساسيات!$I$8,IF(H323&lt;=أساسيات!$G$7,أساسيات!$I$7,IF(H323&lt;=أساسيات!$G$6,أساسيات!$I$6,IF(H323&lt;=أساسيات!$G$5,أساسيات!$I$5,IF(H323&lt;=أساسيات!$G$4,أساسيات!$I$4,IF(H323&lt;=أساسيات!$G$3,أساسيات!$I$3,أساسيات!$I$2))))))))))))</f>
        <v/>
      </c>
      <c r="AH323" s="16"/>
      <c r="AI323" s="101" t="str">
        <f>IFERROR(IF(H323="","",DATEDIF($H323,أساسيات!$J$2,"Y")),"")</f>
        <v/>
      </c>
      <c r="AJ323" s="101" t="str">
        <f>IFERROR(IF(H323="","",DATEDIF($H323,أساسيات!$J$2,"ym")),"")</f>
        <v/>
      </c>
      <c r="AK323" s="101" t="str">
        <f>IFERROR(IF(H323="","",DATEDIF($H323,أساسيات!$J$2,"md")),"")</f>
        <v/>
      </c>
      <c r="AL323" s="101"/>
      <c r="AM323" s="101"/>
      <c r="AN323" s="47"/>
      <c r="AO323" s="47"/>
      <c r="AP323" s="41"/>
      <c r="AQ323" s="41"/>
    </row>
    <row r="324" spans="1:43" x14ac:dyDescent="0.25">
      <c r="A324" s="47"/>
      <c r="B324" s="48"/>
      <c r="C324" s="50"/>
      <c r="D324" s="50"/>
      <c r="E324" s="49"/>
      <c r="F324" s="51"/>
      <c r="G324" s="15"/>
      <c r="H324" s="28"/>
      <c r="I324" s="28"/>
      <c r="J324" s="52"/>
      <c r="K324" s="100"/>
      <c r="L324" s="49" t="s">
        <v>1325</v>
      </c>
      <c r="M324" s="49" t="s">
        <v>1326</v>
      </c>
      <c r="N324" s="47"/>
      <c r="O324" s="47"/>
      <c r="P324" s="47"/>
      <c r="Q324" s="30"/>
      <c r="R324" s="41"/>
      <c r="S324" s="41"/>
      <c r="T324" s="41"/>
      <c r="U324" s="41"/>
      <c r="V324" s="16"/>
      <c r="W324" s="47"/>
      <c r="X324" s="47"/>
      <c r="Y324" s="32"/>
      <c r="Z324" s="32"/>
      <c r="AA324" s="32"/>
      <c r="AB324" s="28"/>
      <c r="AC324" s="41"/>
      <c r="AD324" s="41"/>
      <c r="AE324" s="47"/>
      <c r="AF324" s="41" t="str">
        <f>IF(H324="","",IF(H324&lt;=أساسيات!$G$13,أساسيات!$H$13,IF(H324&lt;=أساسيات!$G$12,أساسيات!$H$12,IF(H324&lt;=أساسيات!$G$11,أساسيات!$H$11,IF(H324&lt;=أساسيات!$G$10,أساسيات!$H$10,IF(H324&lt;=أساسيات!$G$9,أساسيات!$H$9,IF(H324&lt;=أساسيات!$G$8,أساسيات!$H$8,IF(H324&lt;=أساسيات!$G$7,أساسيات!$H$7,IF(H324&lt;=أساسيات!$G$6,أساسيات!$H$6,IF(H324&lt;=أساسيات!$G$5,أساسيات!$H$5,IF(H324&lt;=أساسيات!$G$4,أساسيات!$H$4,IF(H324&lt;=أساسيات!$G$3,أساسيات!$H$3,أساسيات!$H$2))))))))))))</f>
        <v/>
      </c>
      <c r="AG324" s="53" t="str">
        <f>IF(H324="","",IF(H324&lt;=أساسيات!$G$13,أساسيات!$I$13,IF(H324&lt;=أساسيات!$G$12,أساسيات!$I$12,IF(H324&lt;=أساسيات!$G$11,أساسيات!$I$11,IF(H324&lt;=أساسيات!$G$10,أساسيات!$I$10,IF(H324&lt;=أساسيات!$G$9,أساسيات!$I$9,IF(H324&lt;=أساسيات!$G$8,أساسيات!$I$8,IF(H324&lt;=أساسيات!$G$7,أساسيات!$I$7,IF(H324&lt;=أساسيات!$G$6,أساسيات!$I$6,IF(H324&lt;=أساسيات!$G$5,أساسيات!$I$5,IF(H324&lt;=أساسيات!$G$4,أساسيات!$I$4,IF(H324&lt;=أساسيات!$G$3,أساسيات!$I$3,أساسيات!$I$2))))))))))))</f>
        <v/>
      </c>
      <c r="AH324" s="16"/>
      <c r="AI324" s="101" t="str">
        <f>IFERROR(IF(H324="","",DATEDIF($H324,أساسيات!$J$2,"Y")),"")</f>
        <v/>
      </c>
      <c r="AJ324" s="101" t="str">
        <f>IFERROR(IF(H324="","",DATEDIF($H324,أساسيات!$J$2,"ym")),"")</f>
        <v/>
      </c>
      <c r="AK324" s="101" t="str">
        <f>IFERROR(IF(H324="","",DATEDIF($H324,أساسيات!$J$2,"md")),"")</f>
        <v/>
      </c>
      <c r="AL324" s="101"/>
      <c r="AM324" s="101"/>
      <c r="AN324" s="47"/>
      <c r="AO324" s="47"/>
      <c r="AP324" s="41"/>
      <c r="AQ324" s="41"/>
    </row>
    <row r="325" spans="1:43" x14ac:dyDescent="0.25">
      <c r="A325" s="47"/>
      <c r="B325" s="48"/>
      <c r="C325" s="50"/>
      <c r="D325" s="50"/>
      <c r="E325" s="49"/>
      <c r="F325" s="51"/>
      <c r="G325" s="15"/>
      <c r="H325" s="28"/>
      <c r="I325" s="28"/>
      <c r="J325" s="52"/>
      <c r="K325" s="100"/>
      <c r="L325" s="49" t="s">
        <v>1325</v>
      </c>
      <c r="M325" s="49" t="s">
        <v>1326</v>
      </c>
      <c r="N325" s="47"/>
      <c r="O325" s="47"/>
      <c r="P325" s="47"/>
      <c r="Q325" s="30"/>
      <c r="R325" s="41"/>
      <c r="S325" s="41"/>
      <c r="T325" s="41"/>
      <c r="U325" s="41"/>
      <c r="V325" s="16"/>
      <c r="W325" s="47"/>
      <c r="X325" s="47"/>
      <c r="Y325" s="32"/>
      <c r="Z325" s="32"/>
      <c r="AA325" s="32"/>
      <c r="AB325" s="28"/>
      <c r="AC325" s="41"/>
      <c r="AD325" s="41"/>
      <c r="AE325" s="47"/>
      <c r="AF325" s="41" t="str">
        <f>IF(H325="","",IF(H325&lt;=أساسيات!$G$13,أساسيات!$H$13,IF(H325&lt;=أساسيات!$G$12,أساسيات!$H$12,IF(H325&lt;=أساسيات!$G$11,أساسيات!$H$11,IF(H325&lt;=أساسيات!$G$10,أساسيات!$H$10,IF(H325&lt;=أساسيات!$G$9,أساسيات!$H$9,IF(H325&lt;=أساسيات!$G$8,أساسيات!$H$8,IF(H325&lt;=أساسيات!$G$7,أساسيات!$H$7,IF(H325&lt;=أساسيات!$G$6,أساسيات!$H$6,IF(H325&lt;=أساسيات!$G$5,أساسيات!$H$5,IF(H325&lt;=أساسيات!$G$4,أساسيات!$H$4,IF(H325&lt;=أساسيات!$G$3,أساسيات!$H$3,أساسيات!$H$2))))))))))))</f>
        <v/>
      </c>
      <c r="AG325" s="53" t="str">
        <f>IF(H325="","",IF(H325&lt;=أساسيات!$G$13,أساسيات!$I$13,IF(H325&lt;=أساسيات!$G$12,أساسيات!$I$12,IF(H325&lt;=أساسيات!$G$11,أساسيات!$I$11,IF(H325&lt;=أساسيات!$G$10,أساسيات!$I$10,IF(H325&lt;=أساسيات!$G$9,أساسيات!$I$9,IF(H325&lt;=أساسيات!$G$8,أساسيات!$I$8,IF(H325&lt;=أساسيات!$G$7,أساسيات!$I$7,IF(H325&lt;=أساسيات!$G$6,أساسيات!$I$6,IF(H325&lt;=أساسيات!$G$5,أساسيات!$I$5,IF(H325&lt;=أساسيات!$G$4,أساسيات!$I$4,IF(H325&lt;=أساسيات!$G$3,أساسيات!$I$3,أساسيات!$I$2))))))))))))</f>
        <v/>
      </c>
      <c r="AH325" s="16"/>
      <c r="AI325" s="101" t="str">
        <f>IFERROR(IF(H325="","",DATEDIF($H325,أساسيات!$J$2,"Y")),"")</f>
        <v/>
      </c>
      <c r="AJ325" s="101" t="str">
        <f>IFERROR(IF(H325="","",DATEDIF($H325,أساسيات!$J$2,"ym")),"")</f>
        <v/>
      </c>
      <c r="AK325" s="101" t="str">
        <f>IFERROR(IF(H325="","",DATEDIF($H325,أساسيات!$J$2,"md")),"")</f>
        <v/>
      </c>
      <c r="AL325" s="101"/>
      <c r="AM325" s="101"/>
      <c r="AN325" s="47"/>
      <c r="AO325" s="47"/>
      <c r="AP325" s="41"/>
      <c r="AQ325" s="41"/>
    </row>
    <row r="326" spans="1:43" x14ac:dyDescent="0.25">
      <c r="A326" s="47"/>
      <c r="B326" s="48"/>
      <c r="C326" s="50"/>
      <c r="D326" s="50"/>
      <c r="E326" s="49"/>
      <c r="F326" s="51"/>
      <c r="G326" s="15"/>
      <c r="H326" s="28"/>
      <c r="I326" s="28"/>
      <c r="J326" s="52"/>
      <c r="K326" s="100"/>
      <c r="L326" s="49" t="s">
        <v>1325</v>
      </c>
      <c r="M326" s="49" t="s">
        <v>1326</v>
      </c>
      <c r="N326" s="47"/>
      <c r="O326" s="47"/>
      <c r="P326" s="47"/>
      <c r="Q326" s="30"/>
      <c r="R326" s="41"/>
      <c r="S326" s="41"/>
      <c r="T326" s="41"/>
      <c r="U326" s="41"/>
      <c r="V326" s="16"/>
      <c r="W326" s="47"/>
      <c r="X326" s="47"/>
      <c r="Y326" s="32"/>
      <c r="Z326" s="32"/>
      <c r="AA326" s="32"/>
      <c r="AB326" s="28"/>
      <c r="AC326" s="41"/>
      <c r="AD326" s="41"/>
      <c r="AE326" s="47"/>
      <c r="AF326" s="41" t="str">
        <f>IF(H326="","",IF(H326&lt;=أساسيات!$G$13,أساسيات!$H$13,IF(H326&lt;=أساسيات!$G$12,أساسيات!$H$12,IF(H326&lt;=أساسيات!$G$11,أساسيات!$H$11,IF(H326&lt;=أساسيات!$G$10,أساسيات!$H$10,IF(H326&lt;=أساسيات!$G$9,أساسيات!$H$9,IF(H326&lt;=أساسيات!$G$8,أساسيات!$H$8,IF(H326&lt;=أساسيات!$G$7,أساسيات!$H$7,IF(H326&lt;=أساسيات!$G$6,أساسيات!$H$6,IF(H326&lt;=أساسيات!$G$5,أساسيات!$H$5,IF(H326&lt;=أساسيات!$G$4,أساسيات!$H$4,IF(H326&lt;=أساسيات!$G$3,أساسيات!$H$3,أساسيات!$H$2))))))))))))</f>
        <v/>
      </c>
      <c r="AG326" s="53" t="str">
        <f>IF(H326="","",IF(H326&lt;=أساسيات!$G$13,أساسيات!$I$13,IF(H326&lt;=أساسيات!$G$12,أساسيات!$I$12,IF(H326&lt;=أساسيات!$G$11,أساسيات!$I$11,IF(H326&lt;=أساسيات!$G$10,أساسيات!$I$10,IF(H326&lt;=أساسيات!$G$9,أساسيات!$I$9,IF(H326&lt;=أساسيات!$G$8,أساسيات!$I$8,IF(H326&lt;=أساسيات!$G$7,أساسيات!$I$7,IF(H326&lt;=أساسيات!$G$6,أساسيات!$I$6,IF(H326&lt;=أساسيات!$G$5,أساسيات!$I$5,IF(H326&lt;=أساسيات!$G$4,أساسيات!$I$4,IF(H326&lt;=أساسيات!$G$3,أساسيات!$I$3,أساسيات!$I$2))))))))))))</f>
        <v/>
      </c>
      <c r="AH326" s="16"/>
      <c r="AI326" s="101" t="str">
        <f>IFERROR(IF(H326="","",DATEDIF($H326,أساسيات!$J$2,"Y")),"")</f>
        <v/>
      </c>
      <c r="AJ326" s="101" t="str">
        <f>IFERROR(IF(H326="","",DATEDIF($H326,أساسيات!$J$2,"ym")),"")</f>
        <v/>
      </c>
      <c r="AK326" s="101" t="str">
        <f>IFERROR(IF(H326="","",DATEDIF($H326,أساسيات!$J$2,"md")),"")</f>
        <v/>
      </c>
      <c r="AL326" s="101"/>
      <c r="AM326" s="101"/>
      <c r="AN326" s="47"/>
      <c r="AO326" s="47"/>
      <c r="AP326" s="41"/>
      <c r="AQ326" s="41"/>
    </row>
    <row r="327" spans="1:43" x14ac:dyDescent="0.25">
      <c r="A327" s="47"/>
      <c r="B327" s="48"/>
      <c r="C327" s="50"/>
      <c r="D327" s="50"/>
      <c r="E327" s="49"/>
      <c r="F327" s="51"/>
      <c r="G327" s="15"/>
      <c r="H327" s="28"/>
      <c r="I327" s="28"/>
      <c r="J327" s="52"/>
      <c r="K327" s="100"/>
      <c r="L327" s="49" t="s">
        <v>1325</v>
      </c>
      <c r="M327" s="49" t="s">
        <v>1326</v>
      </c>
      <c r="N327" s="47"/>
      <c r="O327" s="47"/>
      <c r="P327" s="47"/>
      <c r="Q327" s="30"/>
      <c r="R327" s="41"/>
      <c r="S327" s="41"/>
      <c r="T327" s="41"/>
      <c r="U327" s="41"/>
      <c r="V327" s="16"/>
      <c r="W327" s="47"/>
      <c r="X327" s="47"/>
      <c r="Y327" s="32"/>
      <c r="Z327" s="32"/>
      <c r="AA327" s="32"/>
      <c r="AB327" s="28"/>
      <c r="AC327" s="41"/>
      <c r="AD327" s="41"/>
      <c r="AE327" s="47"/>
      <c r="AF327" s="41" t="str">
        <f>IF(H327="","",IF(H327&lt;=أساسيات!$G$13,أساسيات!$H$13,IF(H327&lt;=أساسيات!$G$12,أساسيات!$H$12,IF(H327&lt;=أساسيات!$G$11,أساسيات!$H$11,IF(H327&lt;=أساسيات!$G$10,أساسيات!$H$10,IF(H327&lt;=أساسيات!$G$9,أساسيات!$H$9,IF(H327&lt;=أساسيات!$G$8,أساسيات!$H$8,IF(H327&lt;=أساسيات!$G$7,أساسيات!$H$7,IF(H327&lt;=أساسيات!$G$6,أساسيات!$H$6,IF(H327&lt;=أساسيات!$G$5,أساسيات!$H$5,IF(H327&lt;=أساسيات!$G$4,أساسيات!$H$4,IF(H327&lt;=أساسيات!$G$3,أساسيات!$H$3,أساسيات!$H$2))))))))))))</f>
        <v/>
      </c>
      <c r="AG327" s="53" t="str">
        <f>IF(H327="","",IF(H327&lt;=أساسيات!$G$13,أساسيات!$I$13,IF(H327&lt;=أساسيات!$G$12,أساسيات!$I$12,IF(H327&lt;=أساسيات!$G$11,أساسيات!$I$11,IF(H327&lt;=أساسيات!$G$10,أساسيات!$I$10,IF(H327&lt;=أساسيات!$G$9,أساسيات!$I$9,IF(H327&lt;=أساسيات!$G$8,أساسيات!$I$8,IF(H327&lt;=أساسيات!$G$7,أساسيات!$I$7,IF(H327&lt;=أساسيات!$G$6,أساسيات!$I$6,IF(H327&lt;=أساسيات!$G$5,أساسيات!$I$5,IF(H327&lt;=أساسيات!$G$4,أساسيات!$I$4,IF(H327&lt;=أساسيات!$G$3,أساسيات!$I$3,أساسيات!$I$2))))))))))))</f>
        <v/>
      </c>
      <c r="AH327" s="16"/>
      <c r="AI327" s="101" t="str">
        <f>IFERROR(IF(H327="","",DATEDIF($H327,أساسيات!$J$2,"Y")),"")</f>
        <v/>
      </c>
      <c r="AJ327" s="101" t="str">
        <f>IFERROR(IF(H327="","",DATEDIF($H327,أساسيات!$J$2,"ym")),"")</f>
        <v/>
      </c>
      <c r="AK327" s="101" t="str">
        <f>IFERROR(IF(H327="","",DATEDIF($H327,أساسيات!$J$2,"md")),"")</f>
        <v/>
      </c>
      <c r="AL327" s="101"/>
      <c r="AM327" s="101"/>
      <c r="AN327" s="47"/>
      <c r="AO327" s="47"/>
      <c r="AP327" s="41"/>
      <c r="AQ327" s="41"/>
    </row>
    <row r="328" spans="1:43" x14ac:dyDescent="0.25">
      <c r="A328" s="47"/>
      <c r="B328" s="48"/>
      <c r="C328" s="50"/>
      <c r="D328" s="50"/>
      <c r="E328" s="49"/>
      <c r="F328" s="51"/>
      <c r="G328" s="15"/>
      <c r="H328" s="28"/>
      <c r="I328" s="28"/>
      <c r="J328" s="52"/>
      <c r="K328" s="100"/>
      <c r="L328" s="49" t="s">
        <v>1325</v>
      </c>
      <c r="M328" s="49" t="s">
        <v>1326</v>
      </c>
      <c r="N328" s="47"/>
      <c r="O328" s="47"/>
      <c r="P328" s="47"/>
      <c r="Q328" s="30"/>
      <c r="R328" s="41"/>
      <c r="S328" s="41"/>
      <c r="T328" s="41"/>
      <c r="U328" s="41"/>
      <c r="V328" s="16"/>
      <c r="W328" s="47"/>
      <c r="X328" s="47"/>
      <c r="Y328" s="32"/>
      <c r="Z328" s="32"/>
      <c r="AA328" s="32"/>
      <c r="AB328" s="28"/>
      <c r="AC328" s="41"/>
      <c r="AD328" s="41"/>
      <c r="AE328" s="47"/>
      <c r="AF328" s="41" t="str">
        <f>IF(H328="","",IF(H328&lt;=أساسيات!$G$13,أساسيات!$H$13,IF(H328&lt;=أساسيات!$G$12,أساسيات!$H$12,IF(H328&lt;=أساسيات!$G$11,أساسيات!$H$11,IF(H328&lt;=أساسيات!$G$10,أساسيات!$H$10,IF(H328&lt;=أساسيات!$G$9,أساسيات!$H$9,IF(H328&lt;=أساسيات!$G$8,أساسيات!$H$8,IF(H328&lt;=أساسيات!$G$7,أساسيات!$H$7,IF(H328&lt;=أساسيات!$G$6,أساسيات!$H$6,IF(H328&lt;=أساسيات!$G$5,أساسيات!$H$5,IF(H328&lt;=أساسيات!$G$4,أساسيات!$H$4,IF(H328&lt;=أساسيات!$G$3,أساسيات!$H$3,أساسيات!$H$2))))))))))))</f>
        <v/>
      </c>
      <c r="AG328" s="53" t="str">
        <f>IF(H328="","",IF(H328&lt;=أساسيات!$G$13,أساسيات!$I$13,IF(H328&lt;=أساسيات!$G$12,أساسيات!$I$12,IF(H328&lt;=أساسيات!$G$11,أساسيات!$I$11,IF(H328&lt;=أساسيات!$G$10,أساسيات!$I$10,IF(H328&lt;=أساسيات!$G$9,أساسيات!$I$9,IF(H328&lt;=أساسيات!$G$8,أساسيات!$I$8,IF(H328&lt;=أساسيات!$G$7,أساسيات!$I$7,IF(H328&lt;=أساسيات!$G$6,أساسيات!$I$6,IF(H328&lt;=أساسيات!$G$5,أساسيات!$I$5,IF(H328&lt;=أساسيات!$G$4,أساسيات!$I$4,IF(H328&lt;=أساسيات!$G$3,أساسيات!$I$3,أساسيات!$I$2))))))))))))</f>
        <v/>
      </c>
      <c r="AH328" s="16"/>
      <c r="AI328" s="101" t="str">
        <f>IFERROR(IF(H328="","",DATEDIF($H328,أساسيات!$J$2,"Y")),"")</f>
        <v/>
      </c>
      <c r="AJ328" s="101" t="str">
        <f>IFERROR(IF(H328="","",DATEDIF($H328,أساسيات!$J$2,"ym")),"")</f>
        <v/>
      </c>
      <c r="AK328" s="101" t="str">
        <f>IFERROR(IF(H328="","",DATEDIF($H328,أساسيات!$J$2,"md")),"")</f>
        <v/>
      </c>
      <c r="AL328" s="101"/>
      <c r="AM328" s="101"/>
      <c r="AN328" s="47"/>
      <c r="AO328" s="47"/>
      <c r="AP328" s="41"/>
      <c r="AQ328" s="41"/>
    </row>
    <row r="329" spans="1:43" x14ac:dyDescent="0.25">
      <c r="A329" s="47"/>
      <c r="B329" s="48"/>
      <c r="C329" s="50"/>
      <c r="D329" s="50"/>
      <c r="E329" s="49"/>
      <c r="F329" s="51"/>
      <c r="G329" s="15"/>
      <c r="H329" s="28"/>
      <c r="I329" s="28"/>
      <c r="J329" s="52"/>
      <c r="K329" s="100"/>
      <c r="L329" s="49" t="s">
        <v>1325</v>
      </c>
      <c r="M329" s="49" t="s">
        <v>1326</v>
      </c>
      <c r="N329" s="47"/>
      <c r="O329" s="47"/>
      <c r="P329" s="47"/>
      <c r="Q329" s="30"/>
      <c r="R329" s="41"/>
      <c r="S329" s="41"/>
      <c r="T329" s="41"/>
      <c r="U329" s="41"/>
      <c r="V329" s="16"/>
      <c r="W329" s="47"/>
      <c r="X329" s="47"/>
      <c r="Y329" s="32"/>
      <c r="Z329" s="32"/>
      <c r="AA329" s="32"/>
      <c r="AB329" s="28"/>
      <c r="AC329" s="41"/>
      <c r="AD329" s="41"/>
      <c r="AE329" s="47"/>
      <c r="AF329" s="41" t="str">
        <f>IF(H329="","",IF(H329&lt;=أساسيات!$G$13,أساسيات!$H$13,IF(H329&lt;=أساسيات!$G$12,أساسيات!$H$12,IF(H329&lt;=أساسيات!$G$11,أساسيات!$H$11,IF(H329&lt;=أساسيات!$G$10,أساسيات!$H$10,IF(H329&lt;=أساسيات!$G$9,أساسيات!$H$9,IF(H329&lt;=أساسيات!$G$8,أساسيات!$H$8,IF(H329&lt;=أساسيات!$G$7,أساسيات!$H$7,IF(H329&lt;=أساسيات!$G$6,أساسيات!$H$6,IF(H329&lt;=أساسيات!$G$5,أساسيات!$H$5,IF(H329&lt;=أساسيات!$G$4,أساسيات!$H$4,IF(H329&lt;=أساسيات!$G$3,أساسيات!$H$3,أساسيات!$H$2))))))))))))</f>
        <v/>
      </c>
      <c r="AG329" s="53" t="str">
        <f>IF(H329="","",IF(H329&lt;=أساسيات!$G$13,أساسيات!$I$13,IF(H329&lt;=أساسيات!$G$12,أساسيات!$I$12,IF(H329&lt;=أساسيات!$G$11,أساسيات!$I$11,IF(H329&lt;=أساسيات!$G$10,أساسيات!$I$10,IF(H329&lt;=أساسيات!$G$9,أساسيات!$I$9,IF(H329&lt;=أساسيات!$G$8,أساسيات!$I$8,IF(H329&lt;=أساسيات!$G$7,أساسيات!$I$7,IF(H329&lt;=أساسيات!$G$6,أساسيات!$I$6,IF(H329&lt;=أساسيات!$G$5,أساسيات!$I$5,IF(H329&lt;=أساسيات!$G$4,أساسيات!$I$4,IF(H329&lt;=أساسيات!$G$3,أساسيات!$I$3,أساسيات!$I$2))))))))))))</f>
        <v/>
      </c>
      <c r="AH329" s="16"/>
      <c r="AI329" s="101" t="str">
        <f>IFERROR(IF(H329="","",DATEDIF($H329,أساسيات!$J$2,"Y")),"")</f>
        <v/>
      </c>
      <c r="AJ329" s="101" t="str">
        <f>IFERROR(IF(H329="","",DATEDIF($H329,أساسيات!$J$2,"ym")),"")</f>
        <v/>
      </c>
      <c r="AK329" s="101" t="str">
        <f>IFERROR(IF(H329="","",DATEDIF($H329,أساسيات!$J$2,"md")),"")</f>
        <v/>
      </c>
      <c r="AL329" s="101"/>
      <c r="AM329" s="101"/>
      <c r="AN329" s="47"/>
      <c r="AO329" s="47"/>
      <c r="AP329" s="41"/>
      <c r="AQ329" s="41"/>
    </row>
    <row r="330" spans="1:43" x14ac:dyDescent="0.25">
      <c r="A330" s="47"/>
      <c r="B330" s="48"/>
      <c r="C330" s="50"/>
      <c r="D330" s="50"/>
      <c r="E330" s="49"/>
      <c r="F330" s="51"/>
      <c r="G330" s="15"/>
      <c r="H330" s="28"/>
      <c r="I330" s="28"/>
      <c r="J330" s="52"/>
      <c r="K330" s="100"/>
      <c r="L330" s="49" t="s">
        <v>1325</v>
      </c>
      <c r="M330" s="49" t="s">
        <v>1326</v>
      </c>
      <c r="N330" s="47"/>
      <c r="O330" s="47"/>
      <c r="P330" s="47"/>
      <c r="Q330" s="30"/>
      <c r="R330" s="41"/>
      <c r="S330" s="41"/>
      <c r="T330" s="41"/>
      <c r="U330" s="41"/>
      <c r="V330" s="16"/>
      <c r="W330" s="47"/>
      <c r="X330" s="47"/>
      <c r="Y330" s="32"/>
      <c r="Z330" s="32"/>
      <c r="AA330" s="32"/>
      <c r="AB330" s="28"/>
      <c r="AC330" s="41"/>
      <c r="AD330" s="41"/>
      <c r="AE330" s="47"/>
      <c r="AF330" s="41" t="str">
        <f>IF(H330="","",IF(H330&lt;=أساسيات!$G$13,أساسيات!$H$13,IF(H330&lt;=أساسيات!$G$12,أساسيات!$H$12,IF(H330&lt;=أساسيات!$G$11,أساسيات!$H$11,IF(H330&lt;=أساسيات!$G$10,أساسيات!$H$10,IF(H330&lt;=أساسيات!$G$9,أساسيات!$H$9,IF(H330&lt;=أساسيات!$G$8,أساسيات!$H$8,IF(H330&lt;=أساسيات!$G$7,أساسيات!$H$7,IF(H330&lt;=أساسيات!$G$6,أساسيات!$H$6,IF(H330&lt;=أساسيات!$G$5,أساسيات!$H$5,IF(H330&lt;=أساسيات!$G$4,أساسيات!$H$4,IF(H330&lt;=أساسيات!$G$3,أساسيات!$H$3,أساسيات!$H$2))))))))))))</f>
        <v/>
      </c>
      <c r="AG330" s="53" t="str">
        <f>IF(H330="","",IF(H330&lt;=أساسيات!$G$13,أساسيات!$I$13,IF(H330&lt;=أساسيات!$G$12,أساسيات!$I$12,IF(H330&lt;=أساسيات!$G$11,أساسيات!$I$11,IF(H330&lt;=أساسيات!$G$10,أساسيات!$I$10,IF(H330&lt;=أساسيات!$G$9,أساسيات!$I$9,IF(H330&lt;=أساسيات!$G$8,أساسيات!$I$8,IF(H330&lt;=أساسيات!$G$7,أساسيات!$I$7,IF(H330&lt;=أساسيات!$G$6,أساسيات!$I$6,IF(H330&lt;=أساسيات!$G$5,أساسيات!$I$5,IF(H330&lt;=أساسيات!$G$4,أساسيات!$I$4,IF(H330&lt;=أساسيات!$G$3,أساسيات!$I$3,أساسيات!$I$2))))))))))))</f>
        <v/>
      </c>
      <c r="AH330" s="16"/>
      <c r="AI330" s="101" t="str">
        <f>IFERROR(IF(H330="","",DATEDIF($H330,أساسيات!$J$2,"Y")),"")</f>
        <v/>
      </c>
      <c r="AJ330" s="101" t="str">
        <f>IFERROR(IF(H330="","",DATEDIF($H330,أساسيات!$J$2,"ym")),"")</f>
        <v/>
      </c>
      <c r="AK330" s="101" t="str">
        <f>IFERROR(IF(H330="","",DATEDIF($H330,أساسيات!$J$2,"md")),"")</f>
        <v/>
      </c>
      <c r="AL330" s="101"/>
      <c r="AM330" s="101"/>
      <c r="AN330" s="47"/>
      <c r="AO330" s="47"/>
      <c r="AP330" s="41"/>
      <c r="AQ330" s="41"/>
    </row>
    <row r="331" spans="1:43" x14ac:dyDescent="0.25">
      <c r="A331" s="47"/>
      <c r="B331" s="48"/>
      <c r="C331" s="50"/>
      <c r="D331" s="50"/>
      <c r="E331" s="49"/>
      <c r="F331" s="51"/>
      <c r="G331" s="15"/>
      <c r="H331" s="28"/>
      <c r="I331" s="28"/>
      <c r="J331" s="52"/>
      <c r="K331" s="100"/>
      <c r="L331" s="49" t="s">
        <v>1325</v>
      </c>
      <c r="M331" s="49" t="s">
        <v>1326</v>
      </c>
      <c r="N331" s="47"/>
      <c r="O331" s="47"/>
      <c r="P331" s="47"/>
      <c r="Q331" s="30"/>
      <c r="R331" s="41"/>
      <c r="S331" s="41"/>
      <c r="T331" s="41"/>
      <c r="U331" s="41"/>
      <c r="V331" s="16"/>
      <c r="W331" s="47"/>
      <c r="X331" s="47"/>
      <c r="Y331" s="32"/>
      <c r="Z331" s="32"/>
      <c r="AA331" s="32"/>
      <c r="AB331" s="28"/>
      <c r="AC331" s="41"/>
      <c r="AD331" s="41"/>
      <c r="AE331" s="47"/>
      <c r="AF331" s="41" t="str">
        <f>IF(H331="","",IF(H331&lt;=أساسيات!$G$13,أساسيات!$H$13,IF(H331&lt;=أساسيات!$G$12,أساسيات!$H$12,IF(H331&lt;=أساسيات!$G$11,أساسيات!$H$11,IF(H331&lt;=أساسيات!$G$10,أساسيات!$H$10,IF(H331&lt;=أساسيات!$G$9,أساسيات!$H$9,IF(H331&lt;=أساسيات!$G$8,أساسيات!$H$8,IF(H331&lt;=أساسيات!$G$7,أساسيات!$H$7,IF(H331&lt;=أساسيات!$G$6,أساسيات!$H$6,IF(H331&lt;=أساسيات!$G$5,أساسيات!$H$5,IF(H331&lt;=أساسيات!$G$4,أساسيات!$H$4,IF(H331&lt;=أساسيات!$G$3,أساسيات!$H$3,أساسيات!$H$2))))))))))))</f>
        <v/>
      </c>
      <c r="AG331" s="53" t="str">
        <f>IF(H331="","",IF(H331&lt;=أساسيات!$G$13,أساسيات!$I$13,IF(H331&lt;=أساسيات!$G$12,أساسيات!$I$12,IF(H331&lt;=أساسيات!$G$11,أساسيات!$I$11,IF(H331&lt;=أساسيات!$G$10,أساسيات!$I$10,IF(H331&lt;=أساسيات!$G$9,أساسيات!$I$9,IF(H331&lt;=أساسيات!$G$8,أساسيات!$I$8,IF(H331&lt;=أساسيات!$G$7,أساسيات!$I$7,IF(H331&lt;=أساسيات!$G$6,أساسيات!$I$6,IF(H331&lt;=أساسيات!$G$5,أساسيات!$I$5,IF(H331&lt;=أساسيات!$G$4,أساسيات!$I$4,IF(H331&lt;=أساسيات!$G$3,أساسيات!$I$3,أساسيات!$I$2))))))))))))</f>
        <v/>
      </c>
      <c r="AH331" s="16"/>
      <c r="AI331" s="101" t="str">
        <f>IFERROR(IF(H331="","",DATEDIF($H331,أساسيات!$J$2,"Y")),"")</f>
        <v/>
      </c>
      <c r="AJ331" s="101" t="str">
        <f>IFERROR(IF(H331="","",DATEDIF($H331,أساسيات!$J$2,"ym")),"")</f>
        <v/>
      </c>
      <c r="AK331" s="101" t="str">
        <f>IFERROR(IF(H331="","",DATEDIF($H331,أساسيات!$J$2,"md")),"")</f>
        <v/>
      </c>
      <c r="AL331" s="101"/>
      <c r="AM331" s="101"/>
      <c r="AN331" s="47"/>
      <c r="AO331" s="47"/>
      <c r="AP331" s="41"/>
      <c r="AQ331" s="41"/>
    </row>
    <row r="332" spans="1:43" x14ac:dyDescent="0.25">
      <c r="A332" s="47"/>
      <c r="B332" s="48"/>
      <c r="C332" s="50"/>
      <c r="D332" s="50"/>
      <c r="E332" s="49"/>
      <c r="F332" s="51"/>
      <c r="G332" s="15"/>
      <c r="H332" s="28"/>
      <c r="I332" s="28"/>
      <c r="J332" s="52"/>
      <c r="K332" s="100"/>
      <c r="L332" s="49" t="s">
        <v>1325</v>
      </c>
      <c r="M332" s="49" t="s">
        <v>1326</v>
      </c>
      <c r="N332" s="47"/>
      <c r="O332" s="47"/>
      <c r="P332" s="47"/>
      <c r="Q332" s="30"/>
      <c r="R332" s="41"/>
      <c r="S332" s="41"/>
      <c r="T332" s="41"/>
      <c r="U332" s="41"/>
      <c r="V332" s="16"/>
      <c r="W332" s="47"/>
      <c r="X332" s="47"/>
      <c r="Y332" s="32"/>
      <c r="Z332" s="32"/>
      <c r="AA332" s="32"/>
      <c r="AB332" s="28"/>
      <c r="AC332" s="41"/>
      <c r="AD332" s="41"/>
      <c r="AE332" s="47"/>
      <c r="AF332" s="41" t="str">
        <f>IF(H332="","",IF(H332&lt;=أساسيات!$G$13,أساسيات!$H$13,IF(H332&lt;=أساسيات!$G$12,أساسيات!$H$12,IF(H332&lt;=أساسيات!$G$11,أساسيات!$H$11,IF(H332&lt;=أساسيات!$G$10,أساسيات!$H$10,IF(H332&lt;=أساسيات!$G$9,أساسيات!$H$9,IF(H332&lt;=أساسيات!$G$8,أساسيات!$H$8,IF(H332&lt;=أساسيات!$G$7,أساسيات!$H$7,IF(H332&lt;=أساسيات!$G$6,أساسيات!$H$6,IF(H332&lt;=أساسيات!$G$5,أساسيات!$H$5,IF(H332&lt;=أساسيات!$G$4,أساسيات!$H$4,IF(H332&lt;=أساسيات!$G$3,أساسيات!$H$3,أساسيات!$H$2))))))))))))</f>
        <v/>
      </c>
      <c r="AG332" s="53" t="str">
        <f>IF(H332="","",IF(H332&lt;=أساسيات!$G$13,أساسيات!$I$13,IF(H332&lt;=أساسيات!$G$12,أساسيات!$I$12,IF(H332&lt;=أساسيات!$G$11,أساسيات!$I$11,IF(H332&lt;=أساسيات!$G$10,أساسيات!$I$10,IF(H332&lt;=أساسيات!$G$9,أساسيات!$I$9,IF(H332&lt;=أساسيات!$G$8,أساسيات!$I$8,IF(H332&lt;=أساسيات!$G$7,أساسيات!$I$7,IF(H332&lt;=أساسيات!$G$6,أساسيات!$I$6,IF(H332&lt;=أساسيات!$G$5,أساسيات!$I$5,IF(H332&lt;=أساسيات!$G$4,أساسيات!$I$4,IF(H332&lt;=أساسيات!$G$3,أساسيات!$I$3,أساسيات!$I$2))))))))))))</f>
        <v/>
      </c>
      <c r="AH332" s="16"/>
      <c r="AI332" s="101" t="str">
        <f>IFERROR(IF(H332="","",DATEDIF($H332,أساسيات!$J$2,"Y")),"")</f>
        <v/>
      </c>
      <c r="AJ332" s="101" t="str">
        <f>IFERROR(IF(H332="","",DATEDIF($H332,أساسيات!$J$2,"ym")),"")</f>
        <v/>
      </c>
      <c r="AK332" s="101" t="str">
        <f>IFERROR(IF(H332="","",DATEDIF($H332,أساسيات!$J$2,"md")),"")</f>
        <v/>
      </c>
      <c r="AL332" s="101"/>
      <c r="AM332" s="101"/>
      <c r="AN332" s="47"/>
      <c r="AO332" s="47"/>
      <c r="AP332" s="41"/>
      <c r="AQ332" s="41"/>
    </row>
    <row r="333" spans="1:43" x14ac:dyDescent="0.25">
      <c r="A333" s="47"/>
      <c r="B333" s="48"/>
      <c r="C333" s="50"/>
      <c r="D333" s="50"/>
      <c r="E333" s="49"/>
      <c r="F333" s="51"/>
      <c r="G333" s="15"/>
      <c r="H333" s="28"/>
      <c r="I333" s="28"/>
      <c r="J333" s="52"/>
      <c r="K333" s="100"/>
      <c r="L333" s="49" t="s">
        <v>1325</v>
      </c>
      <c r="M333" s="49" t="s">
        <v>1326</v>
      </c>
      <c r="N333" s="47"/>
      <c r="O333" s="47"/>
      <c r="P333" s="47"/>
      <c r="Q333" s="30"/>
      <c r="R333" s="41"/>
      <c r="S333" s="41"/>
      <c r="T333" s="41"/>
      <c r="U333" s="41"/>
      <c r="V333" s="16"/>
      <c r="W333" s="47"/>
      <c r="X333" s="47"/>
      <c r="Y333" s="32"/>
      <c r="Z333" s="32"/>
      <c r="AA333" s="32"/>
      <c r="AB333" s="28"/>
      <c r="AC333" s="41"/>
      <c r="AD333" s="41"/>
      <c r="AE333" s="47"/>
      <c r="AF333" s="41" t="str">
        <f>IF(H333="","",IF(H333&lt;=أساسيات!$G$13,أساسيات!$H$13,IF(H333&lt;=أساسيات!$G$12,أساسيات!$H$12,IF(H333&lt;=أساسيات!$G$11,أساسيات!$H$11,IF(H333&lt;=أساسيات!$G$10,أساسيات!$H$10,IF(H333&lt;=أساسيات!$G$9,أساسيات!$H$9,IF(H333&lt;=أساسيات!$G$8,أساسيات!$H$8,IF(H333&lt;=أساسيات!$G$7,أساسيات!$H$7,IF(H333&lt;=أساسيات!$G$6,أساسيات!$H$6,IF(H333&lt;=أساسيات!$G$5,أساسيات!$H$5,IF(H333&lt;=أساسيات!$G$4,أساسيات!$H$4,IF(H333&lt;=أساسيات!$G$3,أساسيات!$H$3,أساسيات!$H$2))))))))))))</f>
        <v/>
      </c>
      <c r="AG333" s="53" t="str">
        <f>IF(H333="","",IF(H333&lt;=أساسيات!$G$13,أساسيات!$I$13,IF(H333&lt;=أساسيات!$G$12,أساسيات!$I$12,IF(H333&lt;=أساسيات!$G$11,أساسيات!$I$11,IF(H333&lt;=أساسيات!$G$10,أساسيات!$I$10,IF(H333&lt;=أساسيات!$G$9,أساسيات!$I$9,IF(H333&lt;=أساسيات!$G$8,أساسيات!$I$8,IF(H333&lt;=أساسيات!$G$7,أساسيات!$I$7,IF(H333&lt;=أساسيات!$G$6,أساسيات!$I$6,IF(H333&lt;=أساسيات!$G$5,أساسيات!$I$5,IF(H333&lt;=أساسيات!$G$4,أساسيات!$I$4,IF(H333&lt;=أساسيات!$G$3,أساسيات!$I$3,أساسيات!$I$2))))))))))))</f>
        <v/>
      </c>
      <c r="AH333" s="16"/>
      <c r="AI333" s="101" t="str">
        <f>IFERROR(IF(H333="","",DATEDIF($H333,أساسيات!$J$2,"Y")),"")</f>
        <v/>
      </c>
      <c r="AJ333" s="101" t="str">
        <f>IFERROR(IF(H333="","",DATEDIF($H333,أساسيات!$J$2,"ym")),"")</f>
        <v/>
      </c>
      <c r="AK333" s="101" t="str">
        <f>IFERROR(IF(H333="","",DATEDIF($H333,أساسيات!$J$2,"md")),"")</f>
        <v/>
      </c>
      <c r="AL333" s="101"/>
      <c r="AM333" s="101"/>
      <c r="AN333" s="47"/>
      <c r="AO333" s="47"/>
      <c r="AP333" s="41"/>
      <c r="AQ333" s="41"/>
    </row>
    <row r="334" spans="1:43" x14ac:dyDescent="0.25">
      <c r="A334" s="47"/>
      <c r="B334" s="48"/>
      <c r="C334" s="50"/>
      <c r="D334" s="50"/>
      <c r="E334" s="49"/>
      <c r="F334" s="51"/>
      <c r="G334" s="15"/>
      <c r="H334" s="28"/>
      <c r="I334" s="28"/>
      <c r="J334" s="52"/>
      <c r="K334" s="100"/>
      <c r="L334" s="49" t="s">
        <v>1325</v>
      </c>
      <c r="M334" s="49" t="s">
        <v>1326</v>
      </c>
      <c r="N334" s="47"/>
      <c r="O334" s="47"/>
      <c r="P334" s="47"/>
      <c r="Q334" s="30"/>
      <c r="R334" s="41"/>
      <c r="S334" s="41"/>
      <c r="T334" s="41"/>
      <c r="U334" s="41"/>
      <c r="V334" s="16"/>
      <c r="W334" s="47"/>
      <c r="X334" s="47"/>
      <c r="Y334" s="32"/>
      <c r="Z334" s="32"/>
      <c r="AA334" s="32"/>
      <c r="AB334" s="28"/>
      <c r="AC334" s="41"/>
      <c r="AD334" s="41"/>
      <c r="AE334" s="47"/>
      <c r="AF334" s="41" t="str">
        <f>IF(H334="","",IF(H334&lt;=أساسيات!$G$13,أساسيات!$H$13,IF(H334&lt;=أساسيات!$G$12,أساسيات!$H$12,IF(H334&lt;=أساسيات!$G$11,أساسيات!$H$11,IF(H334&lt;=أساسيات!$G$10,أساسيات!$H$10,IF(H334&lt;=أساسيات!$G$9,أساسيات!$H$9,IF(H334&lt;=أساسيات!$G$8,أساسيات!$H$8,IF(H334&lt;=أساسيات!$G$7,أساسيات!$H$7,IF(H334&lt;=أساسيات!$G$6,أساسيات!$H$6,IF(H334&lt;=أساسيات!$G$5,أساسيات!$H$5,IF(H334&lt;=أساسيات!$G$4,أساسيات!$H$4,IF(H334&lt;=أساسيات!$G$3,أساسيات!$H$3,أساسيات!$H$2))))))))))))</f>
        <v/>
      </c>
      <c r="AG334" s="53" t="str">
        <f>IF(H334="","",IF(H334&lt;=أساسيات!$G$13,أساسيات!$I$13,IF(H334&lt;=أساسيات!$G$12,أساسيات!$I$12,IF(H334&lt;=أساسيات!$G$11,أساسيات!$I$11,IF(H334&lt;=أساسيات!$G$10,أساسيات!$I$10,IF(H334&lt;=أساسيات!$G$9,أساسيات!$I$9,IF(H334&lt;=أساسيات!$G$8,أساسيات!$I$8,IF(H334&lt;=أساسيات!$G$7,أساسيات!$I$7,IF(H334&lt;=أساسيات!$G$6,أساسيات!$I$6,IF(H334&lt;=أساسيات!$G$5,أساسيات!$I$5,IF(H334&lt;=أساسيات!$G$4,أساسيات!$I$4,IF(H334&lt;=أساسيات!$G$3,أساسيات!$I$3,أساسيات!$I$2))))))))))))</f>
        <v/>
      </c>
      <c r="AH334" s="16"/>
      <c r="AI334" s="101" t="str">
        <f>IFERROR(IF(H334="","",DATEDIF($H334,أساسيات!$J$2,"Y")),"")</f>
        <v/>
      </c>
      <c r="AJ334" s="101" t="str">
        <f>IFERROR(IF(H334="","",DATEDIF($H334,أساسيات!$J$2,"ym")),"")</f>
        <v/>
      </c>
      <c r="AK334" s="101" t="str">
        <f>IFERROR(IF(H334="","",DATEDIF($H334,أساسيات!$J$2,"md")),"")</f>
        <v/>
      </c>
      <c r="AL334" s="101"/>
      <c r="AM334" s="101"/>
      <c r="AN334" s="47"/>
      <c r="AO334" s="47"/>
      <c r="AP334" s="41"/>
      <c r="AQ334" s="41"/>
    </row>
    <row r="335" spans="1:43" x14ac:dyDescent="0.25">
      <c r="A335" s="47"/>
      <c r="B335" s="48"/>
      <c r="C335" s="50"/>
      <c r="D335" s="50"/>
      <c r="E335" s="49"/>
      <c r="F335" s="51"/>
      <c r="G335" s="15"/>
      <c r="H335" s="28"/>
      <c r="I335" s="28"/>
      <c r="J335" s="52"/>
      <c r="K335" s="100"/>
      <c r="L335" s="49" t="s">
        <v>1325</v>
      </c>
      <c r="M335" s="49" t="s">
        <v>1326</v>
      </c>
      <c r="N335" s="47"/>
      <c r="O335" s="47"/>
      <c r="P335" s="47"/>
      <c r="Q335" s="30"/>
      <c r="R335" s="41"/>
      <c r="S335" s="41"/>
      <c r="T335" s="41"/>
      <c r="U335" s="41"/>
      <c r="V335" s="16"/>
      <c r="W335" s="47"/>
      <c r="X335" s="47"/>
      <c r="Y335" s="32"/>
      <c r="Z335" s="32"/>
      <c r="AA335" s="32"/>
      <c r="AB335" s="28"/>
      <c r="AC335" s="41"/>
      <c r="AD335" s="41"/>
      <c r="AE335" s="47"/>
      <c r="AF335" s="41" t="str">
        <f>IF(H335="","",IF(H335&lt;=أساسيات!$G$13,أساسيات!$H$13,IF(H335&lt;=أساسيات!$G$12,أساسيات!$H$12,IF(H335&lt;=أساسيات!$G$11,أساسيات!$H$11,IF(H335&lt;=أساسيات!$G$10,أساسيات!$H$10,IF(H335&lt;=أساسيات!$G$9,أساسيات!$H$9,IF(H335&lt;=أساسيات!$G$8,أساسيات!$H$8,IF(H335&lt;=أساسيات!$G$7,أساسيات!$H$7,IF(H335&lt;=أساسيات!$G$6,أساسيات!$H$6,IF(H335&lt;=أساسيات!$G$5,أساسيات!$H$5,IF(H335&lt;=أساسيات!$G$4,أساسيات!$H$4,IF(H335&lt;=أساسيات!$G$3,أساسيات!$H$3,أساسيات!$H$2))))))))))))</f>
        <v/>
      </c>
      <c r="AG335" s="53" t="str">
        <f>IF(H335="","",IF(H335&lt;=أساسيات!$G$13,أساسيات!$I$13,IF(H335&lt;=أساسيات!$G$12,أساسيات!$I$12,IF(H335&lt;=أساسيات!$G$11,أساسيات!$I$11,IF(H335&lt;=أساسيات!$G$10,أساسيات!$I$10,IF(H335&lt;=أساسيات!$G$9,أساسيات!$I$9,IF(H335&lt;=أساسيات!$G$8,أساسيات!$I$8,IF(H335&lt;=أساسيات!$G$7,أساسيات!$I$7,IF(H335&lt;=أساسيات!$G$6,أساسيات!$I$6,IF(H335&lt;=أساسيات!$G$5,أساسيات!$I$5,IF(H335&lt;=أساسيات!$G$4,أساسيات!$I$4,IF(H335&lt;=أساسيات!$G$3,أساسيات!$I$3,أساسيات!$I$2))))))))))))</f>
        <v/>
      </c>
      <c r="AH335" s="16"/>
      <c r="AI335" s="101" t="str">
        <f>IFERROR(IF(H335="","",DATEDIF($H335,أساسيات!$J$2,"Y")),"")</f>
        <v/>
      </c>
      <c r="AJ335" s="101" t="str">
        <f>IFERROR(IF(H335="","",DATEDIF($H335,أساسيات!$J$2,"ym")),"")</f>
        <v/>
      </c>
      <c r="AK335" s="101" t="str">
        <f>IFERROR(IF(H335="","",DATEDIF($H335,أساسيات!$J$2,"md")),"")</f>
        <v/>
      </c>
      <c r="AL335" s="101"/>
      <c r="AM335" s="101"/>
      <c r="AN335" s="47"/>
      <c r="AO335" s="47"/>
      <c r="AP335" s="41"/>
      <c r="AQ335" s="41"/>
    </row>
    <row r="336" spans="1:43" x14ac:dyDescent="0.25">
      <c r="A336" s="47"/>
      <c r="B336" s="48"/>
      <c r="C336" s="50"/>
      <c r="D336" s="50"/>
      <c r="E336" s="49"/>
      <c r="F336" s="51"/>
      <c r="G336" s="15"/>
      <c r="H336" s="28"/>
      <c r="I336" s="28"/>
      <c r="J336" s="52"/>
      <c r="K336" s="100"/>
      <c r="L336" s="49" t="s">
        <v>1325</v>
      </c>
      <c r="M336" s="49" t="s">
        <v>1326</v>
      </c>
      <c r="N336" s="47"/>
      <c r="O336" s="47"/>
      <c r="P336" s="47"/>
      <c r="Q336" s="30"/>
      <c r="R336" s="41"/>
      <c r="S336" s="41"/>
      <c r="T336" s="41"/>
      <c r="U336" s="41"/>
      <c r="V336" s="16"/>
      <c r="W336" s="47"/>
      <c r="X336" s="47"/>
      <c r="Y336" s="32"/>
      <c r="Z336" s="32"/>
      <c r="AA336" s="32"/>
      <c r="AB336" s="28"/>
      <c r="AC336" s="41"/>
      <c r="AD336" s="41"/>
      <c r="AE336" s="47"/>
      <c r="AF336" s="41" t="str">
        <f>IF(H336="","",IF(H336&lt;=أساسيات!$G$13,أساسيات!$H$13,IF(H336&lt;=أساسيات!$G$12,أساسيات!$H$12,IF(H336&lt;=أساسيات!$G$11,أساسيات!$H$11,IF(H336&lt;=أساسيات!$G$10,أساسيات!$H$10,IF(H336&lt;=أساسيات!$G$9,أساسيات!$H$9,IF(H336&lt;=أساسيات!$G$8,أساسيات!$H$8,IF(H336&lt;=أساسيات!$G$7,أساسيات!$H$7,IF(H336&lt;=أساسيات!$G$6,أساسيات!$H$6,IF(H336&lt;=أساسيات!$G$5,أساسيات!$H$5,IF(H336&lt;=أساسيات!$G$4,أساسيات!$H$4,IF(H336&lt;=أساسيات!$G$3,أساسيات!$H$3,أساسيات!$H$2))))))))))))</f>
        <v/>
      </c>
      <c r="AG336" s="53" t="str">
        <f>IF(H336="","",IF(H336&lt;=أساسيات!$G$13,أساسيات!$I$13,IF(H336&lt;=أساسيات!$G$12,أساسيات!$I$12,IF(H336&lt;=أساسيات!$G$11,أساسيات!$I$11,IF(H336&lt;=أساسيات!$G$10,أساسيات!$I$10,IF(H336&lt;=أساسيات!$G$9,أساسيات!$I$9,IF(H336&lt;=أساسيات!$G$8,أساسيات!$I$8,IF(H336&lt;=أساسيات!$G$7,أساسيات!$I$7,IF(H336&lt;=أساسيات!$G$6,أساسيات!$I$6,IF(H336&lt;=أساسيات!$G$5,أساسيات!$I$5,IF(H336&lt;=أساسيات!$G$4,أساسيات!$I$4,IF(H336&lt;=أساسيات!$G$3,أساسيات!$I$3,أساسيات!$I$2))))))))))))</f>
        <v/>
      </c>
      <c r="AH336" s="16"/>
      <c r="AI336" s="101" t="str">
        <f>IFERROR(IF(H336="","",DATEDIF($H336,أساسيات!$J$2,"Y")),"")</f>
        <v/>
      </c>
      <c r="AJ336" s="101" t="str">
        <f>IFERROR(IF(H336="","",DATEDIF($H336,أساسيات!$J$2,"ym")),"")</f>
        <v/>
      </c>
      <c r="AK336" s="101" t="str">
        <f>IFERROR(IF(H336="","",DATEDIF($H336,أساسيات!$J$2,"md")),"")</f>
        <v/>
      </c>
      <c r="AL336" s="101"/>
      <c r="AM336" s="101"/>
      <c r="AN336" s="47"/>
      <c r="AO336" s="47"/>
      <c r="AP336" s="41"/>
      <c r="AQ336" s="41"/>
    </row>
    <row r="337" spans="1:43" s="96" customFormat="1" x14ac:dyDescent="0.25">
      <c r="A337" s="88">
        <v>234</v>
      </c>
      <c r="B337" s="89"/>
      <c r="C337" s="128" t="s">
        <v>26</v>
      </c>
      <c r="D337" s="128" t="s">
        <v>167</v>
      </c>
      <c r="E337" s="91" t="s">
        <v>522</v>
      </c>
      <c r="F337" s="129" t="s">
        <v>62</v>
      </c>
      <c r="G337" s="88" t="s">
        <v>244</v>
      </c>
      <c r="H337" s="92">
        <v>36544</v>
      </c>
      <c r="I337" s="92" t="s">
        <v>780</v>
      </c>
      <c r="J337" s="90"/>
      <c r="K337" s="97" t="s">
        <v>643</v>
      </c>
      <c r="L337" s="91" t="s">
        <v>358</v>
      </c>
      <c r="M337" s="91" t="s">
        <v>1150</v>
      </c>
      <c r="N337" s="88"/>
      <c r="O337" s="88" t="s">
        <v>4</v>
      </c>
      <c r="P337" s="88"/>
      <c r="Q337" s="93" t="s">
        <v>115</v>
      </c>
      <c r="R337" s="94" t="s">
        <v>417</v>
      </c>
      <c r="S337" s="94"/>
      <c r="T337" s="94"/>
      <c r="U337" s="94"/>
      <c r="V337" s="91" t="s">
        <v>417</v>
      </c>
      <c r="W337" s="88"/>
      <c r="X337" s="88"/>
      <c r="Y337" s="130"/>
      <c r="Z337" s="130"/>
      <c r="AA337" s="130"/>
      <c r="AB337" s="92" t="s">
        <v>780</v>
      </c>
      <c r="AC337" s="94" t="s">
        <v>780</v>
      </c>
      <c r="AD337" s="94" t="s">
        <v>780</v>
      </c>
      <c r="AE337" s="88" t="s">
        <v>61</v>
      </c>
      <c r="AF337" s="94" t="str">
        <f>IF(H337="","",IF(H337&lt;=أساسيات!$G$13,أساسيات!$H$13,IF(H337&lt;=أساسيات!$G$12,أساسيات!$H$12,IF(H337&lt;=أساسيات!$G$11,أساسيات!$H$11,IF(H337&lt;=أساسيات!$G$10,أساسيات!$H$10,IF(H337&lt;=أساسيات!$G$9,أساسيات!$H$9,IF(H337&lt;=أساسيات!$G$8,أساسيات!$H$8,IF(H337&lt;=أساسيات!$G$7,أساسيات!$H$7,IF(H337&lt;=أساسيات!$G$6,أساسيات!$H$6,IF(H337&lt;=أساسيات!$G$5,أساسيات!$H$5,IF(H337&lt;=أساسيات!$G$4,أساسيات!$H$4,IF(H337&lt;=أساسيات!$G$3,أساسيات!$H$3,أساسيات!$H$2))))))))))))</f>
        <v>ثانوي</v>
      </c>
      <c r="AG337" s="95" t="str">
        <f>IF(H337="","",IF(H337&lt;=أساسيات!$G$13,أساسيات!$I$13,IF(H337&lt;=أساسيات!$G$12,أساسيات!$I$12,IF(H337&lt;=أساسيات!$G$11,أساسيات!$I$11,IF(H337&lt;=أساسيات!$G$10,أساسيات!$I$10,IF(H337&lt;=أساسيات!$G$9,أساسيات!$I$9,IF(H337&lt;=أساسيات!$G$8,أساسيات!$I$8,IF(H337&lt;=أساسيات!$G$7,أساسيات!$I$7,IF(H337&lt;=أساسيات!$G$6,أساسيات!$I$6,IF(H337&lt;=أساسيات!$G$5,أساسيات!$I$5,IF(H337&lt;=أساسيات!$G$4,أساسيات!$I$4,IF(H337&lt;=أساسيات!$G$3,أساسيات!$I$3,أساسيات!$I$2))))))))))))</f>
        <v>ويجوز تاسع</v>
      </c>
      <c r="AH337" s="91"/>
      <c r="AI337" s="99">
        <f>IFERROR(IF(H337="","",DATEDIF($H337,أساسيات!$J$2,"Y")),"")</f>
        <v>19</v>
      </c>
      <c r="AJ337" s="99">
        <f>IFERROR(IF(H337="","",DATEDIF($H337,أساسيات!$J$2,"ym")),"")</f>
        <v>7</v>
      </c>
      <c r="AK337" s="99">
        <f>IFERROR(IF(H337="","",DATEDIF($H337,أساسيات!$J$2,"md")),"")</f>
        <v>13</v>
      </c>
      <c r="AL337" s="99"/>
      <c r="AM337" s="99"/>
      <c r="AN337" s="88"/>
      <c r="AO337" s="88"/>
      <c r="AP337" s="94" t="s">
        <v>780</v>
      </c>
      <c r="AQ337" s="94"/>
    </row>
    <row r="338" spans="1:43" s="96" customFormat="1" x14ac:dyDescent="0.25">
      <c r="A338" s="88">
        <v>235</v>
      </c>
      <c r="B338" s="89"/>
      <c r="C338" s="128" t="s">
        <v>18</v>
      </c>
      <c r="D338" s="128" t="s">
        <v>214</v>
      </c>
      <c r="E338" s="91" t="s">
        <v>113</v>
      </c>
      <c r="F338" s="129" t="s">
        <v>9</v>
      </c>
      <c r="G338" s="88" t="s">
        <v>244</v>
      </c>
      <c r="H338" s="92">
        <v>38077</v>
      </c>
      <c r="I338" s="92" t="s">
        <v>780</v>
      </c>
      <c r="J338" s="90"/>
      <c r="K338" s="97" t="s">
        <v>643</v>
      </c>
      <c r="L338" s="91" t="s">
        <v>360</v>
      </c>
      <c r="M338" s="91" t="s">
        <v>1155</v>
      </c>
      <c r="N338" s="88"/>
      <c r="O338" s="88" t="s">
        <v>4</v>
      </c>
      <c r="P338" s="88"/>
      <c r="Q338" s="93" t="s">
        <v>115</v>
      </c>
      <c r="R338" s="94" t="s">
        <v>780</v>
      </c>
      <c r="S338" s="94"/>
      <c r="T338" s="94"/>
      <c r="U338" s="94"/>
      <c r="V338" s="91"/>
      <c r="W338" s="88"/>
      <c r="X338" s="88"/>
      <c r="Y338" s="130"/>
      <c r="Z338" s="130"/>
      <c r="AA338" s="130"/>
      <c r="AB338" s="92" t="s">
        <v>780</v>
      </c>
      <c r="AC338" s="94" t="s">
        <v>780</v>
      </c>
      <c r="AD338" s="94" t="s">
        <v>780</v>
      </c>
      <c r="AE338" s="88" t="s">
        <v>55</v>
      </c>
      <c r="AF338" s="94" t="str">
        <f>IF(H338="","",IF(H338&lt;=أساسيات!$G$13,أساسيات!$H$13,IF(H338&lt;=أساسيات!$G$12,أساسيات!$H$12,IF(H338&lt;=أساسيات!$G$11,أساسيات!$H$11,IF(H338&lt;=أساسيات!$G$10,أساسيات!$H$10,IF(H338&lt;=أساسيات!$G$9,أساسيات!$H$9,IF(H338&lt;=أساسيات!$G$8,أساسيات!$H$8,IF(H338&lt;=أساسيات!$G$7,أساسيات!$H$7,IF(H338&lt;=أساسيات!$G$6,أساسيات!$H$6,IF(H338&lt;=أساسيات!$G$5,أساسيات!$H$5,IF(H338&lt;=أساسيات!$G$4,أساسيات!$H$4,IF(H338&lt;=أساسيات!$G$3,أساسيات!$H$3,أساسيات!$H$2))))))))))))</f>
        <v>ثانوي</v>
      </c>
      <c r="AG338" s="95" t="str">
        <f>IF(H338="","",IF(H338&lt;=أساسيات!$G$13,أساسيات!$I$13,IF(H338&lt;=أساسيات!$G$12,أساسيات!$I$12,IF(H338&lt;=أساسيات!$G$11,أساسيات!$I$11,IF(H338&lt;=أساسيات!$G$10,أساسيات!$I$10,IF(H338&lt;=أساسيات!$G$9,أساسيات!$I$9,IF(H338&lt;=أساسيات!$G$8,أساسيات!$I$8,IF(H338&lt;=أساسيات!$G$7,أساسيات!$I$7,IF(H338&lt;=أساسيات!$G$6,أساسيات!$I$6,IF(H338&lt;=أساسيات!$G$5,أساسيات!$I$5,IF(H338&lt;=أساسيات!$G$4,أساسيات!$I$4,IF(H338&lt;=أساسيات!$G$3,أساسيات!$I$3,أساسيات!$I$2))))))))))))</f>
        <v>ويجوز تاسع وثامن</v>
      </c>
      <c r="AH338" s="91"/>
      <c r="AI338" s="99">
        <f>IFERROR(IF(H338="","",DATEDIF($H338,أساسيات!$J$2,"Y")),"")</f>
        <v>15</v>
      </c>
      <c r="AJ338" s="99">
        <f>IFERROR(IF(H338="","",DATEDIF($H338,أساسيات!$J$2,"ym")),"")</f>
        <v>5</v>
      </c>
      <c r="AK338" s="99">
        <f>IFERROR(IF(H338="","",DATEDIF($H338,أساسيات!$J$2,"md")),"")</f>
        <v>1</v>
      </c>
      <c r="AL338" s="99"/>
      <c r="AM338" s="99"/>
      <c r="AN338" s="88"/>
      <c r="AO338" s="88"/>
      <c r="AP338" s="94" t="s">
        <v>780</v>
      </c>
      <c r="AQ338" s="94"/>
    </row>
    <row r="339" spans="1:43" s="96" customFormat="1" x14ac:dyDescent="0.25">
      <c r="A339" s="88">
        <v>236</v>
      </c>
      <c r="B339" s="89"/>
      <c r="C339" s="128" t="s">
        <v>261</v>
      </c>
      <c r="D339" s="128" t="s">
        <v>197</v>
      </c>
      <c r="E339" s="91" t="s">
        <v>198</v>
      </c>
      <c r="F339" s="129" t="s">
        <v>34</v>
      </c>
      <c r="G339" s="88" t="s">
        <v>244</v>
      </c>
      <c r="H339" s="92">
        <v>38061</v>
      </c>
      <c r="I339" s="92" t="s">
        <v>780</v>
      </c>
      <c r="J339" s="90"/>
      <c r="K339" s="97" t="s">
        <v>643</v>
      </c>
      <c r="L339" s="91" t="s">
        <v>363</v>
      </c>
      <c r="M339" s="91" t="s">
        <v>1154</v>
      </c>
      <c r="N339" s="88"/>
      <c r="O339" s="88" t="s">
        <v>236</v>
      </c>
      <c r="P339" s="88"/>
      <c r="Q339" s="93" t="s">
        <v>115</v>
      </c>
      <c r="R339" s="94" t="s">
        <v>780</v>
      </c>
      <c r="S339" s="94"/>
      <c r="T339" s="94"/>
      <c r="U339" s="94"/>
      <c r="V339" s="91"/>
      <c r="W339" s="88"/>
      <c r="X339" s="88"/>
      <c r="Y339" s="130"/>
      <c r="Z339" s="130"/>
      <c r="AA339" s="130"/>
      <c r="AB339" s="92" t="s">
        <v>780</v>
      </c>
      <c r="AC339" s="94" t="s">
        <v>780</v>
      </c>
      <c r="AD339" s="94" t="s">
        <v>780</v>
      </c>
      <c r="AE339" s="88" t="s">
        <v>55</v>
      </c>
      <c r="AF339" s="94" t="str">
        <f>IF(H339="","",IF(H339&lt;=أساسيات!$G$13,أساسيات!$H$13,IF(H339&lt;=أساسيات!$G$12,أساسيات!$H$12,IF(H339&lt;=أساسيات!$G$11,أساسيات!$H$11,IF(H339&lt;=أساسيات!$G$10,أساسيات!$H$10,IF(H339&lt;=أساسيات!$G$9,أساسيات!$H$9,IF(H339&lt;=أساسيات!$G$8,أساسيات!$H$8,IF(H339&lt;=أساسيات!$G$7,أساسيات!$H$7,IF(H339&lt;=أساسيات!$G$6,أساسيات!$H$6,IF(H339&lt;=أساسيات!$G$5,أساسيات!$H$5,IF(H339&lt;=أساسيات!$G$4,أساسيات!$H$4,IF(H339&lt;=أساسيات!$G$3,أساسيات!$H$3,أساسيات!$H$2))))))))))))</f>
        <v>ثانوي</v>
      </c>
      <c r="AG339" s="95" t="str">
        <f>IF(H339="","",IF(H339&lt;=أساسيات!$G$13,أساسيات!$I$13,IF(H339&lt;=أساسيات!$G$12,أساسيات!$I$12,IF(H339&lt;=أساسيات!$G$11,أساسيات!$I$11,IF(H339&lt;=أساسيات!$G$10,أساسيات!$I$10,IF(H339&lt;=أساسيات!$G$9,أساسيات!$I$9,IF(H339&lt;=أساسيات!$G$8,أساسيات!$I$8,IF(H339&lt;=أساسيات!$G$7,أساسيات!$I$7,IF(H339&lt;=أساسيات!$G$6,أساسيات!$I$6,IF(H339&lt;=أساسيات!$G$5,أساسيات!$I$5,IF(H339&lt;=أساسيات!$G$4,أساسيات!$I$4,IF(H339&lt;=أساسيات!$G$3,أساسيات!$I$3,أساسيات!$I$2))))))))))))</f>
        <v>ويجوز تاسع وثامن</v>
      </c>
      <c r="AH339" s="91"/>
      <c r="AI339" s="99">
        <f>IFERROR(IF(H339="","",DATEDIF($H339,أساسيات!$J$2,"Y")),"")</f>
        <v>15</v>
      </c>
      <c r="AJ339" s="99">
        <f>IFERROR(IF(H339="","",DATEDIF($H339,أساسيات!$J$2,"ym")),"")</f>
        <v>5</v>
      </c>
      <c r="AK339" s="99">
        <f>IFERROR(IF(H339="","",DATEDIF($H339,أساسيات!$J$2,"md")),"")</f>
        <v>17</v>
      </c>
      <c r="AL339" s="99"/>
      <c r="AM339" s="99"/>
      <c r="AN339" s="88"/>
      <c r="AO339" s="88"/>
      <c r="AP339" s="94" t="s">
        <v>780</v>
      </c>
      <c r="AQ339" s="94"/>
    </row>
    <row r="340" spans="1:43" s="96" customFormat="1" x14ac:dyDescent="0.25">
      <c r="A340" s="88">
        <v>237</v>
      </c>
      <c r="B340" s="89"/>
      <c r="C340" s="128" t="s">
        <v>182</v>
      </c>
      <c r="D340" s="128" t="s">
        <v>130</v>
      </c>
      <c r="E340" s="91" t="s">
        <v>113</v>
      </c>
      <c r="F340" s="129" t="s">
        <v>13</v>
      </c>
      <c r="G340" s="88" t="s">
        <v>244</v>
      </c>
      <c r="H340" s="92" t="s">
        <v>1465</v>
      </c>
      <c r="I340" s="92" t="s">
        <v>780</v>
      </c>
      <c r="J340" s="90"/>
      <c r="K340" s="97" t="s">
        <v>643</v>
      </c>
      <c r="L340" s="91" t="s">
        <v>369</v>
      </c>
      <c r="M340" s="91" t="s">
        <v>1160</v>
      </c>
      <c r="N340" s="88"/>
      <c r="O340" s="88" t="s">
        <v>235</v>
      </c>
      <c r="P340" s="88"/>
      <c r="Q340" s="93" t="s">
        <v>116</v>
      </c>
      <c r="R340" s="94" t="s">
        <v>780</v>
      </c>
      <c r="S340" s="94"/>
      <c r="T340" s="94"/>
      <c r="U340" s="94"/>
      <c r="V340" s="91"/>
      <c r="W340" s="88"/>
      <c r="X340" s="88"/>
      <c r="Y340" s="130"/>
      <c r="Z340" s="130"/>
      <c r="AA340" s="130"/>
      <c r="AB340" s="92" t="s">
        <v>780</v>
      </c>
      <c r="AC340" s="94" t="s">
        <v>780</v>
      </c>
      <c r="AD340" s="94" t="s">
        <v>780</v>
      </c>
      <c r="AE340" s="88" t="s">
        <v>55</v>
      </c>
      <c r="AF340" s="94" t="str">
        <f>IF(H340="","",IF(H340&lt;=أساسيات!$G$13,أساسيات!$H$13,IF(H340&lt;=أساسيات!$G$12,أساسيات!$H$12,IF(H340&lt;=أساسيات!$G$11,أساسيات!$H$11,IF(H340&lt;=أساسيات!$G$10,أساسيات!$H$10,IF(H340&lt;=أساسيات!$G$9,أساسيات!$H$9,IF(H340&lt;=أساسيات!$G$8,أساسيات!$H$8,IF(H340&lt;=أساسيات!$G$7,أساسيات!$H$7,IF(H340&lt;=أساسيات!$G$6,أساسيات!$H$6,IF(H340&lt;=أساسيات!$G$5,أساسيات!$H$5,IF(H340&lt;=أساسيات!$G$4,أساسيات!$H$4,IF(H340&lt;=أساسيات!$G$3,أساسيات!$H$3,أساسيات!$H$2))))))))))))</f>
        <v>قبل المدرسة</v>
      </c>
      <c r="AG340" s="95" t="str">
        <f>IF(H340="","",IF(H340&lt;=أساسيات!$G$13,أساسيات!$I$13,IF(H340&lt;=أساسيات!$G$12,أساسيات!$I$12,IF(H340&lt;=أساسيات!$G$11,أساسيات!$I$11,IF(H340&lt;=أساسيات!$G$10,أساسيات!$I$10,IF(H340&lt;=أساسيات!$G$9,أساسيات!$I$9,IF(H340&lt;=أساسيات!$G$8,أساسيات!$I$8,IF(H340&lt;=أساسيات!$G$7,أساسيات!$I$7,IF(H340&lt;=أساسيات!$G$6,أساسيات!$I$6,IF(H340&lt;=أساسيات!$G$5,أساسيات!$I$5,IF(H340&lt;=أساسيات!$G$4,أساسيات!$I$4,IF(H340&lt;=أساسيات!$G$3,أساسيات!$I$3,أساسيات!$I$2))))))))))))</f>
        <v>قبل</v>
      </c>
      <c r="AH340" s="91"/>
      <c r="AI340" s="99" t="str">
        <f>IFERROR(IF(H340="","",DATEDIF($H340,أساسيات!$J$2,"Y")),"")</f>
        <v/>
      </c>
      <c r="AJ340" s="99" t="str">
        <f>IFERROR(IF(H340="","",DATEDIF($H340,أساسيات!$J$2,"ym")),"")</f>
        <v/>
      </c>
      <c r="AK340" s="99" t="str">
        <f>IFERROR(IF(H340="","",DATEDIF($H340,أساسيات!$J$2,"md")),"")</f>
        <v/>
      </c>
      <c r="AL340" s="99"/>
      <c r="AM340" s="99"/>
      <c r="AN340" s="88"/>
      <c r="AO340" s="88"/>
      <c r="AP340" s="94" t="s">
        <v>780</v>
      </c>
      <c r="AQ340" s="94"/>
    </row>
    <row r="341" spans="1:43" s="96" customFormat="1" x14ac:dyDescent="0.25">
      <c r="A341" s="88">
        <v>238</v>
      </c>
      <c r="B341" s="89"/>
      <c r="C341" s="128" t="s">
        <v>274</v>
      </c>
      <c r="D341" s="128" t="s">
        <v>214</v>
      </c>
      <c r="E341" s="91" t="s">
        <v>113</v>
      </c>
      <c r="F341" s="129" t="s">
        <v>9</v>
      </c>
      <c r="G341" s="88" t="s">
        <v>244</v>
      </c>
      <c r="H341" s="92">
        <v>38077</v>
      </c>
      <c r="I341" s="92" t="s">
        <v>780</v>
      </c>
      <c r="J341" s="90"/>
      <c r="K341" s="97" t="s">
        <v>643</v>
      </c>
      <c r="L341" s="91" t="s">
        <v>374</v>
      </c>
      <c r="M341" s="91" t="s">
        <v>1156</v>
      </c>
      <c r="N341" s="88"/>
      <c r="O341" s="88" t="s">
        <v>4</v>
      </c>
      <c r="P341" s="88"/>
      <c r="Q341" s="93" t="s">
        <v>115</v>
      </c>
      <c r="R341" s="94" t="s">
        <v>780</v>
      </c>
      <c r="S341" s="94"/>
      <c r="T341" s="94"/>
      <c r="U341" s="94"/>
      <c r="V341" s="91"/>
      <c r="W341" s="88"/>
      <c r="X341" s="88"/>
      <c r="Y341" s="130"/>
      <c r="Z341" s="130"/>
      <c r="AA341" s="130"/>
      <c r="AB341" s="92" t="s">
        <v>780</v>
      </c>
      <c r="AC341" s="94" t="s">
        <v>780</v>
      </c>
      <c r="AD341" s="94" t="s">
        <v>780</v>
      </c>
      <c r="AE341" s="88" t="s">
        <v>55</v>
      </c>
      <c r="AF341" s="94" t="str">
        <f>IF(H341="","",IF(H341&lt;=أساسيات!$G$13,أساسيات!$H$13,IF(H341&lt;=أساسيات!$G$12,أساسيات!$H$12,IF(H341&lt;=أساسيات!$G$11,أساسيات!$H$11,IF(H341&lt;=أساسيات!$G$10,أساسيات!$H$10,IF(H341&lt;=أساسيات!$G$9,أساسيات!$H$9,IF(H341&lt;=أساسيات!$G$8,أساسيات!$H$8,IF(H341&lt;=أساسيات!$G$7,أساسيات!$H$7,IF(H341&lt;=أساسيات!$G$6,أساسيات!$H$6,IF(H341&lt;=أساسيات!$G$5,أساسيات!$H$5,IF(H341&lt;=أساسيات!$G$4,أساسيات!$H$4,IF(H341&lt;=أساسيات!$G$3,أساسيات!$H$3,أساسيات!$H$2))))))))))))</f>
        <v>ثانوي</v>
      </c>
      <c r="AG341" s="95" t="str">
        <f>IF(H341="","",IF(H341&lt;=أساسيات!$G$13,أساسيات!$I$13,IF(H341&lt;=أساسيات!$G$12,أساسيات!$I$12,IF(H341&lt;=أساسيات!$G$11,أساسيات!$I$11,IF(H341&lt;=أساسيات!$G$10,أساسيات!$I$10,IF(H341&lt;=أساسيات!$G$9,أساسيات!$I$9,IF(H341&lt;=أساسيات!$G$8,أساسيات!$I$8,IF(H341&lt;=أساسيات!$G$7,أساسيات!$I$7,IF(H341&lt;=أساسيات!$G$6,أساسيات!$I$6,IF(H341&lt;=أساسيات!$G$5,أساسيات!$I$5,IF(H341&lt;=أساسيات!$G$4,أساسيات!$I$4,IF(H341&lt;=أساسيات!$G$3,أساسيات!$I$3,أساسيات!$I$2))))))))))))</f>
        <v>ويجوز تاسع وثامن</v>
      </c>
      <c r="AH341" s="91"/>
      <c r="AI341" s="99">
        <f>IFERROR(IF(H341="","",DATEDIF($H341,أساسيات!$J$2,"Y")),"")</f>
        <v>15</v>
      </c>
      <c r="AJ341" s="99">
        <f>IFERROR(IF(H341="","",DATEDIF($H341,أساسيات!$J$2,"ym")),"")</f>
        <v>5</v>
      </c>
      <c r="AK341" s="99">
        <f>IFERROR(IF(H341="","",DATEDIF($H341,أساسيات!$J$2,"md")),"")</f>
        <v>1</v>
      </c>
      <c r="AL341" s="99"/>
      <c r="AM341" s="99"/>
      <c r="AN341" s="88"/>
      <c r="AO341" s="88"/>
      <c r="AP341" s="94" t="s">
        <v>780</v>
      </c>
      <c r="AQ341" s="94"/>
    </row>
    <row r="342" spans="1:43" s="96" customFormat="1" x14ac:dyDescent="0.25">
      <c r="A342" s="88">
        <v>239</v>
      </c>
      <c r="B342" s="89"/>
      <c r="C342" s="128" t="s">
        <v>275</v>
      </c>
      <c r="D342" s="128" t="s">
        <v>176</v>
      </c>
      <c r="E342" s="91" t="s">
        <v>113</v>
      </c>
      <c r="F342" s="129" t="s">
        <v>534</v>
      </c>
      <c r="G342" s="88" t="s">
        <v>244</v>
      </c>
      <c r="H342" s="92">
        <v>37651</v>
      </c>
      <c r="I342" s="92" t="s">
        <v>780</v>
      </c>
      <c r="J342" s="90"/>
      <c r="K342" s="97" t="s">
        <v>643</v>
      </c>
      <c r="L342" s="91" t="s">
        <v>102</v>
      </c>
      <c r="M342" s="91" t="s">
        <v>1152</v>
      </c>
      <c r="N342" s="88"/>
      <c r="O342" s="88" t="s">
        <v>235</v>
      </c>
      <c r="P342" s="88"/>
      <c r="Q342" s="93" t="s">
        <v>115</v>
      </c>
      <c r="R342" s="94" t="s">
        <v>780</v>
      </c>
      <c r="S342" s="94"/>
      <c r="T342" s="94"/>
      <c r="U342" s="94"/>
      <c r="V342" s="91"/>
      <c r="W342" s="88"/>
      <c r="X342" s="88"/>
      <c r="Y342" s="130"/>
      <c r="Z342" s="130"/>
      <c r="AA342" s="130"/>
      <c r="AB342" s="92" t="s">
        <v>780</v>
      </c>
      <c r="AC342" s="94" t="s">
        <v>780</v>
      </c>
      <c r="AD342" s="94" t="s">
        <v>780</v>
      </c>
      <c r="AE342" s="88" t="s">
        <v>55</v>
      </c>
      <c r="AF342" s="94" t="str">
        <f>IF(H342="","",IF(H342&lt;=أساسيات!$G$13,أساسيات!$H$13,IF(H342&lt;=أساسيات!$G$12,أساسيات!$H$12,IF(H342&lt;=أساسيات!$G$11,أساسيات!$H$11,IF(H342&lt;=أساسيات!$G$10,أساسيات!$H$10,IF(H342&lt;=أساسيات!$G$9,أساسيات!$H$9,IF(H342&lt;=أساسيات!$G$8,أساسيات!$H$8,IF(H342&lt;=أساسيات!$G$7,أساسيات!$H$7,IF(H342&lt;=أساسيات!$G$6,أساسيات!$H$6,IF(H342&lt;=أساسيات!$G$5,أساسيات!$H$5,IF(H342&lt;=أساسيات!$G$4,أساسيات!$H$4,IF(H342&lt;=أساسيات!$G$3,أساسيات!$H$3,أساسيات!$H$2))))))))))))</f>
        <v>ثانوي</v>
      </c>
      <c r="AG342" s="95" t="str">
        <f>IF(H342="","",IF(H342&lt;=أساسيات!$G$13,أساسيات!$I$13,IF(H342&lt;=أساسيات!$G$12,أساسيات!$I$12,IF(H342&lt;=أساسيات!$G$11,أساسيات!$I$11,IF(H342&lt;=أساسيات!$G$10,أساسيات!$I$10,IF(H342&lt;=أساسيات!$G$9,أساسيات!$I$9,IF(H342&lt;=أساسيات!$G$8,أساسيات!$I$8,IF(H342&lt;=أساسيات!$G$7,أساسيات!$I$7,IF(H342&lt;=أساسيات!$G$6,أساسيات!$I$6,IF(H342&lt;=أساسيات!$G$5,أساسيات!$I$5,IF(H342&lt;=أساسيات!$G$4,أساسيات!$I$4,IF(H342&lt;=أساسيات!$G$3,أساسيات!$I$3,أساسيات!$I$2))))))))))))</f>
        <v>ويجوز تاسع</v>
      </c>
      <c r="AH342" s="91"/>
      <c r="AI342" s="99">
        <f>IFERROR(IF(H342="","",DATEDIF($H342,أساسيات!$J$2,"Y")),"")</f>
        <v>16</v>
      </c>
      <c r="AJ342" s="99">
        <f>IFERROR(IF(H342="","",DATEDIF($H342,أساسيات!$J$2,"ym")),"")</f>
        <v>7</v>
      </c>
      <c r="AK342" s="99">
        <f>IFERROR(IF(H342="","",DATEDIF($H342,أساسيات!$J$2,"md")),"")</f>
        <v>2</v>
      </c>
      <c r="AL342" s="99"/>
      <c r="AM342" s="99"/>
      <c r="AN342" s="88"/>
      <c r="AO342" s="88"/>
      <c r="AP342" s="94" t="s">
        <v>780</v>
      </c>
      <c r="AQ342" s="94"/>
    </row>
    <row r="343" spans="1:43" s="96" customFormat="1" x14ac:dyDescent="0.25">
      <c r="A343" s="88">
        <v>240</v>
      </c>
      <c r="B343" s="89"/>
      <c r="C343" s="128" t="s">
        <v>60</v>
      </c>
      <c r="D343" s="128" t="s">
        <v>207</v>
      </c>
      <c r="E343" s="91" t="s">
        <v>140</v>
      </c>
      <c r="F343" s="129" t="s">
        <v>16</v>
      </c>
      <c r="G343" s="88" t="s">
        <v>244</v>
      </c>
      <c r="H343" s="92">
        <v>38353</v>
      </c>
      <c r="I343" s="92" t="s">
        <v>780</v>
      </c>
      <c r="J343" s="90"/>
      <c r="K343" s="97" t="s">
        <v>643</v>
      </c>
      <c r="L343" s="91" t="s">
        <v>377</v>
      </c>
      <c r="M343" s="91" t="s">
        <v>1157</v>
      </c>
      <c r="N343" s="88"/>
      <c r="O343" s="88" t="s">
        <v>236</v>
      </c>
      <c r="P343" s="88"/>
      <c r="Q343" s="93" t="s">
        <v>115</v>
      </c>
      <c r="R343" s="94" t="s">
        <v>780</v>
      </c>
      <c r="S343" s="94"/>
      <c r="T343" s="94"/>
      <c r="U343" s="94"/>
      <c r="V343" s="91"/>
      <c r="W343" s="88"/>
      <c r="X343" s="88"/>
      <c r="Y343" s="130"/>
      <c r="Z343" s="130"/>
      <c r="AA343" s="130"/>
      <c r="AB343" s="92" t="s">
        <v>780</v>
      </c>
      <c r="AC343" s="94" t="s">
        <v>780</v>
      </c>
      <c r="AD343" s="94" t="s">
        <v>780</v>
      </c>
      <c r="AE343" s="88" t="s">
        <v>53</v>
      </c>
      <c r="AF343" s="94" t="str">
        <f>IF(H343="","",IF(H343&lt;=أساسيات!$G$13,أساسيات!$H$13,IF(H343&lt;=أساسيات!$G$12,أساسيات!$H$12,IF(H343&lt;=أساسيات!$G$11,أساسيات!$H$11,IF(H343&lt;=أساسيات!$G$10,أساسيات!$H$10,IF(H343&lt;=أساسيات!$G$9,أساسيات!$H$9,IF(H343&lt;=أساسيات!$G$8,أساسيات!$H$8,IF(H343&lt;=أساسيات!$G$7,أساسيات!$H$7,IF(H343&lt;=أساسيات!$G$6,أساسيات!$H$6,IF(H343&lt;=أساسيات!$G$5,أساسيات!$H$5,IF(H343&lt;=أساسيات!$G$4,أساسيات!$H$4,IF(H343&lt;=أساسيات!$G$3,أساسيات!$H$3,أساسيات!$H$2))))))))))))</f>
        <v>ثانوي</v>
      </c>
      <c r="AG343" s="95" t="str">
        <f>IF(H343="","",IF(H343&lt;=أساسيات!$G$13,أساسيات!$I$13,IF(H343&lt;=أساسيات!$G$12,أساسيات!$I$12,IF(H343&lt;=أساسيات!$G$11,أساسيات!$I$11,IF(H343&lt;=أساسيات!$G$10,أساسيات!$I$10,IF(H343&lt;=أساسيات!$G$9,أساسيات!$I$9,IF(H343&lt;=أساسيات!$G$8,أساسيات!$I$8,IF(H343&lt;=أساسيات!$G$7,أساسيات!$I$7,IF(H343&lt;=أساسيات!$G$6,أساسيات!$I$6,IF(H343&lt;=أساسيات!$G$5,أساسيات!$I$5,IF(H343&lt;=أساسيات!$G$4,أساسيات!$I$4,IF(H343&lt;=أساسيات!$G$3,أساسيات!$I$3,أساسيات!$I$2))))))))))))</f>
        <v>ويجوز تاسع وثامن</v>
      </c>
      <c r="AH343" s="91"/>
      <c r="AI343" s="99">
        <f>IFERROR(IF(H343="","",DATEDIF($H343,أساسيات!$J$2,"Y")),"")</f>
        <v>14</v>
      </c>
      <c r="AJ343" s="99">
        <f>IFERROR(IF(H343="","",DATEDIF($H343,أساسيات!$J$2,"ym")),"")</f>
        <v>8</v>
      </c>
      <c r="AK343" s="99">
        <f>IFERROR(IF(H343="","",DATEDIF($H343,أساسيات!$J$2,"md")),"")</f>
        <v>0</v>
      </c>
      <c r="AL343" s="99"/>
      <c r="AM343" s="99"/>
      <c r="AN343" s="88"/>
      <c r="AO343" s="88"/>
      <c r="AP343" s="94" t="s">
        <v>780</v>
      </c>
      <c r="AQ343" s="94"/>
    </row>
    <row r="344" spans="1:43" s="96" customFormat="1" x14ac:dyDescent="0.25">
      <c r="A344" s="88">
        <v>241</v>
      </c>
      <c r="B344" s="89"/>
      <c r="C344" s="128" t="s">
        <v>613</v>
      </c>
      <c r="D344" s="128" t="s">
        <v>463</v>
      </c>
      <c r="E344" s="91" t="s">
        <v>113</v>
      </c>
      <c r="F344" s="129" t="s">
        <v>11</v>
      </c>
      <c r="G344" s="88" t="s">
        <v>244</v>
      </c>
      <c r="H344" s="92">
        <v>37751</v>
      </c>
      <c r="I344" s="92" t="s">
        <v>780</v>
      </c>
      <c r="J344" s="90"/>
      <c r="K344" s="97" t="s">
        <v>643</v>
      </c>
      <c r="L344" s="91" t="s">
        <v>849</v>
      </c>
      <c r="M344" s="91" t="s">
        <v>1153</v>
      </c>
      <c r="N344" s="88"/>
      <c r="O344" s="88" t="s">
        <v>236</v>
      </c>
      <c r="P344" s="88" t="s">
        <v>114</v>
      </c>
      <c r="Q344" s="93" t="s">
        <v>116</v>
      </c>
      <c r="R344" s="94" t="s">
        <v>780</v>
      </c>
      <c r="S344" s="94"/>
      <c r="T344" s="94"/>
      <c r="U344" s="94"/>
      <c r="V344" s="91"/>
      <c r="W344" s="88"/>
      <c r="X344" s="88"/>
      <c r="Y344" s="130"/>
      <c r="Z344" s="130"/>
      <c r="AA344" s="130"/>
      <c r="AB344" s="92" t="s">
        <v>780</v>
      </c>
      <c r="AC344" s="94" t="s">
        <v>780</v>
      </c>
      <c r="AD344" s="94" t="s">
        <v>780</v>
      </c>
      <c r="AE344" s="88" t="s">
        <v>61</v>
      </c>
      <c r="AF344" s="94" t="str">
        <f>IF(H344="","",IF(H344&lt;=أساسيات!$G$13,أساسيات!$H$13,IF(H344&lt;=أساسيات!$G$12,أساسيات!$H$12,IF(H344&lt;=أساسيات!$G$11,أساسيات!$H$11,IF(H344&lt;=أساسيات!$G$10,أساسيات!$H$10,IF(H344&lt;=أساسيات!$G$9,أساسيات!$H$9,IF(H344&lt;=أساسيات!$G$8,أساسيات!$H$8,IF(H344&lt;=أساسيات!$G$7,أساسيات!$H$7,IF(H344&lt;=أساسيات!$G$6,أساسيات!$H$6,IF(H344&lt;=أساسيات!$G$5,أساسيات!$H$5,IF(H344&lt;=أساسيات!$G$4,أساسيات!$H$4,IF(H344&lt;=أساسيات!$G$3,أساسيات!$H$3,أساسيات!$H$2))))))))))))</f>
        <v>ثانوي</v>
      </c>
      <c r="AG344" s="95" t="str">
        <f>IF(H344="","",IF(H344&lt;=أساسيات!$G$13,أساسيات!$I$13,IF(H344&lt;=أساسيات!$G$12,أساسيات!$I$12,IF(H344&lt;=أساسيات!$G$11,أساسيات!$I$11,IF(H344&lt;=أساسيات!$G$10,أساسيات!$I$10,IF(H344&lt;=أساسيات!$G$9,أساسيات!$I$9,IF(H344&lt;=أساسيات!$G$8,أساسيات!$I$8,IF(H344&lt;=أساسيات!$G$7,أساسيات!$I$7,IF(H344&lt;=أساسيات!$G$6,أساسيات!$I$6,IF(H344&lt;=أساسيات!$G$5,أساسيات!$I$5,IF(H344&lt;=أساسيات!$G$4,أساسيات!$I$4,IF(H344&lt;=أساسيات!$G$3,أساسيات!$I$3,أساسيات!$I$2))))))))))))</f>
        <v>ويجوز تاسع</v>
      </c>
      <c r="AH344" s="91"/>
      <c r="AI344" s="99">
        <f>IFERROR(IF(H344="","",DATEDIF($H344,أساسيات!$J$2,"Y")),"")</f>
        <v>16</v>
      </c>
      <c r="AJ344" s="99">
        <f>IFERROR(IF(H344="","",DATEDIF($H344,أساسيات!$J$2,"ym")),"")</f>
        <v>3</v>
      </c>
      <c r="AK344" s="99">
        <f>IFERROR(IF(H344="","",DATEDIF($H344,أساسيات!$J$2,"md")),"")</f>
        <v>22</v>
      </c>
      <c r="AL344" s="99"/>
      <c r="AM344" s="99"/>
      <c r="AN344" s="88"/>
      <c r="AO344" s="88"/>
      <c r="AP344" s="94" t="s">
        <v>780</v>
      </c>
      <c r="AQ344" s="94"/>
    </row>
    <row r="345" spans="1:43" s="96" customFormat="1" x14ac:dyDescent="0.25">
      <c r="A345" s="88">
        <v>242</v>
      </c>
      <c r="B345" s="89"/>
      <c r="C345" s="128" t="s">
        <v>9</v>
      </c>
      <c r="D345" s="128" t="s">
        <v>113</v>
      </c>
      <c r="E345" s="91" t="s">
        <v>148</v>
      </c>
      <c r="F345" s="129" t="s">
        <v>14</v>
      </c>
      <c r="G345" s="88"/>
      <c r="H345" s="92">
        <v>39094</v>
      </c>
      <c r="I345" s="92" t="s">
        <v>780</v>
      </c>
      <c r="J345" s="90"/>
      <c r="K345" s="97" t="s">
        <v>643</v>
      </c>
      <c r="L345" s="91" t="s">
        <v>345</v>
      </c>
      <c r="M345" s="91" t="s">
        <v>1158</v>
      </c>
      <c r="N345" s="88"/>
      <c r="O345" s="88" t="s">
        <v>4</v>
      </c>
      <c r="P345" s="88" t="s">
        <v>114</v>
      </c>
      <c r="Q345" s="93" t="s">
        <v>115</v>
      </c>
      <c r="R345" s="94" t="s">
        <v>780</v>
      </c>
      <c r="S345" s="94"/>
      <c r="T345" s="94"/>
      <c r="U345" s="94"/>
      <c r="V345" s="91"/>
      <c r="W345" s="88"/>
      <c r="X345" s="88"/>
      <c r="Y345" s="130">
        <v>949221635</v>
      </c>
      <c r="Z345" s="130"/>
      <c r="AA345" s="130"/>
      <c r="AB345" s="92" t="s">
        <v>780</v>
      </c>
      <c r="AC345" s="94" t="s">
        <v>780</v>
      </c>
      <c r="AD345" s="94" t="s">
        <v>780</v>
      </c>
      <c r="AE345" s="88"/>
      <c r="AF345" s="94" t="str">
        <f>IF(H345="","",IF(H345&lt;=أساسيات!$G$13,أساسيات!$H$13,IF(H345&lt;=أساسيات!$G$12,أساسيات!$H$12,IF(H345&lt;=أساسيات!$G$11,أساسيات!$H$11,IF(H345&lt;=أساسيات!$G$10,أساسيات!$H$10,IF(H345&lt;=أساسيات!$G$9,أساسيات!$H$9,IF(H345&lt;=أساسيات!$G$8,أساسيات!$H$8,IF(H345&lt;=أساسيات!$G$7,أساسيات!$H$7,IF(H345&lt;=أساسيات!$G$6,أساسيات!$H$6,IF(H345&lt;=أساسيات!$G$5,أساسيات!$H$5,IF(H345&lt;=أساسيات!$G$4,أساسيات!$H$4,IF(H345&lt;=أساسيات!$G$3,أساسيات!$H$3,أساسيات!$H$2))))))))))))</f>
        <v>الثامن</v>
      </c>
      <c r="AG345" s="95" t="str">
        <f>IF(H345="","",IF(H345&lt;=أساسيات!$G$13,أساسيات!$I$13,IF(H345&lt;=أساسيات!$G$12,أساسيات!$I$12,IF(H345&lt;=أساسيات!$G$11,أساسيات!$I$11,IF(H345&lt;=أساسيات!$G$10,أساسيات!$I$10,IF(H345&lt;=أساسيات!$G$9,أساسيات!$I$9,IF(H345&lt;=أساسيات!$G$8,أساسيات!$I$8,IF(H345&lt;=أساسيات!$G$7,أساسيات!$I$7,IF(H345&lt;=أساسيات!$G$6,أساسيات!$I$6,IF(H345&lt;=أساسيات!$G$5,أساسيات!$I$5,IF(H345&lt;=أساسيات!$G$4,أساسيات!$I$4,IF(H345&lt;=أساسيات!$G$3,أساسيات!$I$3,أساسيات!$I$2))))))))))))</f>
        <v>ويجوز سابع وسادس</v>
      </c>
      <c r="AH345" s="91"/>
      <c r="AI345" s="99">
        <f>IFERROR(IF(H345="","",DATEDIF($H345,أساسيات!$J$2,"Y")),"")</f>
        <v>12</v>
      </c>
      <c r="AJ345" s="99">
        <f>IFERROR(IF(H345="","",DATEDIF($H345,أساسيات!$J$2,"ym")),"")</f>
        <v>7</v>
      </c>
      <c r="AK345" s="99">
        <f>IFERROR(IF(H345="","",DATEDIF($H345,أساسيات!$J$2,"md")),"")</f>
        <v>20</v>
      </c>
      <c r="AL345" s="99"/>
      <c r="AM345" s="99"/>
      <c r="AN345" s="88"/>
      <c r="AO345" s="88"/>
      <c r="AP345" s="94" t="s">
        <v>780</v>
      </c>
      <c r="AQ345" s="94"/>
    </row>
    <row r="346" spans="1:43" s="96" customFormat="1" x14ac:dyDescent="0.25">
      <c r="A346" s="88">
        <v>243</v>
      </c>
      <c r="B346" s="89"/>
      <c r="C346" s="128" t="s">
        <v>282</v>
      </c>
      <c r="D346" s="128" t="s">
        <v>152</v>
      </c>
      <c r="E346" s="91" t="s">
        <v>153</v>
      </c>
      <c r="F346" s="129" t="s">
        <v>46</v>
      </c>
      <c r="G346" s="88" t="s">
        <v>244</v>
      </c>
      <c r="H346" s="92"/>
      <c r="I346" s="92" t="s">
        <v>780</v>
      </c>
      <c r="J346" s="90"/>
      <c r="K346" s="97" t="s">
        <v>643</v>
      </c>
      <c r="L346" s="91" t="s">
        <v>386</v>
      </c>
      <c r="M346" s="91" t="s">
        <v>1161</v>
      </c>
      <c r="N346" s="88"/>
      <c r="O346" s="88" t="s">
        <v>45</v>
      </c>
      <c r="P346" s="88"/>
      <c r="Q346" s="93" t="s">
        <v>116</v>
      </c>
      <c r="R346" s="94" t="s">
        <v>780</v>
      </c>
      <c r="S346" s="94"/>
      <c r="T346" s="94"/>
      <c r="U346" s="94"/>
      <c r="V346" s="91"/>
      <c r="W346" s="88"/>
      <c r="X346" s="88"/>
      <c r="Y346" s="130"/>
      <c r="Z346" s="130"/>
      <c r="AA346" s="130"/>
      <c r="AB346" s="92" t="s">
        <v>780</v>
      </c>
      <c r="AC346" s="94" t="s">
        <v>780</v>
      </c>
      <c r="AD346" s="94" t="s">
        <v>780</v>
      </c>
      <c r="AE346" s="88" t="s">
        <v>53</v>
      </c>
      <c r="AF346" s="94" t="str">
        <f>IF(H346="","",IF(H346&lt;=أساسيات!$G$13,أساسيات!$H$13,IF(H346&lt;=أساسيات!$G$12,أساسيات!$H$12,IF(H346&lt;=أساسيات!$G$11,أساسيات!$H$11,IF(H346&lt;=أساسيات!$G$10,أساسيات!$H$10,IF(H346&lt;=أساسيات!$G$9,أساسيات!$H$9,IF(H346&lt;=أساسيات!$G$8,أساسيات!$H$8,IF(H346&lt;=أساسيات!$G$7,أساسيات!$H$7,IF(H346&lt;=أساسيات!$G$6,أساسيات!$H$6,IF(H346&lt;=أساسيات!$G$5,أساسيات!$H$5,IF(H346&lt;=أساسيات!$G$4,أساسيات!$H$4,IF(H346&lt;=أساسيات!$G$3,أساسيات!$H$3,أساسيات!$H$2))))))))))))</f>
        <v/>
      </c>
      <c r="AG346" s="95" t="str">
        <f>IF(H346="","",IF(H346&lt;=أساسيات!$G$13,أساسيات!$I$13,IF(H346&lt;=أساسيات!$G$12,أساسيات!$I$12,IF(H346&lt;=أساسيات!$G$11,أساسيات!$I$11,IF(H346&lt;=أساسيات!$G$10,أساسيات!$I$10,IF(H346&lt;=أساسيات!$G$9,أساسيات!$I$9,IF(H346&lt;=أساسيات!$G$8,أساسيات!$I$8,IF(H346&lt;=أساسيات!$G$7,أساسيات!$I$7,IF(H346&lt;=أساسيات!$G$6,أساسيات!$I$6,IF(H346&lt;=أساسيات!$G$5,أساسيات!$I$5,IF(H346&lt;=أساسيات!$G$4,أساسيات!$I$4,IF(H346&lt;=أساسيات!$G$3,أساسيات!$I$3,أساسيات!$I$2))))))))))))</f>
        <v/>
      </c>
      <c r="AH346" s="91"/>
      <c r="AI346" s="99" t="str">
        <f>IFERROR(IF(H346="","",DATEDIF($H346,أساسيات!$J$2,"Y")),"")</f>
        <v/>
      </c>
      <c r="AJ346" s="99" t="str">
        <f>IFERROR(IF(H346="","",DATEDIF($H346,أساسيات!$J$2,"ym")),"")</f>
        <v/>
      </c>
      <c r="AK346" s="99" t="str">
        <f>IFERROR(IF(H346="","",DATEDIF($H346,أساسيات!$J$2,"md")),"")</f>
        <v/>
      </c>
      <c r="AL346" s="99"/>
      <c r="AM346" s="99"/>
      <c r="AN346" s="88"/>
      <c r="AO346" s="88"/>
      <c r="AP346" s="94" t="s">
        <v>780</v>
      </c>
      <c r="AQ346" s="94"/>
    </row>
    <row r="347" spans="1:43" s="96" customFormat="1" x14ac:dyDescent="0.25">
      <c r="A347" s="88">
        <v>3</v>
      </c>
      <c r="B347" s="89"/>
      <c r="C347" s="128" t="s">
        <v>242</v>
      </c>
      <c r="D347" s="128" t="s">
        <v>245</v>
      </c>
      <c r="E347" s="91" t="s">
        <v>110</v>
      </c>
      <c r="F347" s="129" t="s">
        <v>656</v>
      </c>
      <c r="G347" s="88"/>
      <c r="H347" s="92">
        <v>39814</v>
      </c>
      <c r="I347" s="92" t="s">
        <v>780</v>
      </c>
      <c r="J347" s="90"/>
      <c r="K347" s="97" t="s">
        <v>643</v>
      </c>
      <c r="L347" s="91" t="s">
        <v>354</v>
      </c>
      <c r="M347" s="91" t="s">
        <v>1041</v>
      </c>
      <c r="N347" s="88"/>
      <c r="O347" s="88"/>
      <c r="P347" s="88"/>
      <c r="Q347" s="93" t="s">
        <v>116</v>
      </c>
      <c r="R347" s="94"/>
      <c r="S347" s="94"/>
      <c r="T347" s="94"/>
      <c r="U347" s="94"/>
      <c r="V347" s="91"/>
      <c r="W347" s="88"/>
      <c r="X347" s="88"/>
      <c r="Y347" s="130"/>
      <c r="Z347" s="130"/>
      <c r="AA347" s="130"/>
      <c r="AB347" s="92" t="s">
        <v>780</v>
      </c>
      <c r="AC347" s="94" t="s">
        <v>780</v>
      </c>
      <c r="AD347" s="94" t="s">
        <v>780</v>
      </c>
      <c r="AE347" s="88" t="s">
        <v>475</v>
      </c>
      <c r="AF347" s="94" t="str">
        <f>IF(H347="","",IF(H347&lt;=أساسيات!$G$13,أساسيات!$H$13,IF(H347&lt;=أساسيات!$G$12,أساسيات!$H$12,IF(H347&lt;=أساسيات!$G$11,أساسيات!$H$11,IF(H347&lt;=أساسيات!$G$10,أساسيات!$H$10,IF(H347&lt;=أساسيات!$G$9,أساسيات!$H$9,IF(H347&lt;=أساسيات!$G$8,أساسيات!$H$8,IF(H347&lt;=أساسيات!$G$7,أساسيات!$H$7,IF(H347&lt;=أساسيات!$G$6,أساسيات!$H$6,IF(H347&lt;=أساسيات!$G$5,أساسيات!$H$5,IF(H347&lt;=أساسيات!$G$4,أساسيات!$H$4,IF(H347&lt;=أساسيات!$G$3,أساسيات!$H$3,أساسيات!$H$2))))))))))))</f>
        <v>السادس</v>
      </c>
      <c r="AG347" s="95" t="str">
        <f>IF(H347="","",IF(H347&lt;=أساسيات!$G$13,أساسيات!$I$13,IF(H347&lt;=أساسيات!$G$12,أساسيات!$I$12,IF(H347&lt;=أساسيات!$G$11,أساسيات!$I$11,IF(H347&lt;=أساسيات!$G$10,أساسيات!$I$10,IF(H347&lt;=أساسيات!$G$9,أساسيات!$I$9,IF(H347&lt;=أساسيات!$G$8,أساسيات!$I$8,IF(H347&lt;=أساسيات!$G$7,أساسيات!$I$7,IF(H347&lt;=أساسيات!$G$6,أساسيات!$I$6,IF(H347&lt;=أساسيات!$G$5,أساسيات!$I$5,IF(H347&lt;=أساسيات!$G$4,أساسيات!$I$4,IF(H347&lt;=أساسيات!$G$3,أساسيات!$I$3,أساسيات!$I$2))))))))))))</f>
        <v>ويجوز خامس ورابع</v>
      </c>
      <c r="AH347" s="91" t="s">
        <v>412</v>
      </c>
      <c r="AI347" s="99">
        <f>IFERROR(IF(H347="","",DATEDIF($H347,أساسيات!$J$2,"Y")),"")</f>
        <v>10</v>
      </c>
      <c r="AJ347" s="99">
        <f>IFERROR(IF(H347="","",DATEDIF($H347,أساسيات!$J$2,"ym")),"")</f>
        <v>8</v>
      </c>
      <c r="AK347" s="99">
        <f>IFERROR(IF(H347="","",DATEDIF($H347,أساسيات!$J$2,"md")),"")</f>
        <v>0</v>
      </c>
      <c r="AL347" s="99"/>
      <c r="AM347" s="99"/>
      <c r="AN347" s="88"/>
      <c r="AO347" s="88"/>
      <c r="AP347" s="94" t="s">
        <v>780</v>
      </c>
      <c r="AQ347" s="94"/>
    </row>
    <row r="348" spans="1:43" s="96" customFormat="1" x14ac:dyDescent="0.25">
      <c r="A348" s="88">
        <v>4</v>
      </c>
      <c r="B348" s="89"/>
      <c r="C348" s="128" t="s">
        <v>113</v>
      </c>
      <c r="D348" s="128" t="s">
        <v>245</v>
      </c>
      <c r="E348" s="91" t="s">
        <v>110</v>
      </c>
      <c r="F348" s="129" t="s">
        <v>656</v>
      </c>
      <c r="G348" s="88"/>
      <c r="H348" s="92">
        <v>40308</v>
      </c>
      <c r="I348" s="92" t="s">
        <v>780</v>
      </c>
      <c r="J348" s="90"/>
      <c r="K348" s="97" t="s">
        <v>643</v>
      </c>
      <c r="L348" s="91" t="s">
        <v>95</v>
      </c>
      <c r="M348" s="91" t="s">
        <v>1042</v>
      </c>
      <c r="N348" s="88"/>
      <c r="O348" s="88"/>
      <c r="P348" s="88"/>
      <c r="Q348" s="93" t="s">
        <v>116</v>
      </c>
      <c r="R348" s="94"/>
      <c r="S348" s="94"/>
      <c r="T348" s="94"/>
      <c r="U348" s="94"/>
      <c r="V348" s="91"/>
      <c r="W348" s="88"/>
      <c r="X348" s="88"/>
      <c r="Y348" s="130"/>
      <c r="Z348" s="130"/>
      <c r="AA348" s="130"/>
      <c r="AB348" s="92" t="s">
        <v>780</v>
      </c>
      <c r="AC348" s="94" t="s">
        <v>780</v>
      </c>
      <c r="AD348" s="94" t="s">
        <v>780</v>
      </c>
      <c r="AE348" s="88" t="s">
        <v>3</v>
      </c>
      <c r="AF348" s="94" t="str">
        <f>IF(H348="","",IF(H348&lt;=أساسيات!$G$13,أساسيات!$H$13,IF(H348&lt;=أساسيات!$G$12,أساسيات!$H$12,IF(H348&lt;=أساسيات!$G$11,أساسيات!$H$11,IF(H348&lt;=أساسيات!$G$10,أساسيات!$H$10,IF(H348&lt;=أساسيات!$G$9,أساسيات!$H$9,IF(H348&lt;=أساسيات!$G$8,أساسيات!$H$8,IF(H348&lt;=أساسيات!$G$7,أساسيات!$H$7,IF(H348&lt;=أساسيات!$G$6,أساسيات!$H$6,IF(H348&lt;=أساسيات!$G$5,أساسيات!$H$5,IF(H348&lt;=أساسيات!$G$4,أساسيات!$H$4,IF(H348&lt;=أساسيات!$G$3,أساسيات!$H$3,أساسيات!$H$2))))))))))))</f>
        <v>الرابع</v>
      </c>
      <c r="AG348" s="95" t="str">
        <f>IF(H348="","",IF(H348&lt;=أساسيات!$G$13,أساسيات!$I$13,IF(H348&lt;=أساسيات!$G$12,أساسيات!$I$12,IF(H348&lt;=أساسيات!$G$11,أساسيات!$I$11,IF(H348&lt;=أساسيات!$G$10,أساسيات!$I$10,IF(H348&lt;=أساسيات!$G$9,أساسيات!$I$9,IF(H348&lt;=أساسيات!$G$8,أساسيات!$I$8,IF(H348&lt;=أساسيات!$G$7,أساسيات!$I$7,IF(H348&lt;=أساسيات!$G$6,أساسيات!$I$6,IF(H348&lt;=أساسيات!$G$5,أساسيات!$I$5,IF(H348&lt;=أساسيات!$G$4,أساسيات!$I$4,IF(H348&lt;=أساسيات!$G$3,أساسيات!$I$3,أساسيات!$I$2))))))))))))</f>
        <v>ويجوز ثالث</v>
      </c>
      <c r="AH348" s="91"/>
      <c r="AI348" s="99">
        <f>IFERROR(IF(H348="","",DATEDIF($H348,أساسيات!$J$2,"Y")),"")</f>
        <v>9</v>
      </c>
      <c r="AJ348" s="99">
        <f>IFERROR(IF(H348="","",DATEDIF($H348,أساسيات!$J$2,"ym")),"")</f>
        <v>3</v>
      </c>
      <c r="AK348" s="99">
        <f>IFERROR(IF(H348="","",DATEDIF($H348,أساسيات!$J$2,"md")),"")</f>
        <v>22</v>
      </c>
      <c r="AL348" s="99"/>
      <c r="AM348" s="99"/>
      <c r="AN348" s="88"/>
      <c r="AO348" s="88"/>
      <c r="AP348" s="94" t="s">
        <v>780</v>
      </c>
      <c r="AQ348" s="94"/>
    </row>
    <row r="349" spans="1:43" s="96" customFormat="1" x14ac:dyDescent="0.25">
      <c r="A349" s="88">
        <v>9</v>
      </c>
      <c r="B349" s="89"/>
      <c r="C349" s="128" t="s">
        <v>472</v>
      </c>
      <c r="D349" s="128" t="s">
        <v>139</v>
      </c>
      <c r="E349" s="91" t="s">
        <v>140</v>
      </c>
      <c r="F349" s="129" t="s">
        <v>9</v>
      </c>
      <c r="G349" s="88"/>
      <c r="H349" s="92">
        <v>40553</v>
      </c>
      <c r="I349" s="92" t="s">
        <v>780</v>
      </c>
      <c r="J349" s="90"/>
      <c r="K349" s="97" t="s">
        <v>643</v>
      </c>
      <c r="L349" s="91" t="s">
        <v>551</v>
      </c>
      <c r="M349" s="91" t="s">
        <v>1043</v>
      </c>
      <c r="N349" s="88"/>
      <c r="O349" s="88"/>
      <c r="P349" s="88" t="s">
        <v>114</v>
      </c>
      <c r="Q349" s="93" t="s">
        <v>116</v>
      </c>
      <c r="R349" s="94"/>
      <c r="S349" s="94"/>
      <c r="T349" s="94"/>
      <c r="U349" s="94"/>
      <c r="V349" s="91"/>
      <c r="W349" s="88"/>
      <c r="X349" s="88"/>
      <c r="Y349" s="130"/>
      <c r="Z349" s="130"/>
      <c r="AA349" s="130"/>
      <c r="AB349" s="92" t="s">
        <v>780</v>
      </c>
      <c r="AC349" s="94" t="s">
        <v>780</v>
      </c>
      <c r="AD349" s="94" t="s">
        <v>780</v>
      </c>
      <c r="AE349" s="88" t="s">
        <v>475</v>
      </c>
      <c r="AF349" s="94" t="str">
        <f>IF(H349="","",IF(H349&lt;=أساسيات!$G$13,أساسيات!$H$13,IF(H349&lt;=أساسيات!$G$12,أساسيات!$H$12,IF(H349&lt;=أساسيات!$G$11,أساسيات!$H$11,IF(H349&lt;=أساسيات!$G$10,أساسيات!$H$10,IF(H349&lt;=أساسيات!$G$9,أساسيات!$H$9,IF(H349&lt;=أساسيات!$G$8,أساسيات!$H$8,IF(H349&lt;=أساسيات!$G$7,أساسيات!$H$7,IF(H349&lt;=أساسيات!$G$6,أساسيات!$H$6,IF(H349&lt;=أساسيات!$G$5,أساسيات!$H$5,IF(H349&lt;=أساسيات!$G$4,أساسيات!$H$4,IF(H349&lt;=أساسيات!$G$3,أساسيات!$H$3,أساسيات!$H$2))))))))))))</f>
        <v>الرابع</v>
      </c>
      <c r="AG349" s="95" t="str">
        <f>IF(H349="","",IF(H349&lt;=أساسيات!$G$13,أساسيات!$I$13,IF(H349&lt;=أساسيات!$G$12,أساسيات!$I$12,IF(H349&lt;=أساسيات!$G$11,أساسيات!$I$11,IF(H349&lt;=أساسيات!$G$10,أساسيات!$I$10,IF(H349&lt;=أساسيات!$G$9,أساسيات!$I$9,IF(H349&lt;=أساسيات!$G$8,أساسيات!$I$8,IF(H349&lt;=أساسيات!$G$7,أساسيات!$I$7,IF(H349&lt;=أساسيات!$G$6,أساسيات!$I$6,IF(H349&lt;=أساسيات!$G$5,أساسيات!$I$5,IF(H349&lt;=أساسيات!$G$4,أساسيات!$I$4,IF(H349&lt;=أساسيات!$G$3,أساسيات!$I$3,أساسيات!$I$2))))))))))))</f>
        <v>ويجوز ثالث</v>
      </c>
      <c r="AH349" s="91" t="s">
        <v>633</v>
      </c>
      <c r="AI349" s="99">
        <f>IFERROR(IF(H349="","",DATEDIF($H349,أساسيات!$J$2,"Y")),"")</f>
        <v>8</v>
      </c>
      <c r="AJ349" s="99">
        <f>IFERROR(IF(H349="","",DATEDIF($H349,أساسيات!$J$2,"ym")),"")</f>
        <v>7</v>
      </c>
      <c r="AK349" s="99">
        <f>IFERROR(IF(H349="","",DATEDIF($H349,أساسيات!$J$2,"md")),"")</f>
        <v>22</v>
      </c>
      <c r="AL349" s="99"/>
      <c r="AM349" s="99"/>
      <c r="AN349" s="88"/>
      <c r="AO349" s="88"/>
      <c r="AP349" s="94" t="s">
        <v>780</v>
      </c>
      <c r="AQ349" s="94"/>
    </row>
    <row r="350" spans="1:43" s="96" customFormat="1" x14ac:dyDescent="0.25">
      <c r="A350" s="88">
        <v>10</v>
      </c>
      <c r="B350" s="89"/>
      <c r="C350" s="128" t="s">
        <v>472</v>
      </c>
      <c r="D350" s="128" t="s">
        <v>281</v>
      </c>
      <c r="E350" s="91"/>
      <c r="F350" s="129"/>
      <c r="G350" s="88"/>
      <c r="H350" s="92">
        <v>40909</v>
      </c>
      <c r="I350" s="92" t="s">
        <v>780</v>
      </c>
      <c r="J350" s="90"/>
      <c r="K350" s="97" t="s">
        <v>643</v>
      </c>
      <c r="L350" s="91" t="s">
        <v>382</v>
      </c>
      <c r="M350" s="91" t="s">
        <v>1044</v>
      </c>
      <c r="N350" s="88"/>
      <c r="O350" s="88"/>
      <c r="P350" s="88"/>
      <c r="Q350" s="93" t="s">
        <v>116</v>
      </c>
      <c r="R350" s="94" t="s">
        <v>780</v>
      </c>
      <c r="S350" s="94"/>
      <c r="T350" s="94"/>
      <c r="U350" s="94"/>
      <c r="V350" s="91"/>
      <c r="W350" s="88"/>
      <c r="X350" s="88"/>
      <c r="Y350" s="130"/>
      <c r="Z350" s="130"/>
      <c r="AA350" s="130"/>
      <c r="AB350" s="92" t="s">
        <v>780</v>
      </c>
      <c r="AC350" s="94" t="s">
        <v>780</v>
      </c>
      <c r="AD350" s="94" t="s">
        <v>780</v>
      </c>
      <c r="AE350" s="88" t="s">
        <v>3</v>
      </c>
      <c r="AF350" s="94" t="str">
        <f>IF(H350="","",IF(H350&lt;=أساسيات!$G$13,أساسيات!$H$13,IF(H350&lt;=أساسيات!$G$12,أساسيات!$H$12,IF(H350&lt;=أساسيات!$G$11,أساسيات!$H$11,IF(H350&lt;=أساسيات!$G$10,أساسيات!$H$10,IF(H350&lt;=أساسيات!$G$9,أساسيات!$H$9,IF(H350&lt;=أساسيات!$G$8,أساسيات!$H$8,IF(H350&lt;=أساسيات!$G$7,أساسيات!$H$7,IF(H350&lt;=أساسيات!$G$6,أساسيات!$H$6,IF(H350&lt;=أساسيات!$G$5,أساسيات!$H$5,IF(H350&lt;=أساسيات!$G$4,أساسيات!$H$4,IF(H350&lt;=أساسيات!$G$3,أساسيات!$H$3,أساسيات!$H$2))))))))))))</f>
        <v>الثالث</v>
      </c>
      <c r="AG350" s="95" t="str">
        <f>IF(H350="","",IF(H350&lt;=أساسيات!$G$13,أساسيات!$I$13,IF(H350&lt;=أساسيات!$G$12,أساسيات!$I$12,IF(H350&lt;=أساسيات!$G$11,أساسيات!$I$11,IF(H350&lt;=أساسيات!$G$10,أساسيات!$I$10,IF(H350&lt;=أساسيات!$G$9,أساسيات!$I$9,IF(H350&lt;=أساسيات!$G$8,أساسيات!$I$8,IF(H350&lt;=أساسيات!$G$7,أساسيات!$I$7,IF(H350&lt;=أساسيات!$G$6,أساسيات!$I$6,IF(H350&lt;=أساسيات!$G$5,أساسيات!$I$5,IF(H350&lt;=أساسيات!$G$4,أساسيات!$I$4,IF(H350&lt;=أساسيات!$G$3,أساسيات!$I$3,أساسيات!$I$2))))))))))))</f>
        <v>ويجوز ثاني</v>
      </c>
      <c r="AH350" s="91"/>
      <c r="AI350" s="99">
        <f>IFERROR(IF(H350="","",DATEDIF($H350,أساسيات!$J$2,"Y")),"")</f>
        <v>7</v>
      </c>
      <c r="AJ350" s="99">
        <f>IFERROR(IF(H350="","",DATEDIF($H350,أساسيات!$J$2,"ym")),"")</f>
        <v>8</v>
      </c>
      <c r="AK350" s="99">
        <f>IFERROR(IF(H350="","",DATEDIF($H350,أساسيات!$J$2,"md")),"")</f>
        <v>0</v>
      </c>
      <c r="AL350" s="99"/>
      <c r="AM350" s="99"/>
      <c r="AN350" s="88"/>
      <c r="AO350" s="88"/>
      <c r="AP350" s="94" t="s">
        <v>780</v>
      </c>
      <c r="AQ350" s="94"/>
    </row>
    <row r="351" spans="1:43" s="96" customFormat="1" x14ac:dyDescent="0.25">
      <c r="A351" s="88">
        <v>17</v>
      </c>
      <c r="B351" s="89"/>
      <c r="C351" s="128" t="s">
        <v>262</v>
      </c>
      <c r="D351" s="128" t="s">
        <v>252</v>
      </c>
      <c r="E351" s="91" t="s">
        <v>253</v>
      </c>
      <c r="F351" s="129" t="s">
        <v>9</v>
      </c>
      <c r="G351" s="88" t="s">
        <v>406</v>
      </c>
      <c r="H351" s="92" t="s">
        <v>1468</v>
      </c>
      <c r="I351" s="92" t="s">
        <v>780</v>
      </c>
      <c r="J351" s="90"/>
      <c r="K351" s="97" t="s">
        <v>643</v>
      </c>
      <c r="L351" s="91" t="s">
        <v>364</v>
      </c>
      <c r="M351" s="91" t="s">
        <v>1045</v>
      </c>
      <c r="N351" s="88"/>
      <c r="O351" s="88"/>
      <c r="P351" s="88" t="s">
        <v>238</v>
      </c>
      <c r="Q351" s="93" t="s">
        <v>116</v>
      </c>
      <c r="R351" s="94" t="s">
        <v>780</v>
      </c>
      <c r="S351" s="94"/>
      <c r="T351" s="94"/>
      <c r="U351" s="94"/>
      <c r="V351" s="91"/>
      <c r="W351" s="88"/>
      <c r="X351" s="88"/>
      <c r="Y351" s="130"/>
      <c r="Z351" s="130"/>
      <c r="AA351" s="130"/>
      <c r="AB351" s="92" t="s">
        <v>780</v>
      </c>
      <c r="AC351" s="94" t="s">
        <v>780</v>
      </c>
      <c r="AD351" s="94" t="s">
        <v>780</v>
      </c>
      <c r="AE351" s="88" t="s">
        <v>3</v>
      </c>
      <c r="AF351" s="94" t="str">
        <f>IF(H351="","",IF(H351&lt;=أساسيات!$G$13,أساسيات!$H$13,IF(H351&lt;=أساسيات!$G$12,أساسيات!$H$12,IF(H351&lt;=أساسيات!$G$11,أساسيات!$H$11,IF(H351&lt;=أساسيات!$G$10,أساسيات!$H$10,IF(H351&lt;=أساسيات!$G$9,أساسيات!$H$9,IF(H351&lt;=أساسيات!$G$8,أساسيات!$H$8,IF(H351&lt;=أساسيات!$G$7,أساسيات!$H$7,IF(H351&lt;=أساسيات!$G$6,أساسيات!$H$6,IF(H351&lt;=أساسيات!$G$5,أساسيات!$H$5,IF(H351&lt;=أساسيات!$G$4,أساسيات!$H$4,IF(H351&lt;=أساسيات!$G$3,أساسيات!$H$3,أساسيات!$H$2))))))))))))</f>
        <v>قبل المدرسة</v>
      </c>
      <c r="AG351" s="95" t="str">
        <f>IF(H351="","",IF(H351&lt;=أساسيات!$G$13,أساسيات!$I$13,IF(H351&lt;=أساسيات!$G$12,أساسيات!$I$12,IF(H351&lt;=أساسيات!$G$11,أساسيات!$I$11,IF(H351&lt;=أساسيات!$G$10,أساسيات!$I$10,IF(H351&lt;=أساسيات!$G$9,أساسيات!$I$9,IF(H351&lt;=أساسيات!$G$8,أساسيات!$I$8,IF(H351&lt;=أساسيات!$G$7,أساسيات!$I$7,IF(H351&lt;=أساسيات!$G$6,أساسيات!$I$6,IF(H351&lt;=أساسيات!$G$5,أساسيات!$I$5,IF(H351&lt;=أساسيات!$G$4,أساسيات!$I$4,IF(H351&lt;=أساسيات!$G$3,أساسيات!$I$3,أساسيات!$I$2))))))))))))</f>
        <v>قبل</v>
      </c>
      <c r="AH351" s="91"/>
      <c r="AI351" s="99" t="str">
        <f>IFERROR(IF(H351="","",DATEDIF($H351,أساسيات!$J$2,"Y")),"")</f>
        <v/>
      </c>
      <c r="AJ351" s="99" t="str">
        <f>IFERROR(IF(H351="","",DATEDIF($H351,أساسيات!$J$2,"ym")),"")</f>
        <v/>
      </c>
      <c r="AK351" s="99" t="str">
        <f>IFERROR(IF(H351="","",DATEDIF($H351,أساسيات!$J$2,"md")),"")</f>
        <v/>
      </c>
      <c r="AL351" s="99"/>
      <c r="AM351" s="99"/>
      <c r="AN351" s="88"/>
      <c r="AO351" s="88"/>
      <c r="AP351" s="94" t="s">
        <v>780</v>
      </c>
      <c r="AQ351" s="94"/>
    </row>
    <row r="352" spans="1:43" s="96" customFormat="1" x14ac:dyDescent="0.25">
      <c r="A352" s="88">
        <v>20</v>
      </c>
      <c r="B352" s="89"/>
      <c r="C352" s="128" t="s">
        <v>32</v>
      </c>
      <c r="D352" s="128" t="s">
        <v>130</v>
      </c>
      <c r="E352" s="91" t="s">
        <v>155</v>
      </c>
      <c r="F352" s="129" t="s">
        <v>42</v>
      </c>
      <c r="G352" s="88"/>
      <c r="H352" s="92">
        <v>40922</v>
      </c>
      <c r="I352" s="92" t="s">
        <v>780</v>
      </c>
      <c r="J352" s="90"/>
      <c r="K352" s="97" t="s">
        <v>643</v>
      </c>
      <c r="L352" s="91" t="s">
        <v>90</v>
      </c>
      <c r="M352" s="91" t="s">
        <v>1046</v>
      </c>
      <c r="N352" s="88"/>
      <c r="O352" s="88"/>
      <c r="P352" s="88" t="s">
        <v>114</v>
      </c>
      <c r="Q352" s="93" t="s">
        <v>115</v>
      </c>
      <c r="R352" s="94" t="s">
        <v>780</v>
      </c>
      <c r="S352" s="94"/>
      <c r="T352" s="94"/>
      <c r="U352" s="94"/>
      <c r="V352" s="91"/>
      <c r="W352" s="88"/>
      <c r="X352" s="88"/>
      <c r="Y352" s="130">
        <v>945577297</v>
      </c>
      <c r="Z352" s="130"/>
      <c r="AA352" s="130"/>
      <c r="AB352" s="92" t="s">
        <v>780</v>
      </c>
      <c r="AC352" s="94" t="s">
        <v>780</v>
      </c>
      <c r="AD352" s="94" t="s">
        <v>780</v>
      </c>
      <c r="AE352" s="88" t="s">
        <v>475</v>
      </c>
      <c r="AF352" s="94" t="str">
        <f>IF(H352="","",IF(H352&lt;=أساسيات!$G$13,أساسيات!$H$13,IF(H352&lt;=أساسيات!$G$12,أساسيات!$H$12,IF(H352&lt;=أساسيات!$G$11,أساسيات!$H$11,IF(H352&lt;=أساسيات!$G$10,أساسيات!$H$10,IF(H352&lt;=أساسيات!$G$9,أساسيات!$H$9,IF(H352&lt;=أساسيات!$G$8,أساسيات!$H$8,IF(H352&lt;=أساسيات!$G$7,أساسيات!$H$7,IF(H352&lt;=أساسيات!$G$6,أساسيات!$H$6,IF(H352&lt;=أساسيات!$G$5,أساسيات!$H$5,IF(H352&lt;=أساسيات!$G$4,أساسيات!$H$4,IF(H352&lt;=أساسيات!$G$3,أساسيات!$H$3,أساسيات!$H$2))))))))))))</f>
        <v>الثالث</v>
      </c>
      <c r="AG352" s="95" t="str">
        <f>IF(H352="","",IF(H352&lt;=أساسيات!$G$13,أساسيات!$I$13,IF(H352&lt;=أساسيات!$G$12,أساسيات!$I$12,IF(H352&lt;=أساسيات!$G$11,أساسيات!$I$11,IF(H352&lt;=أساسيات!$G$10,أساسيات!$I$10,IF(H352&lt;=أساسيات!$G$9,أساسيات!$I$9,IF(H352&lt;=أساسيات!$G$8,أساسيات!$I$8,IF(H352&lt;=أساسيات!$G$7,أساسيات!$I$7,IF(H352&lt;=أساسيات!$G$6,أساسيات!$I$6,IF(H352&lt;=أساسيات!$G$5,أساسيات!$I$5,IF(H352&lt;=أساسيات!$G$4,أساسيات!$I$4,IF(H352&lt;=أساسيات!$G$3,أساسيات!$I$3,أساسيات!$I$2))))))))))))</f>
        <v>ويجوز ثاني</v>
      </c>
      <c r="AH352" s="91"/>
      <c r="AI352" s="99">
        <f>IFERROR(IF(H352="","",DATEDIF($H352,أساسيات!$J$2,"Y")),"")</f>
        <v>7</v>
      </c>
      <c r="AJ352" s="99">
        <f>IFERROR(IF(H352="","",DATEDIF($H352,أساسيات!$J$2,"ym")),"")</f>
        <v>7</v>
      </c>
      <c r="AK352" s="99">
        <f>IFERROR(IF(H352="","",DATEDIF($H352,أساسيات!$J$2,"md")),"")</f>
        <v>18</v>
      </c>
      <c r="AL352" s="99"/>
      <c r="AM352" s="99"/>
      <c r="AN352" s="88"/>
      <c r="AO352" s="88"/>
      <c r="AP352" s="94" t="s">
        <v>780</v>
      </c>
      <c r="AQ352" s="94"/>
    </row>
    <row r="353" spans="1:43" s="96" customFormat="1" x14ac:dyDescent="0.25">
      <c r="A353" s="88">
        <v>21</v>
      </c>
      <c r="B353" s="89"/>
      <c r="C353" s="128" t="s">
        <v>274</v>
      </c>
      <c r="D353" s="128" t="s">
        <v>246</v>
      </c>
      <c r="E353" s="91"/>
      <c r="F353" s="129"/>
      <c r="G353" s="88"/>
      <c r="H353" s="92">
        <v>40566</v>
      </c>
      <c r="I353" s="92" t="s">
        <v>780</v>
      </c>
      <c r="J353" s="90"/>
      <c r="K353" s="97" t="s">
        <v>643</v>
      </c>
      <c r="L353" s="91" t="s">
        <v>375</v>
      </c>
      <c r="M353" s="91" t="s">
        <v>1047</v>
      </c>
      <c r="N353" s="88"/>
      <c r="O353" s="88"/>
      <c r="P353" s="88"/>
      <c r="Q353" s="93" t="s">
        <v>115</v>
      </c>
      <c r="R353" s="94" t="s">
        <v>780</v>
      </c>
      <c r="S353" s="94"/>
      <c r="T353" s="94"/>
      <c r="U353" s="94"/>
      <c r="V353" s="91"/>
      <c r="W353" s="88"/>
      <c r="X353" s="88"/>
      <c r="Y353" s="130"/>
      <c r="Z353" s="130"/>
      <c r="AA353" s="130"/>
      <c r="AB353" s="92" t="s">
        <v>780</v>
      </c>
      <c r="AC353" s="94" t="s">
        <v>780</v>
      </c>
      <c r="AD353" s="94" t="s">
        <v>780</v>
      </c>
      <c r="AE353" s="88" t="s">
        <v>3</v>
      </c>
      <c r="AF353" s="94" t="str">
        <f>IF(H353="","",IF(H353&lt;=أساسيات!$G$13,أساسيات!$H$13,IF(H353&lt;=أساسيات!$G$12,أساسيات!$H$12,IF(H353&lt;=أساسيات!$G$11,أساسيات!$H$11,IF(H353&lt;=أساسيات!$G$10,أساسيات!$H$10,IF(H353&lt;=أساسيات!$G$9,أساسيات!$H$9,IF(H353&lt;=أساسيات!$G$8,أساسيات!$H$8,IF(H353&lt;=أساسيات!$G$7,أساسيات!$H$7,IF(H353&lt;=أساسيات!$G$6,أساسيات!$H$6,IF(H353&lt;=أساسيات!$G$5,أساسيات!$H$5,IF(H353&lt;=أساسيات!$G$4,أساسيات!$H$4,IF(H353&lt;=أساسيات!$G$3,أساسيات!$H$3,أساسيات!$H$2))))))))))))</f>
        <v>الرابع</v>
      </c>
      <c r="AG353" s="95" t="str">
        <f>IF(H353="","",IF(H353&lt;=أساسيات!$G$13,أساسيات!$I$13,IF(H353&lt;=أساسيات!$G$12,أساسيات!$I$12,IF(H353&lt;=أساسيات!$G$11,أساسيات!$I$11,IF(H353&lt;=أساسيات!$G$10,أساسيات!$I$10,IF(H353&lt;=أساسيات!$G$9,أساسيات!$I$9,IF(H353&lt;=أساسيات!$G$8,أساسيات!$I$8,IF(H353&lt;=أساسيات!$G$7,أساسيات!$I$7,IF(H353&lt;=أساسيات!$G$6,أساسيات!$I$6,IF(H353&lt;=أساسيات!$G$5,أساسيات!$I$5,IF(H353&lt;=أساسيات!$G$4,أساسيات!$I$4,IF(H353&lt;=أساسيات!$G$3,أساسيات!$I$3,أساسيات!$I$2))))))))))))</f>
        <v>ويجوز ثالث</v>
      </c>
      <c r="AH353" s="91"/>
      <c r="AI353" s="99">
        <f>IFERROR(IF(H353="","",DATEDIF($H353,أساسيات!$J$2,"Y")),"")</f>
        <v>8</v>
      </c>
      <c r="AJ353" s="99">
        <f>IFERROR(IF(H353="","",DATEDIF($H353,أساسيات!$J$2,"ym")),"")</f>
        <v>7</v>
      </c>
      <c r="AK353" s="99">
        <f>IFERROR(IF(H353="","",DATEDIF($H353,أساسيات!$J$2,"md")),"")</f>
        <v>9</v>
      </c>
      <c r="AL353" s="99"/>
      <c r="AM353" s="99"/>
      <c r="AN353" s="88"/>
      <c r="AO353" s="88"/>
      <c r="AP353" s="94" t="s">
        <v>780</v>
      </c>
      <c r="AQ353" s="94"/>
    </row>
    <row r="354" spans="1:43" s="96" customFormat="1" x14ac:dyDescent="0.25">
      <c r="A354" s="88">
        <v>22</v>
      </c>
      <c r="B354" s="89"/>
      <c r="C354" s="128" t="s">
        <v>272</v>
      </c>
      <c r="D354" s="128" t="s">
        <v>663</v>
      </c>
      <c r="E354" s="91" t="s">
        <v>664</v>
      </c>
      <c r="F354" s="129" t="s">
        <v>665</v>
      </c>
      <c r="G354" s="88"/>
      <c r="H354" s="92">
        <v>38718</v>
      </c>
      <c r="I354" s="92" t="s">
        <v>780</v>
      </c>
      <c r="J354" s="90"/>
      <c r="K354" s="97" t="s">
        <v>643</v>
      </c>
      <c r="L354" s="91" t="s">
        <v>662</v>
      </c>
      <c r="M354" s="91" t="s">
        <v>1048</v>
      </c>
      <c r="N354" s="88"/>
      <c r="O354" s="88"/>
      <c r="P354" s="88"/>
      <c r="Q354" s="93" t="s">
        <v>116</v>
      </c>
      <c r="R354" s="94" t="s">
        <v>780</v>
      </c>
      <c r="S354" s="94"/>
      <c r="T354" s="94"/>
      <c r="U354" s="94"/>
      <c r="V354" s="91"/>
      <c r="W354" s="88"/>
      <c r="X354" s="88"/>
      <c r="Y354" s="130"/>
      <c r="Z354" s="130"/>
      <c r="AA354" s="130"/>
      <c r="AB354" s="92" t="s">
        <v>780</v>
      </c>
      <c r="AC354" s="94" t="s">
        <v>780</v>
      </c>
      <c r="AD354" s="94" t="s">
        <v>780</v>
      </c>
      <c r="AE354" s="88"/>
      <c r="AF354" s="94" t="str">
        <f>IF(H354="","",IF(H354&lt;=أساسيات!$G$13,أساسيات!$H$13,IF(H354&lt;=أساسيات!$G$12,أساسيات!$H$12,IF(H354&lt;=أساسيات!$G$11,أساسيات!$H$11,IF(H354&lt;=أساسيات!$G$10,أساسيات!$H$10,IF(H354&lt;=أساسيات!$G$9,أساسيات!$H$9,IF(H354&lt;=أساسيات!$G$8,أساسيات!$H$8,IF(H354&lt;=أساسيات!$G$7,أساسيات!$H$7,IF(H354&lt;=أساسيات!$G$6,أساسيات!$H$6,IF(H354&lt;=أساسيات!$G$5,أساسيات!$H$5,IF(H354&lt;=أساسيات!$G$4,أساسيات!$H$4,IF(H354&lt;=أساسيات!$G$3,أساسيات!$H$3,أساسيات!$H$2))))))))))))</f>
        <v>التاسع</v>
      </c>
      <c r="AG354" s="95" t="str">
        <f>IF(H354="","",IF(H354&lt;=أساسيات!$G$13,أساسيات!$I$13,IF(H354&lt;=أساسيات!$G$12,أساسيات!$I$12,IF(H354&lt;=أساسيات!$G$11,أساسيات!$I$11,IF(H354&lt;=أساسيات!$G$10,أساسيات!$I$10,IF(H354&lt;=أساسيات!$G$9,أساسيات!$I$9,IF(H354&lt;=أساسيات!$G$8,أساسيات!$I$8,IF(H354&lt;=أساسيات!$G$7,أساسيات!$I$7,IF(H354&lt;=أساسيات!$G$6,أساسيات!$I$6,IF(H354&lt;=أساسيات!$G$5,أساسيات!$I$5,IF(H354&lt;=أساسيات!$G$4,أساسيات!$I$4,IF(H354&lt;=أساسيات!$G$3,أساسيات!$I$3,أساسيات!$I$2))))))))))))</f>
        <v>ويجوز ثامن وسابع</v>
      </c>
      <c r="AH354" s="91"/>
      <c r="AI354" s="99">
        <f>IFERROR(IF(H354="","",DATEDIF($H354,أساسيات!$J$2,"Y")),"")</f>
        <v>13</v>
      </c>
      <c r="AJ354" s="99">
        <f>IFERROR(IF(H354="","",DATEDIF($H354,أساسيات!$J$2,"ym")),"")</f>
        <v>8</v>
      </c>
      <c r="AK354" s="99">
        <f>IFERROR(IF(H354="","",DATEDIF($H354,أساسيات!$J$2,"md")),"")</f>
        <v>0</v>
      </c>
      <c r="AL354" s="99"/>
      <c r="AM354" s="99"/>
      <c r="AN354" s="88"/>
      <c r="AO354" s="88"/>
      <c r="AP354" s="94" t="s">
        <v>780</v>
      </c>
      <c r="AQ354" s="94"/>
    </row>
    <row r="355" spans="1:43" s="96" customFormat="1" x14ac:dyDescent="0.25">
      <c r="A355" s="88">
        <v>24</v>
      </c>
      <c r="B355" s="89"/>
      <c r="C355" s="128" t="s">
        <v>667</v>
      </c>
      <c r="D355" s="128" t="s">
        <v>462</v>
      </c>
      <c r="E355" s="91" t="s">
        <v>654</v>
      </c>
      <c r="F355" s="129" t="s">
        <v>646</v>
      </c>
      <c r="G355" s="88"/>
      <c r="H355" s="92"/>
      <c r="I355" s="92" t="s">
        <v>780</v>
      </c>
      <c r="J355" s="90"/>
      <c r="K355" s="97" t="s">
        <v>643</v>
      </c>
      <c r="L355" s="91" t="s">
        <v>666</v>
      </c>
      <c r="M355" s="91" t="s">
        <v>1050</v>
      </c>
      <c r="N355" s="88"/>
      <c r="O355" s="88"/>
      <c r="P355" s="88"/>
      <c r="Q355" s="93" t="s">
        <v>116</v>
      </c>
      <c r="R355" s="94" t="s">
        <v>780</v>
      </c>
      <c r="S355" s="94"/>
      <c r="T355" s="94"/>
      <c r="U355" s="94"/>
      <c r="V355" s="91"/>
      <c r="W355" s="88"/>
      <c r="X355" s="88"/>
      <c r="Y355" s="130"/>
      <c r="Z355" s="130"/>
      <c r="AA355" s="130"/>
      <c r="AB355" s="92" t="s">
        <v>780</v>
      </c>
      <c r="AC355" s="94" t="s">
        <v>780</v>
      </c>
      <c r="AD355" s="94" t="s">
        <v>780</v>
      </c>
      <c r="AE355" s="88"/>
      <c r="AF355" s="94" t="str">
        <f>IF(H355="","",IF(H355&lt;=أساسيات!$G$13,أساسيات!$H$13,IF(H355&lt;=أساسيات!$G$12,أساسيات!$H$12,IF(H355&lt;=أساسيات!$G$11,أساسيات!$H$11,IF(H355&lt;=أساسيات!$G$10,أساسيات!$H$10,IF(H355&lt;=أساسيات!$G$9,أساسيات!$H$9,IF(H355&lt;=أساسيات!$G$8,أساسيات!$H$8,IF(H355&lt;=أساسيات!$G$7,أساسيات!$H$7,IF(H355&lt;=أساسيات!$G$6,أساسيات!$H$6,IF(H355&lt;=أساسيات!$G$5,أساسيات!$H$5,IF(H355&lt;=أساسيات!$G$4,أساسيات!$H$4,IF(H355&lt;=أساسيات!$G$3,أساسيات!$H$3,أساسيات!$H$2))))))))))))</f>
        <v/>
      </c>
      <c r="AG355" s="95" t="str">
        <f>IF(H355="","",IF(H355&lt;=أساسيات!$G$13,أساسيات!$I$13,IF(H355&lt;=أساسيات!$G$12,أساسيات!$I$12,IF(H355&lt;=أساسيات!$G$11,أساسيات!$I$11,IF(H355&lt;=أساسيات!$G$10,أساسيات!$I$10,IF(H355&lt;=أساسيات!$G$9,أساسيات!$I$9,IF(H355&lt;=أساسيات!$G$8,أساسيات!$I$8,IF(H355&lt;=أساسيات!$G$7,أساسيات!$I$7,IF(H355&lt;=أساسيات!$G$6,أساسيات!$I$6,IF(H355&lt;=أساسيات!$G$5,أساسيات!$I$5,IF(H355&lt;=أساسيات!$G$4,أساسيات!$I$4,IF(H355&lt;=أساسيات!$G$3,أساسيات!$I$3,أساسيات!$I$2))))))))))))</f>
        <v/>
      </c>
      <c r="AH355" s="91"/>
      <c r="AI355" s="99" t="str">
        <f>IFERROR(IF(H355="","",DATEDIF($H355,أساسيات!$J$2,"Y")),"")</f>
        <v/>
      </c>
      <c r="AJ355" s="99" t="str">
        <f>IFERROR(IF(H355="","",DATEDIF($H355,أساسيات!$J$2,"ym")),"")</f>
        <v/>
      </c>
      <c r="AK355" s="99" t="str">
        <f>IFERROR(IF(H355="","",DATEDIF($H355,أساسيات!$J$2,"md")),"")</f>
        <v/>
      </c>
      <c r="AL355" s="99"/>
      <c r="AM355" s="99"/>
      <c r="AN355" s="88"/>
      <c r="AO355" s="88"/>
      <c r="AP355" s="94" t="s">
        <v>780</v>
      </c>
      <c r="AQ355" s="94"/>
    </row>
    <row r="356" spans="1:43" s="96" customFormat="1" x14ac:dyDescent="0.25">
      <c r="A356" s="88">
        <v>29</v>
      </c>
      <c r="B356" s="89"/>
      <c r="C356" s="128" t="s">
        <v>275</v>
      </c>
      <c r="D356" s="128" t="s">
        <v>154</v>
      </c>
      <c r="E356" s="91" t="s">
        <v>466</v>
      </c>
      <c r="F356" s="129" t="s">
        <v>10</v>
      </c>
      <c r="G356" s="88"/>
      <c r="H356" s="92">
        <v>41161</v>
      </c>
      <c r="I356" s="92" t="s">
        <v>780</v>
      </c>
      <c r="J356" s="90"/>
      <c r="K356" s="97" t="s">
        <v>643</v>
      </c>
      <c r="L356" s="91" t="s">
        <v>403</v>
      </c>
      <c r="M356" s="91" t="s">
        <v>1051</v>
      </c>
      <c r="N356" s="88"/>
      <c r="O356" s="88"/>
      <c r="P356" s="88" t="s">
        <v>114</v>
      </c>
      <c r="Q356" s="93" t="s">
        <v>115</v>
      </c>
      <c r="R356" s="94" t="s">
        <v>780</v>
      </c>
      <c r="S356" s="94"/>
      <c r="T356" s="94"/>
      <c r="U356" s="94"/>
      <c r="V356" s="91"/>
      <c r="W356" s="88"/>
      <c r="X356" s="88"/>
      <c r="Y356" s="130">
        <v>968095810</v>
      </c>
      <c r="Z356" s="130"/>
      <c r="AA356" s="130"/>
      <c r="AB356" s="92" t="s">
        <v>780</v>
      </c>
      <c r="AC356" s="94" t="s">
        <v>780</v>
      </c>
      <c r="AD356" s="94" t="s">
        <v>780</v>
      </c>
      <c r="AE356" s="88" t="s">
        <v>478</v>
      </c>
      <c r="AF356" s="94" t="str">
        <f>IF(H356="","",IF(H356&lt;=أساسيات!$G$13,أساسيات!$H$13,IF(H356&lt;=أساسيات!$G$12,أساسيات!$H$12,IF(H356&lt;=أساسيات!$G$11,أساسيات!$H$11,IF(H356&lt;=أساسيات!$G$10,أساسيات!$H$10,IF(H356&lt;=أساسيات!$G$9,أساسيات!$H$9,IF(H356&lt;=أساسيات!$G$8,أساسيات!$H$8,IF(H356&lt;=أساسيات!$G$7,أساسيات!$H$7,IF(H356&lt;=أساسيات!$G$6,أساسيات!$H$6,IF(H356&lt;=أساسيات!$G$5,أساسيات!$H$5,IF(H356&lt;=أساسيات!$G$4,أساسيات!$H$4,IF(H356&lt;=أساسيات!$G$3,أساسيات!$H$3,أساسيات!$H$2))))))))))))</f>
        <v>الثاني</v>
      </c>
      <c r="AG356" s="95" t="str">
        <f>IF(H356="","",IF(H356&lt;=أساسيات!$G$13,أساسيات!$I$13,IF(H356&lt;=أساسيات!$G$12,أساسيات!$I$12,IF(H356&lt;=أساسيات!$G$11,أساسيات!$I$11,IF(H356&lt;=أساسيات!$G$10,أساسيات!$I$10,IF(H356&lt;=أساسيات!$G$9,أساسيات!$I$9,IF(H356&lt;=أساسيات!$G$8,أساسيات!$I$8,IF(H356&lt;=أساسيات!$G$7,أساسيات!$I$7,IF(H356&lt;=أساسيات!$G$6,أساسيات!$I$6,IF(H356&lt;=أساسيات!$G$5,أساسيات!$I$5,IF(H356&lt;=أساسيات!$G$4,أساسيات!$I$4,IF(H356&lt;=أساسيات!$G$3,أساسيات!$I$3,أساسيات!$I$2))))))))))))</f>
        <v>ويجوز أول</v>
      </c>
      <c r="AH356" s="91"/>
      <c r="AI356" s="99">
        <f>IFERROR(IF(H356="","",DATEDIF($H356,أساسيات!$J$2,"Y")),"")</f>
        <v>6</v>
      </c>
      <c r="AJ356" s="99">
        <f>IFERROR(IF(H356="","",DATEDIF($H356,أساسيات!$J$2,"ym")),"")</f>
        <v>11</v>
      </c>
      <c r="AK356" s="99">
        <f>IFERROR(IF(H356="","",DATEDIF($H356,أساسيات!$J$2,"md")),"")</f>
        <v>23</v>
      </c>
      <c r="AL356" s="99"/>
      <c r="AM356" s="99"/>
      <c r="AN356" s="88"/>
      <c r="AO356" s="88"/>
      <c r="AP356" s="94" t="s">
        <v>780</v>
      </c>
      <c r="AQ356" s="94"/>
    </row>
    <row r="357" spans="1:43" s="96" customFormat="1" x14ac:dyDescent="0.25">
      <c r="A357" s="88">
        <v>30</v>
      </c>
      <c r="B357" s="89"/>
      <c r="C357" s="128" t="s">
        <v>109</v>
      </c>
      <c r="D357" s="128" t="s">
        <v>111</v>
      </c>
      <c r="E357" s="91" t="s">
        <v>110</v>
      </c>
      <c r="F357" s="129" t="s">
        <v>17</v>
      </c>
      <c r="G357" s="88" t="s">
        <v>244</v>
      </c>
      <c r="H357" s="92">
        <v>40909</v>
      </c>
      <c r="I357" s="92" t="s">
        <v>780</v>
      </c>
      <c r="J357" s="90"/>
      <c r="K357" s="97" t="s">
        <v>643</v>
      </c>
      <c r="L357" s="91" t="s">
        <v>293</v>
      </c>
      <c r="M357" s="91" t="s">
        <v>1052</v>
      </c>
      <c r="N357" s="88"/>
      <c r="O357" s="88"/>
      <c r="P357" s="88" t="s">
        <v>114</v>
      </c>
      <c r="Q357" s="93" t="s">
        <v>115</v>
      </c>
      <c r="R357" s="94" t="s">
        <v>780</v>
      </c>
      <c r="S357" s="94"/>
      <c r="T357" s="94"/>
      <c r="U357" s="94"/>
      <c r="V357" s="91"/>
      <c r="W357" s="88"/>
      <c r="X357" s="88"/>
      <c r="Y357" s="130"/>
      <c r="Z357" s="130"/>
      <c r="AA357" s="130"/>
      <c r="AB357" s="92" t="s">
        <v>780</v>
      </c>
      <c r="AC357" s="94" t="s">
        <v>780</v>
      </c>
      <c r="AD357" s="94" t="s">
        <v>780</v>
      </c>
      <c r="AE357" s="88" t="s">
        <v>3</v>
      </c>
      <c r="AF357" s="94" t="str">
        <f>IF(H357="","",IF(H357&lt;=أساسيات!$G$13,أساسيات!$H$13,IF(H357&lt;=أساسيات!$G$12,أساسيات!$H$12,IF(H357&lt;=أساسيات!$G$11,أساسيات!$H$11,IF(H357&lt;=أساسيات!$G$10,أساسيات!$H$10,IF(H357&lt;=أساسيات!$G$9,أساسيات!$H$9,IF(H357&lt;=أساسيات!$G$8,أساسيات!$H$8,IF(H357&lt;=أساسيات!$G$7,أساسيات!$H$7,IF(H357&lt;=أساسيات!$G$6,أساسيات!$H$6,IF(H357&lt;=أساسيات!$G$5,أساسيات!$H$5,IF(H357&lt;=أساسيات!$G$4,أساسيات!$H$4,IF(H357&lt;=أساسيات!$G$3,أساسيات!$H$3,أساسيات!$H$2))))))))))))</f>
        <v>الثالث</v>
      </c>
      <c r="AG357" s="95" t="str">
        <f>IF(H357="","",IF(H357&lt;=أساسيات!$G$13,أساسيات!$I$13,IF(H357&lt;=أساسيات!$G$12,أساسيات!$I$12,IF(H357&lt;=أساسيات!$G$11,أساسيات!$I$11,IF(H357&lt;=أساسيات!$G$10,أساسيات!$I$10,IF(H357&lt;=أساسيات!$G$9,أساسيات!$I$9,IF(H357&lt;=أساسيات!$G$8,أساسيات!$I$8,IF(H357&lt;=أساسيات!$G$7,أساسيات!$I$7,IF(H357&lt;=أساسيات!$G$6,أساسيات!$I$6,IF(H357&lt;=أساسيات!$G$5,أساسيات!$I$5,IF(H357&lt;=أساسيات!$G$4,أساسيات!$I$4,IF(H357&lt;=أساسيات!$G$3,أساسيات!$I$3,أساسيات!$I$2))))))))))))</f>
        <v>ويجوز ثاني</v>
      </c>
      <c r="AH357" s="91" t="s">
        <v>415</v>
      </c>
      <c r="AI357" s="99">
        <f>IFERROR(IF(H357="","",DATEDIF($H357,أساسيات!$J$2,"Y")),"")</f>
        <v>7</v>
      </c>
      <c r="AJ357" s="99">
        <f>IFERROR(IF(H357="","",DATEDIF($H357,أساسيات!$J$2,"ym")),"")</f>
        <v>8</v>
      </c>
      <c r="AK357" s="99">
        <f>IFERROR(IF(H357="","",DATEDIF($H357,أساسيات!$J$2,"md")),"")</f>
        <v>0</v>
      </c>
      <c r="AL357" s="99"/>
      <c r="AM357" s="99"/>
      <c r="AN357" s="88"/>
      <c r="AO357" s="88"/>
      <c r="AP357" s="94" t="s">
        <v>780</v>
      </c>
      <c r="AQ357" s="94"/>
    </row>
    <row r="358" spans="1:43" s="96" customFormat="1" x14ac:dyDescent="0.25">
      <c r="A358" s="88">
        <v>32</v>
      </c>
      <c r="B358" s="89"/>
      <c r="C358" s="128" t="s">
        <v>488</v>
      </c>
      <c r="D358" s="128" t="s">
        <v>112</v>
      </c>
      <c r="E358" s="91" t="s">
        <v>144</v>
      </c>
      <c r="F358" s="129" t="s">
        <v>25</v>
      </c>
      <c r="G358" s="88"/>
      <c r="H358" s="92">
        <v>40909</v>
      </c>
      <c r="I358" s="92" t="s">
        <v>672</v>
      </c>
      <c r="J358" s="90"/>
      <c r="K358" s="97" t="s">
        <v>643</v>
      </c>
      <c r="L358" s="91" t="s">
        <v>550</v>
      </c>
      <c r="M358" s="91" t="s">
        <v>921</v>
      </c>
      <c r="N358" s="88"/>
      <c r="O358" s="88"/>
      <c r="P358" s="88" t="s">
        <v>114</v>
      </c>
      <c r="Q358" s="93" t="s">
        <v>116</v>
      </c>
      <c r="R358" s="94"/>
      <c r="S358" s="94"/>
      <c r="T358" s="94"/>
      <c r="U358" s="94"/>
      <c r="V358" s="91"/>
      <c r="W358" s="88"/>
      <c r="X358" s="88"/>
      <c r="Y358" s="130">
        <v>940270996</v>
      </c>
      <c r="Z358" s="130"/>
      <c r="AA358" s="130"/>
      <c r="AB358" s="92">
        <v>43565</v>
      </c>
      <c r="AC358" s="94" t="s">
        <v>677</v>
      </c>
      <c r="AD358" s="94" t="s">
        <v>677</v>
      </c>
      <c r="AE358" s="88" t="s">
        <v>475</v>
      </c>
      <c r="AF358" s="94" t="str">
        <f>IF(H358="","",IF(H358&lt;=أساسيات!$G$13,أساسيات!$H$13,IF(H358&lt;=أساسيات!$G$12,أساسيات!$H$12,IF(H358&lt;=أساسيات!$G$11,أساسيات!$H$11,IF(H358&lt;=أساسيات!$G$10,أساسيات!$H$10,IF(H358&lt;=أساسيات!$G$9,أساسيات!$H$9,IF(H358&lt;=أساسيات!$G$8,أساسيات!$H$8,IF(H358&lt;=أساسيات!$G$7,أساسيات!$H$7,IF(H358&lt;=أساسيات!$G$6,أساسيات!$H$6,IF(H358&lt;=أساسيات!$G$5,أساسيات!$H$5,IF(H358&lt;=أساسيات!$G$4,أساسيات!$H$4,IF(H358&lt;=أساسيات!$G$3,أساسيات!$H$3,أساسيات!$H$2))))))))))))</f>
        <v>الثالث</v>
      </c>
      <c r="AG358" s="95" t="str">
        <f>IF(H358="","",IF(H358&lt;=أساسيات!$G$13,أساسيات!$I$13,IF(H358&lt;=أساسيات!$G$12,أساسيات!$I$12,IF(H358&lt;=أساسيات!$G$11,أساسيات!$I$11,IF(H358&lt;=أساسيات!$G$10,أساسيات!$I$10,IF(H358&lt;=أساسيات!$G$9,أساسيات!$I$9,IF(H358&lt;=أساسيات!$G$8,أساسيات!$I$8,IF(H358&lt;=أساسيات!$G$7,أساسيات!$I$7,IF(H358&lt;=أساسيات!$G$6,أساسيات!$I$6,IF(H358&lt;=أساسيات!$G$5,أساسيات!$I$5,IF(H358&lt;=أساسيات!$G$4,أساسيات!$I$4,IF(H358&lt;=أساسيات!$G$3,أساسيات!$I$3,أساسيات!$I$2))))))))))))</f>
        <v>ويجوز ثاني</v>
      </c>
      <c r="AH358" s="91"/>
      <c r="AI358" s="99">
        <f>IFERROR(IF(H358="","",DATEDIF($H358,أساسيات!$J$2,"Y")),"")</f>
        <v>7</v>
      </c>
      <c r="AJ358" s="99">
        <f>IFERROR(IF(H358="","",DATEDIF($H358,أساسيات!$J$2,"ym")),"")</f>
        <v>8</v>
      </c>
      <c r="AK358" s="99">
        <f>IFERROR(IF(H358="","",DATEDIF($H358,أساسيات!$J$2,"md")),"")</f>
        <v>0</v>
      </c>
      <c r="AL358" s="99"/>
      <c r="AM358" s="99"/>
      <c r="AN358" s="88"/>
      <c r="AO358" s="88"/>
      <c r="AP358" s="94">
        <v>77</v>
      </c>
      <c r="AQ358" s="94">
        <v>4</v>
      </c>
    </row>
    <row r="359" spans="1:43" s="96" customFormat="1" x14ac:dyDescent="0.25">
      <c r="A359" s="88">
        <v>35</v>
      </c>
      <c r="B359" s="89"/>
      <c r="C359" s="128" t="s">
        <v>279</v>
      </c>
      <c r="D359" s="128" t="s">
        <v>277</v>
      </c>
      <c r="E359" s="91" t="s">
        <v>113</v>
      </c>
      <c r="F359" s="129" t="s">
        <v>50</v>
      </c>
      <c r="G359" s="88" t="s">
        <v>406</v>
      </c>
      <c r="H359" s="92" t="s">
        <v>1468</v>
      </c>
      <c r="I359" s="92" t="s">
        <v>780</v>
      </c>
      <c r="J359" s="90"/>
      <c r="K359" s="97" t="s">
        <v>643</v>
      </c>
      <c r="L359" s="91" t="s">
        <v>379</v>
      </c>
      <c r="M359" s="91" t="s">
        <v>1054</v>
      </c>
      <c r="N359" s="88"/>
      <c r="O359" s="88"/>
      <c r="P359" s="88" t="s">
        <v>238</v>
      </c>
      <c r="Q359" s="93" t="s">
        <v>116</v>
      </c>
      <c r="R359" s="94" t="s">
        <v>780</v>
      </c>
      <c r="S359" s="94"/>
      <c r="T359" s="94"/>
      <c r="U359" s="94"/>
      <c r="V359" s="91"/>
      <c r="W359" s="88"/>
      <c r="X359" s="88"/>
      <c r="Y359" s="130"/>
      <c r="Z359" s="130"/>
      <c r="AA359" s="130"/>
      <c r="AB359" s="92" t="s">
        <v>780</v>
      </c>
      <c r="AC359" s="94" t="s">
        <v>780</v>
      </c>
      <c r="AD359" s="94" t="s">
        <v>780</v>
      </c>
      <c r="AE359" s="88" t="s">
        <v>3</v>
      </c>
      <c r="AF359" s="94" t="str">
        <f>IF(H359="","",IF(H359&lt;=أساسيات!$G$13,أساسيات!$H$13,IF(H359&lt;=أساسيات!$G$12,أساسيات!$H$12,IF(H359&lt;=أساسيات!$G$11,أساسيات!$H$11,IF(H359&lt;=أساسيات!$G$10,أساسيات!$H$10,IF(H359&lt;=أساسيات!$G$9,أساسيات!$H$9,IF(H359&lt;=أساسيات!$G$8,أساسيات!$H$8,IF(H359&lt;=أساسيات!$G$7,أساسيات!$H$7,IF(H359&lt;=أساسيات!$G$6,أساسيات!$H$6,IF(H359&lt;=أساسيات!$G$5,أساسيات!$H$5,IF(H359&lt;=أساسيات!$G$4,أساسيات!$H$4,IF(H359&lt;=أساسيات!$G$3,أساسيات!$H$3,أساسيات!$H$2))))))))))))</f>
        <v>قبل المدرسة</v>
      </c>
      <c r="AG359" s="95" t="str">
        <f>IF(H359="","",IF(H359&lt;=أساسيات!$G$13,أساسيات!$I$13,IF(H359&lt;=أساسيات!$G$12,أساسيات!$I$12,IF(H359&lt;=أساسيات!$G$11,أساسيات!$I$11,IF(H359&lt;=أساسيات!$G$10,أساسيات!$I$10,IF(H359&lt;=أساسيات!$G$9,أساسيات!$I$9,IF(H359&lt;=أساسيات!$G$8,أساسيات!$I$8,IF(H359&lt;=أساسيات!$G$7,أساسيات!$I$7,IF(H359&lt;=أساسيات!$G$6,أساسيات!$I$6,IF(H359&lt;=أساسيات!$G$5,أساسيات!$I$5,IF(H359&lt;=أساسيات!$G$4,أساسيات!$I$4,IF(H359&lt;=أساسيات!$G$3,أساسيات!$I$3,أساسيات!$I$2))))))))))))</f>
        <v>قبل</v>
      </c>
      <c r="AH359" s="91"/>
      <c r="AI359" s="99" t="str">
        <f>IFERROR(IF(H359="","",DATEDIF($H359,أساسيات!$J$2,"Y")),"")</f>
        <v/>
      </c>
      <c r="AJ359" s="99" t="str">
        <f>IFERROR(IF(H359="","",DATEDIF($H359,أساسيات!$J$2,"ym")),"")</f>
        <v/>
      </c>
      <c r="AK359" s="99" t="str">
        <f>IFERROR(IF(H359="","",DATEDIF($H359,أساسيات!$J$2,"md")),"")</f>
        <v/>
      </c>
      <c r="AL359" s="99"/>
      <c r="AM359" s="99"/>
      <c r="AN359" s="88"/>
      <c r="AO359" s="88"/>
      <c r="AP359" s="94" t="s">
        <v>780</v>
      </c>
      <c r="AQ359" s="94"/>
    </row>
    <row r="360" spans="1:43" s="96" customFormat="1" x14ac:dyDescent="0.25">
      <c r="A360" s="88">
        <v>36</v>
      </c>
      <c r="B360" s="89"/>
      <c r="C360" s="128" t="s">
        <v>507</v>
      </c>
      <c r="D360" s="128" t="s">
        <v>506</v>
      </c>
      <c r="E360" s="91" t="s">
        <v>208</v>
      </c>
      <c r="F360" s="129" t="s">
        <v>54</v>
      </c>
      <c r="G360" s="88"/>
      <c r="H360" s="92" t="s">
        <v>1457</v>
      </c>
      <c r="I360" s="92" t="s">
        <v>780</v>
      </c>
      <c r="J360" s="90"/>
      <c r="K360" s="97" t="s">
        <v>643</v>
      </c>
      <c r="L360" s="91" t="s">
        <v>505</v>
      </c>
      <c r="M360" s="91" t="s">
        <v>1055</v>
      </c>
      <c r="N360" s="88"/>
      <c r="O360" s="88"/>
      <c r="P360" s="88" t="s">
        <v>114</v>
      </c>
      <c r="Q360" s="93" t="s">
        <v>116</v>
      </c>
      <c r="R360" s="94" t="s">
        <v>780</v>
      </c>
      <c r="S360" s="94"/>
      <c r="T360" s="94"/>
      <c r="U360" s="94"/>
      <c r="V360" s="91" t="s">
        <v>632</v>
      </c>
      <c r="W360" s="88"/>
      <c r="X360" s="88"/>
      <c r="Y360" s="130"/>
      <c r="Z360" s="130"/>
      <c r="AA360" s="130"/>
      <c r="AB360" s="92" t="s">
        <v>780</v>
      </c>
      <c r="AC360" s="94" t="s">
        <v>632</v>
      </c>
      <c r="AD360" s="94" t="s">
        <v>780</v>
      </c>
      <c r="AE360" s="88" t="s">
        <v>3</v>
      </c>
      <c r="AF360" s="94" t="str">
        <f>IF(H360="","",IF(H360&lt;=أساسيات!$G$13,أساسيات!$H$13,IF(H360&lt;=أساسيات!$G$12,أساسيات!$H$12,IF(H360&lt;=أساسيات!$G$11,أساسيات!$H$11,IF(H360&lt;=أساسيات!$G$10,أساسيات!$H$10,IF(H360&lt;=أساسيات!$G$9,أساسيات!$H$9,IF(H360&lt;=أساسيات!$G$8,أساسيات!$H$8,IF(H360&lt;=أساسيات!$G$7,أساسيات!$H$7,IF(H360&lt;=أساسيات!$G$6,أساسيات!$H$6,IF(H360&lt;=أساسيات!$G$5,أساسيات!$H$5,IF(H360&lt;=أساسيات!$G$4,أساسيات!$H$4,IF(H360&lt;=أساسيات!$G$3,أساسيات!$H$3,أساسيات!$H$2))))))))))))</f>
        <v>قبل المدرسة</v>
      </c>
      <c r="AG360" s="95" t="str">
        <f>IF(H360="","",IF(H360&lt;=أساسيات!$G$13,أساسيات!$I$13,IF(H360&lt;=أساسيات!$G$12,أساسيات!$I$12,IF(H360&lt;=أساسيات!$G$11,أساسيات!$I$11,IF(H360&lt;=أساسيات!$G$10,أساسيات!$I$10,IF(H360&lt;=أساسيات!$G$9,أساسيات!$I$9,IF(H360&lt;=أساسيات!$G$8,أساسيات!$I$8,IF(H360&lt;=أساسيات!$G$7,أساسيات!$I$7,IF(H360&lt;=أساسيات!$G$6,أساسيات!$I$6,IF(H360&lt;=أساسيات!$G$5,أساسيات!$I$5,IF(H360&lt;=أساسيات!$G$4,أساسيات!$I$4,IF(H360&lt;=أساسيات!$G$3,أساسيات!$I$3,أساسيات!$I$2))))))))))))</f>
        <v>قبل</v>
      </c>
      <c r="AH360" s="91" t="s">
        <v>576</v>
      </c>
      <c r="AI360" s="99" t="str">
        <f>IFERROR(IF(H360="","",DATEDIF($H360,أساسيات!$J$2,"Y")),"")</f>
        <v/>
      </c>
      <c r="AJ360" s="99" t="str">
        <f>IFERROR(IF(H360="","",DATEDIF($H360,أساسيات!$J$2,"ym")),"")</f>
        <v/>
      </c>
      <c r="AK360" s="99" t="str">
        <f>IFERROR(IF(H360="","",DATEDIF($H360,أساسيات!$J$2,"md")),"")</f>
        <v/>
      </c>
      <c r="AL360" s="99"/>
      <c r="AM360" s="99"/>
      <c r="AN360" s="88"/>
      <c r="AO360" s="88"/>
      <c r="AP360" s="94" t="s">
        <v>780</v>
      </c>
      <c r="AQ360" s="94"/>
    </row>
    <row r="361" spans="1:43" s="96" customFormat="1" x14ac:dyDescent="0.25">
      <c r="A361" s="88">
        <v>39</v>
      </c>
      <c r="B361" s="89"/>
      <c r="C361" s="128" t="s">
        <v>155</v>
      </c>
      <c r="D361" s="128" t="s">
        <v>281</v>
      </c>
      <c r="E361" s="91"/>
      <c r="F361" s="129"/>
      <c r="G361" s="88"/>
      <c r="H361" s="92">
        <v>40306</v>
      </c>
      <c r="I361" s="92" t="s">
        <v>780</v>
      </c>
      <c r="J361" s="90"/>
      <c r="K361" s="97" t="s">
        <v>643</v>
      </c>
      <c r="L361" s="91" t="s">
        <v>82</v>
      </c>
      <c r="M361" s="91" t="s">
        <v>1056</v>
      </c>
      <c r="N361" s="88"/>
      <c r="O361" s="88"/>
      <c r="P361" s="88"/>
      <c r="Q361" s="93" t="s">
        <v>116</v>
      </c>
      <c r="R361" s="94" t="s">
        <v>780</v>
      </c>
      <c r="S361" s="94"/>
      <c r="T361" s="94"/>
      <c r="U361" s="94"/>
      <c r="V361" s="91"/>
      <c r="W361" s="88"/>
      <c r="X361" s="88"/>
      <c r="Y361" s="130"/>
      <c r="Z361" s="130"/>
      <c r="AA361" s="130"/>
      <c r="AB361" s="92" t="s">
        <v>780</v>
      </c>
      <c r="AC361" s="94" t="s">
        <v>780</v>
      </c>
      <c r="AD361" s="94" t="s">
        <v>780</v>
      </c>
      <c r="AE361" s="88" t="s">
        <v>3</v>
      </c>
      <c r="AF361" s="94" t="str">
        <f>IF(H361="","",IF(H361&lt;=أساسيات!$G$13,أساسيات!$H$13,IF(H361&lt;=أساسيات!$G$12,أساسيات!$H$12,IF(H361&lt;=أساسيات!$G$11,أساسيات!$H$11,IF(H361&lt;=أساسيات!$G$10,أساسيات!$H$10,IF(H361&lt;=أساسيات!$G$9,أساسيات!$H$9,IF(H361&lt;=أساسيات!$G$8,أساسيات!$H$8,IF(H361&lt;=أساسيات!$G$7,أساسيات!$H$7,IF(H361&lt;=أساسيات!$G$6,أساسيات!$H$6,IF(H361&lt;=أساسيات!$G$5,أساسيات!$H$5,IF(H361&lt;=أساسيات!$G$4,أساسيات!$H$4,IF(H361&lt;=أساسيات!$G$3,أساسيات!$H$3,أساسيات!$H$2))))))))))))</f>
        <v>الرابع</v>
      </c>
      <c r="AG361" s="95" t="str">
        <f>IF(H361="","",IF(H361&lt;=أساسيات!$G$13,أساسيات!$I$13,IF(H361&lt;=أساسيات!$G$12,أساسيات!$I$12,IF(H361&lt;=أساسيات!$G$11,أساسيات!$I$11,IF(H361&lt;=أساسيات!$G$10,أساسيات!$I$10,IF(H361&lt;=أساسيات!$G$9,أساسيات!$I$9,IF(H361&lt;=أساسيات!$G$8,أساسيات!$I$8,IF(H361&lt;=أساسيات!$G$7,أساسيات!$I$7,IF(H361&lt;=أساسيات!$G$6,أساسيات!$I$6,IF(H361&lt;=أساسيات!$G$5,أساسيات!$I$5,IF(H361&lt;=أساسيات!$G$4,أساسيات!$I$4,IF(H361&lt;=أساسيات!$G$3,أساسيات!$I$3,أساسيات!$I$2))))))))))))</f>
        <v>ويجوز ثالث</v>
      </c>
      <c r="AH361" s="91"/>
      <c r="AI361" s="99">
        <f>IFERROR(IF(H361="","",DATEDIF($H361,أساسيات!$J$2,"Y")),"")</f>
        <v>9</v>
      </c>
      <c r="AJ361" s="99">
        <f>IFERROR(IF(H361="","",DATEDIF($H361,أساسيات!$J$2,"ym")),"")</f>
        <v>3</v>
      </c>
      <c r="AK361" s="99">
        <f>IFERROR(IF(H361="","",DATEDIF($H361,أساسيات!$J$2,"md")),"")</f>
        <v>24</v>
      </c>
      <c r="AL361" s="99"/>
      <c r="AM361" s="99"/>
      <c r="AN361" s="88"/>
      <c r="AO361" s="88"/>
      <c r="AP361" s="94" t="s">
        <v>780</v>
      </c>
      <c r="AQ361" s="94"/>
    </row>
    <row r="362" spans="1:43" s="96" customFormat="1" x14ac:dyDescent="0.25">
      <c r="A362" s="88">
        <v>40</v>
      </c>
      <c r="B362" s="89"/>
      <c r="C362" s="128" t="s">
        <v>137</v>
      </c>
      <c r="D362" s="128" t="s">
        <v>111</v>
      </c>
      <c r="E362" s="91" t="s">
        <v>538</v>
      </c>
      <c r="F362" s="129" t="s">
        <v>17</v>
      </c>
      <c r="G362" s="88"/>
      <c r="H362" s="92">
        <v>39823</v>
      </c>
      <c r="I362" s="92" t="s">
        <v>780</v>
      </c>
      <c r="J362" s="90"/>
      <c r="K362" s="97" t="s">
        <v>643</v>
      </c>
      <c r="L362" s="91" t="s">
        <v>321</v>
      </c>
      <c r="M362" s="91" t="s">
        <v>1057</v>
      </c>
      <c r="N362" s="88"/>
      <c r="O362" s="88" t="s">
        <v>5</v>
      </c>
      <c r="P362" s="88" t="s">
        <v>114</v>
      </c>
      <c r="Q362" s="93" t="s">
        <v>116</v>
      </c>
      <c r="R362" s="94" t="s">
        <v>780</v>
      </c>
      <c r="S362" s="94"/>
      <c r="T362" s="94"/>
      <c r="U362" s="94"/>
      <c r="V362" s="91"/>
      <c r="W362" s="88"/>
      <c r="X362" s="88"/>
      <c r="Y362" s="130">
        <v>967285973</v>
      </c>
      <c r="Z362" s="130"/>
      <c r="AA362" s="130"/>
      <c r="AB362" s="92" t="s">
        <v>780</v>
      </c>
      <c r="AC362" s="94" t="s">
        <v>780</v>
      </c>
      <c r="AD362" s="94" t="s">
        <v>780</v>
      </c>
      <c r="AE362" s="88" t="s">
        <v>478</v>
      </c>
      <c r="AF362" s="94" t="str">
        <f>IF(H362="","",IF(H362&lt;=أساسيات!$G$13,أساسيات!$H$13,IF(H362&lt;=أساسيات!$G$12,أساسيات!$H$12,IF(H362&lt;=أساسيات!$G$11,أساسيات!$H$11,IF(H362&lt;=أساسيات!$G$10,أساسيات!$H$10,IF(H362&lt;=أساسيات!$G$9,أساسيات!$H$9,IF(H362&lt;=أساسيات!$G$8,أساسيات!$H$8,IF(H362&lt;=أساسيات!$G$7,أساسيات!$H$7,IF(H362&lt;=أساسيات!$G$6,أساسيات!$H$6,IF(H362&lt;=أساسيات!$G$5,أساسيات!$H$5,IF(H362&lt;=أساسيات!$G$4,أساسيات!$H$4,IF(H362&lt;=أساسيات!$G$3,أساسيات!$H$3,أساسيات!$H$2))))))))))))</f>
        <v>السادس</v>
      </c>
      <c r="AG362" s="95" t="str">
        <f>IF(H362="","",IF(H362&lt;=أساسيات!$G$13,أساسيات!$I$13,IF(H362&lt;=أساسيات!$G$12,أساسيات!$I$12,IF(H362&lt;=أساسيات!$G$11,أساسيات!$I$11,IF(H362&lt;=أساسيات!$G$10,أساسيات!$I$10,IF(H362&lt;=أساسيات!$G$9,أساسيات!$I$9,IF(H362&lt;=أساسيات!$G$8,أساسيات!$I$8,IF(H362&lt;=أساسيات!$G$7,أساسيات!$I$7,IF(H362&lt;=أساسيات!$G$6,أساسيات!$I$6,IF(H362&lt;=أساسيات!$G$5,أساسيات!$I$5,IF(H362&lt;=أساسيات!$G$4,أساسيات!$I$4,IF(H362&lt;=أساسيات!$G$3,أساسيات!$I$3,أساسيات!$I$2))))))))))))</f>
        <v>ويجوز خامس ورابع</v>
      </c>
      <c r="AH362" s="91"/>
      <c r="AI362" s="99">
        <f>IFERROR(IF(H362="","",DATEDIF($H362,أساسيات!$J$2,"Y")),"")</f>
        <v>10</v>
      </c>
      <c r="AJ362" s="99">
        <f>IFERROR(IF(H362="","",DATEDIF($H362,أساسيات!$J$2,"ym")),"")</f>
        <v>7</v>
      </c>
      <c r="AK362" s="99">
        <f>IFERROR(IF(H362="","",DATEDIF($H362,أساسيات!$J$2,"md")),"")</f>
        <v>22</v>
      </c>
      <c r="AL362" s="99"/>
      <c r="AM362" s="99"/>
      <c r="AN362" s="88"/>
      <c r="AO362" s="88"/>
      <c r="AP362" s="94" t="s">
        <v>780</v>
      </c>
      <c r="AQ362" s="94"/>
    </row>
    <row r="363" spans="1:43" s="96" customFormat="1" x14ac:dyDescent="0.25">
      <c r="A363" s="88">
        <v>41</v>
      </c>
      <c r="B363" s="89"/>
      <c r="C363" s="128" t="s">
        <v>110</v>
      </c>
      <c r="D363" s="128" t="s">
        <v>289</v>
      </c>
      <c r="E363" s="91"/>
      <c r="F363" s="129" t="s">
        <v>40</v>
      </c>
      <c r="G363" s="88"/>
      <c r="H363" s="92">
        <v>41094</v>
      </c>
      <c r="I363" s="92" t="s">
        <v>780</v>
      </c>
      <c r="J363" s="90"/>
      <c r="K363" s="97" t="s">
        <v>643</v>
      </c>
      <c r="L363" s="91" t="s">
        <v>83</v>
      </c>
      <c r="M363" s="91" t="s">
        <v>1058</v>
      </c>
      <c r="N363" s="88"/>
      <c r="O363" s="88"/>
      <c r="P363" s="88"/>
      <c r="Q363" s="93" t="s">
        <v>116</v>
      </c>
      <c r="R363" s="94" t="s">
        <v>417</v>
      </c>
      <c r="S363" s="94"/>
      <c r="T363" s="94"/>
      <c r="U363" s="94"/>
      <c r="V363" s="91" t="s">
        <v>417</v>
      </c>
      <c r="W363" s="88"/>
      <c r="X363" s="88"/>
      <c r="Y363" s="130"/>
      <c r="Z363" s="130"/>
      <c r="AA363" s="130"/>
      <c r="AB363" s="92" t="s">
        <v>780</v>
      </c>
      <c r="AC363" s="94" t="s">
        <v>780</v>
      </c>
      <c r="AD363" s="94" t="s">
        <v>780</v>
      </c>
      <c r="AE363" s="88" t="s">
        <v>3</v>
      </c>
      <c r="AF363" s="94" t="str">
        <f>IF(H363="","",IF(H363&lt;=أساسيات!$G$13,أساسيات!$H$13,IF(H363&lt;=أساسيات!$G$12,أساسيات!$H$12,IF(H363&lt;=أساسيات!$G$11,أساسيات!$H$11,IF(H363&lt;=أساسيات!$G$10,أساسيات!$H$10,IF(H363&lt;=أساسيات!$G$9,أساسيات!$H$9,IF(H363&lt;=أساسيات!$G$8,أساسيات!$H$8,IF(H363&lt;=أساسيات!$G$7,أساسيات!$H$7,IF(H363&lt;=أساسيات!$G$6,أساسيات!$H$6,IF(H363&lt;=أساسيات!$G$5,أساسيات!$H$5,IF(H363&lt;=أساسيات!$G$4,أساسيات!$H$4,IF(H363&lt;=أساسيات!$G$3,أساسيات!$H$3,أساسيات!$H$2))))))))))))</f>
        <v>الثاني</v>
      </c>
      <c r="AG363" s="95" t="str">
        <f>IF(H363="","",IF(H363&lt;=أساسيات!$G$13,أساسيات!$I$13,IF(H363&lt;=أساسيات!$G$12,أساسيات!$I$12,IF(H363&lt;=أساسيات!$G$11,أساسيات!$I$11,IF(H363&lt;=أساسيات!$G$10,أساسيات!$I$10,IF(H363&lt;=أساسيات!$G$9,أساسيات!$I$9,IF(H363&lt;=أساسيات!$G$8,أساسيات!$I$8,IF(H363&lt;=أساسيات!$G$7,أساسيات!$I$7,IF(H363&lt;=أساسيات!$G$6,أساسيات!$I$6,IF(H363&lt;=أساسيات!$G$5,أساسيات!$I$5,IF(H363&lt;=أساسيات!$G$4,أساسيات!$I$4,IF(H363&lt;=أساسيات!$G$3,أساسيات!$I$3,أساسيات!$I$2))))))))))))</f>
        <v>ويجوز أول</v>
      </c>
      <c r="AH363" s="91"/>
      <c r="AI363" s="99">
        <f>IFERROR(IF(H363="","",DATEDIF($H363,أساسيات!$J$2,"Y")),"")</f>
        <v>7</v>
      </c>
      <c r="AJ363" s="99">
        <f>IFERROR(IF(H363="","",DATEDIF($H363,أساسيات!$J$2,"ym")),"")</f>
        <v>1</v>
      </c>
      <c r="AK363" s="99">
        <f>IFERROR(IF(H363="","",DATEDIF($H363,أساسيات!$J$2,"md")),"")</f>
        <v>28</v>
      </c>
      <c r="AL363" s="99"/>
      <c r="AM363" s="99"/>
      <c r="AN363" s="88"/>
      <c r="AO363" s="88"/>
      <c r="AP363" s="94" t="s">
        <v>780</v>
      </c>
      <c r="AQ363" s="94"/>
    </row>
    <row r="364" spans="1:43" s="96" customFormat="1" x14ac:dyDescent="0.25">
      <c r="A364" s="88">
        <v>45</v>
      </c>
      <c r="B364" s="89"/>
      <c r="C364" s="128" t="s">
        <v>208</v>
      </c>
      <c r="D364" s="128" t="s">
        <v>281</v>
      </c>
      <c r="E364" s="91"/>
      <c r="F364" s="129"/>
      <c r="G364" s="88"/>
      <c r="H364" s="92">
        <v>39603</v>
      </c>
      <c r="I364" s="92" t="s">
        <v>780</v>
      </c>
      <c r="J364" s="90"/>
      <c r="K364" s="97" t="s">
        <v>643</v>
      </c>
      <c r="L364" s="91" t="s">
        <v>85</v>
      </c>
      <c r="M364" s="91" t="s">
        <v>1060</v>
      </c>
      <c r="N364" s="88"/>
      <c r="O364" s="88"/>
      <c r="P364" s="88"/>
      <c r="Q364" s="93" t="s">
        <v>116</v>
      </c>
      <c r="R364" s="94" t="s">
        <v>780</v>
      </c>
      <c r="S364" s="94"/>
      <c r="T364" s="94"/>
      <c r="U364" s="94"/>
      <c r="V364" s="91"/>
      <c r="W364" s="88"/>
      <c r="X364" s="88"/>
      <c r="Y364" s="130"/>
      <c r="Z364" s="130"/>
      <c r="AA364" s="130"/>
      <c r="AB364" s="92" t="s">
        <v>780</v>
      </c>
      <c r="AC364" s="94" t="s">
        <v>780</v>
      </c>
      <c r="AD364" s="94" t="s">
        <v>780</v>
      </c>
      <c r="AE364" s="88" t="s">
        <v>3</v>
      </c>
      <c r="AF364" s="94" t="str">
        <f>IF(H364="","",IF(H364&lt;=أساسيات!$G$13,أساسيات!$H$13,IF(H364&lt;=أساسيات!$G$12,أساسيات!$H$12,IF(H364&lt;=أساسيات!$G$11,أساسيات!$H$11,IF(H364&lt;=أساسيات!$G$10,أساسيات!$H$10,IF(H364&lt;=أساسيات!$G$9,أساسيات!$H$9,IF(H364&lt;=أساسيات!$G$8,أساسيات!$H$8,IF(H364&lt;=أساسيات!$G$7,أساسيات!$H$7,IF(H364&lt;=أساسيات!$G$6,أساسيات!$H$6,IF(H364&lt;=أساسيات!$G$5,أساسيات!$H$5,IF(H364&lt;=أساسيات!$G$4,أساسيات!$H$4,IF(H364&lt;=أساسيات!$G$3,أساسيات!$H$3,أساسيات!$H$2))))))))))))</f>
        <v>السادس</v>
      </c>
      <c r="AG364" s="95" t="str">
        <f>IF(H364="","",IF(H364&lt;=أساسيات!$G$13,أساسيات!$I$13,IF(H364&lt;=أساسيات!$G$12,أساسيات!$I$12,IF(H364&lt;=أساسيات!$G$11,أساسيات!$I$11,IF(H364&lt;=أساسيات!$G$10,أساسيات!$I$10,IF(H364&lt;=أساسيات!$G$9,أساسيات!$I$9,IF(H364&lt;=أساسيات!$G$8,أساسيات!$I$8,IF(H364&lt;=أساسيات!$G$7,أساسيات!$I$7,IF(H364&lt;=أساسيات!$G$6,أساسيات!$I$6,IF(H364&lt;=أساسيات!$G$5,أساسيات!$I$5,IF(H364&lt;=أساسيات!$G$4,أساسيات!$I$4,IF(H364&lt;=أساسيات!$G$3,أساسيات!$I$3,أساسيات!$I$2))))))))))))</f>
        <v>ويجوز خامس ورابع</v>
      </c>
      <c r="AH364" s="91"/>
      <c r="AI364" s="99">
        <f>IFERROR(IF(H364="","",DATEDIF($H364,أساسيات!$J$2,"Y")),"")</f>
        <v>11</v>
      </c>
      <c r="AJ364" s="99">
        <f>IFERROR(IF(H364="","",DATEDIF($H364,أساسيات!$J$2,"ym")),"")</f>
        <v>2</v>
      </c>
      <c r="AK364" s="99">
        <f>IFERROR(IF(H364="","",DATEDIF($H364,أساسيات!$J$2,"md")),"")</f>
        <v>28</v>
      </c>
      <c r="AL364" s="99"/>
      <c r="AM364" s="99"/>
      <c r="AN364" s="88"/>
      <c r="AO364" s="88"/>
      <c r="AP364" s="94" t="s">
        <v>780</v>
      </c>
      <c r="AQ364" s="94"/>
    </row>
    <row r="365" spans="1:43" s="96" customFormat="1" x14ac:dyDescent="0.25">
      <c r="A365" s="88">
        <v>47</v>
      </c>
      <c r="B365" s="89"/>
      <c r="C365" s="128" t="s">
        <v>517</v>
      </c>
      <c r="D365" s="128" t="s">
        <v>515</v>
      </c>
      <c r="E365" s="91" t="s">
        <v>466</v>
      </c>
      <c r="F365" s="129" t="s">
        <v>611</v>
      </c>
      <c r="G365" s="88"/>
      <c r="H365" s="92">
        <v>40938</v>
      </c>
      <c r="I365" s="92" t="s">
        <v>780</v>
      </c>
      <c r="J365" s="90"/>
      <c r="K365" s="97" t="s">
        <v>643</v>
      </c>
      <c r="L365" s="91" t="s">
        <v>553</v>
      </c>
      <c r="M365" s="91" t="s">
        <v>1061</v>
      </c>
      <c r="N365" s="88"/>
      <c r="O365" s="88" t="s">
        <v>244</v>
      </c>
      <c r="P365" s="88" t="s">
        <v>158</v>
      </c>
      <c r="Q365" s="93" t="s">
        <v>116</v>
      </c>
      <c r="R365" s="94" t="s">
        <v>780</v>
      </c>
      <c r="S365" s="94"/>
      <c r="T365" s="94"/>
      <c r="U365" s="94"/>
      <c r="V365" s="91"/>
      <c r="W365" s="88"/>
      <c r="X365" s="88"/>
      <c r="Y365" s="130"/>
      <c r="Z365" s="130"/>
      <c r="AA365" s="130"/>
      <c r="AB365" s="92" t="s">
        <v>780</v>
      </c>
      <c r="AC365" s="94" t="s">
        <v>780</v>
      </c>
      <c r="AD365" s="94" t="s">
        <v>780</v>
      </c>
      <c r="AE365" s="88" t="s">
        <v>478</v>
      </c>
      <c r="AF365" s="94" t="str">
        <f>IF(H365="","",IF(H365&lt;=أساسيات!$G$13,أساسيات!$H$13,IF(H365&lt;=أساسيات!$G$12,أساسيات!$H$12,IF(H365&lt;=أساسيات!$G$11,أساسيات!$H$11,IF(H365&lt;=أساسيات!$G$10,أساسيات!$H$10,IF(H365&lt;=أساسيات!$G$9,أساسيات!$H$9,IF(H365&lt;=أساسيات!$G$8,أساسيات!$H$8,IF(H365&lt;=أساسيات!$G$7,أساسيات!$H$7,IF(H365&lt;=أساسيات!$G$6,أساسيات!$H$6,IF(H365&lt;=أساسيات!$G$5,أساسيات!$H$5,IF(H365&lt;=أساسيات!$G$4,أساسيات!$H$4,IF(H365&lt;=أساسيات!$G$3,أساسيات!$H$3,أساسيات!$H$2))))))))))))</f>
        <v>الثالث</v>
      </c>
      <c r="AG365" s="95" t="str">
        <f>IF(H365="","",IF(H365&lt;=أساسيات!$G$13,أساسيات!$I$13,IF(H365&lt;=أساسيات!$G$12,أساسيات!$I$12,IF(H365&lt;=أساسيات!$G$11,أساسيات!$I$11,IF(H365&lt;=أساسيات!$G$10,أساسيات!$I$10,IF(H365&lt;=أساسيات!$G$9,أساسيات!$I$9,IF(H365&lt;=أساسيات!$G$8,أساسيات!$I$8,IF(H365&lt;=أساسيات!$G$7,أساسيات!$I$7,IF(H365&lt;=أساسيات!$G$6,أساسيات!$I$6,IF(H365&lt;=أساسيات!$G$5,أساسيات!$I$5,IF(H365&lt;=أساسيات!$G$4,أساسيات!$I$4,IF(H365&lt;=أساسيات!$G$3,أساسيات!$I$3,أساسيات!$I$2))))))))))))</f>
        <v>ويجوز ثاني</v>
      </c>
      <c r="AH365" s="91"/>
      <c r="AI365" s="99">
        <f>IFERROR(IF(H365="","",DATEDIF($H365,أساسيات!$J$2,"Y")),"")</f>
        <v>7</v>
      </c>
      <c r="AJ365" s="99">
        <f>IFERROR(IF(H365="","",DATEDIF($H365,أساسيات!$J$2,"ym")),"")</f>
        <v>7</v>
      </c>
      <c r="AK365" s="99">
        <f>IFERROR(IF(H365="","",DATEDIF($H365,أساسيات!$J$2,"md")),"")</f>
        <v>2</v>
      </c>
      <c r="AL365" s="99"/>
      <c r="AM365" s="99"/>
      <c r="AN365" s="88"/>
      <c r="AO365" s="88"/>
      <c r="AP365" s="94" t="s">
        <v>780</v>
      </c>
      <c r="AQ365" s="94"/>
    </row>
    <row r="366" spans="1:43" s="96" customFormat="1" x14ac:dyDescent="0.25">
      <c r="A366" s="88">
        <v>49</v>
      </c>
      <c r="B366" s="89"/>
      <c r="C366" s="128" t="s">
        <v>113</v>
      </c>
      <c r="D366" s="128" t="s">
        <v>248</v>
      </c>
      <c r="E366" s="91" t="s">
        <v>144</v>
      </c>
      <c r="F366" s="129" t="s">
        <v>28</v>
      </c>
      <c r="G366" s="88" t="s">
        <v>244</v>
      </c>
      <c r="H366" s="92">
        <v>38718</v>
      </c>
      <c r="I366" s="92" t="s">
        <v>780</v>
      </c>
      <c r="J366" s="90"/>
      <c r="K366" s="97" t="s">
        <v>643</v>
      </c>
      <c r="L366" s="91" t="s">
        <v>355</v>
      </c>
      <c r="M366" s="91" t="s">
        <v>1063</v>
      </c>
      <c r="N366" s="88"/>
      <c r="O366" s="88" t="s">
        <v>236</v>
      </c>
      <c r="P366" s="88"/>
      <c r="Q366" s="93" t="s">
        <v>116</v>
      </c>
      <c r="R366" s="94" t="s">
        <v>780</v>
      </c>
      <c r="S366" s="94"/>
      <c r="T366" s="94"/>
      <c r="U366" s="94"/>
      <c r="V366" s="91"/>
      <c r="W366" s="88"/>
      <c r="X366" s="88"/>
      <c r="Y366" s="130"/>
      <c r="Z366" s="130"/>
      <c r="AA366" s="130"/>
      <c r="AB366" s="92" t="s">
        <v>780</v>
      </c>
      <c r="AC366" s="94" t="s">
        <v>780</v>
      </c>
      <c r="AD366" s="94" t="s">
        <v>780</v>
      </c>
      <c r="AE366" s="88" t="s">
        <v>27</v>
      </c>
      <c r="AF366" s="94" t="str">
        <f>IF(H366="","",IF(H366&lt;=أساسيات!$G$13,أساسيات!$H$13,IF(H366&lt;=أساسيات!$G$12,أساسيات!$H$12,IF(H366&lt;=أساسيات!$G$11,أساسيات!$H$11,IF(H366&lt;=أساسيات!$G$10,أساسيات!$H$10,IF(H366&lt;=أساسيات!$G$9,أساسيات!$H$9,IF(H366&lt;=أساسيات!$G$8,أساسيات!$H$8,IF(H366&lt;=أساسيات!$G$7,أساسيات!$H$7,IF(H366&lt;=أساسيات!$G$6,أساسيات!$H$6,IF(H366&lt;=أساسيات!$G$5,أساسيات!$H$5,IF(H366&lt;=أساسيات!$G$4,أساسيات!$H$4,IF(H366&lt;=أساسيات!$G$3,أساسيات!$H$3,أساسيات!$H$2))))))))))))</f>
        <v>التاسع</v>
      </c>
      <c r="AG366" s="95" t="str">
        <f>IF(H366="","",IF(H366&lt;=أساسيات!$G$13,أساسيات!$I$13,IF(H366&lt;=أساسيات!$G$12,أساسيات!$I$12,IF(H366&lt;=أساسيات!$G$11,أساسيات!$I$11,IF(H366&lt;=أساسيات!$G$10,أساسيات!$I$10,IF(H366&lt;=أساسيات!$G$9,أساسيات!$I$9,IF(H366&lt;=أساسيات!$G$8,أساسيات!$I$8,IF(H366&lt;=أساسيات!$G$7,أساسيات!$I$7,IF(H366&lt;=أساسيات!$G$6,أساسيات!$I$6,IF(H366&lt;=أساسيات!$G$5,أساسيات!$I$5,IF(H366&lt;=أساسيات!$G$4,أساسيات!$I$4,IF(H366&lt;=أساسيات!$G$3,أساسيات!$I$3,أساسيات!$I$2))))))))))))</f>
        <v>ويجوز ثامن وسابع</v>
      </c>
      <c r="AH366" s="91"/>
      <c r="AI366" s="99">
        <f>IFERROR(IF(H366="","",DATEDIF($H366,أساسيات!$J$2,"Y")),"")</f>
        <v>13</v>
      </c>
      <c r="AJ366" s="99">
        <f>IFERROR(IF(H366="","",DATEDIF($H366,أساسيات!$J$2,"ym")),"")</f>
        <v>8</v>
      </c>
      <c r="AK366" s="99">
        <f>IFERROR(IF(H366="","",DATEDIF($H366,أساسيات!$J$2,"md")),"")</f>
        <v>0</v>
      </c>
      <c r="AL366" s="99"/>
      <c r="AM366" s="99"/>
      <c r="AN366" s="88"/>
      <c r="AO366" s="88"/>
      <c r="AP366" s="94" t="s">
        <v>780</v>
      </c>
      <c r="AQ366" s="94"/>
    </row>
    <row r="367" spans="1:43" s="96" customFormat="1" x14ac:dyDescent="0.25">
      <c r="A367" s="88">
        <v>53</v>
      </c>
      <c r="B367" s="89"/>
      <c r="C367" s="128" t="s">
        <v>144</v>
      </c>
      <c r="D367" s="128" t="s">
        <v>112</v>
      </c>
      <c r="E367" s="91" t="s">
        <v>141</v>
      </c>
      <c r="F367" s="129" t="s">
        <v>24</v>
      </c>
      <c r="G367" s="88"/>
      <c r="H367" s="92">
        <v>40547</v>
      </c>
      <c r="I367" s="92" t="s">
        <v>780</v>
      </c>
      <c r="J367" s="90"/>
      <c r="K367" s="97" t="s">
        <v>643</v>
      </c>
      <c r="L367" s="91" t="s">
        <v>316</v>
      </c>
      <c r="M367" s="91" t="s">
        <v>1064</v>
      </c>
      <c r="N367" s="88"/>
      <c r="O367" s="88" t="s">
        <v>236</v>
      </c>
      <c r="P367" s="88" t="s">
        <v>114</v>
      </c>
      <c r="Q367" s="93" t="s">
        <v>116</v>
      </c>
      <c r="R367" s="94" t="s">
        <v>780</v>
      </c>
      <c r="S367" s="94"/>
      <c r="T367" s="94"/>
      <c r="U367" s="94"/>
      <c r="V367" s="91"/>
      <c r="W367" s="88"/>
      <c r="X367" s="88"/>
      <c r="Y367" s="130">
        <v>959004693</v>
      </c>
      <c r="Z367" s="130"/>
      <c r="AA367" s="130"/>
      <c r="AB367" s="92" t="s">
        <v>780</v>
      </c>
      <c r="AC367" s="94" t="s">
        <v>780</v>
      </c>
      <c r="AD367" s="94" t="s">
        <v>780</v>
      </c>
      <c r="AE367" s="88" t="s">
        <v>484</v>
      </c>
      <c r="AF367" s="94" t="str">
        <f>IF(H367="","",IF(H367&lt;=أساسيات!$G$13,أساسيات!$H$13,IF(H367&lt;=أساسيات!$G$12,أساسيات!$H$12,IF(H367&lt;=أساسيات!$G$11,أساسيات!$H$11,IF(H367&lt;=أساسيات!$G$10,أساسيات!$H$10,IF(H367&lt;=أساسيات!$G$9,أساسيات!$H$9,IF(H367&lt;=أساسيات!$G$8,أساسيات!$H$8,IF(H367&lt;=أساسيات!$G$7,أساسيات!$H$7,IF(H367&lt;=أساسيات!$G$6,أساسيات!$H$6,IF(H367&lt;=أساسيات!$G$5,أساسيات!$H$5,IF(H367&lt;=أساسيات!$G$4,أساسيات!$H$4,IF(H367&lt;=أساسيات!$G$3,أساسيات!$H$3,أساسيات!$H$2))))))))))))</f>
        <v>الرابع</v>
      </c>
      <c r="AG367" s="95" t="str">
        <f>IF(H367="","",IF(H367&lt;=أساسيات!$G$13,أساسيات!$I$13,IF(H367&lt;=أساسيات!$G$12,أساسيات!$I$12,IF(H367&lt;=أساسيات!$G$11,أساسيات!$I$11,IF(H367&lt;=أساسيات!$G$10,أساسيات!$I$10,IF(H367&lt;=أساسيات!$G$9,أساسيات!$I$9,IF(H367&lt;=أساسيات!$G$8,أساسيات!$I$8,IF(H367&lt;=أساسيات!$G$7,أساسيات!$I$7,IF(H367&lt;=أساسيات!$G$6,أساسيات!$I$6,IF(H367&lt;=أساسيات!$G$5,أساسيات!$I$5,IF(H367&lt;=أساسيات!$G$4,أساسيات!$I$4,IF(H367&lt;=أساسيات!$G$3,أساسيات!$I$3,أساسيات!$I$2))))))))))))</f>
        <v>ويجوز ثالث</v>
      </c>
      <c r="AH367" s="91"/>
      <c r="AI367" s="99">
        <f>IFERROR(IF(H367="","",DATEDIF($H367,أساسيات!$J$2,"Y")),"")</f>
        <v>8</v>
      </c>
      <c r="AJ367" s="99">
        <f>IFERROR(IF(H367="","",DATEDIF($H367,أساسيات!$J$2,"ym")),"")</f>
        <v>7</v>
      </c>
      <c r="AK367" s="99">
        <f>IFERROR(IF(H367="","",DATEDIF($H367,أساسيات!$J$2,"md")),"")</f>
        <v>28</v>
      </c>
      <c r="AL367" s="99"/>
      <c r="AM367" s="99"/>
      <c r="AN367" s="88"/>
      <c r="AO367" s="88"/>
      <c r="AP367" s="94" t="s">
        <v>780</v>
      </c>
      <c r="AQ367" s="94"/>
    </row>
    <row r="368" spans="1:43" s="96" customFormat="1" x14ac:dyDescent="0.25">
      <c r="A368" s="88">
        <v>55</v>
      </c>
      <c r="B368" s="89"/>
      <c r="C368" s="128" t="s">
        <v>144</v>
      </c>
      <c r="D368" s="128" t="s">
        <v>255</v>
      </c>
      <c r="E368" s="91" t="s">
        <v>523</v>
      </c>
      <c r="F368" s="129" t="s">
        <v>47</v>
      </c>
      <c r="G368" s="88" t="s">
        <v>244</v>
      </c>
      <c r="H368" s="92">
        <v>40179</v>
      </c>
      <c r="I368" s="92" t="s">
        <v>780</v>
      </c>
      <c r="J368" s="90"/>
      <c r="K368" s="97" t="s">
        <v>643</v>
      </c>
      <c r="L368" s="91" t="s">
        <v>366</v>
      </c>
      <c r="M368" s="91" t="s">
        <v>1065</v>
      </c>
      <c r="N368" s="88"/>
      <c r="O368" s="88" t="s">
        <v>63</v>
      </c>
      <c r="P368" s="88"/>
      <c r="Q368" s="93" t="s">
        <v>116</v>
      </c>
      <c r="R368" s="94" t="s">
        <v>417</v>
      </c>
      <c r="S368" s="94"/>
      <c r="T368" s="94"/>
      <c r="U368" s="94"/>
      <c r="V368" s="91" t="s">
        <v>417</v>
      </c>
      <c r="W368" s="88"/>
      <c r="X368" s="88"/>
      <c r="Y368" s="130"/>
      <c r="Z368" s="130"/>
      <c r="AA368" s="130"/>
      <c r="AB368" s="92" t="s">
        <v>780</v>
      </c>
      <c r="AC368" s="94" t="s">
        <v>780</v>
      </c>
      <c r="AD368" s="94" t="s">
        <v>780</v>
      </c>
      <c r="AE368" s="88" t="s">
        <v>3</v>
      </c>
      <c r="AF368" s="94" t="str">
        <f>IF(H368="","",IF(H368&lt;=أساسيات!$G$13,أساسيات!$H$13,IF(H368&lt;=أساسيات!$G$12,أساسيات!$H$12,IF(H368&lt;=أساسيات!$G$11,أساسيات!$H$11,IF(H368&lt;=أساسيات!$G$10,أساسيات!$H$10,IF(H368&lt;=أساسيات!$G$9,أساسيات!$H$9,IF(H368&lt;=أساسيات!$G$8,أساسيات!$H$8,IF(H368&lt;=أساسيات!$G$7,أساسيات!$H$7,IF(H368&lt;=أساسيات!$G$6,أساسيات!$H$6,IF(H368&lt;=أساسيات!$G$5,أساسيات!$H$5,IF(H368&lt;=أساسيات!$G$4,أساسيات!$H$4,IF(H368&lt;=أساسيات!$G$3,أساسيات!$H$3,أساسيات!$H$2))))))))))))</f>
        <v>الخامس</v>
      </c>
      <c r="AG368" s="95" t="str">
        <f>IF(H368="","",IF(H368&lt;=أساسيات!$G$13,أساسيات!$I$13,IF(H368&lt;=أساسيات!$G$12,أساسيات!$I$12,IF(H368&lt;=أساسيات!$G$11,أساسيات!$I$11,IF(H368&lt;=أساسيات!$G$10,أساسيات!$I$10,IF(H368&lt;=أساسيات!$G$9,أساسيات!$I$9,IF(H368&lt;=أساسيات!$G$8,أساسيات!$I$8,IF(H368&lt;=أساسيات!$G$7,أساسيات!$I$7,IF(H368&lt;=أساسيات!$G$6,أساسيات!$I$6,IF(H368&lt;=أساسيات!$G$5,أساسيات!$I$5,IF(H368&lt;=أساسيات!$G$4,أساسيات!$I$4,IF(H368&lt;=أساسيات!$G$3,أساسيات!$I$3,أساسيات!$I$2))))))))))))</f>
        <v>ويجوز رابع وثالث</v>
      </c>
      <c r="AH368" s="91"/>
      <c r="AI368" s="99">
        <f>IFERROR(IF(H368="","",DATEDIF($H368,أساسيات!$J$2,"Y")),"")</f>
        <v>9</v>
      </c>
      <c r="AJ368" s="99">
        <f>IFERROR(IF(H368="","",DATEDIF($H368,أساسيات!$J$2,"ym")),"")</f>
        <v>8</v>
      </c>
      <c r="AK368" s="99">
        <f>IFERROR(IF(H368="","",DATEDIF($H368,أساسيات!$J$2,"md")),"")</f>
        <v>0</v>
      </c>
      <c r="AL368" s="99"/>
      <c r="AM368" s="99"/>
      <c r="AN368" s="88"/>
      <c r="AO368" s="88"/>
      <c r="AP368" s="94" t="s">
        <v>780</v>
      </c>
      <c r="AQ368" s="94"/>
    </row>
    <row r="369" spans="1:43" s="96" customFormat="1" x14ac:dyDescent="0.25">
      <c r="A369" s="88">
        <v>56</v>
      </c>
      <c r="B369" s="89"/>
      <c r="C369" s="128" t="s">
        <v>266</v>
      </c>
      <c r="D369" s="128" t="s">
        <v>267</v>
      </c>
      <c r="E369" s="91" t="s">
        <v>140</v>
      </c>
      <c r="F369" s="129" t="s">
        <v>20</v>
      </c>
      <c r="G369" s="88" t="s">
        <v>244</v>
      </c>
      <c r="H369" s="92">
        <v>40544</v>
      </c>
      <c r="I369" s="92" t="s">
        <v>780</v>
      </c>
      <c r="J369" s="90"/>
      <c r="K369" s="97" t="s">
        <v>643</v>
      </c>
      <c r="L369" s="91" t="s">
        <v>368</v>
      </c>
      <c r="M369" s="91" t="s">
        <v>1066</v>
      </c>
      <c r="N369" s="88"/>
      <c r="O369" s="88" t="s">
        <v>4</v>
      </c>
      <c r="P369" s="88"/>
      <c r="Q369" s="93" t="s">
        <v>115</v>
      </c>
      <c r="R369" s="94" t="s">
        <v>780</v>
      </c>
      <c r="S369" s="94"/>
      <c r="T369" s="94"/>
      <c r="U369" s="94"/>
      <c r="V369" s="91"/>
      <c r="W369" s="88"/>
      <c r="X369" s="88"/>
      <c r="Y369" s="130"/>
      <c r="Z369" s="130"/>
      <c r="AA369" s="130"/>
      <c r="AB369" s="92" t="s">
        <v>780</v>
      </c>
      <c r="AC369" s="94" t="s">
        <v>780</v>
      </c>
      <c r="AD369" s="94" t="s">
        <v>780</v>
      </c>
      <c r="AE369" s="88" t="s">
        <v>3</v>
      </c>
      <c r="AF369" s="94" t="str">
        <f>IF(H369="","",IF(H369&lt;=أساسيات!$G$13,أساسيات!$H$13,IF(H369&lt;=أساسيات!$G$12,أساسيات!$H$12,IF(H369&lt;=أساسيات!$G$11,أساسيات!$H$11,IF(H369&lt;=أساسيات!$G$10,أساسيات!$H$10,IF(H369&lt;=أساسيات!$G$9,أساسيات!$H$9,IF(H369&lt;=أساسيات!$G$8,أساسيات!$H$8,IF(H369&lt;=أساسيات!$G$7,أساسيات!$H$7,IF(H369&lt;=أساسيات!$G$6,أساسيات!$H$6,IF(H369&lt;=أساسيات!$G$5,أساسيات!$H$5,IF(H369&lt;=أساسيات!$G$4,أساسيات!$H$4,IF(H369&lt;=أساسيات!$G$3,أساسيات!$H$3,أساسيات!$H$2))))))))))))</f>
        <v>الرابع</v>
      </c>
      <c r="AG369" s="95" t="str">
        <f>IF(H369="","",IF(H369&lt;=أساسيات!$G$13,أساسيات!$I$13,IF(H369&lt;=أساسيات!$G$12,أساسيات!$I$12,IF(H369&lt;=أساسيات!$G$11,أساسيات!$I$11,IF(H369&lt;=أساسيات!$G$10,أساسيات!$I$10,IF(H369&lt;=أساسيات!$G$9,أساسيات!$I$9,IF(H369&lt;=أساسيات!$G$8,أساسيات!$I$8,IF(H369&lt;=أساسيات!$G$7,أساسيات!$I$7,IF(H369&lt;=أساسيات!$G$6,أساسيات!$I$6,IF(H369&lt;=أساسيات!$G$5,أساسيات!$I$5,IF(H369&lt;=أساسيات!$G$4,أساسيات!$I$4,IF(H369&lt;=أساسيات!$G$3,أساسيات!$I$3,أساسيات!$I$2))))))))))))</f>
        <v>ويجوز ثالث</v>
      </c>
      <c r="AH369" s="91"/>
      <c r="AI369" s="99">
        <f>IFERROR(IF(H369="","",DATEDIF($H369,أساسيات!$J$2,"Y")),"")</f>
        <v>8</v>
      </c>
      <c r="AJ369" s="99">
        <f>IFERROR(IF(H369="","",DATEDIF($H369,أساسيات!$J$2,"ym")),"")</f>
        <v>8</v>
      </c>
      <c r="AK369" s="99">
        <f>IFERROR(IF(H369="","",DATEDIF($H369,أساسيات!$J$2,"md")),"")</f>
        <v>0</v>
      </c>
      <c r="AL369" s="99"/>
      <c r="AM369" s="99"/>
      <c r="AN369" s="88"/>
      <c r="AO369" s="88"/>
      <c r="AP369" s="94" t="s">
        <v>780</v>
      </c>
      <c r="AQ369" s="94"/>
    </row>
    <row r="370" spans="1:43" s="96" customFormat="1" x14ac:dyDescent="0.25">
      <c r="A370" s="88">
        <v>61</v>
      </c>
      <c r="B370" s="89"/>
      <c r="C370" s="128" t="s">
        <v>192</v>
      </c>
      <c r="D370" s="128" t="s">
        <v>154</v>
      </c>
      <c r="E370" s="91" t="s">
        <v>466</v>
      </c>
      <c r="F370" s="129" t="s">
        <v>10</v>
      </c>
      <c r="G370" s="88"/>
      <c r="H370" s="92">
        <v>40741</v>
      </c>
      <c r="I370" s="92" t="s">
        <v>780</v>
      </c>
      <c r="J370" s="90"/>
      <c r="K370" s="97" t="s">
        <v>643</v>
      </c>
      <c r="L370" s="91" t="s">
        <v>313</v>
      </c>
      <c r="M370" s="91" t="s">
        <v>1068</v>
      </c>
      <c r="N370" s="88"/>
      <c r="O370" s="88" t="s">
        <v>236</v>
      </c>
      <c r="P370" s="88" t="s">
        <v>114</v>
      </c>
      <c r="Q370" s="93" t="s">
        <v>116</v>
      </c>
      <c r="R370" s="94" t="s">
        <v>780</v>
      </c>
      <c r="S370" s="94"/>
      <c r="T370" s="94"/>
      <c r="U370" s="94"/>
      <c r="V370" s="91"/>
      <c r="W370" s="88"/>
      <c r="X370" s="88"/>
      <c r="Y370" s="130">
        <v>968095810</v>
      </c>
      <c r="Z370" s="130"/>
      <c r="AA370" s="130"/>
      <c r="AB370" s="92" t="s">
        <v>780</v>
      </c>
      <c r="AC370" s="94" t="s">
        <v>780</v>
      </c>
      <c r="AD370" s="94" t="s">
        <v>780</v>
      </c>
      <c r="AE370" s="88" t="s">
        <v>484</v>
      </c>
      <c r="AF370" s="94" t="str">
        <f>IF(H370="","",IF(H370&lt;=أساسيات!$G$13,أساسيات!$H$13,IF(H370&lt;=أساسيات!$G$12,أساسيات!$H$12,IF(H370&lt;=أساسيات!$G$11,أساسيات!$H$11,IF(H370&lt;=أساسيات!$G$10,أساسيات!$H$10,IF(H370&lt;=أساسيات!$G$9,أساسيات!$H$9,IF(H370&lt;=أساسيات!$G$8,أساسيات!$H$8,IF(H370&lt;=أساسيات!$G$7,أساسيات!$H$7,IF(H370&lt;=أساسيات!$G$6,أساسيات!$H$6,IF(H370&lt;=أساسيات!$G$5,أساسيات!$H$5,IF(H370&lt;=أساسيات!$G$4,أساسيات!$H$4,IF(H370&lt;=أساسيات!$G$3,أساسيات!$H$3,أساسيات!$H$2))))))))))))</f>
        <v>الثالث</v>
      </c>
      <c r="AG370" s="95" t="str">
        <f>IF(H370="","",IF(H370&lt;=أساسيات!$G$13,أساسيات!$I$13,IF(H370&lt;=أساسيات!$G$12,أساسيات!$I$12,IF(H370&lt;=أساسيات!$G$11,أساسيات!$I$11,IF(H370&lt;=أساسيات!$G$10,أساسيات!$I$10,IF(H370&lt;=أساسيات!$G$9,أساسيات!$I$9,IF(H370&lt;=أساسيات!$G$8,أساسيات!$I$8,IF(H370&lt;=أساسيات!$G$7,أساسيات!$I$7,IF(H370&lt;=أساسيات!$G$6,أساسيات!$I$6,IF(H370&lt;=أساسيات!$G$5,أساسيات!$I$5,IF(H370&lt;=أساسيات!$G$4,أساسيات!$I$4,IF(H370&lt;=أساسيات!$G$3,أساسيات!$I$3,أساسيات!$I$2))))))))))))</f>
        <v>ويجوز ثاني</v>
      </c>
      <c r="AH370" s="91"/>
      <c r="AI370" s="99">
        <f>IFERROR(IF(H370="","",DATEDIF($H370,أساسيات!$J$2,"Y")),"")</f>
        <v>8</v>
      </c>
      <c r="AJ370" s="99">
        <f>IFERROR(IF(H370="","",DATEDIF($H370,أساسيات!$J$2,"ym")),"")</f>
        <v>1</v>
      </c>
      <c r="AK370" s="99">
        <f>IFERROR(IF(H370="","",DATEDIF($H370,أساسيات!$J$2,"md")),"")</f>
        <v>15</v>
      </c>
      <c r="AL370" s="99"/>
      <c r="AM370" s="99"/>
      <c r="AN370" s="88"/>
      <c r="AO370" s="88"/>
      <c r="AP370" s="94" t="s">
        <v>780</v>
      </c>
      <c r="AQ370" s="94"/>
    </row>
    <row r="371" spans="1:43" s="96" customFormat="1" x14ac:dyDescent="0.25">
      <c r="A371" s="88">
        <v>67</v>
      </c>
      <c r="B371" s="89"/>
      <c r="C371" s="128" t="s">
        <v>110</v>
      </c>
      <c r="D371" s="128" t="s">
        <v>112</v>
      </c>
      <c r="E371" s="91" t="s">
        <v>144</v>
      </c>
      <c r="F371" s="129" t="s">
        <v>25</v>
      </c>
      <c r="G371" s="88"/>
      <c r="H371" s="92">
        <v>40941</v>
      </c>
      <c r="I371" s="92" t="s">
        <v>672</v>
      </c>
      <c r="J371" s="90"/>
      <c r="K371" s="97" t="s">
        <v>643</v>
      </c>
      <c r="L371" s="91" t="s">
        <v>294</v>
      </c>
      <c r="M371" s="91" t="s">
        <v>896</v>
      </c>
      <c r="N371" s="88"/>
      <c r="O371" s="88" t="s">
        <v>236</v>
      </c>
      <c r="P371" s="88" t="s">
        <v>114</v>
      </c>
      <c r="Q371" s="93" t="s">
        <v>116</v>
      </c>
      <c r="R371" s="94"/>
      <c r="S371" s="94"/>
      <c r="T371" s="94"/>
      <c r="U371" s="94"/>
      <c r="V371" s="91"/>
      <c r="W371" s="88"/>
      <c r="X371" s="88"/>
      <c r="Y371" s="130">
        <v>940270996</v>
      </c>
      <c r="Z371" s="130"/>
      <c r="AA371" s="130"/>
      <c r="AB371" s="92">
        <v>43466</v>
      </c>
      <c r="AC371" s="94" t="s">
        <v>677</v>
      </c>
      <c r="AD371" s="94" t="s">
        <v>677</v>
      </c>
      <c r="AE371" s="88" t="s">
        <v>484</v>
      </c>
      <c r="AF371" s="94" t="str">
        <f>IF(H371="","",IF(H371&lt;=أساسيات!$G$13,أساسيات!$H$13,IF(H371&lt;=أساسيات!$G$12,أساسيات!$H$12,IF(H371&lt;=أساسيات!$G$11,أساسيات!$H$11,IF(H371&lt;=أساسيات!$G$10,أساسيات!$H$10,IF(H371&lt;=أساسيات!$G$9,أساسيات!$H$9,IF(H371&lt;=أساسيات!$G$8,أساسيات!$H$8,IF(H371&lt;=أساسيات!$G$7,أساسيات!$H$7,IF(H371&lt;=أساسيات!$G$6,أساسيات!$H$6,IF(H371&lt;=أساسيات!$G$5,أساسيات!$H$5,IF(H371&lt;=أساسيات!$G$4,أساسيات!$H$4,IF(H371&lt;=أساسيات!$G$3,أساسيات!$H$3,أساسيات!$H$2))))))))))))</f>
        <v>الثاني</v>
      </c>
      <c r="AG371" s="95" t="str">
        <f>IF(H371="","",IF(H371&lt;=أساسيات!$G$13,أساسيات!$I$13,IF(H371&lt;=أساسيات!$G$12,أساسيات!$I$12,IF(H371&lt;=أساسيات!$G$11,أساسيات!$I$11,IF(H371&lt;=أساسيات!$G$10,أساسيات!$I$10,IF(H371&lt;=أساسيات!$G$9,أساسيات!$I$9,IF(H371&lt;=أساسيات!$G$8,أساسيات!$I$8,IF(H371&lt;=أساسيات!$G$7,أساسيات!$I$7,IF(H371&lt;=أساسيات!$G$6,أساسيات!$I$6,IF(H371&lt;=أساسيات!$G$5,أساسيات!$I$5,IF(H371&lt;=أساسيات!$G$4,أساسيات!$I$4,IF(H371&lt;=أساسيات!$G$3,أساسيات!$I$3,أساسيات!$I$2))))))))))))</f>
        <v>ويجوز أول</v>
      </c>
      <c r="AH371" s="91"/>
      <c r="AI371" s="99">
        <f>IFERROR(IF(H371="","",DATEDIF($H371,أساسيات!$J$2,"Y")),"")</f>
        <v>7</v>
      </c>
      <c r="AJ371" s="99">
        <f>IFERROR(IF(H371="","",DATEDIF($H371,أساسيات!$J$2,"ym")),"")</f>
        <v>6</v>
      </c>
      <c r="AK371" s="99">
        <f>IFERROR(IF(H371="","",DATEDIF($H371,أساسيات!$J$2,"md")),"")</f>
        <v>30</v>
      </c>
      <c r="AL371" s="99"/>
      <c r="AM371" s="99"/>
      <c r="AN371" s="88"/>
      <c r="AO371" s="88"/>
      <c r="AP371" s="94">
        <v>51</v>
      </c>
      <c r="AQ371" s="94">
        <v>3</v>
      </c>
    </row>
    <row r="372" spans="1:43" s="96" customFormat="1" x14ac:dyDescent="0.25">
      <c r="A372" s="88">
        <v>69</v>
      </c>
      <c r="B372" s="89"/>
      <c r="C372" s="128" t="s">
        <v>284</v>
      </c>
      <c r="D372" s="128" t="s">
        <v>277</v>
      </c>
      <c r="E372" s="91" t="s">
        <v>113</v>
      </c>
      <c r="F372" s="129" t="s">
        <v>50</v>
      </c>
      <c r="G372" s="88" t="s">
        <v>406</v>
      </c>
      <c r="H372" s="92" t="s">
        <v>1457</v>
      </c>
      <c r="I372" s="92" t="s">
        <v>780</v>
      </c>
      <c r="J372" s="90"/>
      <c r="K372" s="97" t="s">
        <v>643</v>
      </c>
      <c r="L372" s="91" t="s">
        <v>387</v>
      </c>
      <c r="M372" s="91" t="s">
        <v>1071</v>
      </c>
      <c r="N372" s="88"/>
      <c r="O372" s="88"/>
      <c r="P372" s="88" t="s">
        <v>238</v>
      </c>
      <c r="Q372" s="93" t="s">
        <v>116</v>
      </c>
      <c r="R372" s="94" t="s">
        <v>780</v>
      </c>
      <c r="S372" s="94"/>
      <c r="T372" s="94"/>
      <c r="U372" s="94"/>
      <c r="V372" s="91"/>
      <c r="W372" s="88"/>
      <c r="X372" s="88"/>
      <c r="Y372" s="130"/>
      <c r="Z372" s="130"/>
      <c r="AA372" s="130"/>
      <c r="AB372" s="92" t="s">
        <v>780</v>
      </c>
      <c r="AC372" s="94" t="s">
        <v>780</v>
      </c>
      <c r="AD372" s="94" t="s">
        <v>780</v>
      </c>
      <c r="AE372" s="88" t="s">
        <v>27</v>
      </c>
      <c r="AF372" s="94" t="str">
        <f>IF(H372="","",IF(H372&lt;=أساسيات!$G$13,أساسيات!$H$13,IF(H372&lt;=أساسيات!$G$12,أساسيات!$H$12,IF(H372&lt;=أساسيات!$G$11,أساسيات!$H$11,IF(H372&lt;=أساسيات!$G$10,أساسيات!$H$10,IF(H372&lt;=أساسيات!$G$9,أساسيات!$H$9,IF(H372&lt;=أساسيات!$G$8,أساسيات!$H$8,IF(H372&lt;=أساسيات!$G$7,أساسيات!$H$7,IF(H372&lt;=أساسيات!$G$6,أساسيات!$H$6,IF(H372&lt;=أساسيات!$G$5,أساسيات!$H$5,IF(H372&lt;=أساسيات!$G$4,أساسيات!$H$4,IF(H372&lt;=أساسيات!$G$3,أساسيات!$H$3,أساسيات!$H$2))))))))))))</f>
        <v>قبل المدرسة</v>
      </c>
      <c r="AG372" s="95" t="str">
        <f>IF(H372="","",IF(H372&lt;=أساسيات!$G$13,أساسيات!$I$13,IF(H372&lt;=أساسيات!$G$12,أساسيات!$I$12,IF(H372&lt;=أساسيات!$G$11,أساسيات!$I$11,IF(H372&lt;=أساسيات!$G$10,أساسيات!$I$10,IF(H372&lt;=أساسيات!$G$9,أساسيات!$I$9,IF(H372&lt;=أساسيات!$G$8,أساسيات!$I$8,IF(H372&lt;=أساسيات!$G$7,أساسيات!$I$7,IF(H372&lt;=أساسيات!$G$6,أساسيات!$I$6,IF(H372&lt;=أساسيات!$G$5,أساسيات!$I$5,IF(H372&lt;=أساسيات!$G$4,أساسيات!$I$4,IF(H372&lt;=أساسيات!$G$3,أساسيات!$I$3,أساسيات!$I$2))))))))))))</f>
        <v>قبل</v>
      </c>
      <c r="AH372" s="91"/>
      <c r="AI372" s="99" t="str">
        <f>IFERROR(IF(H372="","",DATEDIF($H372,أساسيات!$J$2,"Y")),"")</f>
        <v/>
      </c>
      <c r="AJ372" s="99" t="str">
        <f>IFERROR(IF(H372="","",DATEDIF($H372,أساسيات!$J$2,"ym")),"")</f>
        <v/>
      </c>
      <c r="AK372" s="99" t="str">
        <f>IFERROR(IF(H372="","",DATEDIF($H372,أساسيات!$J$2,"md")),"")</f>
        <v/>
      </c>
      <c r="AL372" s="99"/>
      <c r="AM372" s="99"/>
      <c r="AN372" s="88"/>
      <c r="AO372" s="88"/>
      <c r="AP372" s="94" t="s">
        <v>780</v>
      </c>
      <c r="AQ372" s="94"/>
    </row>
    <row r="373" spans="1:43" s="96" customFormat="1" x14ac:dyDescent="0.25">
      <c r="A373" s="88">
        <v>74</v>
      </c>
      <c r="B373" s="89"/>
      <c r="C373" s="128" t="s">
        <v>182</v>
      </c>
      <c r="D373" s="128" t="s">
        <v>199</v>
      </c>
      <c r="E373" s="91" t="s">
        <v>192</v>
      </c>
      <c r="F373" s="129" t="s">
        <v>543</v>
      </c>
      <c r="G373" s="88" t="s">
        <v>244</v>
      </c>
      <c r="H373" s="92">
        <v>39448</v>
      </c>
      <c r="I373" s="92">
        <v>43668</v>
      </c>
      <c r="J373" s="90"/>
      <c r="K373" s="97" t="s">
        <v>643</v>
      </c>
      <c r="L373" s="91" t="s">
        <v>370</v>
      </c>
      <c r="M373" s="91" t="s">
        <v>905</v>
      </c>
      <c r="N373" s="88"/>
      <c r="O373" s="88" t="s">
        <v>4</v>
      </c>
      <c r="P373" s="88"/>
      <c r="Q373" s="93" t="s">
        <v>116</v>
      </c>
      <c r="R373" s="94"/>
      <c r="S373" s="94"/>
      <c r="T373" s="94"/>
      <c r="U373" s="94"/>
      <c r="V373" s="91" t="s">
        <v>632</v>
      </c>
      <c r="W373" s="88"/>
      <c r="X373" s="88"/>
      <c r="Y373" s="130"/>
      <c r="Z373" s="130"/>
      <c r="AA373" s="130"/>
      <c r="AB373" s="92">
        <v>43466</v>
      </c>
      <c r="AC373" s="94" t="s">
        <v>414</v>
      </c>
      <c r="AD373" s="94" t="s">
        <v>677</v>
      </c>
      <c r="AE373" s="88" t="s">
        <v>485</v>
      </c>
      <c r="AF373" s="94" t="str">
        <f>IF(H373="","",IF(H373&lt;=أساسيات!$G$13,أساسيات!$H$13,IF(H373&lt;=أساسيات!$G$12,أساسيات!$H$12,IF(H373&lt;=أساسيات!$G$11,أساسيات!$H$11,IF(H373&lt;=أساسيات!$G$10,أساسيات!$H$10,IF(H373&lt;=أساسيات!$G$9,أساسيات!$H$9,IF(H373&lt;=أساسيات!$G$8,أساسيات!$H$8,IF(H373&lt;=أساسيات!$G$7,أساسيات!$H$7,IF(H373&lt;=أساسيات!$G$6,أساسيات!$H$6,IF(H373&lt;=أساسيات!$G$5,أساسيات!$H$5,IF(H373&lt;=أساسيات!$G$4,أساسيات!$H$4,IF(H373&lt;=أساسيات!$G$3,أساسيات!$H$3,أساسيات!$H$2))))))))))))</f>
        <v>السابع</v>
      </c>
      <c r="AG373" s="95" t="str">
        <f>IF(H373="","",IF(H373&lt;=أساسيات!$G$13,أساسيات!$I$13,IF(H373&lt;=أساسيات!$G$12,أساسيات!$I$12,IF(H373&lt;=أساسيات!$G$11,أساسيات!$I$11,IF(H373&lt;=أساسيات!$G$10,أساسيات!$I$10,IF(H373&lt;=أساسيات!$G$9,أساسيات!$I$9,IF(H373&lt;=أساسيات!$G$8,أساسيات!$I$8,IF(H373&lt;=أساسيات!$G$7,أساسيات!$I$7,IF(H373&lt;=أساسيات!$G$6,أساسيات!$I$6,IF(H373&lt;=أساسيات!$G$5,أساسيات!$I$5,IF(H373&lt;=أساسيات!$G$4,أساسيات!$I$4,IF(H373&lt;=أساسيات!$G$3,أساسيات!$I$3,أساسيات!$I$2))))))))))))</f>
        <v>ويجوز سادس وخامس</v>
      </c>
      <c r="AH373" s="91" t="s">
        <v>414</v>
      </c>
      <c r="AI373" s="99">
        <f>IFERROR(IF(H373="","",DATEDIF($H373,أساسيات!$J$2,"Y")),"")</f>
        <v>11</v>
      </c>
      <c r="AJ373" s="99">
        <f>IFERROR(IF(H373="","",DATEDIF($H373,أساسيات!$J$2,"ym")),"")</f>
        <v>8</v>
      </c>
      <c r="AK373" s="99">
        <f>IFERROR(IF(H373="","",DATEDIF($H373,أساسيات!$J$2,"md")),"")</f>
        <v>0</v>
      </c>
      <c r="AL373" s="99"/>
      <c r="AM373" s="99"/>
      <c r="AN373" s="88"/>
      <c r="AO373" s="88"/>
      <c r="AP373" s="94">
        <v>60</v>
      </c>
      <c r="AQ373" s="94">
        <v>4</v>
      </c>
    </row>
    <row r="374" spans="1:43" s="96" customFormat="1" x14ac:dyDescent="0.25">
      <c r="A374" s="88">
        <v>77</v>
      </c>
      <c r="B374" s="89"/>
      <c r="C374" s="128" t="s">
        <v>278</v>
      </c>
      <c r="D374" s="128" t="s">
        <v>277</v>
      </c>
      <c r="E374" s="91" t="s">
        <v>113</v>
      </c>
      <c r="F374" s="129" t="s">
        <v>50</v>
      </c>
      <c r="G374" s="88" t="s">
        <v>406</v>
      </c>
      <c r="H374" s="92" t="s">
        <v>1466</v>
      </c>
      <c r="I374" s="92" t="s">
        <v>780</v>
      </c>
      <c r="J374" s="90"/>
      <c r="K374" s="97" t="s">
        <v>643</v>
      </c>
      <c r="L374" s="91" t="s">
        <v>378</v>
      </c>
      <c r="M374" s="91" t="s">
        <v>1073</v>
      </c>
      <c r="N374" s="88"/>
      <c r="O374" s="88"/>
      <c r="P374" s="88" t="s">
        <v>238</v>
      </c>
      <c r="Q374" s="93" t="s">
        <v>116</v>
      </c>
      <c r="R374" s="94" t="s">
        <v>780</v>
      </c>
      <c r="S374" s="94"/>
      <c r="T374" s="94"/>
      <c r="U374" s="94"/>
      <c r="V374" s="91"/>
      <c r="W374" s="88"/>
      <c r="X374" s="88"/>
      <c r="Y374" s="130"/>
      <c r="Z374" s="130"/>
      <c r="AA374" s="130"/>
      <c r="AB374" s="92" t="s">
        <v>780</v>
      </c>
      <c r="AC374" s="94" t="s">
        <v>780</v>
      </c>
      <c r="AD374" s="94" t="s">
        <v>780</v>
      </c>
      <c r="AE374" s="88" t="s">
        <v>27</v>
      </c>
      <c r="AF374" s="94" t="str">
        <f>IF(H374="","",IF(H374&lt;=أساسيات!$G$13,أساسيات!$H$13,IF(H374&lt;=أساسيات!$G$12,أساسيات!$H$12,IF(H374&lt;=أساسيات!$G$11,أساسيات!$H$11,IF(H374&lt;=أساسيات!$G$10,أساسيات!$H$10,IF(H374&lt;=أساسيات!$G$9,أساسيات!$H$9,IF(H374&lt;=أساسيات!$G$8,أساسيات!$H$8,IF(H374&lt;=أساسيات!$G$7,أساسيات!$H$7,IF(H374&lt;=أساسيات!$G$6,أساسيات!$H$6,IF(H374&lt;=أساسيات!$G$5,أساسيات!$H$5,IF(H374&lt;=أساسيات!$G$4,أساسيات!$H$4,IF(H374&lt;=أساسيات!$G$3,أساسيات!$H$3,أساسيات!$H$2))))))))))))</f>
        <v>قبل المدرسة</v>
      </c>
      <c r="AG374" s="95" t="str">
        <f>IF(H374="","",IF(H374&lt;=أساسيات!$G$13,أساسيات!$I$13,IF(H374&lt;=أساسيات!$G$12,أساسيات!$I$12,IF(H374&lt;=أساسيات!$G$11,أساسيات!$I$11,IF(H374&lt;=أساسيات!$G$10,أساسيات!$I$10,IF(H374&lt;=أساسيات!$G$9,أساسيات!$I$9,IF(H374&lt;=أساسيات!$G$8,أساسيات!$I$8,IF(H374&lt;=أساسيات!$G$7,أساسيات!$I$7,IF(H374&lt;=أساسيات!$G$6,أساسيات!$I$6,IF(H374&lt;=أساسيات!$G$5,أساسيات!$I$5,IF(H374&lt;=أساسيات!$G$4,أساسيات!$I$4,IF(H374&lt;=أساسيات!$G$3,أساسيات!$I$3,أساسيات!$I$2))))))))))))</f>
        <v>قبل</v>
      </c>
      <c r="AH374" s="91"/>
      <c r="AI374" s="99" t="str">
        <f>IFERROR(IF(H374="","",DATEDIF($H374,أساسيات!$J$2,"Y")),"")</f>
        <v/>
      </c>
      <c r="AJ374" s="99" t="str">
        <f>IFERROR(IF(H374="","",DATEDIF($H374,أساسيات!$J$2,"ym")),"")</f>
        <v/>
      </c>
      <c r="AK374" s="99" t="str">
        <f>IFERROR(IF(H374="","",DATEDIF($H374,أساسيات!$J$2,"md")),"")</f>
        <v/>
      </c>
      <c r="AL374" s="99"/>
      <c r="AM374" s="99"/>
      <c r="AN374" s="88"/>
      <c r="AO374" s="88"/>
      <c r="AP374" s="94" t="s">
        <v>780</v>
      </c>
      <c r="AQ374" s="94"/>
    </row>
    <row r="375" spans="1:43" s="96" customFormat="1" x14ac:dyDescent="0.25">
      <c r="A375" s="88">
        <v>82</v>
      </c>
      <c r="B375" s="89"/>
      <c r="C375" s="128" t="s">
        <v>399</v>
      </c>
      <c r="D375" s="128" t="s">
        <v>177</v>
      </c>
      <c r="E375" s="91" t="s">
        <v>242</v>
      </c>
      <c r="F375" s="129" t="s">
        <v>178</v>
      </c>
      <c r="G375" s="88"/>
      <c r="H375" s="92">
        <v>38733</v>
      </c>
      <c r="I375" s="92" t="s">
        <v>780</v>
      </c>
      <c r="J375" s="90"/>
      <c r="K375" s="97" t="s">
        <v>643</v>
      </c>
      <c r="L375" s="91" t="s">
        <v>70</v>
      </c>
      <c r="M375" s="91" t="s">
        <v>1075</v>
      </c>
      <c r="N375" s="88"/>
      <c r="O375" s="88"/>
      <c r="P375" s="88" t="s">
        <v>114</v>
      </c>
      <c r="Q375" s="93" t="s">
        <v>116</v>
      </c>
      <c r="R375" s="94" t="s">
        <v>780</v>
      </c>
      <c r="S375" s="94"/>
      <c r="T375" s="94"/>
      <c r="U375" s="94"/>
      <c r="V375" s="91"/>
      <c r="W375" s="88"/>
      <c r="X375" s="88"/>
      <c r="Y375" s="130"/>
      <c r="Z375" s="130"/>
      <c r="AA375" s="130"/>
      <c r="AB375" s="92" t="s">
        <v>780</v>
      </c>
      <c r="AC375" s="94" t="s">
        <v>780</v>
      </c>
      <c r="AD375" s="94" t="s">
        <v>780</v>
      </c>
      <c r="AE375" s="88" t="s">
        <v>484</v>
      </c>
      <c r="AF375" s="94" t="str">
        <f>IF(H375="","",IF(H375&lt;=أساسيات!$G$13,أساسيات!$H$13,IF(H375&lt;=أساسيات!$G$12,أساسيات!$H$12,IF(H375&lt;=أساسيات!$G$11,أساسيات!$H$11,IF(H375&lt;=أساسيات!$G$10,أساسيات!$H$10,IF(H375&lt;=أساسيات!$G$9,أساسيات!$H$9,IF(H375&lt;=أساسيات!$G$8,أساسيات!$H$8,IF(H375&lt;=أساسيات!$G$7,أساسيات!$H$7,IF(H375&lt;=أساسيات!$G$6,أساسيات!$H$6,IF(H375&lt;=أساسيات!$G$5,أساسيات!$H$5,IF(H375&lt;=أساسيات!$G$4,أساسيات!$H$4,IF(H375&lt;=أساسيات!$G$3,أساسيات!$H$3,أساسيات!$H$2))))))))))))</f>
        <v>التاسع</v>
      </c>
      <c r="AG375" s="95" t="str">
        <f>IF(H375="","",IF(H375&lt;=أساسيات!$G$13,أساسيات!$I$13,IF(H375&lt;=أساسيات!$G$12,أساسيات!$I$12,IF(H375&lt;=أساسيات!$G$11,أساسيات!$I$11,IF(H375&lt;=أساسيات!$G$10,أساسيات!$I$10,IF(H375&lt;=أساسيات!$G$9,أساسيات!$I$9,IF(H375&lt;=أساسيات!$G$8,أساسيات!$I$8,IF(H375&lt;=أساسيات!$G$7,أساسيات!$I$7,IF(H375&lt;=أساسيات!$G$6,أساسيات!$I$6,IF(H375&lt;=أساسيات!$G$5,أساسيات!$I$5,IF(H375&lt;=أساسيات!$G$4,أساسيات!$I$4,IF(H375&lt;=أساسيات!$G$3,أساسيات!$I$3,أساسيات!$I$2))))))))))))</f>
        <v>ويجوز ثامن وسابع</v>
      </c>
      <c r="AH375" s="91"/>
      <c r="AI375" s="99">
        <f>IFERROR(IF(H375="","",DATEDIF($H375,أساسيات!$J$2,"Y")),"")</f>
        <v>13</v>
      </c>
      <c r="AJ375" s="99">
        <f>IFERROR(IF(H375="","",DATEDIF($H375,أساسيات!$J$2,"ym")),"")</f>
        <v>7</v>
      </c>
      <c r="AK375" s="99">
        <f>IFERROR(IF(H375="","",DATEDIF($H375,أساسيات!$J$2,"md")),"")</f>
        <v>16</v>
      </c>
      <c r="AL375" s="99"/>
      <c r="AM375" s="99"/>
      <c r="AN375" s="88"/>
      <c r="AO375" s="88"/>
      <c r="AP375" s="94" t="s">
        <v>780</v>
      </c>
      <c r="AQ375" s="94"/>
    </row>
    <row r="376" spans="1:43" s="96" customFormat="1" x14ac:dyDescent="0.25">
      <c r="A376" s="88">
        <v>83</v>
      </c>
      <c r="B376" s="89"/>
      <c r="C376" s="128" t="s">
        <v>110</v>
      </c>
      <c r="D376" s="128" t="s">
        <v>281</v>
      </c>
      <c r="E376" s="91" t="s">
        <v>214</v>
      </c>
      <c r="F376" s="129"/>
      <c r="G376" s="88" t="s">
        <v>244</v>
      </c>
      <c r="H376" s="92">
        <v>40179</v>
      </c>
      <c r="I376" s="92" t="s">
        <v>780</v>
      </c>
      <c r="J376" s="90"/>
      <c r="K376" s="97" t="s">
        <v>643</v>
      </c>
      <c r="L376" s="91" t="s">
        <v>391</v>
      </c>
      <c r="M376" s="91" t="s">
        <v>1076</v>
      </c>
      <c r="N376" s="88"/>
      <c r="O376" s="88" t="s">
        <v>5</v>
      </c>
      <c r="P376" s="88"/>
      <c r="Q376" s="93" t="s">
        <v>116</v>
      </c>
      <c r="R376" s="94" t="s">
        <v>780</v>
      </c>
      <c r="S376" s="94"/>
      <c r="T376" s="94"/>
      <c r="U376" s="94"/>
      <c r="V376" s="91"/>
      <c r="W376" s="88"/>
      <c r="X376" s="88"/>
      <c r="Y376" s="130"/>
      <c r="Z376" s="130"/>
      <c r="AA376" s="130"/>
      <c r="AB376" s="92" t="s">
        <v>780</v>
      </c>
      <c r="AC376" s="94" t="s">
        <v>780</v>
      </c>
      <c r="AD376" s="94" t="s">
        <v>780</v>
      </c>
      <c r="AE376" s="88" t="s">
        <v>3</v>
      </c>
      <c r="AF376" s="94" t="str">
        <f>IF(H376="","",IF(H376&lt;=أساسيات!$G$13,أساسيات!$H$13,IF(H376&lt;=أساسيات!$G$12,أساسيات!$H$12,IF(H376&lt;=أساسيات!$G$11,أساسيات!$H$11,IF(H376&lt;=أساسيات!$G$10,أساسيات!$H$10,IF(H376&lt;=أساسيات!$G$9,أساسيات!$H$9,IF(H376&lt;=أساسيات!$G$8,أساسيات!$H$8,IF(H376&lt;=أساسيات!$G$7,أساسيات!$H$7,IF(H376&lt;=أساسيات!$G$6,أساسيات!$H$6,IF(H376&lt;=أساسيات!$G$5,أساسيات!$H$5,IF(H376&lt;=أساسيات!$G$4,أساسيات!$H$4,IF(H376&lt;=أساسيات!$G$3,أساسيات!$H$3,أساسيات!$H$2))))))))))))</f>
        <v>الخامس</v>
      </c>
      <c r="AG376" s="95" t="str">
        <f>IF(H376="","",IF(H376&lt;=أساسيات!$G$13,أساسيات!$I$13,IF(H376&lt;=أساسيات!$G$12,أساسيات!$I$12,IF(H376&lt;=أساسيات!$G$11,أساسيات!$I$11,IF(H376&lt;=أساسيات!$G$10,أساسيات!$I$10,IF(H376&lt;=أساسيات!$G$9,أساسيات!$I$9,IF(H376&lt;=أساسيات!$G$8,أساسيات!$I$8,IF(H376&lt;=أساسيات!$G$7,أساسيات!$I$7,IF(H376&lt;=أساسيات!$G$6,أساسيات!$I$6,IF(H376&lt;=أساسيات!$G$5,أساسيات!$I$5,IF(H376&lt;=أساسيات!$G$4,أساسيات!$I$4,IF(H376&lt;=أساسيات!$G$3,أساسيات!$I$3,أساسيات!$I$2))))))))))))</f>
        <v>ويجوز رابع وثالث</v>
      </c>
      <c r="AH376" s="91"/>
      <c r="AI376" s="99">
        <f>IFERROR(IF(H376="","",DATEDIF($H376,أساسيات!$J$2,"Y")),"")</f>
        <v>9</v>
      </c>
      <c r="AJ376" s="99">
        <f>IFERROR(IF(H376="","",DATEDIF($H376,أساسيات!$J$2,"ym")),"")</f>
        <v>8</v>
      </c>
      <c r="AK376" s="99">
        <f>IFERROR(IF(H376="","",DATEDIF($H376,أساسيات!$J$2,"md")),"")</f>
        <v>0</v>
      </c>
      <c r="AL376" s="99"/>
      <c r="AM376" s="99"/>
      <c r="AN376" s="88"/>
      <c r="AO376" s="88"/>
      <c r="AP376" s="94" t="s">
        <v>780</v>
      </c>
      <c r="AQ376" s="94"/>
    </row>
    <row r="377" spans="1:43" s="96" customFormat="1" x14ac:dyDescent="0.25">
      <c r="A377" s="88">
        <v>87</v>
      </c>
      <c r="B377" s="89"/>
      <c r="C377" s="128" t="s">
        <v>110</v>
      </c>
      <c r="D377" s="128" t="s">
        <v>518</v>
      </c>
      <c r="E377" s="91" t="s">
        <v>208</v>
      </c>
      <c r="F377" s="129" t="s">
        <v>9</v>
      </c>
      <c r="G377" s="88"/>
      <c r="H377" s="92">
        <v>39234</v>
      </c>
      <c r="I377" s="92" t="s">
        <v>780</v>
      </c>
      <c r="J377" s="90"/>
      <c r="K377" s="97" t="s">
        <v>643</v>
      </c>
      <c r="L377" s="91" t="s">
        <v>389</v>
      </c>
      <c r="M377" s="91" t="s">
        <v>1078</v>
      </c>
      <c r="N377" s="88"/>
      <c r="O377" s="88"/>
      <c r="P377" s="88" t="s">
        <v>114</v>
      </c>
      <c r="Q377" s="93" t="s">
        <v>116</v>
      </c>
      <c r="R377" s="94" t="s">
        <v>780</v>
      </c>
      <c r="S377" s="94"/>
      <c r="T377" s="94"/>
      <c r="U377" s="94"/>
      <c r="V377" s="91"/>
      <c r="W377" s="88"/>
      <c r="X377" s="88"/>
      <c r="Y377" s="130"/>
      <c r="Z377" s="130"/>
      <c r="AA377" s="130"/>
      <c r="AB377" s="92" t="s">
        <v>780</v>
      </c>
      <c r="AC377" s="94" t="s">
        <v>780</v>
      </c>
      <c r="AD377" s="94" t="s">
        <v>780</v>
      </c>
      <c r="AE377" s="88" t="s">
        <v>485</v>
      </c>
      <c r="AF377" s="94" t="str">
        <f>IF(H377="","",IF(H377&lt;=أساسيات!$G$13,أساسيات!$H$13,IF(H377&lt;=أساسيات!$G$12,أساسيات!$H$12,IF(H377&lt;=أساسيات!$G$11,أساسيات!$H$11,IF(H377&lt;=أساسيات!$G$10,أساسيات!$H$10,IF(H377&lt;=أساسيات!$G$9,أساسيات!$H$9,IF(H377&lt;=أساسيات!$G$8,أساسيات!$H$8,IF(H377&lt;=أساسيات!$G$7,أساسيات!$H$7,IF(H377&lt;=أساسيات!$G$6,أساسيات!$H$6,IF(H377&lt;=أساسيات!$G$5,أساسيات!$H$5,IF(H377&lt;=أساسيات!$G$4,أساسيات!$H$4,IF(H377&lt;=أساسيات!$G$3,أساسيات!$H$3,أساسيات!$H$2))))))))))))</f>
        <v>السابع</v>
      </c>
      <c r="AG377" s="95" t="str">
        <f>IF(H377="","",IF(H377&lt;=أساسيات!$G$13,أساسيات!$I$13,IF(H377&lt;=أساسيات!$G$12,أساسيات!$I$12,IF(H377&lt;=أساسيات!$G$11,أساسيات!$I$11,IF(H377&lt;=أساسيات!$G$10,أساسيات!$I$10,IF(H377&lt;=أساسيات!$G$9,أساسيات!$I$9,IF(H377&lt;=أساسيات!$G$8,أساسيات!$I$8,IF(H377&lt;=أساسيات!$G$7,أساسيات!$I$7,IF(H377&lt;=أساسيات!$G$6,أساسيات!$I$6,IF(H377&lt;=أساسيات!$G$5,أساسيات!$I$5,IF(H377&lt;=أساسيات!$G$4,أساسيات!$I$4,IF(H377&lt;=أساسيات!$G$3,أساسيات!$I$3,أساسيات!$I$2))))))))))))</f>
        <v>ويجوز سادس وخامس</v>
      </c>
      <c r="AH377" s="91"/>
      <c r="AI377" s="99">
        <f>IFERROR(IF(H377="","",DATEDIF($H377,أساسيات!$J$2,"Y")),"")</f>
        <v>12</v>
      </c>
      <c r="AJ377" s="99">
        <f>IFERROR(IF(H377="","",DATEDIF($H377,أساسيات!$J$2,"ym")),"")</f>
        <v>3</v>
      </c>
      <c r="AK377" s="99">
        <f>IFERROR(IF(H377="","",DATEDIF($H377,أساسيات!$J$2,"md")),"")</f>
        <v>0</v>
      </c>
      <c r="AL377" s="99"/>
      <c r="AM377" s="99"/>
      <c r="AN377" s="88"/>
      <c r="AO377" s="88"/>
      <c r="AP377" s="94" t="s">
        <v>780</v>
      </c>
      <c r="AQ377" s="94"/>
    </row>
    <row r="378" spans="1:43" s="96" customFormat="1" x14ac:dyDescent="0.25">
      <c r="A378" s="88">
        <v>93</v>
      </c>
      <c r="B378" s="89"/>
      <c r="C378" s="128" t="s">
        <v>465</v>
      </c>
      <c r="D378" s="128" t="s">
        <v>146</v>
      </c>
      <c r="E378" s="91" t="s">
        <v>138</v>
      </c>
      <c r="F378" s="129" t="s">
        <v>8</v>
      </c>
      <c r="G378" s="88"/>
      <c r="H378" s="92">
        <v>39457</v>
      </c>
      <c r="I378" s="92">
        <v>43669</v>
      </c>
      <c r="J378" s="90"/>
      <c r="K378" s="97" t="s">
        <v>643</v>
      </c>
      <c r="L378" s="91" t="s">
        <v>426</v>
      </c>
      <c r="M378" s="91" t="s">
        <v>931</v>
      </c>
      <c r="N378" s="88"/>
      <c r="O378" s="88"/>
      <c r="P378" s="88" t="s">
        <v>114</v>
      </c>
      <c r="Q378" s="93" t="s">
        <v>116</v>
      </c>
      <c r="R378" s="94"/>
      <c r="S378" s="94"/>
      <c r="T378" s="94"/>
      <c r="U378" s="94"/>
      <c r="V378" s="91"/>
      <c r="W378" s="88"/>
      <c r="X378" s="88"/>
      <c r="Y378" s="130">
        <v>956522749</v>
      </c>
      <c r="Z378" s="130"/>
      <c r="AA378" s="130"/>
      <c r="AB378" s="92">
        <v>43444</v>
      </c>
      <c r="AC378" s="94" t="s">
        <v>677</v>
      </c>
      <c r="AD378" s="94" t="s">
        <v>677</v>
      </c>
      <c r="AE378" s="88" t="s">
        <v>475</v>
      </c>
      <c r="AF378" s="94" t="str">
        <f>IF(H378="","",IF(H378&lt;=أساسيات!$G$13,أساسيات!$H$13,IF(H378&lt;=أساسيات!$G$12,أساسيات!$H$12,IF(H378&lt;=أساسيات!$G$11,أساسيات!$H$11,IF(H378&lt;=أساسيات!$G$10,أساسيات!$H$10,IF(H378&lt;=أساسيات!$G$9,أساسيات!$H$9,IF(H378&lt;=أساسيات!$G$8,أساسيات!$H$8,IF(H378&lt;=أساسيات!$G$7,أساسيات!$H$7,IF(H378&lt;=أساسيات!$G$6,أساسيات!$H$6,IF(H378&lt;=أساسيات!$G$5,أساسيات!$H$5,IF(H378&lt;=أساسيات!$G$4,أساسيات!$H$4,IF(H378&lt;=أساسيات!$G$3,أساسيات!$H$3,أساسيات!$H$2))))))))))))</f>
        <v>السابع</v>
      </c>
      <c r="AG378" s="95" t="str">
        <f>IF(H378="","",IF(H378&lt;=أساسيات!$G$13,أساسيات!$I$13,IF(H378&lt;=أساسيات!$G$12,أساسيات!$I$12,IF(H378&lt;=أساسيات!$G$11,أساسيات!$I$11,IF(H378&lt;=أساسيات!$G$10,أساسيات!$I$10,IF(H378&lt;=أساسيات!$G$9,أساسيات!$I$9,IF(H378&lt;=أساسيات!$G$8,أساسيات!$I$8,IF(H378&lt;=أساسيات!$G$7,أساسيات!$I$7,IF(H378&lt;=أساسيات!$G$6,أساسيات!$I$6,IF(H378&lt;=أساسيات!$G$5,أساسيات!$I$5,IF(H378&lt;=أساسيات!$G$4,أساسيات!$I$4,IF(H378&lt;=أساسيات!$G$3,أساسيات!$I$3,أساسيات!$I$2))))))))))))</f>
        <v>ويجوز سادس وخامس</v>
      </c>
      <c r="AH378" s="91"/>
      <c r="AI378" s="99">
        <f>IFERROR(IF(H378="","",DATEDIF($H378,أساسيات!$J$2,"Y")),"")</f>
        <v>11</v>
      </c>
      <c r="AJ378" s="99">
        <f>IFERROR(IF(H378="","",DATEDIF($H378,أساسيات!$J$2,"ym")),"")</f>
        <v>7</v>
      </c>
      <c r="AK378" s="99">
        <f>IFERROR(IF(H378="","",DATEDIF($H378,أساسيات!$J$2,"md")),"")</f>
        <v>22</v>
      </c>
      <c r="AL378" s="99"/>
      <c r="AM378" s="99"/>
      <c r="AN378" s="88"/>
      <c r="AO378" s="88"/>
      <c r="AP378" s="94">
        <v>87</v>
      </c>
      <c r="AQ378" s="94">
        <v>2</v>
      </c>
    </row>
    <row r="379" spans="1:43" s="96" customFormat="1" x14ac:dyDescent="0.25">
      <c r="A379" s="88">
        <v>94</v>
      </c>
      <c r="B379" s="89"/>
      <c r="C379" s="128" t="s">
        <v>654</v>
      </c>
      <c r="D379" s="128" t="s">
        <v>663</v>
      </c>
      <c r="E379" s="91" t="s">
        <v>664</v>
      </c>
      <c r="F379" s="129" t="s">
        <v>665</v>
      </c>
      <c r="G379" s="88"/>
      <c r="H379" s="92"/>
      <c r="I379" s="92" t="s">
        <v>780</v>
      </c>
      <c r="J379" s="90"/>
      <c r="K379" s="97" t="s">
        <v>643</v>
      </c>
      <c r="L379" s="91" t="s">
        <v>668</v>
      </c>
      <c r="M379" s="91" t="s">
        <v>1079</v>
      </c>
      <c r="N379" s="88"/>
      <c r="O379" s="88"/>
      <c r="P379" s="88"/>
      <c r="Q379" s="93" t="s">
        <v>116</v>
      </c>
      <c r="R379" s="94" t="s">
        <v>780</v>
      </c>
      <c r="S379" s="94"/>
      <c r="T379" s="94"/>
      <c r="U379" s="94"/>
      <c r="V379" s="91"/>
      <c r="W379" s="88"/>
      <c r="X379" s="88"/>
      <c r="Y379" s="130"/>
      <c r="Z379" s="130"/>
      <c r="AA379" s="130"/>
      <c r="AB379" s="92" t="s">
        <v>780</v>
      </c>
      <c r="AC379" s="94" t="s">
        <v>780</v>
      </c>
      <c r="AD379" s="94" t="s">
        <v>780</v>
      </c>
      <c r="AE379" s="88"/>
      <c r="AF379" s="94" t="str">
        <f>IF(H379="","",IF(H379&lt;=أساسيات!$G$13,أساسيات!$H$13,IF(H379&lt;=أساسيات!$G$12,أساسيات!$H$12,IF(H379&lt;=أساسيات!$G$11,أساسيات!$H$11,IF(H379&lt;=أساسيات!$G$10,أساسيات!$H$10,IF(H379&lt;=أساسيات!$G$9,أساسيات!$H$9,IF(H379&lt;=أساسيات!$G$8,أساسيات!$H$8,IF(H379&lt;=أساسيات!$G$7,أساسيات!$H$7,IF(H379&lt;=أساسيات!$G$6,أساسيات!$H$6,IF(H379&lt;=أساسيات!$G$5,أساسيات!$H$5,IF(H379&lt;=أساسيات!$G$4,أساسيات!$H$4,IF(H379&lt;=أساسيات!$G$3,أساسيات!$H$3,أساسيات!$H$2))))))))))))</f>
        <v/>
      </c>
      <c r="AG379" s="95" t="str">
        <f>IF(H379="","",IF(H379&lt;=أساسيات!$G$13,أساسيات!$I$13,IF(H379&lt;=أساسيات!$G$12,أساسيات!$I$12,IF(H379&lt;=أساسيات!$G$11,أساسيات!$I$11,IF(H379&lt;=أساسيات!$G$10,أساسيات!$I$10,IF(H379&lt;=أساسيات!$G$9,أساسيات!$I$9,IF(H379&lt;=أساسيات!$G$8,أساسيات!$I$8,IF(H379&lt;=أساسيات!$G$7,أساسيات!$I$7,IF(H379&lt;=أساسيات!$G$6,أساسيات!$I$6,IF(H379&lt;=أساسيات!$G$5,أساسيات!$I$5,IF(H379&lt;=أساسيات!$G$4,أساسيات!$I$4,IF(H379&lt;=أساسيات!$G$3,أساسيات!$I$3,أساسيات!$I$2))))))))))))</f>
        <v/>
      </c>
      <c r="AH379" s="91"/>
      <c r="AI379" s="99" t="str">
        <f>IFERROR(IF(H379="","",DATEDIF($H379,أساسيات!$J$2,"Y")),"")</f>
        <v/>
      </c>
      <c r="AJ379" s="99" t="str">
        <f>IFERROR(IF(H379="","",DATEDIF($H379,أساسيات!$J$2,"ym")),"")</f>
        <v/>
      </c>
      <c r="AK379" s="99" t="str">
        <f>IFERROR(IF(H379="","",DATEDIF($H379,أساسيات!$J$2,"md")),"")</f>
        <v/>
      </c>
      <c r="AL379" s="99"/>
      <c r="AM379" s="99"/>
      <c r="AN379" s="88"/>
      <c r="AO379" s="88"/>
      <c r="AP379" s="94" t="s">
        <v>780</v>
      </c>
      <c r="AQ379" s="94"/>
    </row>
    <row r="380" spans="1:43" s="96" customFormat="1" x14ac:dyDescent="0.25">
      <c r="A380" s="88">
        <v>103</v>
      </c>
      <c r="B380" s="89"/>
      <c r="C380" s="128" t="s">
        <v>516</v>
      </c>
      <c r="D380" s="128" t="s">
        <v>518</v>
      </c>
      <c r="E380" s="91" t="s">
        <v>208</v>
      </c>
      <c r="F380" s="129" t="s">
        <v>9</v>
      </c>
      <c r="G380" s="88"/>
      <c r="H380" s="92" t="s">
        <v>1458</v>
      </c>
      <c r="I380" s="92" t="s">
        <v>780</v>
      </c>
      <c r="J380" s="90"/>
      <c r="K380" s="97" t="s">
        <v>643</v>
      </c>
      <c r="L380" s="91" t="s">
        <v>381</v>
      </c>
      <c r="M380" s="91" t="s">
        <v>1080</v>
      </c>
      <c r="N380" s="88"/>
      <c r="O380" s="88"/>
      <c r="P380" s="88"/>
      <c r="Q380" s="93" t="s">
        <v>116</v>
      </c>
      <c r="R380" s="94" t="s">
        <v>780</v>
      </c>
      <c r="S380" s="94"/>
      <c r="T380" s="94"/>
      <c r="U380" s="94"/>
      <c r="V380" s="91"/>
      <c r="W380" s="88"/>
      <c r="X380" s="88"/>
      <c r="Y380" s="130"/>
      <c r="Z380" s="130"/>
      <c r="AA380" s="130"/>
      <c r="AB380" s="92" t="s">
        <v>780</v>
      </c>
      <c r="AC380" s="94" t="s">
        <v>780</v>
      </c>
      <c r="AD380" s="94" t="s">
        <v>780</v>
      </c>
      <c r="AE380" s="88" t="s">
        <v>36</v>
      </c>
      <c r="AF380" s="94" t="str">
        <f>IF(H380="","",IF(H380&lt;=أساسيات!$G$13,أساسيات!$H$13,IF(H380&lt;=أساسيات!$G$12,أساسيات!$H$12,IF(H380&lt;=أساسيات!$G$11,أساسيات!$H$11,IF(H380&lt;=أساسيات!$G$10,أساسيات!$H$10,IF(H380&lt;=أساسيات!$G$9,أساسيات!$H$9,IF(H380&lt;=أساسيات!$G$8,أساسيات!$H$8,IF(H380&lt;=أساسيات!$G$7,أساسيات!$H$7,IF(H380&lt;=أساسيات!$G$6,أساسيات!$H$6,IF(H380&lt;=أساسيات!$G$5,أساسيات!$H$5,IF(H380&lt;=أساسيات!$G$4,أساسيات!$H$4,IF(H380&lt;=أساسيات!$G$3,أساسيات!$H$3,أساسيات!$H$2))))))))))))</f>
        <v>قبل المدرسة</v>
      </c>
      <c r="AG380" s="95" t="str">
        <f>IF(H380="","",IF(H380&lt;=أساسيات!$G$13,أساسيات!$I$13,IF(H380&lt;=أساسيات!$G$12,أساسيات!$I$12,IF(H380&lt;=أساسيات!$G$11,أساسيات!$I$11,IF(H380&lt;=أساسيات!$G$10,أساسيات!$I$10,IF(H380&lt;=أساسيات!$G$9,أساسيات!$I$9,IF(H380&lt;=أساسيات!$G$8,أساسيات!$I$8,IF(H380&lt;=أساسيات!$G$7,أساسيات!$I$7,IF(H380&lt;=أساسيات!$G$6,أساسيات!$I$6,IF(H380&lt;=أساسيات!$G$5,أساسيات!$I$5,IF(H380&lt;=أساسيات!$G$4,أساسيات!$I$4,IF(H380&lt;=أساسيات!$G$3,أساسيات!$I$3,أساسيات!$I$2))))))))))))</f>
        <v>قبل</v>
      </c>
      <c r="AH380" s="91"/>
      <c r="AI380" s="99" t="str">
        <f>IFERROR(IF(H380="","",DATEDIF($H380,أساسيات!$J$2,"Y")),"")</f>
        <v/>
      </c>
      <c r="AJ380" s="99" t="str">
        <f>IFERROR(IF(H380="","",DATEDIF($H380,أساسيات!$J$2,"ym")),"")</f>
        <v/>
      </c>
      <c r="AK380" s="99" t="str">
        <f>IFERROR(IF(H380="","",DATEDIF($H380,أساسيات!$J$2,"md")),"")</f>
        <v/>
      </c>
      <c r="AL380" s="99"/>
      <c r="AM380" s="99"/>
      <c r="AN380" s="88"/>
      <c r="AO380" s="88"/>
      <c r="AP380" s="94" t="s">
        <v>780</v>
      </c>
      <c r="AQ380" s="94"/>
    </row>
    <row r="381" spans="1:43" s="96" customFormat="1" x14ac:dyDescent="0.25">
      <c r="A381" s="88">
        <v>105</v>
      </c>
      <c r="B381" s="89"/>
      <c r="C381" s="128" t="s">
        <v>472</v>
      </c>
      <c r="D381" s="128" t="s">
        <v>199</v>
      </c>
      <c r="E381" s="91" t="s">
        <v>155</v>
      </c>
      <c r="F381" s="129" t="s">
        <v>32</v>
      </c>
      <c r="G381" s="88"/>
      <c r="H381" s="92">
        <v>38718</v>
      </c>
      <c r="I381" s="92" t="s">
        <v>780</v>
      </c>
      <c r="J381" s="90"/>
      <c r="K381" s="97" t="s">
        <v>643</v>
      </c>
      <c r="L381" s="91" t="s">
        <v>557</v>
      </c>
      <c r="M381" s="91" t="s">
        <v>1081</v>
      </c>
      <c r="N381" s="88"/>
      <c r="O381" s="88" t="s">
        <v>544</v>
      </c>
      <c r="P381" s="88" t="s">
        <v>114</v>
      </c>
      <c r="Q381" s="93" t="s">
        <v>116</v>
      </c>
      <c r="R381" s="94" t="s">
        <v>780</v>
      </c>
      <c r="S381" s="94"/>
      <c r="T381" s="94"/>
      <c r="U381" s="94"/>
      <c r="V381" s="91"/>
      <c r="W381" s="88"/>
      <c r="X381" s="88"/>
      <c r="Y381" s="130">
        <v>956570798</v>
      </c>
      <c r="Z381" s="130"/>
      <c r="AA381" s="130"/>
      <c r="AB381" s="92" t="s">
        <v>780</v>
      </c>
      <c r="AC381" s="94" t="s">
        <v>780</v>
      </c>
      <c r="AD381" s="94" t="s">
        <v>780</v>
      </c>
      <c r="AE381" s="88" t="s">
        <v>66</v>
      </c>
      <c r="AF381" s="94" t="str">
        <f>IF(H381="","",IF(H381&lt;=أساسيات!$G$13,أساسيات!$H$13,IF(H381&lt;=أساسيات!$G$12,أساسيات!$H$12,IF(H381&lt;=أساسيات!$G$11,أساسيات!$H$11,IF(H381&lt;=أساسيات!$G$10,أساسيات!$H$10,IF(H381&lt;=أساسيات!$G$9,أساسيات!$H$9,IF(H381&lt;=أساسيات!$G$8,أساسيات!$H$8,IF(H381&lt;=أساسيات!$G$7,أساسيات!$H$7,IF(H381&lt;=أساسيات!$G$6,أساسيات!$H$6,IF(H381&lt;=أساسيات!$G$5,أساسيات!$H$5,IF(H381&lt;=أساسيات!$G$4,أساسيات!$H$4,IF(H381&lt;=أساسيات!$G$3,أساسيات!$H$3,أساسيات!$H$2))))))))))))</f>
        <v>التاسع</v>
      </c>
      <c r="AG381" s="95" t="str">
        <f>IF(H381="","",IF(H381&lt;=أساسيات!$G$13,أساسيات!$I$13,IF(H381&lt;=أساسيات!$G$12,أساسيات!$I$12,IF(H381&lt;=أساسيات!$G$11,أساسيات!$I$11,IF(H381&lt;=أساسيات!$G$10,أساسيات!$I$10,IF(H381&lt;=أساسيات!$G$9,أساسيات!$I$9,IF(H381&lt;=أساسيات!$G$8,أساسيات!$I$8,IF(H381&lt;=أساسيات!$G$7,أساسيات!$I$7,IF(H381&lt;=أساسيات!$G$6,أساسيات!$I$6,IF(H381&lt;=أساسيات!$G$5,أساسيات!$I$5,IF(H381&lt;=أساسيات!$G$4,أساسيات!$I$4,IF(H381&lt;=أساسيات!$G$3,أساسيات!$I$3,أساسيات!$I$2))))))))))))</f>
        <v>ويجوز ثامن وسابع</v>
      </c>
      <c r="AH381" s="91"/>
      <c r="AI381" s="99">
        <f>IFERROR(IF(H381="","",DATEDIF($H381,أساسيات!$J$2,"Y")),"")</f>
        <v>13</v>
      </c>
      <c r="AJ381" s="99">
        <f>IFERROR(IF(H381="","",DATEDIF($H381,أساسيات!$J$2,"ym")),"")</f>
        <v>8</v>
      </c>
      <c r="AK381" s="99">
        <f>IFERROR(IF(H381="","",DATEDIF($H381,أساسيات!$J$2,"md")),"")</f>
        <v>0</v>
      </c>
      <c r="AL381" s="99"/>
      <c r="AM381" s="99"/>
      <c r="AN381" s="88"/>
      <c r="AO381" s="88"/>
      <c r="AP381" s="94" t="s">
        <v>780</v>
      </c>
      <c r="AQ381" s="94"/>
    </row>
    <row r="382" spans="1:43" s="96" customFormat="1" x14ac:dyDescent="0.25">
      <c r="A382" s="88">
        <v>108</v>
      </c>
      <c r="B382" s="89"/>
      <c r="C382" s="128" t="s">
        <v>110</v>
      </c>
      <c r="D382" s="128" t="s">
        <v>281</v>
      </c>
      <c r="E382" s="91" t="s">
        <v>541</v>
      </c>
      <c r="F382" s="129" t="s">
        <v>23</v>
      </c>
      <c r="G382" s="88" t="s">
        <v>244</v>
      </c>
      <c r="H382" s="92">
        <v>40179</v>
      </c>
      <c r="I382" s="92" t="s">
        <v>780</v>
      </c>
      <c r="J382" s="90"/>
      <c r="K382" s="97" t="s">
        <v>643</v>
      </c>
      <c r="L382" s="91" t="s">
        <v>391</v>
      </c>
      <c r="M382" s="91" t="s">
        <v>1082</v>
      </c>
      <c r="N382" s="88"/>
      <c r="O382" s="88" t="s">
        <v>5</v>
      </c>
      <c r="P382" s="88"/>
      <c r="Q382" s="93" t="s">
        <v>116</v>
      </c>
      <c r="R382" s="94" t="s">
        <v>780</v>
      </c>
      <c r="S382" s="94"/>
      <c r="T382" s="94"/>
      <c r="U382" s="94"/>
      <c r="V382" s="91"/>
      <c r="W382" s="88"/>
      <c r="X382" s="88"/>
      <c r="Y382" s="130"/>
      <c r="Z382" s="130"/>
      <c r="AA382" s="130"/>
      <c r="AB382" s="92" t="s">
        <v>780</v>
      </c>
      <c r="AC382" s="94" t="s">
        <v>780</v>
      </c>
      <c r="AD382" s="94" t="s">
        <v>780</v>
      </c>
      <c r="AE382" s="88" t="s">
        <v>27</v>
      </c>
      <c r="AF382" s="94" t="str">
        <f>IF(H382="","",IF(H382&lt;=أساسيات!$G$13,أساسيات!$H$13,IF(H382&lt;=أساسيات!$G$12,أساسيات!$H$12,IF(H382&lt;=أساسيات!$G$11,أساسيات!$H$11,IF(H382&lt;=أساسيات!$G$10,أساسيات!$H$10,IF(H382&lt;=أساسيات!$G$9,أساسيات!$H$9,IF(H382&lt;=أساسيات!$G$8,أساسيات!$H$8,IF(H382&lt;=أساسيات!$G$7,أساسيات!$H$7,IF(H382&lt;=أساسيات!$G$6,أساسيات!$H$6,IF(H382&lt;=أساسيات!$G$5,أساسيات!$H$5,IF(H382&lt;=أساسيات!$G$4,أساسيات!$H$4,IF(H382&lt;=أساسيات!$G$3,أساسيات!$H$3,أساسيات!$H$2))))))))))))</f>
        <v>الخامس</v>
      </c>
      <c r="AG382" s="95" t="str">
        <f>IF(H382="","",IF(H382&lt;=أساسيات!$G$13,أساسيات!$I$13,IF(H382&lt;=أساسيات!$G$12,أساسيات!$I$12,IF(H382&lt;=أساسيات!$G$11,أساسيات!$I$11,IF(H382&lt;=أساسيات!$G$10,أساسيات!$I$10,IF(H382&lt;=أساسيات!$G$9,أساسيات!$I$9,IF(H382&lt;=أساسيات!$G$8,أساسيات!$I$8,IF(H382&lt;=أساسيات!$G$7,أساسيات!$I$7,IF(H382&lt;=أساسيات!$G$6,أساسيات!$I$6,IF(H382&lt;=أساسيات!$G$5,أساسيات!$I$5,IF(H382&lt;=أساسيات!$G$4,أساسيات!$I$4,IF(H382&lt;=أساسيات!$G$3,أساسيات!$I$3,أساسيات!$I$2))))))))))))</f>
        <v>ويجوز رابع وثالث</v>
      </c>
      <c r="AH382" s="91"/>
      <c r="AI382" s="99">
        <f>IFERROR(IF(H382="","",DATEDIF($H382,أساسيات!$J$2,"Y")),"")</f>
        <v>9</v>
      </c>
      <c r="AJ382" s="99">
        <f>IFERROR(IF(H382="","",DATEDIF($H382,أساسيات!$J$2,"ym")),"")</f>
        <v>8</v>
      </c>
      <c r="AK382" s="99">
        <f>IFERROR(IF(H382="","",DATEDIF($H382,أساسيات!$J$2,"md")),"")</f>
        <v>0</v>
      </c>
      <c r="AL382" s="99"/>
      <c r="AM382" s="99"/>
      <c r="AN382" s="88"/>
      <c r="AO382" s="88"/>
      <c r="AP382" s="94" t="s">
        <v>780</v>
      </c>
      <c r="AQ382" s="94"/>
    </row>
    <row r="383" spans="1:43" s="96" customFormat="1" x14ac:dyDescent="0.25">
      <c r="A383" s="88">
        <v>109</v>
      </c>
      <c r="B383" s="89"/>
      <c r="C383" s="128" t="s">
        <v>110</v>
      </c>
      <c r="D383" s="128" t="s">
        <v>190</v>
      </c>
      <c r="E383" s="91" t="s">
        <v>208</v>
      </c>
      <c r="F383" s="129" t="s">
        <v>31</v>
      </c>
      <c r="G383" s="88"/>
      <c r="H383" s="92">
        <v>39904</v>
      </c>
      <c r="I383" s="92" t="s">
        <v>780</v>
      </c>
      <c r="J383" s="90"/>
      <c r="K383" s="97" t="s">
        <v>643</v>
      </c>
      <c r="L383" s="91" t="s">
        <v>311</v>
      </c>
      <c r="M383" s="91" t="s">
        <v>1083</v>
      </c>
      <c r="N383" s="88"/>
      <c r="O383" s="88" t="s">
        <v>4</v>
      </c>
      <c r="P383" s="88" t="s">
        <v>114</v>
      </c>
      <c r="Q383" s="93" t="s">
        <v>116</v>
      </c>
      <c r="R383" s="94" t="s">
        <v>780</v>
      </c>
      <c r="S383" s="94"/>
      <c r="T383" s="94"/>
      <c r="U383" s="94"/>
      <c r="V383" s="91"/>
      <c r="W383" s="88"/>
      <c r="X383" s="88"/>
      <c r="Y383" s="130">
        <v>941186618</v>
      </c>
      <c r="Z383" s="130"/>
      <c r="AA383" s="130"/>
      <c r="AB383" s="92" t="s">
        <v>780</v>
      </c>
      <c r="AC383" s="94" t="s">
        <v>780</v>
      </c>
      <c r="AD383" s="94" t="s">
        <v>780</v>
      </c>
      <c r="AE383" s="88" t="s">
        <v>44</v>
      </c>
      <c r="AF383" s="94" t="str">
        <f>IF(H383="","",IF(H383&lt;=أساسيات!$G$13,أساسيات!$H$13,IF(H383&lt;=أساسيات!$G$12,أساسيات!$H$12,IF(H383&lt;=أساسيات!$G$11,أساسيات!$H$11,IF(H383&lt;=أساسيات!$G$10,أساسيات!$H$10,IF(H383&lt;=أساسيات!$G$9,أساسيات!$H$9,IF(H383&lt;=أساسيات!$G$8,أساسيات!$H$8,IF(H383&lt;=أساسيات!$G$7,أساسيات!$H$7,IF(H383&lt;=أساسيات!$G$6,أساسيات!$H$6,IF(H383&lt;=أساسيات!$G$5,أساسيات!$H$5,IF(H383&lt;=أساسيات!$G$4,أساسيات!$H$4,IF(H383&lt;=أساسيات!$G$3,أساسيات!$H$3,أساسيات!$H$2))))))))))))</f>
        <v>الخامس</v>
      </c>
      <c r="AG383" s="95" t="str">
        <f>IF(H383="","",IF(H383&lt;=أساسيات!$G$13,أساسيات!$I$13,IF(H383&lt;=أساسيات!$G$12,أساسيات!$I$12,IF(H383&lt;=أساسيات!$G$11,أساسيات!$I$11,IF(H383&lt;=أساسيات!$G$10,أساسيات!$I$10,IF(H383&lt;=أساسيات!$G$9,أساسيات!$I$9,IF(H383&lt;=أساسيات!$G$8,أساسيات!$I$8,IF(H383&lt;=أساسيات!$G$7,أساسيات!$I$7,IF(H383&lt;=أساسيات!$G$6,أساسيات!$I$6,IF(H383&lt;=أساسيات!$G$5,أساسيات!$I$5,IF(H383&lt;=أساسيات!$G$4,أساسيات!$I$4,IF(H383&lt;=أساسيات!$G$3,أساسيات!$I$3,أساسيات!$I$2))))))))))))</f>
        <v>ويجوز رابع وثالث</v>
      </c>
      <c r="AH383" s="91"/>
      <c r="AI383" s="99">
        <f>IFERROR(IF(H383="","",DATEDIF($H383,أساسيات!$J$2,"Y")),"")</f>
        <v>10</v>
      </c>
      <c r="AJ383" s="99">
        <f>IFERROR(IF(H383="","",DATEDIF($H383,أساسيات!$J$2,"ym")),"")</f>
        <v>5</v>
      </c>
      <c r="AK383" s="99">
        <f>IFERROR(IF(H383="","",DATEDIF($H383,أساسيات!$J$2,"md")),"")</f>
        <v>0</v>
      </c>
      <c r="AL383" s="99"/>
      <c r="AM383" s="99"/>
      <c r="AN383" s="88"/>
      <c r="AO383" s="88"/>
      <c r="AP383" s="94" t="s">
        <v>780</v>
      </c>
      <c r="AQ383" s="94"/>
    </row>
    <row r="384" spans="1:43" s="96" customFormat="1" x14ac:dyDescent="0.25">
      <c r="A384" s="88">
        <v>110</v>
      </c>
      <c r="B384" s="89"/>
      <c r="C384" s="128" t="s">
        <v>153</v>
      </c>
      <c r="D384" s="128" t="s">
        <v>190</v>
      </c>
      <c r="E384" s="91" t="s">
        <v>208</v>
      </c>
      <c r="F384" s="129" t="s">
        <v>31</v>
      </c>
      <c r="G384" s="88"/>
      <c r="H384" s="92">
        <v>39111</v>
      </c>
      <c r="I384" s="92" t="s">
        <v>780</v>
      </c>
      <c r="J384" s="90"/>
      <c r="K384" s="97" t="s">
        <v>643</v>
      </c>
      <c r="L384" s="91" t="s">
        <v>342</v>
      </c>
      <c r="M384" s="91" t="s">
        <v>1084</v>
      </c>
      <c r="N384" s="88"/>
      <c r="O384" s="88" t="s">
        <v>4</v>
      </c>
      <c r="P384" s="88" t="s">
        <v>114</v>
      </c>
      <c r="Q384" s="93" t="s">
        <v>116</v>
      </c>
      <c r="R384" s="94" t="s">
        <v>780</v>
      </c>
      <c r="S384" s="94"/>
      <c r="T384" s="94"/>
      <c r="U384" s="94"/>
      <c r="V384" s="91"/>
      <c r="W384" s="88"/>
      <c r="X384" s="88"/>
      <c r="Y384" s="130">
        <v>941186618</v>
      </c>
      <c r="Z384" s="130"/>
      <c r="AA384" s="130"/>
      <c r="AB384" s="92" t="s">
        <v>780</v>
      </c>
      <c r="AC384" s="94" t="s">
        <v>780</v>
      </c>
      <c r="AD384" s="94" t="s">
        <v>780</v>
      </c>
      <c r="AE384" s="88" t="s">
        <v>44</v>
      </c>
      <c r="AF384" s="94" t="str">
        <f>IF(H384="","",IF(H384&lt;=أساسيات!$G$13,أساسيات!$H$13,IF(H384&lt;=أساسيات!$G$12,أساسيات!$H$12,IF(H384&lt;=أساسيات!$G$11,أساسيات!$H$11,IF(H384&lt;=أساسيات!$G$10,أساسيات!$H$10,IF(H384&lt;=أساسيات!$G$9,أساسيات!$H$9,IF(H384&lt;=أساسيات!$G$8,أساسيات!$H$8,IF(H384&lt;=أساسيات!$G$7,أساسيات!$H$7,IF(H384&lt;=أساسيات!$G$6,أساسيات!$H$6,IF(H384&lt;=أساسيات!$G$5,أساسيات!$H$5,IF(H384&lt;=أساسيات!$G$4,أساسيات!$H$4,IF(H384&lt;=أساسيات!$G$3,أساسيات!$H$3,أساسيات!$H$2))))))))))))</f>
        <v>الثامن</v>
      </c>
      <c r="AG384" s="95" t="str">
        <f>IF(H384="","",IF(H384&lt;=أساسيات!$G$13,أساسيات!$I$13,IF(H384&lt;=أساسيات!$G$12,أساسيات!$I$12,IF(H384&lt;=أساسيات!$G$11,أساسيات!$I$11,IF(H384&lt;=أساسيات!$G$10,أساسيات!$I$10,IF(H384&lt;=أساسيات!$G$9,أساسيات!$I$9,IF(H384&lt;=أساسيات!$G$8,أساسيات!$I$8,IF(H384&lt;=أساسيات!$G$7,أساسيات!$I$7,IF(H384&lt;=أساسيات!$G$6,أساسيات!$I$6,IF(H384&lt;=أساسيات!$G$5,أساسيات!$I$5,IF(H384&lt;=أساسيات!$G$4,أساسيات!$I$4,IF(H384&lt;=أساسيات!$G$3,أساسيات!$I$3,أساسيات!$I$2))))))))))))</f>
        <v>ويجوز سابع وسادس</v>
      </c>
      <c r="AH384" s="91"/>
      <c r="AI384" s="99">
        <f>IFERROR(IF(H384="","",DATEDIF($H384,أساسيات!$J$2,"Y")),"")</f>
        <v>12</v>
      </c>
      <c r="AJ384" s="99">
        <f>IFERROR(IF(H384="","",DATEDIF($H384,أساسيات!$J$2,"ym")),"")</f>
        <v>7</v>
      </c>
      <c r="AK384" s="99">
        <f>IFERROR(IF(H384="","",DATEDIF($H384,أساسيات!$J$2,"md")),"")</f>
        <v>3</v>
      </c>
      <c r="AL384" s="99"/>
      <c r="AM384" s="99"/>
      <c r="AN384" s="88"/>
      <c r="AO384" s="88"/>
      <c r="AP384" s="94" t="s">
        <v>780</v>
      </c>
      <c r="AQ384" s="94"/>
    </row>
    <row r="385" spans="1:43" s="96" customFormat="1" x14ac:dyDescent="0.25">
      <c r="A385" s="88">
        <v>114</v>
      </c>
      <c r="B385" s="89"/>
      <c r="C385" s="128" t="s">
        <v>533</v>
      </c>
      <c r="D385" s="128" t="s">
        <v>180</v>
      </c>
      <c r="E385" s="91" t="s">
        <v>140</v>
      </c>
      <c r="F385" s="129" t="s">
        <v>30</v>
      </c>
      <c r="G385" s="88" t="s">
        <v>244</v>
      </c>
      <c r="H385" s="92">
        <v>39951</v>
      </c>
      <c r="I385" s="92">
        <v>43678</v>
      </c>
      <c r="J385" s="90"/>
      <c r="K385" s="97" t="s">
        <v>643</v>
      </c>
      <c r="L385" s="91" t="s">
        <v>392</v>
      </c>
      <c r="M385" s="91" t="s">
        <v>868</v>
      </c>
      <c r="N385" s="88"/>
      <c r="O385" s="88" t="s">
        <v>6</v>
      </c>
      <c r="P385" s="88"/>
      <c r="Q385" s="93" t="s">
        <v>116</v>
      </c>
      <c r="R385" s="94"/>
      <c r="S385" s="94"/>
      <c r="T385" s="94"/>
      <c r="U385" s="94"/>
      <c r="V385" s="91"/>
      <c r="W385" s="88"/>
      <c r="X385" s="88"/>
      <c r="Y385" s="130"/>
      <c r="Z385" s="130"/>
      <c r="AA385" s="130"/>
      <c r="AB385" s="92">
        <v>43466</v>
      </c>
      <c r="AC385" s="94" t="s">
        <v>677</v>
      </c>
      <c r="AD385" s="94" t="s">
        <v>677</v>
      </c>
      <c r="AE385" s="88" t="s">
        <v>44</v>
      </c>
      <c r="AF385" s="94" t="str">
        <f>IF(H385="","",IF(H385&lt;=أساسيات!$G$13,أساسيات!$H$13,IF(H385&lt;=أساسيات!$G$12,أساسيات!$H$12,IF(H385&lt;=أساسيات!$G$11,أساسيات!$H$11,IF(H385&lt;=أساسيات!$G$10,أساسيات!$H$10,IF(H385&lt;=أساسيات!$G$9,أساسيات!$H$9,IF(H385&lt;=أساسيات!$G$8,أساسيات!$H$8,IF(H385&lt;=أساسيات!$G$7,أساسيات!$H$7,IF(H385&lt;=أساسيات!$G$6,أساسيات!$H$6,IF(H385&lt;=أساسيات!$G$5,أساسيات!$H$5,IF(H385&lt;=أساسيات!$G$4,أساسيات!$H$4,IF(H385&lt;=أساسيات!$G$3,أساسيات!$H$3,أساسيات!$H$2))))))))))))</f>
        <v>الخامس</v>
      </c>
      <c r="AG385" s="95" t="str">
        <f>IF(H385="","",IF(H385&lt;=أساسيات!$G$13,أساسيات!$I$13,IF(H385&lt;=أساسيات!$G$12,أساسيات!$I$12,IF(H385&lt;=أساسيات!$G$11,أساسيات!$I$11,IF(H385&lt;=أساسيات!$G$10,أساسيات!$I$10,IF(H385&lt;=أساسيات!$G$9,أساسيات!$I$9,IF(H385&lt;=أساسيات!$G$8,أساسيات!$I$8,IF(H385&lt;=أساسيات!$G$7,أساسيات!$I$7,IF(H385&lt;=أساسيات!$G$6,أساسيات!$I$6,IF(H385&lt;=أساسيات!$G$5,أساسيات!$I$5,IF(H385&lt;=أساسيات!$G$4,أساسيات!$I$4,IF(H385&lt;=أساسيات!$G$3,أساسيات!$I$3,أساسيات!$I$2))))))))))))</f>
        <v>ويجوز رابع وثالث</v>
      </c>
      <c r="AH385" s="91"/>
      <c r="AI385" s="99">
        <f>IFERROR(IF(H385="","",DATEDIF($H385,أساسيات!$J$2,"Y")),"")</f>
        <v>10</v>
      </c>
      <c r="AJ385" s="99">
        <f>IFERROR(IF(H385="","",DATEDIF($H385,أساسيات!$J$2,"ym")),"")</f>
        <v>3</v>
      </c>
      <c r="AK385" s="99">
        <f>IFERROR(IF(H385="","",DATEDIF($H385,أساسيات!$J$2,"md")),"")</f>
        <v>14</v>
      </c>
      <c r="AL385" s="99"/>
      <c r="AM385" s="99"/>
      <c r="AN385" s="88"/>
      <c r="AO385" s="88"/>
      <c r="AP385" s="94">
        <v>21</v>
      </c>
      <c r="AQ385" s="94">
        <v>4</v>
      </c>
    </row>
    <row r="386" spans="1:43" s="96" customFormat="1" x14ac:dyDescent="0.25">
      <c r="A386" s="88">
        <v>115</v>
      </c>
      <c r="B386" s="89"/>
      <c r="C386" s="128" t="s">
        <v>110</v>
      </c>
      <c r="D386" s="128" t="s">
        <v>131</v>
      </c>
      <c r="E386" s="91" t="s">
        <v>144</v>
      </c>
      <c r="F386" s="129" t="s">
        <v>670</v>
      </c>
      <c r="G386" s="88"/>
      <c r="H386" s="92"/>
      <c r="I386" s="92" t="s">
        <v>780</v>
      </c>
      <c r="J386" s="90"/>
      <c r="K386" s="97" t="s">
        <v>643</v>
      </c>
      <c r="L386" s="91" t="s">
        <v>669</v>
      </c>
      <c r="M386" s="91" t="s">
        <v>1085</v>
      </c>
      <c r="N386" s="88"/>
      <c r="O386" s="88"/>
      <c r="P386" s="88"/>
      <c r="Q386" s="93" t="s">
        <v>116</v>
      </c>
      <c r="R386" s="94" t="s">
        <v>780</v>
      </c>
      <c r="S386" s="94"/>
      <c r="T386" s="94"/>
      <c r="U386" s="94"/>
      <c r="V386" s="91"/>
      <c r="W386" s="88"/>
      <c r="X386" s="88"/>
      <c r="Y386" s="130"/>
      <c r="Z386" s="130"/>
      <c r="AA386" s="130"/>
      <c r="AB386" s="92" t="s">
        <v>780</v>
      </c>
      <c r="AC386" s="94" t="s">
        <v>780</v>
      </c>
      <c r="AD386" s="94" t="s">
        <v>780</v>
      </c>
      <c r="AE386" s="88"/>
      <c r="AF386" s="94" t="str">
        <f>IF(H386="","",IF(H386&lt;=أساسيات!$G$13,أساسيات!$H$13,IF(H386&lt;=أساسيات!$G$12,أساسيات!$H$12,IF(H386&lt;=أساسيات!$G$11,أساسيات!$H$11,IF(H386&lt;=أساسيات!$G$10,أساسيات!$H$10,IF(H386&lt;=أساسيات!$G$9,أساسيات!$H$9,IF(H386&lt;=أساسيات!$G$8,أساسيات!$H$8,IF(H386&lt;=أساسيات!$G$7,أساسيات!$H$7,IF(H386&lt;=أساسيات!$G$6,أساسيات!$H$6,IF(H386&lt;=أساسيات!$G$5,أساسيات!$H$5,IF(H386&lt;=أساسيات!$G$4,أساسيات!$H$4,IF(H386&lt;=أساسيات!$G$3,أساسيات!$H$3,أساسيات!$H$2))))))))))))</f>
        <v/>
      </c>
      <c r="AG386" s="95" t="str">
        <f>IF(H386="","",IF(H386&lt;=أساسيات!$G$13,أساسيات!$I$13,IF(H386&lt;=أساسيات!$G$12,أساسيات!$I$12,IF(H386&lt;=أساسيات!$G$11,أساسيات!$I$11,IF(H386&lt;=أساسيات!$G$10,أساسيات!$I$10,IF(H386&lt;=أساسيات!$G$9,أساسيات!$I$9,IF(H386&lt;=أساسيات!$G$8,أساسيات!$I$8,IF(H386&lt;=أساسيات!$G$7,أساسيات!$I$7,IF(H386&lt;=أساسيات!$G$6,أساسيات!$I$6,IF(H386&lt;=أساسيات!$G$5,أساسيات!$I$5,IF(H386&lt;=أساسيات!$G$4,أساسيات!$I$4,IF(H386&lt;=أساسيات!$G$3,أساسيات!$I$3,أساسيات!$I$2))))))))))))</f>
        <v/>
      </c>
      <c r="AH386" s="91"/>
      <c r="AI386" s="99" t="str">
        <f>IFERROR(IF(H386="","",DATEDIF($H386,أساسيات!$J$2,"Y")),"")</f>
        <v/>
      </c>
      <c r="AJ386" s="99" t="str">
        <f>IFERROR(IF(H386="","",DATEDIF($H386,أساسيات!$J$2,"ym")),"")</f>
        <v/>
      </c>
      <c r="AK386" s="99" t="str">
        <f>IFERROR(IF(H386="","",DATEDIF($H386,أساسيات!$J$2,"md")),"")</f>
        <v/>
      </c>
      <c r="AL386" s="99"/>
      <c r="AM386" s="99"/>
      <c r="AN386" s="88"/>
      <c r="AO386" s="88"/>
      <c r="AP386" s="94" t="s">
        <v>780</v>
      </c>
      <c r="AQ386" s="94"/>
    </row>
    <row r="387" spans="1:43" s="96" customFormat="1" x14ac:dyDescent="0.25">
      <c r="A387" s="88">
        <v>118</v>
      </c>
      <c r="B387" s="89"/>
      <c r="C387" s="128" t="s">
        <v>148</v>
      </c>
      <c r="D387" s="128" t="s">
        <v>462</v>
      </c>
      <c r="E387" s="91"/>
      <c r="F387" s="129"/>
      <c r="G387" s="88"/>
      <c r="H387" s="92"/>
      <c r="I387" s="92" t="s">
        <v>780</v>
      </c>
      <c r="J387" s="90"/>
      <c r="K387" s="97" t="s">
        <v>643</v>
      </c>
      <c r="L387" s="91" t="s">
        <v>430</v>
      </c>
      <c r="M387" s="91" t="s">
        <v>1086</v>
      </c>
      <c r="N387" s="88"/>
      <c r="O387" s="88"/>
      <c r="P387" s="88"/>
      <c r="Q387" s="93" t="s">
        <v>116</v>
      </c>
      <c r="R387" s="94" t="s">
        <v>780</v>
      </c>
      <c r="S387" s="94"/>
      <c r="T387" s="94"/>
      <c r="U387" s="94"/>
      <c r="V387" s="91"/>
      <c r="W387" s="88"/>
      <c r="X387" s="88"/>
      <c r="Y387" s="130"/>
      <c r="Z387" s="130"/>
      <c r="AA387" s="130"/>
      <c r="AB387" s="92" t="s">
        <v>780</v>
      </c>
      <c r="AC387" s="94" t="s">
        <v>780</v>
      </c>
      <c r="AD387" s="94" t="s">
        <v>780</v>
      </c>
      <c r="AE387" s="88"/>
      <c r="AF387" s="94" t="str">
        <f>IF(H387="","",IF(H387&lt;=أساسيات!$G$13,أساسيات!$H$13,IF(H387&lt;=أساسيات!$G$12,أساسيات!$H$12,IF(H387&lt;=أساسيات!$G$11,أساسيات!$H$11,IF(H387&lt;=أساسيات!$G$10,أساسيات!$H$10,IF(H387&lt;=أساسيات!$G$9,أساسيات!$H$9,IF(H387&lt;=أساسيات!$G$8,أساسيات!$H$8,IF(H387&lt;=أساسيات!$G$7,أساسيات!$H$7,IF(H387&lt;=أساسيات!$G$6,أساسيات!$H$6,IF(H387&lt;=أساسيات!$G$5,أساسيات!$H$5,IF(H387&lt;=أساسيات!$G$4,أساسيات!$H$4,IF(H387&lt;=أساسيات!$G$3,أساسيات!$H$3,أساسيات!$H$2))))))))))))</f>
        <v/>
      </c>
      <c r="AG387" s="95" t="str">
        <f>IF(H387="","",IF(H387&lt;=أساسيات!$G$13,أساسيات!$I$13,IF(H387&lt;=أساسيات!$G$12,أساسيات!$I$12,IF(H387&lt;=أساسيات!$G$11,أساسيات!$I$11,IF(H387&lt;=أساسيات!$G$10,أساسيات!$I$10,IF(H387&lt;=أساسيات!$G$9,أساسيات!$I$9,IF(H387&lt;=أساسيات!$G$8,أساسيات!$I$8,IF(H387&lt;=أساسيات!$G$7,أساسيات!$I$7,IF(H387&lt;=أساسيات!$G$6,أساسيات!$I$6,IF(H387&lt;=أساسيات!$G$5,أساسيات!$I$5,IF(H387&lt;=أساسيات!$G$4,أساسيات!$I$4,IF(H387&lt;=أساسيات!$G$3,أساسيات!$I$3,أساسيات!$I$2))))))))))))</f>
        <v/>
      </c>
      <c r="AH387" s="91"/>
      <c r="AI387" s="99" t="str">
        <f>IFERROR(IF(H387="","",DATEDIF($H387,أساسيات!$J$2,"Y")),"")</f>
        <v/>
      </c>
      <c r="AJ387" s="99" t="str">
        <f>IFERROR(IF(H387="","",DATEDIF($H387,أساسيات!$J$2,"ym")),"")</f>
        <v/>
      </c>
      <c r="AK387" s="99" t="str">
        <f>IFERROR(IF(H387="","",DATEDIF($H387,أساسيات!$J$2,"md")),"")</f>
        <v/>
      </c>
      <c r="AL387" s="99"/>
      <c r="AM387" s="99"/>
      <c r="AN387" s="88"/>
      <c r="AO387" s="88"/>
      <c r="AP387" s="94" t="s">
        <v>780</v>
      </c>
      <c r="AQ387" s="94"/>
    </row>
    <row r="388" spans="1:43" s="96" customFormat="1" x14ac:dyDescent="0.25">
      <c r="A388" s="88">
        <v>122</v>
      </c>
      <c r="B388" s="89"/>
      <c r="C388" s="128" t="s">
        <v>169</v>
      </c>
      <c r="D388" s="128" t="s">
        <v>254</v>
      </c>
      <c r="E388" s="91"/>
      <c r="F388" s="129"/>
      <c r="G388" s="88"/>
      <c r="H388" s="92">
        <v>39838</v>
      </c>
      <c r="I388" s="92" t="s">
        <v>780</v>
      </c>
      <c r="J388" s="90"/>
      <c r="K388" s="97" t="s">
        <v>643</v>
      </c>
      <c r="L388" s="91" t="s">
        <v>67</v>
      </c>
      <c r="M388" s="91" t="s">
        <v>1088</v>
      </c>
      <c r="N388" s="88"/>
      <c r="O388" s="88"/>
      <c r="P388" s="88"/>
      <c r="Q388" s="93" t="s">
        <v>115</v>
      </c>
      <c r="R388" s="94" t="s">
        <v>780</v>
      </c>
      <c r="S388" s="94"/>
      <c r="T388" s="94"/>
      <c r="U388" s="94"/>
      <c r="V388" s="91"/>
      <c r="W388" s="88"/>
      <c r="X388" s="88"/>
      <c r="Y388" s="130"/>
      <c r="Z388" s="130"/>
      <c r="AA388" s="130"/>
      <c r="AB388" s="92" t="s">
        <v>780</v>
      </c>
      <c r="AC388" s="94" t="s">
        <v>780</v>
      </c>
      <c r="AD388" s="94" t="s">
        <v>780</v>
      </c>
      <c r="AE388" s="88" t="s">
        <v>44</v>
      </c>
      <c r="AF388" s="94" t="str">
        <f>IF(H388="","",IF(H388&lt;=أساسيات!$G$13,أساسيات!$H$13,IF(H388&lt;=أساسيات!$G$12,أساسيات!$H$12,IF(H388&lt;=أساسيات!$G$11,أساسيات!$H$11,IF(H388&lt;=أساسيات!$G$10,أساسيات!$H$10,IF(H388&lt;=أساسيات!$G$9,أساسيات!$H$9,IF(H388&lt;=أساسيات!$G$8,أساسيات!$H$8,IF(H388&lt;=أساسيات!$G$7,أساسيات!$H$7,IF(H388&lt;=أساسيات!$G$6,أساسيات!$H$6,IF(H388&lt;=أساسيات!$G$5,أساسيات!$H$5,IF(H388&lt;=أساسيات!$G$4,أساسيات!$H$4,IF(H388&lt;=أساسيات!$G$3,أساسيات!$H$3,أساسيات!$H$2))))))))))))</f>
        <v>السادس</v>
      </c>
      <c r="AG388" s="95" t="str">
        <f>IF(H388="","",IF(H388&lt;=أساسيات!$G$13,أساسيات!$I$13,IF(H388&lt;=أساسيات!$G$12,أساسيات!$I$12,IF(H388&lt;=أساسيات!$G$11,أساسيات!$I$11,IF(H388&lt;=أساسيات!$G$10,أساسيات!$I$10,IF(H388&lt;=أساسيات!$G$9,أساسيات!$I$9,IF(H388&lt;=أساسيات!$G$8,أساسيات!$I$8,IF(H388&lt;=أساسيات!$G$7,أساسيات!$I$7,IF(H388&lt;=أساسيات!$G$6,أساسيات!$I$6,IF(H388&lt;=أساسيات!$G$5,أساسيات!$I$5,IF(H388&lt;=أساسيات!$G$4,أساسيات!$I$4,IF(H388&lt;=أساسيات!$G$3,أساسيات!$I$3,أساسيات!$I$2))))))))))))</f>
        <v>ويجوز خامس ورابع</v>
      </c>
      <c r="AH388" s="91"/>
      <c r="AI388" s="99">
        <f>IFERROR(IF(H388="","",DATEDIF($H388,أساسيات!$J$2,"Y")),"")</f>
        <v>10</v>
      </c>
      <c r="AJ388" s="99">
        <f>IFERROR(IF(H388="","",DATEDIF($H388,أساسيات!$J$2,"ym")),"")</f>
        <v>7</v>
      </c>
      <c r="AK388" s="99">
        <f>IFERROR(IF(H388="","",DATEDIF($H388,أساسيات!$J$2,"md")),"")</f>
        <v>7</v>
      </c>
      <c r="AL388" s="99"/>
      <c r="AM388" s="99"/>
      <c r="AN388" s="88"/>
      <c r="AO388" s="88"/>
      <c r="AP388" s="94" t="s">
        <v>780</v>
      </c>
      <c r="AQ388" s="94"/>
    </row>
    <row r="389" spans="1:43" s="96" customFormat="1" x14ac:dyDescent="0.25">
      <c r="A389" s="88">
        <v>125</v>
      </c>
      <c r="B389" s="89"/>
      <c r="C389" s="128" t="s">
        <v>397</v>
      </c>
      <c r="D389" s="128" t="s">
        <v>139</v>
      </c>
      <c r="E389" s="91" t="s">
        <v>140</v>
      </c>
      <c r="F389" s="129" t="s">
        <v>9</v>
      </c>
      <c r="G389" s="88"/>
      <c r="H389" s="92">
        <v>39448</v>
      </c>
      <c r="I389" s="92" t="s">
        <v>780</v>
      </c>
      <c r="J389" s="90"/>
      <c r="K389" s="97" t="s">
        <v>643</v>
      </c>
      <c r="L389" s="91" t="s">
        <v>68</v>
      </c>
      <c r="M389" s="91" t="s">
        <v>1089</v>
      </c>
      <c r="N389" s="88"/>
      <c r="O389" s="88"/>
      <c r="P389" s="88" t="s">
        <v>114</v>
      </c>
      <c r="Q389" s="93" t="s">
        <v>115</v>
      </c>
      <c r="R389" s="94" t="s">
        <v>780</v>
      </c>
      <c r="S389" s="94"/>
      <c r="T389" s="94"/>
      <c r="U389" s="94"/>
      <c r="V389" s="91"/>
      <c r="W389" s="88"/>
      <c r="X389" s="88"/>
      <c r="Y389" s="130"/>
      <c r="Z389" s="130"/>
      <c r="AA389" s="130"/>
      <c r="AB389" s="92" t="s">
        <v>780</v>
      </c>
      <c r="AC389" s="94" t="s">
        <v>780</v>
      </c>
      <c r="AD389" s="94" t="s">
        <v>780</v>
      </c>
      <c r="AE389" s="88" t="s">
        <v>66</v>
      </c>
      <c r="AF389" s="94" t="str">
        <f>IF(H389="","",IF(H389&lt;=أساسيات!$G$13,أساسيات!$H$13,IF(H389&lt;=أساسيات!$G$12,أساسيات!$H$12,IF(H389&lt;=أساسيات!$G$11,أساسيات!$H$11,IF(H389&lt;=أساسيات!$G$10,أساسيات!$H$10,IF(H389&lt;=أساسيات!$G$9,أساسيات!$H$9,IF(H389&lt;=أساسيات!$G$8,أساسيات!$H$8,IF(H389&lt;=أساسيات!$G$7,أساسيات!$H$7,IF(H389&lt;=أساسيات!$G$6,أساسيات!$H$6,IF(H389&lt;=أساسيات!$G$5,أساسيات!$H$5,IF(H389&lt;=أساسيات!$G$4,أساسيات!$H$4,IF(H389&lt;=أساسيات!$G$3,أساسيات!$H$3,أساسيات!$H$2))))))))))))</f>
        <v>السابع</v>
      </c>
      <c r="AG389" s="95" t="str">
        <f>IF(H389="","",IF(H389&lt;=أساسيات!$G$13,أساسيات!$I$13,IF(H389&lt;=أساسيات!$G$12,أساسيات!$I$12,IF(H389&lt;=أساسيات!$G$11,أساسيات!$I$11,IF(H389&lt;=أساسيات!$G$10,أساسيات!$I$10,IF(H389&lt;=أساسيات!$G$9,أساسيات!$I$9,IF(H389&lt;=أساسيات!$G$8,أساسيات!$I$8,IF(H389&lt;=أساسيات!$G$7,أساسيات!$I$7,IF(H389&lt;=أساسيات!$G$6,أساسيات!$I$6,IF(H389&lt;=أساسيات!$G$5,أساسيات!$I$5,IF(H389&lt;=أساسيات!$G$4,أساسيات!$I$4,IF(H389&lt;=أساسيات!$G$3,أساسيات!$I$3,أساسيات!$I$2))))))))))))</f>
        <v>ويجوز سادس وخامس</v>
      </c>
      <c r="AH389" s="91"/>
      <c r="AI389" s="99">
        <f>IFERROR(IF(H389="","",DATEDIF($H389,أساسيات!$J$2,"Y")),"")</f>
        <v>11</v>
      </c>
      <c r="AJ389" s="99">
        <f>IFERROR(IF(H389="","",DATEDIF($H389,أساسيات!$J$2,"ym")),"")</f>
        <v>8</v>
      </c>
      <c r="AK389" s="99">
        <f>IFERROR(IF(H389="","",DATEDIF($H389,أساسيات!$J$2,"md")),"")</f>
        <v>0</v>
      </c>
      <c r="AL389" s="99"/>
      <c r="AM389" s="99"/>
      <c r="AN389" s="88"/>
      <c r="AO389" s="88"/>
      <c r="AP389" s="94" t="s">
        <v>780</v>
      </c>
      <c r="AQ389" s="94"/>
    </row>
    <row r="390" spans="1:43" s="96" customFormat="1" x14ac:dyDescent="0.25">
      <c r="A390" s="88">
        <v>131</v>
      </c>
      <c r="B390" s="89"/>
      <c r="C390" s="128" t="s">
        <v>110</v>
      </c>
      <c r="D390" s="128" t="s">
        <v>112</v>
      </c>
      <c r="E390" s="91" t="s">
        <v>141</v>
      </c>
      <c r="F390" s="129" t="s">
        <v>24</v>
      </c>
      <c r="G390" s="88"/>
      <c r="H390" s="92">
        <v>40941</v>
      </c>
      <c r="I390" s="92" t="s">
        <v>780</v>
      </c>
      <c r="J390" s="90"/>
      <c r="K390" s="97" t="s">
        <v>643</v>
      </c>
      <c r="L390" s="91" t="s">
        <v>294</v>
      </c>
      <c r="M390" s="91" t="s">
        <v>1091</v>
      </c>
      <c r="N390" s="88"/>
      <c r="O390" s="88" t="s">
        <v>236</v>
      </c>
      <c r="P390" s="88" t="s">
        <v>114</v>
      </c>
      <c r="Q390" s="93" t="s">
        <v>116</v>
      </c>
      <c r="R390" s="94" t="s">
        <v>780</v>
      </c>
      <c r="S390" s="94"/>
      <c r="T390" s="94"/>
      <c r="U390" s="94"/>
      <c r="V390" s="91"/>
      <c r="W390" s="88"/>
      <c r="X390" s="88"/>
      <c r="Y390" s="130">
        <v>957225845</v>
      </c>
      <c r="Z390" s="130"/>
      <c r="AA390" s="130"/>
      <c r="AB390" s="92" t="s">
        <v>780</v>
      </c>
      <c r="AC390" s="94" t="s">
        <v>780</v>
      </c>
      <c r="AD390" s="94" t="s">
        <v>780</v>
      </c>
      <c r="AE390" s="88" t="s">
        <v>66</v>
      </c>
      <c r="AF390" s="94" t="str">
        <f>IF(H390="","",IF(H390&lt;=أساسيات!$G$13,أساسيات!$H$13,IF(H390&lt;=أساسيات!$G$12,أساسيات!$H$12,IF(H390&lt;=أساسيات!$G$11,أساسيات!$H$11,IF(H390&lt;=أساسيات!$G$10,أساسيات!$H$10,IF(H390&lt;=أساسيات!$G$9,أساسيات!$H$9,IF(H390&lt;=أساسيات!$G$8,أساسيات!$H$8,IF(H390&lt;=أساسيات!$G$7,أساسيات!$H$7,IF(H390&lt;=أساسيات!$G$6,أساسيات!$H$6,IF(H390&lt;=أساسيات!$G$5,أساسيات!$H$5,IF(H390&lt;=أساسيات!$G$4,أساسيات!$H$4,IF(H390&lt;=أساسيات!$G$3,أساسيات!$H$3,أساسيات!$H$2))))))))))))</f>
        <v>الثاني</v>
      </c>
      <c r="AG390" s="95" t="str">
        <f>IF(H390="","",IF(H390&lt;=أساسيات!$G$13,أساسيات!$I$13,IF(H390&lt;=أساسيات!$G$12,أساسيات!$I$12,IF(H390&lt;=أساسيات!$G$11,أساسيات!$I$11,IF(H390&lt;=أساسيات!$G$10,أساسيات!$I$10,IF(H390&lt;=أساسيات!$G$9,أساسيات!$I$9,IF(H390&lt;=أساسيات!$G$8,أساسيات!$I$8,IF(H390&lt;=أساسيات!$G$7,أساسيات!$I$7,IF(H390&lt;=أساسيات!$G$6,أساسيات!$I$6,IF(H390&lt;=أساسيات!$G$5,أساسيات!$I$5,IF(H390&lt;=أساسيات!$G$4,أساسيات!$I$4,IF(H390&lt;=أساسيات!$G$3,أساسيات!$I$3,أساسيات!$I$2))))))))))))</f>
        <v>ويجوز أول</v>
      </c>
      <c r="AH390" s="91"/>
      <c r="AI390" s="99">
        <f>IFERROR(IF(H390="","",DATEDIF($H390,أساسيات!$J$2,"Y")),"")</f>
        <v>7</v>
      </c>
      <c r="AJ390" s="99">
        <f>IFERROR(IF(H390="","",DATEDIF($H390,أساسيات!$J$2,"ym")),"")</f>
        <v>6</v>
      </c>
      <c r="AK390" s="99">
        <f>IFERROR(IF(H390="","",DATEDIF($H390,أساسيات!$J$2,"md")),"")</f>
        <v>30</v>
      </c>
      <c r="AL390" s="99"/>
      <c r="AM390" s="99"/>
      <c r="AN390" s="88"/>
      <c r="AO390" s="88"/>
      <c r="AP390" s="94" t="s">
        <v>780</v>
      </c>
      <c r="AQ390" s="94"/>
    </row>
    <row r="391" spans="1:43" s="96" customFormat="1" x14ac:dyDescent="0.25">
      <c r="A391" s="88">
        <v>132</v>
      </c>
      <c r="B391" s="89"/>
      <c r="C391" s="128" t="s">
        <v>110</v>
      </c>
      <c r="D391" s="128" t="s">
        <v>267</v>
      </c>
      <c r="E391" s="91" t="s">
        <v>140</v>
      </c>
      <c r="F391" s="129" t="s">
        <v>20</v>
      </c>
      <c r="G391" s="88" t="s">
        <v>244</v>
      </c>
      <c r="H391" s="92">
        <v>39448</v>
      </c>
      <c r="I391" s="92" t="s">
        <v>780</v>
      </c>
      <c r="J391" s="90"/>
      <c r="K391" s="97" t="s">
        <v>643</v>
      </c>
      <c r="L391" s="91" t="s">
        <v>390</v>
      </c>
      <c r="M391" s="91" t="s">
        <v>1092</v>
      </c>
      <c r="N391" s="88"/>
      <c r="O391" s="88" t="s">
        <v>4</v>
      </c>
      <c r="P391" s="88"/>
      <c r="Q391" s="93" t="s">
        <v>116</v>
      </c>
      <c r="R391" s="94" t="s">
        <v>780</v>
      </c>
      <c r="S391" s="94"/>
      <c r="T391" s="94"/>
      <c r="U391" s="94"/>
      <c r="V391" s="91"/>
      <c r="W391" s="88"/>
      <c r="X391" s="88"/>
      <c r="Y391" s="130"/>
      <c r="Z391" s="130"/>
      <c r="AA391" s="130"/>
      <c r="AB391" s="92" t="s">
        <v>780</v>
      </c>
      <c r="AC391" s="94" t="s">
        <v>780</v>
      </c>
      <c r="AD391" s="94" t="s">
        <v>780</v>
      </c>
      <c r="AE391" s="88" t="s">
        <v>36</v>
      </c>
      <c r="AF391" s="94" t="str">
        <f>IF(H391="","",IF(H391&lt;=أساسيات!$G$13,أساسيات!$H$13,IF(H391&lt;=أساسيات!$G$12,أساسيات!$H$12,IF(H391&lt;=أساسيات!$G$11,أساسيات!$H$11,IF(H391&lt;=أساسيات!$G$10,أساسيات!$H$10,IF(H391&lt;=أساسيات!$G$9,أساسيات!$H$9,IF(H391&lt;=أساسيات!$G$8,أساسيات!$H$8,IF(H391&lt;=أساسيات!$G$7,أساسيات!$H$7,IF(H391&lt;=أساسيات!$G$6,أساسيات!$H$6,IF(H391&lt;=أساسيات!$G$5,أساسيات!$H$5,IF(H391&lt;=أساسيات!$G$4,أساسيات!$H$4,IF(H391&lt;=أساسيات!$G$3,أساسيات!$H$3,أساسيات!$H$2))))))))))))</f>
        <v>السابع</v>
      </c>
      <c r="AG391" s="95" t="str">
        <f>IF(H391="","",IF(H391&lt;=أساسيات!$G$13,أساسيات!$I$13,IF(H391&lt;=أساسيات!$G$12,أساسيات!$I$12,IF(H391&lt;=أساسيات!$G$11,أساسيات!$I$11,IF(H391&lt;=أساسيات!$G$10,أساسيات!$I$10,IF(H391&lt;=أساسيات!$G$9,أساسيات!$I$9,IF(H391&lt;=أساسيات!$G$8,أساسيات!$I$8,IF(H391&lt;=أساسيات!$G$7,أساسيات!$I$7,IF(H391&lt;=أساسيات!$G$6,أساسيات!$I$6,IF(H391&lt;=أساسيات!$G$5,أساسيات!$I$5,IF(H391&lt;=أساسيات!$G$4,أساسيات!$I$4,IF(H391&lt;=أساسيات!$G$3,أساسيات!$I$3,أساسيات!$I$2))))))))))))</f>
        <v>ويجوز سادس وخامس</v>
      </c>
      <c r="AH391" s="91"/>
      <c r="AI391" s="99">
        <f>IFERROR(IF(H391="","",DATEDIF($H391,أساسيات!$J$2,"Y")),"")</f>
        <v>11</v>
      </c>
      <c r="AJ391" s="99">
        <f>IFERROR(IF(H391="","",DATEDIF($H391,أساسيات!$J$2,"ym")),"")</f>
        <v>8</v>
      </c>
      <c r="AK391" s="99">
        <f>IFERROR(IF(H391="","",DATEDIF($H391,أساسيات!$J$2,"md")),"")</f>
        <v>0</v>
      </c>
      <c r="AL391" s="99"/>
      <c r="AM391" s="99"/>
      <c r="AN391" s="88"/>
      <c r="AO391" s="88"/>
      <c r="AP391" s="94" t="s">
        <v>780</v>
      </c>
      <c r="AQ391" s="94"/>
    </row>
    <row r="392" spans="1:43" s="96" customFormat="1" x14ac:dyDescent="0.25">
      <c r="A392" s="88">
        <v>135</v>
      </c>
      <c r="B392" s="89"/>
      <c r="C392" s="128" t="s">
        <v>140</v>
      </c>
      <c r="D392" s="128" t="s">
        <v>281</v>
      </c>
      <c r="E392" s="91" t="s">
        <v>542</v>
      </c>
      <c r="F392" s="129" t="s">
        <v>14</v>
      </c>
      <c r="G392" s="88" t="s">
        <v>244</v>
      </c>
      <c r="H392" s="92">
        <v>38492</v>
      </c>
      <c r="I392" s="92" t="s">
        <v>780</v>
      </c>
      <c r="J392" s="90"/>
      <c r="K392" s="97" t="s">
        <v>643</v>
      </c>
      <c r="L392" s="91" t="s">
        <v>69</v>
      </c>
      <c r="M392" s="91" t="s">
        <v>1094</v>
      </c>
      <c r="N392" s="88"/>
      <c r="O392" s="88" t="s">
        <v>5</v>
      </c>
      <c r="P392" s="88"/>
      <c r="Q392" s="93" t="s">
        <v>116</v>
      </c>
      <c r="R392" s="94" t="s">
        <v>780</v>
      </c>
      <c r="S392" s="94"/>
      <c r="T392" s="94"/>
      <c r="U392" s="94"/>
      <c r="V392" s="91"/>
      <c r="W392" s="88"/>
      <c r="X392" s="88"/>
      <c r="Y392" s="130"/>
      <c r="Z392" s="130"/>
      <c r="AA392" s="130"/>
      <c r="AB392" s="92" t="s">
        <v>780</v>
      </c>
      <c r="AC392" s="94" t="s">
        <v>780</v>
      </c>
      <c r="AD392" s="94" t="s">
        <v>780</v>
      </c>
      <c r="AE392" s="88" t="s">
        <v>27</v>
      </c>
      <c r="AF392" s="94" t="str">
        <f>IF(H392="","",IF(H392&lt;=أساسيات!$G$13,أساسيات!$H$13,IF(H392&lt;=أساسيات!$G$12,أساسيات!$H$12,IF(H392&lt;=أساسيات!$G$11,أساسيات!$H$11,IF(H392&lt;=أساسيات!$G$10,أساسيات!$H$10,IF(H392&lt;=أساسيات!$G$9,أساسيات!$H$9,IF(H392&lt;=أساسيات!$G$8,أساسيات!$H$8,IF(H392&lt;=أساسيات!$G$7,أساسيات!$H$7,IF(H392&lt;=أساسيات!$G$6,أساسيات!$H$6,IF(H392&lt;=أساسيات!$G$5,أساسيات!$H$5,IF(H392&lt;=أساسيات!$G$4,أساسيات!$H$4,IF(H392&lt;=أساسيات!$G$3,أساسيات!$H$3,أساسيات!$H$2))))))))))))</f>
        <v>التاسع</v>
      </c>
      <c r="AG392" s="95" t="str">
        <f>IF(H392="","",IF(H392&lt;=أساسيات!$G$13,أساسيات!$I$13,IF(H392&lt;=أساسيات!$G$12,أساسيات!$I$12,IF(H392&lt;=أساسيات!$G$11,أساسيات!$I$11,IF(H392&lt;=أساسيات!$G$10,أساسيات!$I$10,IF(H392&lt;=أساسيات!$G$9,أساسيات!$I$9,IF(H392&lt;=أساسيات!$G$8,أساسيات!$I$8,IF(H392&lt;=أساسيات!$G$7,أساسيات!$I$7,IF(H392&lt;=أساسيات!$G$6,أساسيات!$I$6,IF(H392&lt;=أساسيات!$G$5,أساسيات!$I$5,IF(H392&lt;=أساسيات!$G$4,أساسيات!$I$4,IF(H392&lt;=أساسيات!$G$3,أساسيات!$I$3,أساسيات!$I$2))))))))))))</f>
        <v>ويجوز ثامن وسابع</v>
      </c>
      <c r="AH392" s="91"/>
      <c r="AI392" s="99">
        <f>IFERROR(IF(H392="","",DATEDIF($H392,أساسيات!$J$2,"Y")),"")</f>
        <v>14</v>
      </c>
      <c r="AJ392" s="99">
        <f>IFERROR(IF(H392="","",DATEDIF($H392,أساسيات!$J$2,"ym")),"")</f>
        <v>3</v>
      </c>
      <c r="AK392" s="99">
        <f>IFERROR(IF(H392="","",DATEDIF($H392,أساسيات!$J$2,"md")),"")</f>
        <v>12</v>
      </c>
      <c r="AL392" s="99"/>
      <c r="AM392" s="99"/>
      <c r="AN392" s="88"/>
      <c r="AO392" s="88"/>
      <c r="AP392" s="94" t="s">
        <v>780</v>
      </c>
      <c r="AQ392" s="94"/>
    </row>
    <row r="393" spans="1:43" s="96" customFormat="1" x14ac:dyDescent="0.25">
      <c r="A393" s="88">
        <v>136</v>
      </c>
      <c r="B393" s="89"/>
      <c r="C393" s="128" t="s">
        <v>209</v>
      </c>
      <c r="D393" s="128" t="s">
        <v>111</v>
      </c>
      <c r="E393" s="91" t="s">
        <v>538</v>
      </c>
      <c r="F393" s="129" t="s">
        <v>17</v>
      </c>
      <c r="G393" s="88"/>
      <c r="H393" s="92">
        <v>39108</v>
      </c>
      <c r="I393" s="92" t="s">
        <v>780</v>
      </c>
      <c r="J393" s="90"/>
      <c r="K393" s="97" t="s">
        <v>643</v>
      </c>
      <c r="L393" s="91" t="s">
        <v>325</v>
      </c>
      <c r="M393" s="91" t="s">
        <v>1095</v>
      </c>
      <c r="N393" s="88"/>
      <c r="O393" s="88" t="s">
        <v>236</v>
      </c>
      <c r="P393" s="88" t="s">
        <v>114</v>
      </c>
      <c r="Q393" s="93" t="s">
        <v>115</v>
      </c>
      <c r="R393" s="94" t="s">
        <v>780</v>
      </c>
      <c r="S393" s="94"/>
      <c r="T393" s="94"/>
      <c r="U393" s="94"/>
      <c r="V393" s="91"/>
      <c r="W393" s="88"/>
      <c r="X393" s="88"/>
      <c r="Y393" s="130">
        <v>967285973</v>
      </c>
      <c r="Z393" s="130"/>
      <c r="AA393" s="130"/>
      <c r="AB393" s="92" t="s">
        <v>780</v>
      </c>
      <c r="AC393" s="94" t="s">
        <v>780</v>
      </c>
      <c r="AD393" s="94" t="s">
        <v>780</v>
      </c>
      <c r="AE393" s="88" t="s">
        <v>66</v>
      </c>
      <c r="AF393" s="94" t="str">
        <f>IF(H393="","",IF(H393&lt;=أساسيات!$G$13,أساسيات!$H$13,IF(H393&lt;=أساسيات!$G$12,أساسيات!$H$12,IF(H393&lt;=أساسيات!$G$11,أساسيات!$H$11,IF(H393&lt;=أساسيات!$G$10,أساسيات!$H$10,IF(H393&lt;=أساسيات!$G$9,أساسيات!$H$9,IF(H393&lt;=أساسيات!$G$8,أساسيات!$H$8,IF(H393&lt;=أساسيات!$G$7,أساسيات!$H$7,IF(H393&lt;=أساسيات!$G$6,أساسيات!$H$6,IF(H393&lt;=أساسيات!$G$5,أساسيات!$H$5,IF(H393&lt;=أساسيات!$G$4,أساسيات!$H$4,IF(H393&lt;=أساسيات!$G$3,أساسيات!$H$3,أساسيات!$H$2))))))))))))</f>
        <v>الثامن</v>
      </c>
      <c r="AG393" s="95" t="str">
        <f>IF(H393="","",IF(H393&lt;=أساسيات!$G$13,أساسيات!$I$13,IF(H393&lt;=أساسيات!$G$12,أساسيات!$I$12,IF(H393&lt;=أساسيات!$G$11,أساسيات!$I$11,IF(H393&lt;=أساسيات!$G$10,أساسيات!$I$10,IF(H393&lt;=أساسيات!$G$9,أساسيات!$I$9,IF(H393&lt;=أساسيات!$G$8,أساسيات!$I$8,IF(H393&lt;=أساسيات!$G$7,أساسيات!$I$7,IF(H393&lt;=أساسيات!$G$6,أساسيات!$I$6,IF(H393&lt;=أساسيات!$G$5,أساسيات!$I$5,IF(H393&lt;=أساسيات!$G$4,أساسيات!$I$4,IF(H393&lt;=أساسيات!$G$3,أساسيات!$I$3,أساسيات!$I$2))))))))))))</f>
        <v>ويجوز سابع وسادس</v>
      </c>
      <c r="AH393" s="91"/>
      <c r="AI393" s="99">
        <f>IFERROR(IF(H393="","",DATEDIF($H393,أساسيات!$J$2,"Y")),"")</f>
        <v>12</v>
      </c>
      <c r="AJ393" s="99">
        <f>IFERROR(IF(H393="","",DATEDIF($H393,أساسيات!$J$2,"ym")),"")</f>
        <v>7</v>
      </c>
      <c r="AK393" s="99">
        <f>IFERROR(IF(H393="","",DATEDIF($H393,أساسيات!$J$2,"md")),"")</f>
        <v>6</v>
      </c>
      <c r="AL393" s="99"/>
      <c r="AM393" s="99"/>
      <c r="AN393" s="88"/>
      <c r="AO393" s="88"/>
      <c r="AP393" s="94" t="s">
        <v>780</v>
      </c>
      <c r="AQ393" s="94"/>
    </row>
    <row r="394" spans="1:43" s="96" customFormat="1" x14ac:dyDescent="0.25">
      <c r="A394" s="88">
        <v>139</v>
      </c>
      <c r="B394" s="89"/>
      <c r="C394" s="128" t="s">
        <v>113</v>
      </c>
      <c r="D394" s="128" t="s">
        <v>291</v>
      </c>
      <c r="E394" s="91" t="s">
        <v>566</v>
      </c>
      <c r="F394" s="129" t="s">
        <v>567</v>
      </c>
      <c r="G394" s="88" t="s">
        <v>473</v>
      </c>
      <c r="H394" s="92">
        <v>38412</v>
      </c>
      <c r="I394" s="92" t="s">
        <v>780</v>
      </c>
      <c r="J394" s="90"/>
      <c r="K394" s="97" t="s">
        <v>643</v>
      </c>
      <c r="L394" s="91" t="s">
        <v>582</v>
      </c>
      <c r="M394" s="91" t="s">
        <v>1097</v>
      </c>
      <c r="N394" s="88"/>
      <c r="O394" s="88" t="s">
        <v>473</v>
      </c>
      <c r="P394" s="88" t="s">
        <v>125</v>
      </c>
      <c r="Q394" s="93" t="s">
        <v>116</v>
      </c>
      <c r="R394" s="94" t="s">
        <v>780</v>
      </c>
      <c r="S394" s="94"/>
      <c r="T394" s="94"/>
      <c r="U394" s="94"/>
      <c r="V394" s="91"/>
      <c r="W394" s="88"/>
      <c r="X394" s="88"/>
      <c r="Y394" s="130"/>
      <c r="Z394" s="130"/>
      <c r="AA394" s="130"/>
      <c r="AB394" s="92" t="s">
        <v>780</v>
      </c>
      <c r="AC394" s="94" t="s">
        <v>780</v>
      </c>
      <c r="AD394" s="94" t="s">
        <v>780</v>
      </c>
      <c r="AE394" s="88" t="s">
        <v>66</v>
      </c>
      <c r="AF394" s="94" t="str">
        <f>IF(H394="","",IF(H394&lt;=أساسيات!$G$13,أساسيات!$H$13,IF(H394&lt;=أساسيات!$G$12,أساسيات!$H$12,IF(H394&lt;=أساسيات!$G$11,أساسيات!$H$11,IF(H394&lt;=أساسيات!$G$10,أساسيات!$H$10,IF(H394&lt;=أساسيات!$G$9,أساسيات!$H$9,IF(H394&lt;=أساسيات!$G$8,أساسيات!$H$8,IF(H394&lt;=أساسيات!$G$7,أساسيات!$H$7,IF(H394&lt;=أساسيات!$G$6,أساسيات!$H$6,IF(H394&lt;=أساسيات!$G$5,أساسيات!$H$5,IF(H394&lt;=أساسيات!$G$4,أساسيات!$H$4,IF(H394&lt;=أساسيات!$G$3,أساسيات!$H$3,أساسيات!$H$2))))))))))))</f>
        <v>التاسع</v>
      </c>
      <c r="AG394" s="95" t="str">
        <f>IF(H394="","",IF(H394&lt;=أساسيات!$G$13,أساسيات!$I$13,IF(H394&lt;=أساسيات!$G$12,أساسيات!$I$12,IF(H394&lt;=أساسيات!$G$11,أساسيات!$I$11,IF(H394&lt;=أساسيات!$G$10,أساسيات!$I$10,IF(H394&lt;=أساسيات!$G$9,أساسيات!$I$9,IF(H394&lt;=أساسيات!$G$8,أساسيات!$I$8,IF(H394&lt;=أساسيات!$G$7,أساسيات!$I$7,IF(H394&lt;=أساسيات!$G$6,أساسيات!$I$6,IF(H394&lt;=أساسيات!$G$5,أساسيات!$I$5,IF(H394&lt;=أساسيات!$G$4,أساسيات!$I$4,IF(H394&lt;=أساسيات!$G$3,أساسيات!$I$3,أساسيات!$I$2))))))))))))</f>
        <v>ويجوز ثامن وسابع</v>
      </c>
      <c r="AH394" s="91"/>
      <c r="AI394" s="99">
        <f>IFERROR(IF(H394="","",DATEDIF($H394,أساسيات!$J$2,"Y")),"")</f>
        <v>14</v>
      </c>
      <c r="AJ394" s="99">
        <f>IFERROR(IF(H394="","",DATEDIF($H394,أساسيات!$J$2,"ym")),"")</f>
        <v>6</v>
      </c>
      <c r="AK394" s="99">
        <f>IFERROR(IF(H394="","",DATEDIF($H394,أساسيات!$J$2,"md")),"")</f>
        <v>0</v>
      </c>
      <c r="AL394" s="99"/>
      <c r="AM394" s="99"/>
      <c r="AN394" s="88"/>
      <c r="AO394" s="88"/>
      <c r="AP394" s="94" t="s">
        <v>780</v>
      </c>
      <c r="AQ394" s="94"/>
    </row>
    <row r="395" spans="1:43" s="96" customFormat="1" x14ac:dyDescent="0.25">
      <c r="A395" s="88">
        <v>140</v>
      </c>
      <c r="B395" s="89"/>
      <c r="C395" s="128" t="s">
        <v>488</v>
      </c>
      <c r="D395" s="128" t="s">
        <v>663</v>
      </c>
      <c r="E395" s="91" t="s">
        <v>664</v>
      </c>
      <c r="F395" s="129" t="s">
        <v>665</v>
      </c>
      <c r="G395" s="88"/>
      <c r="H395" s="92"/>
      <c r="I395" s="92" t="s">
        <v>780</v>
      </c>
      <c r="J395" s="90"/>
      <c r="K395" s="97" t="s">
        <v>643</v>
      </c>
      <c r="L395" s="91" t="s">
        <v>671</v>
      </c>
      <c r="M395" s="91" t="s">
        <v>1098</v>
      </c>
      <c r="N395" s="88"/>
      <c r="O395" s="88"/>
      <c r="P395" s="88"/>
      <c r="Q395" s="93" t="s">
        <v>116</v>
      </c>
      <c r="R395" s="94" t="s">
        <v>780</v>
      </c>
      <c r="S395" s="94"/>
      <c r="T395" s="94"/>
      <c r="U395" s="94"/>
      <c r="V395" s="91"/>
      <c r="W395" s="88"/>
      <c r="X395" s="88"/>
      <c r="Y395" s="130"/>
      <c r="Z395" s="130"/>
      <c r="AA395" s="130"/>
      <c r="AB395" s="92" t="s">
        <v>780</v>
      </c>
      <c r="AC395" s="94" t="s">
        <v>780</v>
      </c>
      <c r="AD395" s="94" t="s">
        <v>780</v>
      </c>
      <c r="AE395" s="88"/>
      <c r="AF395" s="94" t="str">
        <f>IF(H395="","",IF(H395&lt;=أساسيات!$G$13,أساسيات!$H$13,IF(H395&lt;=أساسيات!$G$12,أساسيات!$H$12,IF(H395&lt;=أساسيات!$G$11,أساسيات!$H$11,IF(H395&lt;=أساسيات!$G$10,أساسيات!$H$10,IF(H395&lt;=أساسيات!$G$9,أساسيات!$H$9,IF(H395&lt;=أساسيات!$G$8,أساسيات!$H$8,IF(H395&lt;=أساسيات!$G$7,أساسيات!$H$7,IF(H395&lt;=أساسيات!$G$6,أساسيات!$H$6,IF(H395&lt;=أساسيات!$G$5,أساسيات!$H$5,IF(H395&lt;=أساسيات!$G$4,أساسيات!$H$4,IF(H395&lt;=أساسيات!$G$3,أساسيات!$H$3,أساسيات!$H$2))))))))))))</f>
        <v/>
      </c>
      <c r="AG395" s="95" t="str">
        <f>IF(H395="","",IF(H395&lt;=أساسيات!$G$13,أساسيات!$I$13,IF(H395&lt;=أساسيات!$G$12,أساسيات!$I$12,IF(H395&lt;=أساسيات!$G$11,أساسيات!$I$11,IF(H395&lt;=أساسيات!$G$10,أساسيات!$I$10,IF(H395&lt;=أساسيات!$G$9,أساسيات!$I$9,IF(H395&lt;=أساسيات!$G$8,أساسيات!$I$8,IF(H395&lt;=أساسيات!$G$7,أساسيات!$I$7,IF(H395&lt;=أساسيات!$G$6,أساسيات!$I$6,IF(H395&lt;=أساسيات!$G$5,أساسيات!$I$5,IF(H395&lt;=أساسيات!$G$4,أساسيات!$I$4,IF(H395&lt;=أساسيات!$G$3,أساسيات!$I$3,أساسيات!$I$2))))))))))))</f>
        <v/>
      </c>
      <c r="AH395" s="91"/>
      <c r="AI395" s="99" t="str">
        <f>IFERROR(IF(H395="","",DATEDIF($H395,أساسيات!$J$2,"Y")),"")</f>
        <v/>
      </c>
      <c r="AJ395" s="99" t="str">
        <f>IFERROR(IF(H395="","",DATEDIF($H395,أساسيات!$J$2,"ym")),"")</f>
        <v/>
      </c>
      <c r="AK395" s="99" t="str">
        <f>IFERROR(IF(H395="","",DATEDIF($H395,أساسيات!$J$2,"md")),"")</f>
        <v/>
      </c>
      <c r="AL395" s="99"/>
      <c r="AM395" s="99"/>
      <c r="AN395" s="88"/>
      <c r="AO395" s="88"/>
      <c r="AP395" s="94" t="s">
        <v>780</v>
      </c>
      <c r="AQ395" s="94"/>
    </row>
    <row r="396" spans="1:43" s="96" customFormat="1" x14ac:dyDescent="0.25">
      <c r="A396" s="88">
        <v>142</v>
      </c>
      <c r="B396" s="89"/>
      <c r="C396" s="128" t="s">
        <v>524</v>
      </c>
      <c r="D396" s="128" t="s">
        <v>185</v>
      </c>
      <c r="E396" s="91" t="s">
        <v>488</v>
      </c>
      <c r="F396" s="129" t="s">
        <v>186</v>
      </c>
      <c r="G396" s="88"/>
      <c r="H396" s="92">
        <v>38737</v>
      </c>
      <c r="I396" s="92" t="s">
        <v>780</v>
      </c>
      <c r="J396" s="90"/>
      <c r="K396" s="97" t="s">
        <v>643</v>
      </c>
      <c r="L396" s="91" t="s">
        <v>558</v>
      </c>
      <c r="M396" s="91" t="s">
        <v>1099</v>
      </c>
      <c r="N396" s="88"/>
      <c r="O396" s="88"/>
      <c r="P396" s="88" t="s">
        <v>114</v>
      </c>
      <c r="Q396" s="93" t="s">
        <v>116</v>
      </c>
      <c r="R396" s="94" t="s">
        <v>780</v>
      </c>
      <c r="S396" s="94"/>
      <c r="T396" s="94"/>
      <c r="U396" s="94"/>
      <c r="V396" s="91"/>
      <c r="W396" s="88"/>
      <c r="X396" s="88"/>
      <c r="Y396" s="130"/>
      <c r="Z396" s="130"/>
      <c r="AA396" s="130"/>
      <c r="AB396" s="92" t="s">
        <v>780</v>
      </c>
      <c r="AC396" s="94" t="s">
        <v>780</v>
      </c>
      <c r="AD396" s="94" t="s">
        <v>780</v>
      </c>
      <c r="AE396" s="88" t="s">
        <v>66</v>
      </c>
      <c r="AF396" s="94" t="str">
        <f>IF(H396="","",IF(H396&lt;=أساسيات!$G$13,أساسيات!$H$13,IF(H396&lt;=أساسيات!$G$12,أساسيات!$H$12,IF(H396&lt;=أساسيات!$G$11,أساسيات!$H$11,IF(H396&lt;=أساسيات!$G$10,أساسيات!$H$10,IF(H396&lt;=أساسيات!$G$9,أساسيات!$H$9,IF(H396&lt;=أساسيات!$G$8,أساسيات!$H$8,IF(H396&lt;=أساسيات!$G$7,أساسيات!$H$7,IF(H396&lt;=أساسيات!$G$6,أساسيات!$H$6,IF(H396&lt;=أساسيات!$G$5,أساسيات!$H$5,IF(H396&lt;=أساسيات!$G$4,أساسيات!$H$4,IF(H396&lt;=أساسيات!$G$3,أساسيات!$H$3,أساسيات!$H$2))))))))))))</f>
        <v>التاسع</v>
      </c>
      <c r="AG396" s="95" t="str">
        <f>IF(H396="","",IF(H396&lt;=أساسيات!$G$13,أساسيات!$I$13,IF(H396&lt;=أساسيات!$G$12,أساسيات!$I$12,IF(H396&lt;=أساسيات!$G$11,أساسيات!$I$11,IF(H396&lt;=أساسيات!$G$10,أساسيات!$I$10,IF(H396&lt;=أساسيات!$G$9,أساسيات!$I$9,IF(H396&lt;=أساسيات!$G$8,أساسيات!$I$8,IF(H396&lt;=أساسيات!$G$7,أساسيات!$I$7,IF(H396&lt;=أساسيات!$G$6,أساسيات!$I$6,IF(H396&lt;=أساسيات!$G$5,أساسيات!$I$5,IF(H396&lt;=أساسيات!$G$4,أساسيات!$I$4,IF(H396&lt;=أساسيات!$G$3,أساسيات!$I$3,أساسيات!$I$2))))))))))))</f>
        <v>ويجوز ثامن وسابع</v>
      </c>
      <c r="AH396" s="91"/>
      <c r="AI396" s="99">
        <f>IFERROR(IF(H396="","",DATEDIF($H396,أساسيات!$J$2,"Y")),"")</f>
        <v>13</v>
      </c>
      <c r="AJ396" s="99">
        <f>IFERROR(IF(H396="","",DATEDIF($H396,أساسيات!$J$2,"ym")),"")</f>
        <v>7</v>
      </c>
      <c r="AK396" s="99">
        <f>IFERROR(IF(H396="","",DATEDIF($H396,أساسيات!$J$2,"md")),"")</f>
        <v>12</v>
      </c>
      <c r="AL396" s="99"/>
      <c r="AM396" s="99"/>
      <c r="AN396" s="88"/>
      <c r="AO396" s="88"/>
      <c r="AP396" s="94" t="s">
        <v>780</v>
      </c>
      <c r="AQ396" s="94"/>
    </row>
    <row r="397" spans="1:43" s="96" customFormat="1" x14ac:dyDescent="0.25">
      <c r="A397" s="88">
        <v>143</v>
      </c>
      <c r="B397" s="89"/>
      <c r="C397" s="128" t="s">
        <v>529</v>
      </c>
      <c r="D397" s="128" t="s">
        <v>499</v>
      </c>
      <c r="E397" s="91" t="s">
        <v>110</v>
      </c>
      <c r="F397" s="129" t="s">
        <v>612</v>
      </c>
      <c r="G397" s="88"/>
      <c r="H397" s="92">
        <v>38727</v>
      </c>
      <c r="I397" s="92" t="s">
        <v>672</v>
      </c>
      <c r="J397" s="90"/>
      <c r="K397" s="97" t="s">
        <v>643</v>
      </c>
      <c r="L397" s="91" t="s">
        <v>449</v>
      </c>
      <c r="M397" s="91" t="s">
        <v>967</v>
      </c>
      <c r="N397" s="88"/>
      <c r="O397" s="88"/>
      <c r="P397" s="88" t="s">
        <v>158</v>
      </c>
      <c r="Q397" s="93" t="s">
        <v>116</v>
      </c>
      <c r="R397" s="94"/>
      <c r="S397" s="94"/>
      <c r="T397" s="94"/>
      <c r="U397" s="94"/>
      <c r="V397" s="91"/>
      <c r="W397" s="88"/>
      <c r="X397" s="88"/>
      <c r="Y397" s="130"/>
      <c r="Z397" s="130"/>
      <c r="AA397" s="130"/>
      <c r="AB397" s="92">
        <v>43565</v>
      </c>
      <c r="AC397" s="94" t="s">
        <v>677</v>
      </c>
      <c r="AD397" s="94" t="s">
        <v>677</v>
      </c>
      <c r="AE397" s="88" t="s">
        <v>52</v>
      </c>
      <c r="AF397" s="94" t="str">
        <f>IF(H397="","",IF(H397&lt;=أساسيات!$G$13,أساسيات!$H$13,IF(H397&lt;=أساسيات!$G$12,أساسيات!$H$12,IF(H397&lt;=أساسيات!$G$11,أساسيات!$H$11,IF(H397&lt;=أساسيات!$G$10,أساسيات!$H$10,IF(H397&lt;=أساسيات!$G$9,أساسيات!$H$9,IF(H397&lt;=أساسيات!$G$8,أساسيات!$H$8,IF(H397&lt;=أساسيات!$G$7,أساسيات!$H$7,IF(H397&lt;=أساسيات!$G$6,أساسيات!$H$6,IF(H397&lt;=أساسيات!$G$5,أساسيات!$H$5,IF(H397&lt;=أساسيات!$G$4,أساسيات!$H$4,IF(H397&lt;=أساسيات!$G$3,أساسيات!$H$3,أساسيات!$H$2))))))))))))</f>
        <v>التاسع</v>
      </c>
      <c r="AG397" s="95" t="str">
        <f>IF(H397="","",IF(H397&lt;=أساسيات!$G$13,أساسيات!$I$13,IF(H397&lt;=أساسيات!$G$12,أساسيات!$I$12,IF(H397&lt;=أساسيات!$G$11,أساسيات!$I$11,IF(H397&lt;=أساسيات!$G$10,أساسيات!$I$10,IF(H397&lt;=أساسيات!$G$9,أساسيات!$I$9,IF(H397&lt;=أساسيات!$G$8,أساسيات!$I$8,IF(H397&lt;=أساسيات!$G$7,أساسيات!$I$7,IF(H397&lt;=أساسيات!$G$6,أساسيات!$I$6,IF(H397&lt;=أساسيات!$G$5,أساسيات!$I$5,IF(H397&lt;=أساسيات!$G$4,أساسيات!$I$4,IF(H397&lt;=أساسيات!$G$3,أساسيات!$I$3,أساسيات!$I$2))))))))))))</f>
        <v>ويجوز ثامن وسابع</v>
      </c>
      <c r="AH397" s="91"/>
      <c r="AI397" s="99">
        <f>IFERROR(IF(H397="","",DATEDIF($H397,أساسيات!$J$2,"Y")),"")</f>
        <v>13</v>
      </c>
      <c r="AJ397" s="99">
        <f>IFERROR(IF(H397="","",DATEDIF($H397,أساسيات!$J$2,"ym")),"")</f>
        <v>7</v>
      </c>
      <c r="AK397" s="99">
        <f>IFERROR(IF(H397="","",DATEDIF($H397,أساسيات!$J$2,"md")),"")</f>
        <v>22</v>
      </c>
      <c r="AL397" s="99"/>
      <c r="AM397" s="99"/>
      <c r="AN397" s="88"/>
      <c r="AO397" s="88"/>
      <c r="AP397" s="94">
        <v>123</v>
      </c>
      <c r="AQ397" s="94">
        <v>5</v>
      </c>
    </row>
    <row r="398" spans="1:43" s="96" customFormat="1" x14ac:dyDescent="0.25">
      <c r="A398" s="88">
        <v>144</v>
      </c>
      <c r="B398" s="89"/>
      <c r="C398" s="128" t="s">
        <v>247</v>
      </c>
      <c r="D398" s="128" t="s">
        <v>221</v>
      </c>
      <c r="E398" s="91" t="s">
        <v>201</v>
      </c>
      <c r="F398" s="129" t="s">
        <v>476</v>
      </c>
      <c r="G398" s="88"/>
      <c r="H398" s="92">
        <v>38002</v>
      </c>
      <c r="I398" s="92" t="s">
        <v>780</v>
      </c>
      <c r="J398" s="90"/>
      <c r="K398" s="97" t="s">
        <v>643</v>
      </c>
      <c r="L398" s="91" t="s">
        <v>648</v>
      </c>
      <c r="M398" s="91" t="s">
        <v>1100</v>
      </c>
      <c r="N398" s="88"/>
      <c r="O398" s="88"/>
      <c r="P398" s="88" t="s">
        <v>114</v>
      </c>
      <c r="Q398" s="93" t="s">
        <v>115</v>
      </c>
      <c r="R398" s="94" t="s">
        <v>417</v>
      </c>
      <c r="S398" s="94"/>
      <c r="T398" s="94"/>
      <c r="U398" s="94"/>
      <c r="V398" s="91" t="s">
        <v>417</v>
      </c>
      <c r="W398" s="88"/>
      <c r="X398" s="88"/>
      <c r="Y398" s="130">
        <v>943922183</v>
      </c>
      <c r="Z398" s="130"/>
      <c r="AA398" s="130"/>
      <c r="AB398" s="92" t="s">
        <v>780</v>
      </c>
      <c r="AC398" s="94" t="s">
        <v>780</v>
      </c>
      <c r="AD398" s="94" t="s">
        <v>780</v>
      </c>
      <c r="AE398" s="88" t="s">
        <v>52</v>
      </c>
      <c r="AF398" s="94" t="str">
        <f>IF(H398="","",IF(H398&lt;=أساسيات!$G$13,أساسيات!$H$13,IF(H398&lt;=أساسيات!$G$12,أساسيات!$H$12,IF(H398&lt;=أساسيات!$G$11,أساسيات!$H$11,IF(H398&lt;=أساسيات!$G$10,أساسيات!$H$10,IF(H398&lt;=أساسيات!$G$9,أساسيات!$H$9,IF(H398&lt;=أساسيات!$G$8,أساسيات!$H$8,IF(H398&lt;=أساسيات!$G$7,أساسيات!$H$7,IF(H398&lt;=أساسيات!$G$6,أساسيات!$H$6,IF(H398&lt;=أساسيات!$G$5,أساسيات!$H$5,IF(H398&lt;=أساسيات!$G$4,أساسيات!$H$4,IF(H398&lt;=أساسيات!$G$3,أساسيات!$H$3,أساسيات!$H$2))))))))))))</f>
        <v>ثانوي</v>
      </c>
      <c r="AG398" s="95" t="str">
        <f>IF(H398="","",IF(H398&lt;=أساسيات!$G$13,أساسيات!$I$13,IF(H398&lt;=أساسيات!$G$12,أساسيات!$I$12,IF(H398&lt;=أساسيات!$G$11,أساسيات!$I$11,IF(H398&lt;=أساسيات!$G$10,أساسيات!$I$10,IF(H398&lt;=أساسيات!$G$9,أساسيات!$I$9,IF(H398&lt;=أساسيات!$G$8,أساسيات!$I$8,IF(H398&lt;=أساسيات!$G$7,أساسيات!$I$7,IF(H398&lt;=أساسيات!$G$6,أساسيات!$I$6,IF(H398&lt;=أساسيات!$G$5,أساسيات!$I$5,IF(H398&lt;=أساسيات!$G$4,أساسيات!$I$4,IF(H398&lt;=أساسيات!$G$3,أساسيات!$I$3,أساسيات!$I$2))))))))))))</f>
        <v>ويجوز تاسع</v>
      </c>
      <c r="AH398" s="91"/>
      <c r="AI398" s="99">
        <f>IFERROR(IF(H398="","",DATEDIF($H398,أساسيات!$J$2,"Y")),"")</f>
        <v>15</v>
      </c>
      <c r="AJ398" s="99">
        <f>IFERROR(IF(H398="","",DATEDIF($H398,أساسيات!$J$2,"ym")),"")</f>
        <v>7</v>
      </c>
      <c r="AK398" s="99">
        <f>IFERROR(IF(H398="","",DATEDIF($H398,أساسيات!$J$2,"md")),"")</f>
        <v>16</v>
      </c>
      <c r="AL398" s="99"/>
      <c r="AM398" s="99"/>
      <c r="AN398" s="88"/>
      <c r="AO398" s="88"/>
      <c r="AP398" s="94" t="s">
        <v>780</v>
      </c>
      <c r="AQ398" s="94"/>
    </row>
    <row r="399" spans="1:43" s="96" customFormat="1" x14ac:dyDescent="0.25">
      <c r="A399" s="88">
        <v>145</v>
      </c>
      <c r="B399" s="89"/>
      <c r="C399" s="128" t="s">
        <v>528</v>
      </c>
      <c r="D399" s="128" t="s">
        <v>152</v>
      </c>
      <c r="E399" s="91" t="s">
        <v>137</v>
      </c>
      <c r="F399" s="129" t="s">
        <v>194</v>
      </c>
      <c r="G399" s="88"/>
      <c r="H399" s="92">
        <v>39448</v>
      </c>
      <c r="I399" s="92" t="s">
        <v>780</v>
      </c>
      <c r="J399" s="90"/>
      <c r="K399" s="97" t="s">
        <v>643</v>
      </c>
      <c r="L399" s="91" t="s">
        <v>401</v>
      </c>
      <c r="M399" s="91" t="s">
        <v>1101</v>
      </c>
      <c r="N399" s="88"/>
      <c r="O399" s="88"/>
      <c r="P399" s="88" t="s">
        <v>114</v>
      </c>
      <c r="Q399" s="93" t="s">
        <v>116</v>
      </c>
      <c r="R399" s="94" t="s">
        <v>780</v>
      </c>
      <c r="S399" s="94"/>
      <c r="T399" s="94"/>
      <c r="U399" s="94"/>
      <c r="V399" s="91"/>
      <c r="W399" s="88"/>
      <c r="X399" s="88"/>
      <c r="Y399" s="130">
        <v>954279827</v>
      </c>
      <c r="Z399" s="130"/>
      <c r="AA399" s="130"/>
      <c r="AB399" s="92" t="s">
        <v>780</v>
      </c>
      <c r="AC399" s="94" t="s">
        <v>780</v>
      </c>
      <c r="AD399" s="94" t="s">
        <v>780</v>
      </c>
      <c r="AE399" s="88" t="s">
        <v>52</v>
      </c>
      <c r="AF399" s="94" t="str">
        <f>IF(H399="","",IF(H399&lt;=أساسيات!$G$13,أساسيات!$H$13,IF(H399&lt;=أساسيات!$G$12,أساسيات!$H$12,IF(H399&lt;=أساسيات!$G$11,أساسيات!$H$11,IF(H399&lt;=أساسيات!$G$10,أساسيات!$H$10,IF(H399&lt;=أساسيات!$G$9,أساسيات!$H$9,IF(H399&lt;=أساسيات!$G$8,أساسيات!$H$8,IF(H399&lt;=أساسيات!$G$7,أساسيات!$H$7,IF(H399&lt;=أساسيات!$G$6,أساسيات!$H$6,IF(H399&lt;=أساسيات!$G$5,أساسيات!$H$5,IF(H399&lt;=أساسيات!$G$4,أساسيات!$H$4,IF(H399&lt;=أساسيات!$G$3,أساسيات!$H$3,أساسيات!$H$2))))))))))))</f>
        <v>السابع</v>
      </c>
      <c r="AG399" s="95" t="str">
        <f>IF(H399="","",IF(H399&lt;=أساسيات!$G$13,أساسيات!$I$13,IF(H399&lt;=أساسيات!$G$12,أساسيات!$I$12,IF(H399&lt;=أساسيات!$G$11,أساسيات!$I$11,IF(H399&lt;=أساسيات!$G$10,أساسيات!$I$10,IF(H399&lt;=أساسيات!$G$9,أساسيات!$I$9,IF(H399&lt;=أساسيات!$G$8,أساسيات!$I$8,IF(H399&lt;=أساسيات!$G$7,أساسيات!$I$7,IF(H399&lt;=أساسيات!$G$6,أساسيات!$I$6,IF(H399&lt;=أساسيات!$G$5,أساسيات!$I$5,IF(H399&lt;=أساسيات!$G$4,أساسيات!$I$4,IF(H399&lt;=أساسيات!$G$3,أساسيات!$I$3,أساسيات!$I$2))))))))))))</f>
        <v>ويجوز سادس وخامس</v>
      </c>
      <c r="AH399" s="91"/>
      <c r="AI399" s="99">
        <f>IFERROR(IF(H399="","",DATEDIF($H399,أساسيات!$J$2,"Y")),"")</f>
        <v>11</v>
      </c>
      <c r="AJ399" s="99">
        <f>IFERROR(IF(H399="","",DATEDIF($H399,أساسيات!$J$2,"ym")),"")</f>
        <v>8</v>
      </c>
      <c r="AK399" s="99">
        <f>IFERROR(IF(H399="","",DATEDIF($H399,أساسيات!$J$2,"md")),"")</f>
        <v>0</v>
      </c>
      <c r="AL399" s="99"/>
      <c r="AM399" s="99"/>
      <c r="AN399" s="88"/>
      <c r="AO399" s="88"/>
      <c r="AP399" s="94" t="s">
        <v>780</v>
      </c>
      <c r="AQ399" s="94"/>
    </row>
    <row r="400" spans="1:43" s="96" customFormat="1" x14ac:dyDescent="0.25">
      <c r="A400" s="88">
        <v>149</v>
      </c>
      <c r="B400" s="89"/>
      <c r="C400" s="128" t="s">
        <v>159</v>
      </c>
      <c r="D400" s="128" t="s">
        <v>199</v>
      </c>
      <c r="E400" s="91" t="s">
        <v>243</v>
      </c>
      <c r="F400" s="129" t="s">
        <v>48</v>
      </c>
      <c r="G400" s="88" t="s">
        <v>244</v>
      </c>
      <c r="H400" s="92" t="s">
        <v>1457</v>
      </c>
      <c r="I400" s="92" t="s">
        <v>780</v>
      </c>
      <c r="J400" s="90"/>
      <c r="K400" s="97" t="s">
        <v>643</v>
      </c>
      <c r="L400" s="91" t="s">
        <v>362</v>
      </c>
      <c r="M400" s="91" t="s">
        <v>1105</v>
      </c>
      <c r="N400" s="88"/>
      <c r="O400" s="88" t="s">
        <v>544</v>
      </c>
      <c r="P400" s="88"/>
      <c r="Q400" s="93" t="s">
        <v>115</v>
      </c>
      <c r="R400" s="94" t="s">
        <v>780</v>
      </c>
      <c r="S400" s="94"/>
      <c r="T400" s="94"/>
      <c r="U400" s="94"/>
      <c r="V400" s="91"/>
      <c r="W400" s="88"/>
      <c r="X400" s="88"/>
      <c r="Y400" s="130"/>
      <c r="Z400" s="130"/>
      <c r="AA400" s="130"/>
      <c r="AB400" s="92" t="s">
        <v>780</v>
      </c>
      <c r="AC400" s="94" t="s">
        <v>780</v>
      </c>
      <c r="AD400" s="94" t="s">
        <v>780</v>
      </c>
      <c r="AE400" s="88" t="s">
        <v>52</v>
      </c>
      <c r="AF400" s="94" t="str">
        <f>IF(H400="","",IF(H400&lt;=أساسيات!$G$13,أساسيات!$H$13,IF(H400&lt;=أساسيات!$G$12,أساسيات!$H$12,IF(H400&lt;=أساسيات!$G$11,أساسيات!$H$11,IF(H400&lt;=أساسيات!$G$10,أساسيات!$H$10,IF(H400&lt;=أساسيات!$G$9,أساسيات!$H$9,IF(H400&lt;=أساسيات!$G$8,أساسيات!$H$8,IF(H400&lt;=أساسيات!$G$7,أساسيات!$H$7,IF(H400&lt;=أساسيات!$G$6,أساسيات!$H$6,IF(H400&lt;=أساسيات!$G$5,أساسيات!$H$5,IF(H400&lt;=أساسيات!$G$4,أساسيات!$H$4,IF(H400&lt;=أساسيات!$G$3,أساسيات!$H$3,أساسيات!$H$2))))))))))))</f>
        <v>قبل المدرسة</v>
      </c>
      <c r="AG400" s="95" t="str">
        <f>IF(H400="","",IF(H400&lt;=أساسيات!$G$13,أساسيات!$I$13,IF(H400&lt;=أساسيات!$G$12,أساسيات!$I$12,IF(H400&lt;=أساسيات!$G$11,أساسيات!$I$11,IF(H400&lt;=أساسيات!$G$10,أساسيات!$I$10,IF(H400&lt;=أساسيات!$G$9,أساسيات!$I$9,IF(H400&lt;=أساسيات!$G$8,أساسيات!$I$8,IF(H400&lt;=أساسيات!$G$7,أساسيات!$I$7,IF(H400&lt;=أساسيات!$G$6,أساسيات!$I$6,IF(H400&lt;=أساسيات!$G$5,أساسيات!$I$5,IF(H400&lt;=أساسيات!$G$4,أساسيات!$I$4,IF(H400&lt;=أساسيات!$G$3,أساسيات!$I$3,أساسيات!$I$2))))))))))))</f>
        <v>قبل</v>
      </c>
      <c r="AH400" s="91"/>
      <c r="AI400" s="99" t="str">
        <f>IFERROR(IF(H400="","",DATEDIF($H400,أساسيات!$J$2,"Y")),"")</f>
        <v/>
      </c>
      <c r="AJ400" s="99" t="str">
        <f>IFERROR(IF(H400="","",DATEDIF($H400,أساسيات!$J$2,"ym")),"")</f>
        <v/>
      </c>
      <c r="AK400" s="99" t="str">
        <f>IFERROR(IF(H400="","",DATEDIF($H400,أساسيات!$J$2,"md")),"")</f>
        <v/>
      </c>
      <c r="AL400" s="99"/>
      <c r="AM400" s="99"/>
      <c r="AN400" s="88"/>
      <c r="AO400" s="88"/>
      <c r="AP400" s="94" t="s">
        <v>780</v>
      </c>
      <c r="AQ400" s="94"/>
    </row>
    <row r="401" spans="1:43" s="96" customFormat="1" x14ac:dyDescent="0.25">
      <c r="A401" s="88">
        <v>151</v>
      </c>
      <c r="B401" s="89"/>
      <c r="C401" s="128" t="s">
        <v>182</v>
      </c>
      <c r="D401" s="128" t="s">
        <v>152</v>
      </c>
      <c r="E401" s="91" t="s">
        <v>153</v>
      </c>
      <c r="F401" s="129" t="s">
        <v>46</v>
      </c>
      <c r="G401" s="88"/>
      <c r="H401" s="92">
        <v>38718</v>
      </c>
      <c r="I401" s="92">
        <v>43670</v>
      </c>
      <c r="J401" s="90"/>
      <c r="K401" s="97" t="s">
        <v>643</v>
      </c>
      <c r="L401" s="91" t="s">
        <v>353</v>
      </c>
      <c r="M401" s="91" t="s">
        <v>982</v>
      </c>
      <c r="N401" s="88"/>
      <c r="O401" s="88" t="s">
        <v>45</v>
      </c>
      <c r="P401" s="88" t="s">
        <v>114</v>
      </c>
      <c r="Q401" s="93" t="s">
        <v>116</v>
      </c>
      <c r="R401" s="91"/>
      <c r="S401" s="94"/>
      <c r="T401" s="94"/>
      <c r="U401" s="94"/>
      <c r="V401" s="91"/>
      <c r="W401" s="88"/>
      <c r="X401" s="88"/>
      <c r="Y401" s="130">
        <v>963962282</v>
      </c>
      <c r="Z401" s="130"/>
      <c r="AA401" s="130"/>
      <c r="AB401" s="92">
        <v>43497</v>
      </c>
      <c r="AC401" s="94" t="s">
        <v>677</v>
      </c>
      <c r="AD401" s="94" t="s">
        <v>677</v>
      </c>
      <c r="AE401" s="88" t="s">
        <v>52</v>
      </c>
      <c r="AF401" s="94" t="str">
        <f>IF(H401="","",IF(H401&lt;=أساسيات!$G$13,أساسيات!$H$13,IF(H401&lt;=أساسيات!$G$12,أساسيات!$H$12,IF(H401&lt;=أساسيات!$G$11,أساسيات!$H$11,IF(H401&lt;=أساسيات!$G$10,أساسيات!$H$10,IF(H401&lt;=أساسيات!$G$9,أساسيات!$H$9,IF(H401&lt;=أساسيات!$G$8,أساسيات!$H$8,IF(H401&lt;=أساسيات!$G$7,أساسيات!$H$7,IF(H401&lt;=أساسيات!$G$6,أساسيات!$H$6,IF(H401&lt;=أساسيات!$G$5,أساسيات!$H$5,IF(H401&lt;=أساسيات!$G$4,أساسيات!$H$4,IF(H401&lt;=أساسيات!$G$3,أساسيات!$H$3,أساسيات!$H$2))))))))))))</f>
        <v>التاسع</v>
      </c>
      <c r="AG401" s="95" t="str">
        <f>IF(H401="","",IF(H401&lt;=أساسيات!$G$13,أساسيات!$I$13,IF(H401&lt;=أساسيات!$G$12,أساسيات!$I$12,IF(H401&lt;=أساسيات!$G$11,أساسيات!$I$11,IF(H401&lt;=أساسيات!$G$10,أساسيات!$I$10,IF(H401&lt;=أساسيات!$G$9,أساسيات!$I$9,IF(H401&lt;=أساسيات!$G$8,أساسيات!$I$8,IF(H401&lt;=أساسيات!$G$7,أساسيات!$I$7,IF(H401&lt;=أساسيات!$G$6,أساسيات!$I$6,IF(H401&lt;=أساسيات!$G$5,أساسيات!$I$5,IF(H401&lt;=أساسيات!$G$4,أساسيات!$I$4,IF(H401&lt;=أساسيات!$G$3,أساسيات!$I$3,أساسيات!$I$2))))))))))))</f>
        <v>ويجوز ثامن وسابع</v>
      </c>
      <c r="AH401" s="91"/>
      <c r="AI401" s="99">
        <f>IFERROR(IF(H401="","",DATEDIF($H401,أساسيات!$J$2,"Y")),"")</f>
        <v>13</v>
      </c>
      <c r="AJ401" s="99">
        <f>IFERROR(IF(H401="","",DATEDIF($H401,أساسيات!$J$2,"ym")),"")</f>
        <v>8</v>
      </c>
      <c r="AK401" s="99">
        <f>IFERROR(IF(H401="","",DATEDIF($H401,أساسيات!$J$2,"md")),"")</f>
        <v>0</v>
      </c>
      <c r="AL401" s="99"/>
      <c r="AM401" s="99"/>
      <c r="AN401" s="88"/>
      <c r="AO401" s="88"/>
      <c r="AP401" s="94">
        <v>139</v>
      </c>
      <c r="AQ401" s="94">
        <v>6</v>
      </c>
    </row>
    <row r="402" spans="1:43" s="96" customFormat="1" x14ac:dyDescent="0.25">
      <c r="A402" s="88">
        <v>152</v>
      </c>
      <c r="B402" s="89"/>
      <c r="C402" s="128" t="s">
        <v>274</v>
      </c>
      <c r="D402" s="128" t="s">
        <v>199</v>
      </c>
      <c r="E402" s="91" t="s">
        <v>243</v>
      </c>
      <c r="F402" s="129" t="s">
        <v>48</v>
      </c>
      <c r="G402" s="88" t="s">
        <v>244</v>
      </c>
      <c r="H402" s="92" t="s">
        <v>1457</v>
      </c>
      <c r="I402" s="92" t="s">
        <v>780</v>
      </c>
      <c r="J402" s="90"/>
      <c r="K402" s="97" t="s">
        <v>643</v>
      </c>
      <c r="L402" s="91" t="s">
        <v>376</v>
      </c>
      <c r="M402" s="91" t="s">
        <v>1106</v>
      </c>
      <c r="N402" s="88"/>
      <c r="O402" s="88" t="s">
        <v>544</v>
      </c>
      <c r="P402" s="88"/>
      <c r="Q402" s="93" t="s">
        <v>115</v>
      </c>
      <c r="R402" s="94" t="s">
        <v>780</v>
      </c>
      <c r="S402" s="94"/>
      <c r="T402" s="94"/>
      <c r="U402" s="94"/>
      <c r="V402" s="91"/>
      <c r="W402" s="88"/>
      <c r="X402" s="88"/>
      <c r="Y402" s="130"/>
      <c r="Z402" s="130"/>
      <c r="AA402" s="130"/>
      <c r="AB402" s="92" t="s">
        <v>780</v>
      </c>
      <c r="AC402" s="94" t="s">
        <v>780</v>
      </c>
      <c r="AD402" s="94" t="s">
        <v>780</v>
      </c>
      <c r="AE402" s="88" t="s">
        <v>52</v>
      </c>
      <c r="AF402" s="94" t="str">
        <f>IF(H402="","",IF(H402&lt;=أساسيات!$G$13,أساسيات!$H$13,IF(H402&lt;=أساسيات!$G$12,أساسيات!$H$12,IF(H402&lt;=أساسيات!$G$11,أساسيات!$H$11,IF(H402&lt;=أساسيات!$G$10,أساسيات!$H$10,IF(H402&lt;=أساسيات!$G$9,أساسيات!$H$9,IF(H402&lt;=أساسيات!$G$8,أساسيات!$H$8,IF(H402&lt;=أساسيات!$G$7,أساسيات!$H$7,IF(H402&lt;=أساسيات!$G$6,أساسيات!$H$6,IF(H402&lt;=أساسيات!$G$5,أساسيات!$H$5,IF(H402&lt;=أساسيات!$G$4,أساسيات!$H$4,IF(H402&lt;=أساسيات!$G$3,أساسيات!$H$3,أساسيات!$H$2))))))))))))</f>
        <v>قبل المدرسة</v>
      </c>
      <c r="AG402" s="95" t="str">
        <f>IF(H402="","",IF(H402&lt;=أساسيات!$G$13,أساسيات!$I$13,IF(H402&lt;=أساسيات!$G$12,أساسيات!$I$12,IF(H402&lt;=أساسيات!$G$11,أساسيات!$I$11,IF(H402&lt;=أساسيات!$G$10,أساسيات!$I$10,IF(H402&lt;=أساسيات!$G$9,أساسيات!$I$9,IF(H402&lt;=أساسيات!$G$8,أساسيات!$I$8,IF(H402&lt;=أساسيات!$G$7,أساسيات!$I$7,IF(H402&lt;=أساسيات!$G$6,أساسيات!$I$6,IF(H402&lt;=أساسيات!$G$5,أساسيات!$I$5,IF(H402&lt;=أساسيات!$G$4,أساسيات!$I$4,IF(H402&lt;=أساسيات!$G$3,أساسيات!$I$3,أساسيات!$I$2))))))))))))</f>
        <v>قبل</v>
      </c>
      <c r="AH402" s="91"/>
      <c r="AI402" s="99" t="str">
        <f>IFERROR(IF(H402="","",DATEDIF($H402,أساسيات!$J$2,"Y")),"")</f>
        <v/>
      </c>
      <c r="AJ402" s="99" t="str">
        <f>IFERROR(IF(H402="","",DATEDIF($H402,أساسيات!$J$2,"ym")),"")</f>
        <v/>
      </c>
      <c r="AK402" s="99" t="str">
        <f>IFERROR(IF(H402="","",DATEDIF($H402,أساسيات!$J$2,"md")),"")</f>
        <v/>
      </c>
      <c r="AL402" s="99"/>
      <c r="AM402" s="99"/>
      <c r="AN402" s="88"/>
      <c r="AO402" s="88"/>
      <c r="AP402" s="94" t="s">
        <v>780</v>
      </c>
      <c r="AQ402" s="94"/>
    </row>
    <row r="403" spans="1:43" s="96" customFormat="1" x14ac:dyDescent="0.25">
      <c r="A403" s="88">
        <v>153</v>
      </c>
      <c r="B403" s="89"/>
      <c r="C403" s="128" t="s">
        <v>138</v>
      </c>
      <c r="D403" s="128" t="s">
        <v>216</v>
      </c>
      <c r="E403" s="91" t="s">
        <v>522</v>
      </c>
      <c r="F403" s="129" t="s">
        <v>50</v>
      </c>
      <c r="G403" s="88"/>
      <c r="H403" s="92">
        <v>39085</v>
      </c>
      <c r="I403" s="92" t="s">
        <v>780</v>
      </c>
      <c r="J403" s="90"/>
      <c r="K403" s="97" t="s">
        <v>643</v>
      </c>
      <c r="L403" s="91" t="s">
        <v>348</v>
      </c>
      <c r="M403" s="91" t="s">
        <v>1107</v>
      </c>
      <c r="N403" s="88"/>
      <c r="O403" s="88" t="s">
        <v>235</v>
      </c>
      <c r="P403" s="88" t="s">
        <v>114</v>
      </c>
      <c r="Q403" s="93" t="s">
        <v>116</v>
      </c>
      <c r="R403" s="94" t="s">
        <v>417</v>
      </c>
      <c r="S403" s="94"/>
      <c r="T403" s="94"/>
      <c r="U403" s="94"/>
      <c r="V403" s="91" t="s">
        <v>417</v>
      </c>
      <c r="W403" s="88"/>
      <c r="X403" s="88"/>
      <c r="Y403" s="130">
        <v>951526993</v>
      </c>
      <c r="Z403" s="130"/>
      <c r="AA403" s="130"/>
      <c r="AB403" s="92" t="s">
        <v>780</v>
      </c>
      <c r="AC403" s="94" t="s">
        <v>780</v>
      </c>
      <c r="AD403" s="94" t="s">
        <v>780</v>
      </c>
      <c r="AE403" s="88" t="s">
        <v>52</v>
      </c>
      <c r="AF403" s="94" t="str">
        <f>IF(H403="","",IF(H403&lt;=أساسيات!$G$13,أساسيات!$H$13,IF(H403&lt;=أساسيات!$G$12,أساسيات!$H$12,IF(H403&lt;=أساسيات!$G$11,أساسيات!$H$11,IF(H403&lt;=أساسيات!$G$10,أساسيات!$H$10,IF(H403&lt;=أساسيات!$G$9,أساسيات!$H$9,IF(H403&lt;=أساسيات!$G$8,أساسيات!$H$8,IF(H403&lt;=أساسيات!$G$7,أساسيات!$H$7,IF(H403&lt;=أساسيات!$G$6,أساسيات!$H$6,IF(H403&lt;=أساسيات!$G$5,أساسيات!$H$5,IF(H403&lt;=أساسيات!$G$4,أساسيات!$H$4,IF(H403&lt;=أساسيات!$G$3,أساسيات!$H$3,أساسيات!$H$2))))))))))))</f>
        <v>الثامن</v>
      </c>
      <c r="AG403" s="95" t="str">
        <f>IF(H403="","",IF(H403&lt;=أساسيات!$G$13,أساسيات!$I$13,IF(H403&lt;=أساسيات!$G$12,أساسيات!$I$12,IF(H403&lt;=أساسيات!$G$11,أساسيات!$I$11,IF(H403&lt;=أساسيات!$G$10,أساسيات!$I$10,IF(H403&lt;=أساسيات!$G$9,أساسيات!$I$9,IF(H403&lt;=أساسيات!$G$8,أساسيات!$I$8,IF(H403&lt;=أساسيات!$G$7,أساسيات!$I$7,IF(H403&lt;=أساسيات!$G$6,أساسيات!$I$6,IF(H403&lt;=أساسيات!$G$5,أساسيات!$I$5,IF(H403&lt;=أساسيات!$G$4,أساسيات!$I$4,IF(H403&lt;=أساسيات!$G$3,أساسيات!$I$3,أساسيات!$I$2))))))))))))</f>
        <v>ويجوز سابع وسادس</v>
      </c>
      <c r="AH403" s="91"/>
      <c r="AI403" s="99">
        <f>IFERROR(IF(H403="","",DATEDIF($H403,أساسيات!$J$2,"Y")),"")</f>
        <v>12</v>
      </c>
      <c r="AJ403" s="99">
        <f>IFERROR(IF(H403="","",DATEDIF($H403,أساسيات!$J$2,"ym")),"")</f>
        <v>7</v>
      </c>
      <c r="AK403" s="99">
        <f>IFERROR(IF(H403="","",DATEDIF($H403,أساسيات!$J$2,"md")),"")</f>
        <v>29</v>
      </c>
      <c r="AL403" s="99"/>
      <c r="AM403" s="99"/>
      <c r="AN403" s="88"/>
      <c r="AO403" s="88"/>
      <c r="AP403" s="94" t="s">
        <v>780</v>
      </c>
      <c r="AQ403" s="94"/>
    </row>
    <row r="404" spans="1:43" s="96" customFormat="1" x14ac:dyDescent="0.25">
      <c r="A404" s="88">
        <v>155</v>
      </c>
      <c r="B404" s="89"/>
      <c r="C404" s="128" t="s">
        <v>503</v>
      </c>
      <c r="D404" s="128" t="s">
        <v>453</v>
      </c>
      <c r="E404" s="91" t="s">
        <v>113</v>
      </c>
      <c r="F404" s="129" t="s">
        <v>9</v>
      </c>
      <c r="G404" s="88"/>
      <c r="H404" s="92">
        <v>38808</v>
      </c>
      <c r="I404" s="92" t="s">
        <v>672</v>
      </c>
      <c r="J404" s="90"/>
      <c r="K404" s="97" t="s">
        <v>643</v>
      </c>
      <c r="L404" s="91" t="s">
        <v>546</v>
      </c>
      <c r="M404" s="91" t="s">
        <v>969</v>
      </c>
      <c r="N404" s="88"/>
      <c r="O404" s="88"/>
      <c r="P404" s="88" t="s">
        <v>158</v>
      </c>
      <c r="Q404" s="93" t="s">
        <v>116</v>
      </c>
      <c r="R404" s="94"/>
      <c r="S404" s="94"/>
      <c r="T404" s="94"/>
      <c r="U404" s="94"/>
      <c r="V404" s="91"/>
      <c r="W404" s="88"/>
      <c r="X404" s="88"/>
      <c r="Y404" s="130"/>
      <c r="Z404" s="130"/>
      <c r="AA404" s="130"/>
      <c r="AB404" s="92">
        <v>43466</v>
      </c>
      <c r="AC404" s="94" t="s">
        <v>677</v>
      </c>
      <c r="AD404" s="94" t="s">
        <v>677</v>
      </c>
      <c r="AE404" s="88" t="s">
        <v>52</v>
      </c>
      <c r="AF404" s="94" t="str">
        <f>IF(H404="","",IF(H404&lt;=أساسيات!$G$13,أساسيات!$H$13,IF(H404&lt;=أساسيات!$G$12,أساسيات!$H$12,IF(H404&lt;=أساسيات!$G$11,أساسيات!$H$11,IF(H404&lt;=أساسيات!$G$10,أساسيات!$H$10,IF(H404&lt;=أساسيات!$G$9,أساسيات!$H$9,IF(H404&lt;=أساسيات!$G$8,أساسيات!$H$8,IF(H404&lt;=أساسيات!$G$7,أساسيات!$H$7,IF(H404&lt;=أساسيات!$G$6,أساسيات!$H$6,IF(H404&lt;=أساسيات!$G$5,أساسيات!$H$5,IF(H404&lt;=أساسيات!$G$4,أساسيات!$H$4,IF(H404&lt;=أساسيات!$G$3,أساسيات!$H$3,أساسيات!$H$2))))))))))))</f>
        <v>الثامن</v>
      </c>
      <c r="AG404" s="95" t="str">
        <f>IF(H404="","",IF(H404&lt;=أساسيات!$G$13,أساسيات!$I$13,IF(H404&lt;=أساسيات!$G$12,أساسيات!$I$12,IF(H404&lt;=أساسيات!$G$11,أساسيات!$I$11,IF(H404&lt;=أساسيات!$G$10,أساسيات!$I$10,IF(H404&lt;=أساسيات!$G$9,أساسيات!$I$9,IF(H404&lt;=أساسيات!$G$8,أساسيات!$I$8,IF(H404&lt;=أساسيات!$G$7,أساسيات!$I$7,IF(H404&lt;=أساسيات!$G$6,أساسيات!$I$6,IF(H404&lt;=أساسيات!$G$5,أساسيات!$I$5,IF(H404&lt;=أساسيات!$G$4,أساسيات!$I$4,IF(H404&lt;=أساسيات!$G$3,أساسيات!$I$3,أساسيات!$I$2))))))))))))</f>
        <v>ويجوز سابع وسادس</v>
      </c>
      <c r="AH404" s="91"/>
      <c r="AI404" s="99">
        <f>IFERROR(IF(H404="","",DATEDIF($H404,أساسيات!$J$2,"Y")),"")</f>
        <v>13</v>
      </c>
      <c r="AJ404" s="99">
        <f>IFERROR(IF(H404="","",DATEDIF($H404,أساسيات!$J$2,"ym")),"")</f>
        <v>5</v>
      </c>
      <c r="AK404" s="99">
        <f>IFERROR(IF(H404="","",DATEDIF($H404,أساسيات!$J$2,"md")),"")</f>
        <v>0</v>
      </c>
      <c r="AL404" s="99"/>
      <c r="AM404" s="99"/>
      <c r="AN404" s="88"/>
      <c r="AO404" s="88"/>
      <c r="AP404" s="94">
        <v>125</v>
      </c>
      <c r="AQ404" s="94">
        <v>6</v>
      </c>
    </row>
    <row r="405" spans="1:43" s="96" customFormat="1" x14ac:dyDescent="0.25">
      <c r="A405" s="88">
        <v>156</v>
      </c>
      <c r="B405" s="89"/>
      <c r="C405" s="128" t="s">
        <v>472</v>
      </c>
      <c r="D405" s="128" t="s">
        <v>207</v>
      </c>
      <c r="E405" s="91" t="s">
        <v>140</v>
      </c>
      <c r="F405" s="129" t="s">
        <v>16</v>
      </c>
      <c r="G405" s="88" t="s">
        <v>244</v>
      </c>
      <c r="H405" s="92">
        <v>39448</v>
      </c>
      <c r="I405" s="92">
        <v>43659</v>
      </c>
      <c r="J405" s="90"/>
      <c r="K405" s="97" t="s">
        <v>643</v>
      </c>
      <c r="L405" s="91" t="s">
        <v>383</v>
      </c>
      <c r="M405" s="91" t="s">
        <v>970</v>
      </c>
      <c r="N405" s="88"/>
      <c r="O405" s="88" t="s">
        <v>544</v>
      </c>
      <c r="P405" s="88"/>
      <c r="Q405" s="93" t="s">
        <v>116</v>
      </c>
      <c r="R405" s="94"/>
      <c r="S405" s="94"/>
      <c r="T405" s="94"/>
      <c r="U405" s="94"/>
      <c r="V405" s="91"/>
      <c r="W405" s="88"/>
      <c r="X405" s="88"/>
      <c r="Y405" s="130"/>
      <c r="Z405" s="130"/>
      <c r="AA405" s="130"/>
      <c r="AB405" s="92">
        <v>43466</v>
      </c>
      <c r="AC405" s="94" t="s">
        <v>677</v>
      </c>
      <c r="AD405" s="94" t="s">
        <v>677</v>
      </c>
      <c r="AE405" s="88" t="s">
        <v>52</v>
      </c>
      <c r="AF405" s="94" t="str">
        <f>IF(H405="","",IF(H405&lt;=أساسيات!$G$13,أساسيات!$H$13,IF(H405&lt;=أساسيات!$G$12,أساسيات!$H$12,IF(H405&lt;=أساسيات!$G$11,أساسيات!$H$11,IF(H405&lt;=أساسيات!$G$10,أساسيات!$H$10,IF(H405&lt;=أساسيات!$G$9,أساسيات!$H$9,IF(H405&lt;=أساسيات!$G$8,أساسيات!$H$8,IF(H405&lt;=أساسيات!$G$7,أساسيات!$H$7,IF(H405&lt;=أساسيات!$G$6,أساسيات!$H$6,IF(H405&lt;=أساسيات!$G$5,أساسيات!$H$5,IF(H405&lt;=أساسيات!$G$4,أساسيات!$H$4,IF(H405&lt;=أساسيات!$G$3,أساسيات!$H$3,أساسيات!$H$2))))))))))))</f>
        <v>السابع</v>
      </c>
      <c r="AG405" s="95" t="str">
        <f>IF(H405="","",IF(H405&lt;=أساسيات!$G$13,أساسيات!$I$13,IF(H405&lt;=أساسيات!$G$12,أساسيات!$I$12,IF(H405&lt;=أساسيات!$G$11,أساسيات!$I$11,IF(H405&lt;=أساسيات!$G$10,أساسيات!$I$10,IF(H405&lt;=أساسيات!$G$9,أساسيات!$I$9,IF(H405&lt;=أساسيات!$G$8,أساسيات!$I$8,IF(H405&lt;=أساسيات!$G$7,أساسيات!$I$7,IF(H405&lt;=أساسيات!$G$6,أساسيات!$I$6,IF(H405&lt;=أساسيات!$G$5,أساسيات!$I$5,IF(H405&lt;=أساسيات!$G$4,أساسيات!$I$4,IF(H405&lt;=أساسيات!$G$3,أساسيات!$I$3,أساسيات!$I$2))))))))))))</f>
        <v>ويجوز سادس وخامس</v>
      </c>
      <c r="AH405" s="91"/>
      <c r="AI405" s="99">
        <f>IFERROR(IF(H405="","",DATEDIF($H405,أساسيات!$J$2,"Y")),"")</f>
        <v>11</v>
      </c>
      <c r="AJ405" s="99">
        <f>IFERROR(IF(H405="","",DATEDIF($H405,أساسيات!$J$2,"ym")),"")</f>
        <v>8</v>
      </c>
      <c r="AK405" s="99">
        <f>IFERROR(IF(H405="","",DATEDIF($H405,أساسيات!$J$2,"md")),"")</f>
        <v>0</v>
      </c>
      <c r="AL405" s="99"/>
      <c r="AM405" s="99"/>
      <c r="AN405" s="88"/>
      <c r="AO405" s="88"/>
      <c r="AP405" s="94">
        <v>126</v>
      </c>
      <c r="AQ405" s="94">
        <v>6</v>
      </c>
    </row>
    <row r="406" spans="1:43" s="96" customFormat="1" x14ac:dyDescent="0.25">
      <c r="A406" s="88">
        <v>158</v>
      </c>
      <c r="B406" s="89"/>
      <c r="C406" s="128" t="s">
        <v>658</v>
      </c>
      <c r="D406" s="128" t="s">
        <v>180</v>
      </c>
      <c r="E406" s="91" t="s">
        <v>181</v>
      </c>
      <c r="F406" s="129" t="s">
        <v>26</v>
      </c>
      <c r="G406" s="88"/>
      <c r="H406" s="92"/>
      <c r="I406" s="92">
        <v>43659</v>
      </c>
      <c r="J406" s="90"/>
      <c r="K406" s="97" t="s">
        <v>643</v>
      </c>
      <c r="L406" s="91" t="s">
        <v>657</v>
      </c>
      <c r="M406" s="91" t="s">
        <v>971</v>
      </c>
      <c r="N406" s="88"/>
      <c r="O406" s="88" t="s">
        <v>6</v>
      </c>
      <c r="P406" s="88" t="s">
        <v>114</v>
      </c>
      <c r="Q406" s="93" t="s">
        <v>116</v>
      </c>
      <c r="R406" s="94"/>
      <c r="S406" s="94"/>
      <c r="T406" s="94"/>
      <c r="U406" s="94"/>
      <c r="V406" s="91"/>
      <c r="W406" s="88"/>
      <c r="X406" s="88"/>
      <c r="Y406" s="130">
        <v>955561771</v>
      </c>
      <c r="Z406" s="130"/>
      <c r="AA406" s="130"/>
      <c r="AB406" s="92">
        <v>43466</v>
      </c>
      <c r="AC406" s="94" t="s">
        <v>677</v>
      </c>
      <c r="AD406" s="94" t="s">
        <v>677</v>
      </c>
      <c r="AE406" s="88" t="s">
        <v>52</v>
      </c>
      <c r="AF406" s="94" t="str">
        <f>IF(H406="","",IF(H406&lt;=أساسيات!$G$13,أساسيات!$H$13,IF(H406&lt;=أساسيات!$G$12,أساسيات!$H$12,IF(H406&lt;=أساسيات!$G$11,أساسيات!$H$11,IF(H406&lt;=أساسيات!$G$10,أساسيات!$H$10,IF(H406&lt;=أساسيات!$G$9,أساسيات!$H$9,IF(H406&lt;=أساسيات!$G$8,أساسيات!$H$8,IF(H406&lt;=أساسيات!$G$7,أساسيات!$H$7,IF(H406&lt;=أساسيات!$G$6,أساسيات!$H$6,IF(H406&lt;=أساسيات!$G$5,أساسيات!$H$5,IF(H406&lt;=أساسيات!$G$4,أساسيات!$H$4,IF(H406&lt;=أساسيات!$G$3,أساسيات!$H$3,أساسيات!$H$2))))))))))))</f>
        <v/>
      </c>
      <c r="AG406" s="95" t="str">
        <f>IF(H406="","",IF(H406&lt;=أساسيات!$G$13,أساسيات!$I$13,IF(H406&lt;=أساسيات!$G$12,أساسيات!$I$12,IF(H406&lt;=أساسيات!$G$11,أساسيات!$I$11,IF(H406&lt;=أساسيات!$G$10,أساسيات!$I$10,IF(H406&lt;=أساسيات!$G$9,أساسيات!$I$9,IF(H406&lt;=أساسيات!$G$8,أساسيات!$I$8,IF(H406&lt;=أساسيات!$G$7,أساسيات!$I$7,IF(H406&lt;=أساسيات!$G$6,أساسيات!$I$6,IF(H406&lt;=أساسيات!$G$5,أساسيات!$I$5,IF(H406&lt;=أساسيات!$G$4,أساسيات!$I$4,IF(H406&lt;=أساسيات!$G$3,أساسيات!$I$3,أساسيات!$I$2))))))))))))</f>
        <v/>
      </c>
      <c r="AH406" s="91"/>
      <c r="AI406" s="99" t="str">
        <f>IFERROR(IF(H406="","",DATEDIF($H406,أساسيات!$J$2,"Y")),"")</f>
        <v/>
      </c>
      <c r="AJ406" s="99" t="str">
        <f>IFERROR(IF(H406="","",DATEDIF($H406,أساسيات!$J$2,"ym")),"")</f>
        <v/>
      </c>
      <c r="AK406" s="99" t="str">
        <f>IFERROR(IF(H406="","",DATEDIF($H406,أساسيات!$J$2,"md")),"")</f>
        <v/>
      </c>
      <c r="AL406" s="99"/>
      <c r="AM406" s="99"/>
      <c r="AN406" s="88"/>
      <c r="AO406" s="88"/>
      <c r="AP406" s="94">
        <v>127</v>
      </c>
      <c r="AQ406" s="94">
        <v>6</v>
      </c>
    </row>
    <row r="407" spans="1:43" s="96" customFormat="1" x14ac:dyDescent="0.25">
      <c r="A407" s="88">
        <v>159</v>
      </c>
      <c r="B407" s="89"/>
      <c r="C407" s="128" t="s">
        <v>524</v>
      </c>
      <c r="D407" s="128" t="s">
        <v>291</v>
      </c>
      <c r="E407" s="91" t="s">
        <v>148</v>
      </c>
      <c r="F407" s="129" t="s">
        <v>615</v>
      </c>
      <c r="G407" s="88"/>
      <c r="H407" s="92">
        <v>39086</v>
      </c>
      <c r="I407" s="92" t="s">
        <v>780</v>
      </c>
      <c r="J407" s="90"/>
      <c r="K407" s="97" t="s">
        <v>643</v>
      </c>
      <c r="L407" s="91" t="s">
        <v>65</v>
      </c>
      <c r="M407" s="91" t="s">
        <v>1110</v>
      </c>
      <c r="N407" s="88"/>
      <c r="O407" s="88"/>
      <c r="P407" s="88" t="s">
        <v>125</v>
      </c>
      <c r="Q407" s="93" t="s">
        <v>116</v>
      </c>
      <c r="R407" s="94" t="s">
        <v>780</v>
      </c>
      <c r="S407" s="94"/>
      <c r="T407" s="94"/>
      <c r="U407" s="94"/>
      <c r="V407" s="91"/>
      <c r="W407" s="88"/>
      <c r="X407" s="88"/>
      <c r="Y407" s="130"/>
      <c r="Z407" s="130"/>
      <c r="AA407" s="130"/>
      <c r="AB407" s="92" t="s">
        <v>780</v>
      </c>
      <c r="AC407" s="94" t="s">
        <v>780</v>
      </c>
      <c r="AD407" s="94" t="s">
        <v>780</v>
      </c>
      <c r="AE407" s="88" t="s">
        <v>52</v>
      </c>
      <c r="AF407" s="94" t="str">
        <f>IF(H407="","",IF(H407&lt;=أساسيات!$G$13,أساسيات!$H$13,IF(H407&lt;=أساسيات!$G$12,أساسيات!$H$12,IF(H407&lt;=أساسيات!$G$11,أساسيات!$H$11,IF(H407&lt;=أساسيات!$G$10,أساسيات!$H$10,IF(H407&lt;=أساسيات!$G$9,أساسيات!$H$9,IF(H407&lt;=أساسيات!$G$8,أساسيات!$H$8,IF(H407&lt;=أساسيات!$G$7,أساسيات!$H$7,IF(H407&lt;=أساسيات!$G$6,أساسيات!$H$6,IF(H407&lt;=أساسيات!$G$5,أساسيات!$H$5,IF(H407&lt;=أساسيات!$G$4,أساسيات!$H$4,IF(H407&lt;=أساسيات!$G$3,أساسيات!$H$3,أساسيات!$H$2))))))))))))</f>
        <v>الثامن</v>
      </c>
      <c r="AG407" s="95" t="str">
        <f>IF(H407="","",IF(H407&lt;=أساسيات!$G$13,أساسيات!$I$13,IF(H407&lt;=أساسيات!$G$12,أساسيات!$I$12,IF(H407&lt;=أساسيات!$G$11,أساسيات!$I$11,IF(H407&lt;=أساسيات!$G$10,أساسيات!$I$10,IF(H407&lt;=أساسيات!$G$9,أساسيات!$I$9,IF(H407&lt;=أساسيات!$G$8,أساسيات!$I$8,IF(H407&lt;=أساسيات!$G$7,أساسيات!$I$7,IF(H407&lt;=أساسيات!$G$6,أساسيات!$I$6,IF(H407&lt;=أساسيات!$G$5,أساسيات!$I$5,IF(H407&lt;=أساسيات!$G$4,أساسيات!$I$4,IF(H407&lt;=أساسيات!$G$3,أساسيات!$I$3,أساسيات!$I$2))))))))))))</f>
        <v>ويجوز سابع وسادس</v>
      </c>
      <c r="AH407" s="91"/>
      <c r="AI407" s="99">
        <f>IFERROR(IF(H407="","",DATEDIF($H407,أساسيات!$J$2,"Y")),"")</f>
        <v>12</v>
      </c>
      <c r="AJ407" s="99">
        <f>IFERROR(IF(H407="","",DATEDIF($H407,أساسيات!$J$2,"ym")),"")</f>
        <v>7</v>
      </c>
      <c r="AK407" s="99">
        <f>IFERROR(IF(H407="","",DATEDIF($H407,أساسيات!$J$2,"md")),"")</f>
        <v>28</v>
      </c>
      <c r="AL407" s="99"/>
      <c r="AM407" s="99"/>
      <c r="AN407" s="88"/>
      <c r="AO407" s="88"/>
      <c r="AP407" s="94" t="s">
        <v>780</v>
      </c>
      <c r="AQ407" s="94"/>
    </row>
    <row r="408" spans="1:43" s="96" customFormat="1" x14ac:dyDescent="0.25">
      <c r="A408" s="88">
        <v>160</v>
      </c>
      <c r="B408" s="89"/>
      <c r="C408" s="128" t="s">
        <v>155</v>
      </c>
      <c r="D408" s="128" t="s">
        <v>265</v>
      </c>
      <c r="E408" s="91" t="s">
        <v>110</v>
      </c>
      <c r="F408" s="129" t="s">
        <v>59</v>
      </c>
      <c r="G408" s="88" t="s">
        <v>244</v>
      </c>
      <c r="H408" s="92" t="s">
        <v>1458</v>
      </c>
      <c r="I408" s="92" t="s">
        <v>780</v>
      </c>
      <c r="J408" s="90"/>
      <c r="K408" s="97" t="s">
        <v>643</v>
      </c>
      <c r="L408" s="91" t="s">
        <v>393</v>
      </c>
      <c r="M408" s="91" t="s">
        <v>1111</v>
      </c>
      <c r="N408" s="88"/>
      <c r="O408" s="88" t="s">
        <v>4</v>
      </c>
      <c r="P408" s="88"/>
      <c r="Q408" s="93" t="s">
        <v>116</v>
      </c>
      <c r="R408" s="94" t="s">
        <v>780</v>
      </c>
      <c r="S408" s="94"/>
      <c r="T408" s="94"/>
      <c r="U408" s="94"/>
      <c r="V408" s="91"/>
      <c r="W408" s="88"/>
      <c r="X408" s="88"/>
      <c r="Y408" s="130"/>
      <c r="Z408" s="130"/>
      <c r="AA408" s="130"/>
      <c r="AB408" s="92" t="s">
        <v>780</v>
      </c>
      <c r="AC408" s="94" t="s">
        <v>780</v>
      </c>
      <c r="AD408" s="94" t="s">
        <v>780</v>
      </c>
      <c r="AE408" s="88" t="s">
        <v>52</v>
      </c>
      <c r="AF408" s="94" t="str">
        <f>IF(H408="","",IF(H408&lt;=أساسيات!$G$13,أساسيات!$H$13,IF(H408&lt;=أساسيات!$G$12,أساسيات!$H$12,IF(H408&lt;=أساسيات!$G$11,أساسيات!$H$11,IF(H408&lt;=أساسيات!$G$10,أساسيات!$H$10,IF(H408&lt;=أساسيات!$G$9,أساسيات!$H$9,IF(H408&lt;=أساسيات!$G$8,أساسيات!$H$8,IF(H408&lt;=أساسيات!$G$7,أساسيات!$H$7,IF(H408&lt;=أساسيات!$G$6,أساسيات!$H$6,IF(H408&lt;=أساسيات!$G$5,أساسيات!$H$5,IF(H408&lt;=أساسيات!$G$4,أساسيات!$H$4,IF(H408&lt;=أساسيات!$G$3,أساسيات!$H$3,أساسيات!$H$2))))))))))))</f>
        <v>قبل المدرسة</v>
      </c>
      <c r="AG408" s="95" t="str">
        <f>IF(H408="","",IF(H408&lt;=أساسيات!$G$13,أساسيات!$I$13,IF(H408&lt;=أساسيات!$G$12,أساسيات!$I$12,IF(H408&lt;=أساسيات!$G$11,أساسيات!$I$11,IF(H408&lt;=أساسيات!$G$10,أساسيات!$I$10,IF(H408&lt;=أساسيات!$G$9,أساسيات!$I$9,IF(H408&lt;=أساسيات!$G$8,أساسيات!$I$8,IF(H408&lt;=أساسيات!$G$7,أساسيات!$I$7,IF(H408&lt;=أساسيات!$G$6,أساسيات!$I$6,IF(H408&lt;=أساسيات!$G$5,أساسيات!$I$5,IF(H408&lt;=أساسيات!$G$4,أساسيات!$I$4,IF(H408&lt;=أساسيات!$G$3,أساسيات!$I$3,أساسيات!$I$2))))))))))))</f>
        <v>قبل</v>
      </c>
      <c r="AH408" s="91"/>
      <c r="AI408" s="99" t="str">
        <f>IFERROR(IF(H408="","",DATEDIF($H408,أساسيات!$J$2,"Y")),"")</f>
        <v/>
      </c>
      <c r="AJ408" s="99" t="str">
        <f>IFERROR(IF(H408="","",DATEDIF($H408,أساسيات!$J$2,"ym")),"")</f>
        <v/>
      </c>
      <c r="AK408" s="99" t="str">
        <f>IFERROR(IF(H408="","",DATEDIF($H408,أساسيات!$J$2,"md")),"")</f>
        <v/>
      </c>
      <c r="AL408" s="99"/>
      <c r="AM408" s="99"/>
      <c r="AN408" s="88"/>
      <c r="AO408" s="88"/>
      <c r="AP408" s="94" t="s">
        <v>780</v>
      </c>
      <c r="AQ408" s="94"/>
    </row>
    <row r="409" spans="1:43" s="96" customFormat="1" x14ac:dyDescent="0.25">
      <c r="A409" s="88">
        <v>161</v>
      </c>
      <c r="B409" s="89"/>
      <c r="C409" s="128" t="s">
        <v>155</v>
      </c>
      <c r="D409" s="128" t="s">
        <v>480</v>
      </c>
      <c r="E409" s="91" t="s">
        <v>110</v>
      </c>
      <c r="F409" s="129" t="s">
        <v>614</v>
      </c>
      <c r="G409" s="88"/>
      <c r="H409" s="92">
        <v>38741</v>
      </c>
      <c r="I409" s="92">
        <v>43659</v>
      </c>
      <c r="J409" s="90"/>
      <c r="K409" s="97" t="s">
        <v>643</v>
      </c>
      <c r="L409" s="91" t="s">
        <v>445</v>
      </c>
      <c r="M409" s="91" t="s">
        <v>972</v>
      </c>
      <c r="N409" s="88"/>
      <c r="O409" s="88"/>
      <c r="P409" s="88" t="s">
        <v>158</v>
      </c>
      <c r="Q409" s="93" t="s">
        <v>116</v>
      </c>
      <c r="R409" s="94"/>
      <c r="S409" s="94"/>
      <c r="T409" s="94"/>
      <c r="U409" s="94"/>
      <c r="V409" s="91"/>
      <c r="W409" s="88"/>
      <c r="X409" s="88"/>
      <c r="Y409" s="130">
        <v>954470910</v>
      </c>
      <c r="Z409" s="130"/>
      <c r="AA409" s="130"/>
      <c r="AB409" s="92">
        <v>43466</v>
      </c>
      <c r="AC409" s="94" t="s">
        <v>677</v>
      </c>
      <c r="AD409" s="94" t="s">
        <v>677</v>
      </c>
      <c r="AE409" s="88" t="s">
        <v>52</v>
      </c>
      <c r="AF409" s="94" t="str">
        <f>IF(H409="","",IF(H409&lt;=أساسيات!$G$13,أساسيات!$H$13,IF(H409&lt;=أساسيات!$G$12,أساسيات!$H$12,IF(H409&lt;=أساسيات!$G$11,أساسيات!$H$11,IF(H409&lt;=أساسيات!$G$10,أساسيات!$H$10,IF(H409&lt;=أساسيات!$G$9,أساسيات!$H$9,IF(H409&lt;=أساسيات!$G$8,أساسيات!$H$8,IF(H409&lt;=أساسيات!$G$7,أساسيات!$H$7,IF(H409&lt;=أساسيات!$G$6,أساسيات!$H$6,IF(H409&lt;=أساسيات!$G$5,أساسيات!$H$5,IF(H409&lt;=أساسيات!$G$4,أساسيات!$H$4,IF(H409&lt;=أساسيات!$G$3,أساسيات!$H$3,أساسيات!$H$2))))))))))))</f>
        <v>التاسع</v>
      </c>
      <c r="AG409" s="95" t="str">
        <f>IF(H409="","",IF(H409&lt;=أساسيات!$G$13,أساسيات!$I$13,IF(H409&lt;=أساسيات!$G$12,أساسيات!$I$12,IF(H409&lt;=أساسيات!$G$11,أساسيات!$I$11,IF(H409&lt;=أساسيات!$G$10,أساسيات!$I$10,IF(H409&lt;=أساسيات!$G$9,أساسيات!$I$9,IF(H409&lt;=أساسيات!$G$8,أساسيات!$I$8,IF(H409&lt;=أساسيات!$G$7,أساسيات!$I$7,IF(H409&lt;=أساسيات!$G$6,أساسيات!$I$6,IF(H409&lt;=أساسيات!$G$5,أساسيات!$I$5,IF(H409&lt;=أساسيات!$G$4,أساسيات!$I$4,IF(H409&lt;=أساسيات!$G$3,أساسيات!$I$3,أساسيات!$I$2))))))))))))</f>
        <v>ويجوز ثامن وسابع</v>
      </c>
      <c r="AH409" s="91"/>
      <c r="AI409" s="99">
        <f>IFERROR(IF(H409="","",DATEDIF($H409,أساسيات!$J$2,"Y")),"")</f>
        <v>13</v>
      </c>
      <c r="AJ409" s="99">
        <f>IFERROR(IF(H409="","",DATEDIF($H409,أساسيات!$J$2,"ym")),"")</f>
        <v>7</v>
      </c>
      <c r="AK409" s="99">
        <f>IFERROR(IF(H409="","",DATEDIF($H409,أساسيات!$J$2,"md")),"")</f>
        <v>8</v>
      </c>
      <c r="AL409" s="99"/>
      <c r="AM409" s="99"/>
      <c r="AN409" s="88"/>
      <c r="AO409" s="88"/>
      <c r="AP409" s="94">
        <v>128</v>
      </c>
      <c r="AQ409" s="94">
        <v>6</v>
      </c>
    </row>
    <row r="410" spans="1:43" s="96" customFormat="1" x14ac:dyDescent="0.25">
      <c r="A410" s="88">
        <v>163</v>
      </c>
      <c r="B410" s="89"/>
      <c r="C410" s="128" t="s">
        <v>472</v>
      </c>
      <c r="D410" s="128" t="s">
        <v>570</v>
      </c>
      <c r="E410" s="91" t="s">
        <v>110</v>
      </c>
      <c r="F410" s="129" t="s">
        <v>51</v>
      </c>
      <c r="G410" s="88" t="s">
        <v>650</v>
      </c>
      <c r="H410" s="92">
        <v>39286</v>
      </c>
      <c r="I410" s="92" t="s">
        <v>780</v>
      </c>
      <c r="J410" s="90"/>
      <c r="K410" s="97" t="s">
        <v>643</v>
      </c>
      <c r="L410" s="91" t="s">
        <v>585</v>
      </c>
      <c r="M410" s="91" t="s">
        <v>1112</v>
      </c>
      <c r="N410" s="88"/>
      <c r="O410" s="88" t="s">
        <v>571</v>
      </c>
      <c r="P410" s="88" t="s">
        <v>158</v>
      </c>
      <c r="Q410" s="93" t="s">
        <v>116</v>
      </c>
      <c r="R410" s="94" t="s">
        <v>780</v>
      </c>
      <c r="S410" s="94"/>
      <c r="T410" s="94"/>
      <c r="U410" s="94"/>
      <c r="V410" s="91"/>
      <c r="W410" s="88"/>
      <c r="X410" s="88"/>
      <c r="Y410" s="130">
        <v>952344361</v>
      </c>
      <c r="Z410" s="130"/>
      <c r="AA410" s="130"/>
      <c r="AB410" s="92" t="s">
        <v>780</v>
      </c>
      <c r="AC410" s="94" t="s">
        <v>780</v>
      </c>
      <c r="AD410" s="94" t="s">
        <v>780</v>
      </c>
      <c r="AE410" s="88" t="s">
        <v>52</v>
      </c>
      <c r="AF410" s="94" t="str">
        <f>IF(H410="","",IF(H410&lt;=أساسيات!$G$13,أساسيات!$H$13,IF(H410&lt;=أساسيات!$G$12,أساسيات!$H$12,IF(H410&lt;=أساسيات!$G$11,أساسيات!$H$11,IF(H410&lt;=أساسيات!$G$10,أساسيات!$H$10,IF(H410&lt;=أساسيات!$G$9,أساسيات!$H$9,IF(H410&lt;=أساسيات!$G$8,أساسيات!$H$8,IF(H410&lt;=أساسيات!$G$7,أساسيات!$H$7,IF(H410&lt;=أساسيات!$G$6,أساسيات!$H$6,IF(H410&lt;=أساسيات!$G$5,أساسيات!$H$5,IF(H410&lt;=أساسيات!$G$4,أساسيات!$H$4,IF(H410&lt;=أساسيات!$G$3,أساسيات!$H$3,أساسيات!$H$2))))))))))))</f>
        <v>السابع</v>
      </c>
      <c r="AG410" s="95" t="str">
        <f>IF(H410="","",IF(H410&lt;=أساسيات!$G$13,أساسيات!$I$13,IF(H410&lt;=أساسيات!$G$12,أساسيات!$I$12,IF(H410&lt;=أساسيات!$G$11,أساسيات!$I$11,IF(H410&lt;=أساسيات!$G$10,أساسيات!$I$10,IF(H410&lt;=أساسيات!$G$9,أساسيات!$I$9,IF(H410&lt;=أساسيات!$G$8,أساسيات!$I$8,IF(H410&lt;=أساسيات!$G$7,أساسيات!$I$7,IF(H410&lt;=أساسيات!$G$6,أساسيات!$I$6,IF(H410&lt;=أساسيات!$G$5,أساسيات!$I$5,IF(H410&lt;=أساسيات!$G$4,أساسيات!$I$4,IF(H410&lt;=أساسيات!$G$3,أساسيات!$I$3,أساسيات!$I$2))))))))))))</f>
        <v>ويجوز سادس وخامس</v>
      </c>
      <c r="AH410" s="91"/>
      <c r="AI410" s="99">
        <f>IFERROR(IF(H410="","",DATEDIF($H410,أساسيات!$J$2,"Y")),"")</f>
        <v>12</v>
      </c>
      <c r="AJ410" s="99">
        <f>IFERROR(IF(H410="","",DATEDIF($H410,أساسيات!$J$2,"ym")),"")</f>
        <v>1</v>
      </c>
      <c r="AK410" s="99">
        <f>IFERROR(IF(H410="","",DATEDIF($H410,أساسيات!$J$2,"md")),"")</f>
        <v>9</v>
      </c>
      <c r="AL410" s="99"/>
      <c r="AM410" s="99"/>
      <c r="AN410" s="88"/>
      <c r="AO410" s="88"/>
      <c r="AP410" s="94" t="s">
        <v>780</v>
      </c>
      <c r="AQ410" s="94"/>
    </row>
    <row r="411" spans="1:43" s="96" customFormat="1" x14ac:dyDescent="0.25">
      <c r="A411" s="88">
        <v>166</v>
      </c>
      <c r="B411" s="89"/>
      <c r="C411" s="128" t="s">
        <v>568</v>
      </c>
      <c r="D411" s="128" t="s">
        <v>470</v>
      </c>
      <c r="E411" s="91" t="s">
        <v>113</v>
      </c>
      <c r="F411" s="129" t="s">
        <v>13</v>
      </c>
      <c r="G411" s="88" t="s">
        <v>158</v>
      </c>
      <c r="H411" s="92"/>
      <c r="I411" s="92" t="s">
        <v>780</v>
      </c>
      <c r="J411" s="90"/>
      <c r="K411" s="97" t="s">
        <v>643</v>
      </c>
      <c r="L411" s="91" t="s">
        <v>589</v>
      </c>
      <c r="M411" s="91" t="s">
        <v>1115</v>
      </c>
      <c r="N411" s="88"/>
      <c r="O411" s="88"/>
      <c r="P411" s="88" t="s">
        <v>158</v>
      </c>
      <c r="Q411" s="93" t="s">
        <v>115</v>
      </c>
      <c r="R411" s="94" t="s">
        <v>780</v>
      </c>
      <c r="S411" s="94"/>
      <c r="T411" s="94"/>
      <c r="U411" s="94"/>
      <c r="V411" s="91"/>
      <c r="W411" s="88"/>
      <c r="X411" s="88"/>
      <c r="Y411" s="130"/>
      <c r="Z411" s="130"/>
      <c r="AA411" s="130"/>
      <c r="AB411" s="92" t="s">
        <v>780</v>
      </c>
      <c r="AC411" s="94" t="s">
        <v>780</v>
      </c>
      <c r="AD411" s="94" t="s">
        <v>780</v>
      </c>
      <c r="AE411" s="88" t="s">
        <v>52</v>
      </c>
      <c r="AF411" s="94" t="str">
        <f>IF(H411="","",IF(H411&lt;=أساسيات!$G$13,أساسيات!$H$13,IF(H411&lt;=أساسيات!$G$12,أساسيات!$H$12,IF(H411&lt;=أساسيات!$G$11,أساسيات!$H$11,IF(H411&lt;=أساسيات!$G$10,أساسيات!$H$10,IF(H411&lt;=أساسيات!$G$9,أساسيات!$H$9,IF(H411&lt;=أساسيات!$G$8,أساسيات!$H$8,IF(H411&lt;=أساسيات!$G$7,أساسيات!$H$7,IF(H411&lt;=أساسيات!$G$6,أساسيات!$H$6,IF(H411&lt;=أساسيات!$G$5,أساسيات!$H$5,IF(H411&lt;=أساسيات!$G$4,أساسيات!$H$4,IF(H411&lt;=أساسيات!$G$3,أساسيات!$H$3,أساسيات!$H$2))))))))))))</f>
        <v/>
      </c>
      <c r="AG411" s="95" t="str">
        <f>IF(H411="","",IF(H411&lt;=أساسيات!$G$13,أساسيات!$I$13,IF(H411&lt;=أساسيات!$G$12,أساسيات!$I$12,IF(H411&lt;=أساسيات!$G$11,أساسيات!$I$11,IF(H411&lt;=أساسيات!$G$10,أساسيات!$I$10,IF(H411&lt;=أساسيات!$G$9,أساسيات!$I$9,IF(H411&lt;=أساسيات!$G$8,أساسيات!$I$8,IF(H411&lt;=أساسيات!$G$7,أساسيات!$I$7,IF(H411&lt;=أساسيات!$G$6,أساسيات!$I$6,IF(H411&lt;=أساسيات!$G$5,أساسيات!$I$5,IF(H411&lt;=أساسيات!$G$4,أساسيات!$I$4,IF(H411&lt;=أساسيات!$G$3,أساسيات!$I$3,أساسيات!$I$2))))))))))))</f>
        <v/>
      </c>
      <c r="AH411" s="91"/>
      <c r="AI411" s="99" t="str">
        <f>IFERROR(IF(H411="","",DATEDIF($H411,أساسيات!$J$2,"Y")),"")</f>
        <v/>
      </c>
      <c r="AJ411" s="99" t="str">
        <f>IFERROR(IF(H411="","",DATEDIF($H411,أساسيات!$J$2,"ym")),"")</f>
        <v/>
      </c>
      <c r="AK411" s="99" t="str">
        <f>IFERROR(IF(H411="","",DATEDIF($H411,أساسيات!$J$2,"md")),"")</f>
        <v/>
      </c>
      <c r="AL411" s="99"/>
      <c r="AM411" s="99"/>
      <c r="AN411" s="88"/>
      <c r="AO411" s="88"/>
      <c r="AP411" s="94" t="s">
        <v>780</v>
      </c>
      <c r="AQ411" s="94"/>
    </row>
    <row r="412" spans="1:43" s="96" customFormat="1" x14ac:dyDescent="0.25">
      <c r="A412" s="88">
        <v>168</v>
      </c>
      <c r="B412" s="89"/>
      <c r="C412" s="128" t="s">
        <v>266</v>
      </c>
      <c r="D412" s="128" t="s">
        <v>265</v>
      </c>
      <c r="E412" s="91" t="s">
        <v>110</v>
      </c>
      <c r="F412" s="129" t="s">
        <v>59</v>
      </c>
      <c r="G412" s="88" t="s">
        <v>244</v>
      </c>
      <c r="H412" s="92">
        <v>38733</v>
      </c>
      <c r="I412" s="92" t="s">
        <v>780</v>
      </c>
      <c r="J412" s="90"/>
      <c r="K412" s="97" t="s">
        <v>643</v>
      </c>
      <c r="L412" s="91" t="s">
        <v>367</v>
      </c>
      <c r="M412" s="91" t="s">
        <v>1117</v>
      </c>
      <c r="N412" s="88"/>
      <c r="O412" s="88" t="s">
        <v>237</v>
      </c>
      <c r="P412" s="88"/>
      <c r="Q412" s="93" t="s">
        <v>115</v>
      </c>
      <c r="R412" s="94" t="s">
        <v>780</v>
      </c>
      <c r="S412" s="94"/>
      <c r="T412" s="94"/>
      <c r="U412" s="94"/>
      <c r="V412" s="91"/>
      <c r="W412" s="88"/>
      <c r="X412" s="88"/>
      <c r="Y412" s="130"/>
      <c r="Z412" s="130"/>
      <c r="AA412" s="130"/>
      <c r="AB412" s="92" t="s">
        <v>780</v>
      </c>
      <c r="AC412" s="94" t="s">
        <v>780</v>
      </c>
      <c r="AD412" s="94" t="s">
        <v>780</v>
      </c>
      <c r="AE412" s="88" t="s">
        <v>53</v>
      </c>
      <c r="AF412" s="94" t="str">
        <f>IF(H412="","",IF(H412&lt;=أساسيات!$G$13,أساسيات!$H$13,IF(H412&lt;=أساسيات!$G$12,أساسيات!$H$12,IF(H412&lt;=أساسيات!$G$11,أساسيات!$H$11,IF(H412&lt;=أساسيات!$G$10,أساسيات!$H$10,IF(H412&lt;=أساسيات!$G$9,أساسيات!$H$9,IF(H412&lt;=أساسيات!$G$8,أساسيات!$H$8,IF(H412&lt;=أساسيات!$G$7,أساسيات!$H$7,IF(H412&lt;=أساسيات!$G$6,أساسيات!$H$6,IF(H412&lt;=أساسيات!$G$5,أساسيات!$H$5,IF(H412&lt;=أساسيات!$G$4,أساسيات!$H$4,IF(H412&lt;=أساسيات!$G$3,أساسيات!$H$3,أساسيات!$H$2))))))))))))</f>
        <v>التاسع</v>
      </c>
      <c r="AG412" s="95" t="str">
        <f>IF(H412="","",IF(H412&lt;=أساسيات!$G$13,أساسيات!$I$13,IF(H412&lt;=أساسيات!$G$12,أساسيات!$I$12,IF(H412&lt;=أساسيات!$G$11,أساسيات!$I$11,IF(H412&lt;=أساسيات!$G$10,أساسيات!$I$10,IF(H412&lt;=أساسيات!$G$9,أساسيات!$I$9,IF(H412&lt;=أساسيات!$G$8,أساسيات!$I$8,IF(H412&lt;=أساسيات!$G$7,أساسيات!$I$7,IF(H412&lt;=أساسيات!$G$6,أساسيات!$I$6,IF(H412&lt;=أساسيات!$G$5,أساسيات!$I$5,IF(H412&lt;=أساسيات!$G$4,أساسيات!$I$4,IF(H412&lt;=أساسيات!$G$3,أساسيات!$I$3,أساسيات!$I$2))))))))))))</f>
        <v>ويجوز ثامن وسابع</v>
      </c>
      <c r="AH412" s="91"/>
      <c r="AI412" s="99">
        <f>IFERROR(IF(H412="","",DATEDIF($H412,أساسيات!$J$2,"Y")),"")</f>
        <v>13</v>
      </c>
      <c r="AJ412" s="99">
        <f>IFERROR(IF(H412="","",DATEDIF($H412,أساسيات!$J$2,"ym")),"")</f>
        <v>7</v>
      </c>
      <c r="AK412" s="99">
        <f>IFERROR(IF(H412="","",DATEDIF($H412,أساسيات!$J$2,"md")),"")</f>
        <v>16</v>
      </c>
      <c r="AL412" s="99"/>
      <c r="AM412" s="99"/>
      <c r="AN412" s="88"/>
      <c r="AO412" s="88"/>
      <c r="AP412" s="94" t="s">
        <v>780</v>
      </c>
      <c r="AQ412" s="94"/>
    </row>
    <row r="413" spans="1:43" s="96" customFormat="1" x14ac:dyDescent="0.25">
      <c r="A413" s="88">
        <v>169</v>
      </c>
      <c r="B413" s="89"/>
      <c r="C413" s="128" t="s">
        <v>225</v>
      </c>
      <c r="D413" s="128" t="s">
        <v>226</v>
      </c>
      <c r="E413" s="91" t="s">
        <v>110</v>
      </c>
      <c r="F413" s="129" t="s">
        <v>227</v>
      </c>
      <c r="G413" s="88"/>
      <c r="H413" s="92">
        <v>39092</v>
      </c>
      <c r="I413" s="92" t="s">
        <v>780</v>
      </c>
      <c r="J413" s="90"/>
      <c r="K413" s="97" t="s">
        <v>643</v>
      </c>
      <c r="L413" s="91" t="s">
        <v>99</v>
      </c>
      <c r="M413" s="91" t="s">
        <v>1118</v>
      </c>
      <c r="N413" s="88"/>
      <c r="O413" s="88"/>
      <c r="P413" s="88" t="s">
        <v>158</v>
      </c>
      <c r="Q413" s="93" t="s">
        <v>115</v>
      </c>
      <c r="R413" s="94" t="s">
        <v>780</v>
      </c>
      <c r="S413" s="94"/>
      <c r="T413" s="94"/>
      <c r="U413" s="94"/>
      <c r="V413" s="91"/>
      <c r="W413" s="88"/>
      <c r="X413" s="88"/>
      <c r="Y413" s="130">
        <v>945267448</v>
      </c>
      <c r="Z413" s="130"/>
      <c r="AA413" s="130"/>
      <c r="AB413" s="92" t="s">
        <v>780</v>
      </c>
      <c r="AC413" s="94" t="s">
        <v>780</v>
      </c>
      <c r="AD413" s="94" t="s">
        <v>780</v>
      </c>
      <c r="AE413" s="88" t="s">
        <v>53</v>
      </c>
      <c r="AF413" s="94" t="str">
        <f>IF(H413="","",IF(H413&lt;=أساسيات!$G$13,أساسيات!$H$13,IF(H413&lt;=أساسيات!$G$12,أساسيات!$H$12,IF(H413&lt;=أساسيات!$G$11,أساسيات!$H$11,IF(H413&lt;=أساسيات!$G$10,أساسيات!$H$10,IF(H413&lt;=أساسيات!$G$9,أساسيات!$H$9,IF(H413&lt;=أساسيات!$G$8,أساسيات!$H$8,IF(H413&lt;=أساسيات!$G$7,أساسيات!$H$7,IF(H413&lt;=أساسيات!$G$6,أساسيات!$H$6,IF(H413&lt;=أساسيات!$G$5,أساسيات!$H$5,IF(H413&lt;=أساسيات!$G$4,أساسيات!$H$4,IF(H413&lt;=أساسيات!$G$3,أساسيات!$H$3,أساسيات!$H$2))))))))))))</f>
        <v>الثامن</v>
      </c>
      <c r="AG413" s="95" t="str">
        <f>IF(H413="","",IF(H413&lt;=أساسيات!$G$13,أساسيات!$I$13,IF(H413&lt;=أساسيات!$G$12,أساسيات!$I$12,IF(H413&lt;=أساسيات!$G$11,أساسيات!$I$11,IF(H413&lt;=أساسيات!$G$10,أساسيات!$I$10,IF(H413&lt;=أساسيات!$G$9,أساسيات!$I$9,IF(H413&lt;=أساسيات!$G$8,أساسيات!$I$8,IF(H413&lt;=أساسيات!$G$7,أساسيات!$I$7,IF(H413&lt;=أساسيات!$G$6,أساسيات!$I$6,IF(H413&lt;=أساسيات!$G$5,أساسيات!$I$5,IF(H413&lt;=أساسيات!$G$4,أساسيات!$I$4,IF(H413&lt;=أساسيات!$G$3,أساسيات!$I$3,أساسيات!$I$2))))))))))))</f>
        <v>ويجوز سابع وسادس</v>
      </c>
      <c r="AH413" s="91"/>
      <c r="AI413" s="99">
        <f>IFERROR(IF(H413="","",DATEDIF($H413,أساسيات!$J$2,"Y")),"")</f>
        <v>12</v>
      </c>
      <c r="AJ413" s="99">
        <f>IFERROR(IF(H413="","",DATEDIF($H413,أساسيات!$J$2,"ym")),"")</f>
        <v>7</v>
      </c>
      <c r="AK413" s="99">
        <f>IFERROR(IF(H413="","",DATEDIF($H413,أساسيات!$J$2,"md")),"")</f>
        <v>22</v>
      </c>
      <c r="AL413" s="99"/>
      <c r="AM413" s="99"/>
      <c r="AN413" s="88"/>
      <c r="AO413" s="88"/>
      <c r="AP413" s="94" t="s">
        <v>780</v>
      </c>
      <c r="AQ413" s="94"/>
    </row>
    <row r="414" spans="1:43" s="96" customFormat="1" x14ac:dyDescent="0.25">
      <c r="A414" s="88">
        <v>170</v>
      </c>
      <c r="B414" s="89"/>
      <c r="C414" s="128" t="s">
        <v>132</v>
      </c>
      <c r="D414" s="128" t="s">
        <v>531</v>
      </c>
      <c r="E414" s="91" t="s">
        <v>113</v>
      </c>
      <c r="F414" s="129" t="s">
        <v>41</v>
      </c>
      <c r="G414" s="88"/>
      <c r="H414" s="92">
        <v>38487</v>
      </c>
      <c r="I414" s="92">
        <v>43668</v>
      </c>
      <c r="J414" s="90"/>
      <c r="K414" s="97" t="s">
        <v>643</v>
      </c>
      <c r="L414" s="91" t="s">
        <v>448</v>
      </c>
      <c r="M414" s="91" t="s">
        <v>983</v>
      </c>
      <c r="N414" s="88"/>
      <c r="O414" s="88"/>
      <c r="P414" s="88" t="s">
        <v>158</v>
      </c>
      <c r="Q414" s="93" t="s">
        <v>116</v>
      </c>
      <c r="R414" s="94"/>
      <c r="S414" s="94"/>
      <c r="T414" s="94"/>
      <c r="U414" s="94"/>
      <c r="V414" s="91"/>
      <c r="W414" s="88"/>
      <c r="X414" s="88"/>
      <c r="Y414" s="130"/>
      <c r="Z414" s="130"/>
      <c r="AA414" s="130"/>
      <c r="AB414" s="92">
        <v>43497</v>
      </c>
      <c r="AC414" s="94" t="s">
        <v>677</v>
      </c>
      <c r="AD414" s="94" t="s">
        <v>677</v>
      </c>
      <c r="AE414" s="88" t="s">
        <v>53</v>
      </c>
      <c r="AF414" s="94" t="str">
        <f>IF(H414="","",IF(H414&lt;=أساسيات!$G$13,أساسيات!$H$13,IF(H414&lt;=أساسيات!$G$12,أساسيات!$H$12,IF(H414&lt;=أساسيات!$G$11,أساسيات!$H$11,IF(H414&lt;=أساسيات!$G$10,أساسيات!$H$10,IF(H414&lt;=أساسيات!$G$9,أساسيات!$H$9,IF(H414&lt;=أساسيات!$G$8,أساسيات!$H$8,IF(H414&lt;=أساسيات!$G$7,أساسيات!$H$7,IF(H414&lt;=أساسيات!$G$6,أساسيات!$H$6,IF(H414&lt;=أساسيات!$G$5,أساسيات!$H$5,IF(H414&lt;=أساسيات!$G$4,أساسيات!$H$4,IF(H414&lt;=أساسيات!$G$3,أساسيات!$H$3,أساسيات!$H$2))))))))))))</f>
        <v>التاسع</v>
      </c>
      <c r="AG414" s="95" t="str">
        <f>IF(H414="","",IF(H414&lt;=أساسيات!$G$13,أساسيات!$I$13,IF(H414&lt;=أساسيات!$G$12,أساسيات!$I$12,IF(H414&lt;=أساسيات!$G$11,أساسيات!$I$11,IF(H414&lt;=أساسيات!$G$10,أساسيات!$I$10,IF(H414&lt;=أساسيات!$G$9,أساسيات!$I$9,IF(H414&lt;=أساسيات!$G$8,أساسيات!$I$8,IF(H414&lt;=أساسيات!$G$7,أساسيات!$I$7,IF(H414&lt;=أساسيات!$G$6,أساسيات!$I$6,IF(H414&lt;=أساسيات!$G$5,أساسيات!$I$5,IF(H414&lt;=أساسيات!$G$4,أساسيات!$I$4,IF(H414&lt;=أساسيات!$G$3,أساسيات!$I$3,أساسيات!$I$2))))))))))))</f>
        <v>ويجوز ثامن وسابع</v>
      </c>
      <c r="AH414" s="91"/>
      <c r="AI414" s="99">
        <f>IFERROR(IF(H414="","",DATEDIF($H414,أساسيات!$J$2,"Y")),"")</f>
        <v>14</v>
      </c>
      <c r="AJ414" s="99">
        <f>IFERROR(IF(H414="","",DATEDIF($H414,أساسيات!$J$2,"ym")),"")</f>
        <v>3</v>
      </c>
      <c r="AK414" s="99">
        <f>IFERROR(IF(H414="","",DATEDIF($H414,أساسيات!$J$2,"md")),"")</f>
        <v>17</v>
      </c>
      <c r="AL414" s="99"/>
      <c r="AM414" s="99"/>
      <c r="AN414" s="88"/>
      <c r="AO414" s="88"/>
      <c r="AP414" s="94">
        <v>140</v>
      </c>
      <c r="AQ414" s="94">
        <v>6</v>
      </c>
    </row>
    <row r="415" spans="1:43" s="96" customFormat="1" x14ac:dyDescent="0.25">
      <c r="A415" s="88">
        <v>171</v>
      </c>
      <c r="B415" s="89"/>
      <c r="C415" s="128" t="s">
        <v>285</v>
      </c>
      <c r="D415" s="128" t="s">
        <v>120</v>
      </c>
      <c r="E415" s="91" t="s">
        <v>145</v>
      </c>
      <c r="F415" s="129" t="s">
        <v>616</v>
      </c>
      <c r="G415" s="88" t="s">
        <v>244</v>
      </c>
      <c r="H415" s="92">
        <v>37622</v>
      </c>
      <c r="I415" s="92" t="s">
        <v>780</v>
      </c>
      <c r="J415" s="90"/>
      <c r="K415" s="97" t="s">
        <v>643</v>
      </c>
      <c r="L415" s="91" t="s">
        <v>98</v>
      </c>
      <c r="M415" s="91" t="s">
        <v>1119</v>
      </c>
      <c r="N415" s="88"/>
      <c r="O415" s="88" t="s">
        <v>244</v>
      </c>
      <c r="P415" s="88" t="s">
        <v>114</v>
      </c>
      <c r="Q415" s="93" t="s">
        <v>116</v>
      </c>
      <c r="R415" s="94" t="s">
        <v>780</v>
      </c>
      <c r="S415" s="94"/>
      <c r="T415" s="94"/>
      <c r="U415" s="94"/>
      <c r="V415" s="91"/>
      <c r="W415" s="88"/>
      <c r="X415" s="88"/>
      <c r="Y415" s="130"/>
      <c r="Z415" s="130"/>
      <c r="AA415" s="130"/>
      <c r="AB415" s="92" t="s">
        <v>780</v>
      </c>
      <c r="AC415" s="94" t="s">
        <v>780</v>
      </c>
      <c r="AD415" s="94" t="s">
        <v>780</v>
      </c>
      <c r="AE415" s="88" t="s">
        <v>53</v>
      </c>
      <c r="AF415" s="94" t="str">
        <f>IF(H415="","",IF(H415&lt;=أساسيات!$G$13,أساسيات!$H$13,IF(H415&lt;=أساسيات!$G$12,أساسيات!$H$12,IF(H415&lt;=أساسيات!$G$11,أساسيات!$H$11,IF(H415&lt;=أساسيات!$G$10,أساسيات!$H$10,IF(H415&lt;=أساسيات!$G$9,أساسيات!$H$9,IF(H415&lt;=أساسيات!$G$8,أساسيات!$H$8,IF(H415&lt;=أساسيات!$G$7,أساسيات!$H$7,IF(H415&lt;=أساسيات!$G$6,أساسيات!$H$6,IF(H415&lt;=أساسيات!$G$5,أساسيات!$H$5,IF(H415&lt;=أساسيات!$G$4,أساسيات!$H$4,IF(H415&lt;=أساسيات!$G$3,أساسيات!$H$3,أساسيات!$H$2))))))))))))</f>
        <v>ثانوي</v>
      </c>
      <c r="AG415" s="95" t="str">
        <f>IF(H415="","",IF(H415&lt;=أساسيات!$G$13,أساسيات!$I$13,IF(H415&lt;=أساسيات!$G$12,أساسيات!$I$12,IF(H415&lt;=أساسيات!$G$11,أساسيات!$I$11,IF(H415&lt;=أساسيات!$G$10,أساسيات!$I$10,IF(H415&lt;=أساسيات!$G$9,أساسيات!$I$9,IF(H415&lt;=أساسيات!$G$8,أساسيات!$I$8,IF(H415&lt;=أساسيات!$G$7,أساسيات!$I$7,IF(H415&lt;=أساسيات!$G$6,أساسيات!$I$6,IF(H415&lt;=أساسيات!$G$5,أساسيات!$I$5,IF(H415&lt;=أساسيات!$G$4,أساسيات!$I$4,IF(H415&lt;=أساسيات!$G$3,أساسيات!$I$3,أساسيات!$I$2))))))))))))</f>
        <v>ويجوز تاسع</v>
      </c>
      <c r="AH415" s="91"/>
      <c r="AI415" s="99">
        <f>IFERROR(IF(H415="","",DATEDIF($H415,أساسيات!$J$2,"Y")),"")</f>
        <v>16</v>
      </c>
      <c r="AJ415" s="99">
        <f>IFERROR(IF(H415="","",DATEDIF($H415,أساسيات!$J$2,"ym")),"")</f>
        <v>8</v>
      </c>
      <c r="AK415" s="99">
        <f>IFERROR(IF(H415="","",DATEDIF($H415,أساسيات!$J$2,"md")),"")</f>
        <v>0</v>
      </c>
      <c r="AL415" s="99"/>
      <c r="AM415" s="99"/>
      <c r="AN415" s="88"/>
      <c r="AO415" s="88"/>
      <c r="AP415" s="94" t="s">
        <v>780</v>
      </c>
      <c r="AQ415" s="94"/>
    </row>
    <row r="416" spans="1:43" s="96" customFormat="1" x14ac:dyDescent="0.25">
      <c r="A416" s="88">
        <v>172</v>
      </c>
      <c r="B416" s="89"/>
      <c r="C416" s="128" t="s">
        <v>110</v>
      </c>
      <c r="D416" s="128" t="s">
        <v>532</v>
      </c>
      <c r="E416" s="91" t="s">
        <v>270</v>
      </c>
      <c r="F416" s="129" t="s">
        <v>12</v>
      </c>
      <c r="G416" s="88"/>
      <c r="H416" s="92">
        <v>38718</v>
      </c>
      <c r="I416" s="92" t="s">
        <v>780</v>
      </c>
      <c r="J416" s="90"/>
      <c r="K416" s="97" t="s">
        <v>643</v>
      </c>
      <c r="L416" s="91" t="s">
        <v>446</v>
      </c>
      <c r="M416" s="91" t="s">
        <v>1120</v>
      </c>
      <c r="N416" s="88"/>
      <c r="O416" s="88" t="s">
        <v>477</v>
      </c>
      <c r="P416" s="88" t="s">
        <v>158</v>
      </c>
      <c r="Q416" s="93" t="s">
        <v>116</v>
      </c>
      <c r="R416" s="94" t="s">
        <v>780</v>
      </c>
      <c r="S416" s="94"/>
      <c r="T416" s="94"/>
      <c r="U416" s="94"/>
      <c r="V416" s="91"/>
      <c r="W416" s="88"/>
      <c r="X416" s="88"/>
      <c r="Y416" s="130"/>
      <c r="Z416" s="130"/>
      <c r="AA416" s="130"/>
      <c r="AB416" s="92" t="s">
        <v>780</v>
      </c>
      <c r="AC416" s="94" t="s">
        <v>780</v>
      </c>
      <c r="AD416" s="94" t="s">
        <v>780</v>
      </c>
      <c r="AE416" s="88" t="s">
        <v>53</v>
      </c>
      <c r="AF416" s="94" t="str">
        <f>IF(H416="","",IF(H416&lt;=أساسيات!$G$13,أساسيات!$H$13,IF(H416&lt;=أساسيات!$G$12,أساسيات!$H$12,IF(H416&lt;=أساسيات!$G$11,أساسيات!$H$11,IF(H416&lt;=أساسيات!$G$10,أساسيات!$H$10,IF(H416&lt;=أساسيات!$G$9,أساسيات!$H$9,IF(H416&lt;=أساسيات!$G$8,أساسيات!$H$8,IF(H416&lt;=أساسيات!$G$7,أساسيات!$H$7,IF(H416&lt;=أساسيات!$G$6,أساسيات!$H$6,IF(H416&lt;=أساسيات!$G$5,أساسيات!$H$5,IF(H416&lt;=أساسيات!$G$4,أساسيات!$H$4,IF(H416&lt;=أساسيات!$G$3,أساسيات!$H$3,أساسيات!$H$2))))))))))))</f>
        <v>التاسع</v>
      </c>
      <c r="AG416" s="95" t="str">
        <f>IF(H416="","",IF(H416&lt;=أساسيات!$G$13,أساسيات!$I$13,IF(H416&lt;=أساسيات!$G$12,أساسيات!$I$12,IF(H416&lt;=أساسيات!$G$11,أساسيات!$I$11,IF(H416&lt;=أساسيات!$G$10,أساسيات!$I$10,IF(H416&lt;=أساسيات!$G$9,أساسيات!$I$9,IF(H416&lt;=أساسيات!$G$8,أساسيات!$I$8,IF(H416&lt;=أساسيات!$G$7,أساسيات!$I$7,IF(H416&lt;=أساسيات!$G$6,أساسيات!$I$6,IF(H416&lt;=أساسيات!$G$5,أساسيات!$I$5,IF(H416&lt;=أساسيات!$G$4,أساسيات!$I$4,IF(H416&lt;=أساسيات!$G$3,أساسيات!$I$3,أساسيات!$I$2))))))))))))</f>
        <v>ويجوز ثامن وسابع</v>
      </c>
      <c r="AH416" s="91"/>
      <c r="AI416" s="99">
        <f>IFERROR(IF(H416="","",DATEDIF($H416,أساسيات!$J$2,"Y")),"")</f>
        <v>13</v>
      </c>
      <c r="AJ416" s="99">
        <f>IFERROR(IF(H416="","",DATEDIF($H416,أساسيات!$J$2,"ym")),"")</f>
        <v>8</v>
      </c>
      <c r="AK416" s="99">
        <f>IFERROR(IF(H416="","",DATEDIF($H416,أساسيات!$J$2,"md")),"")</f>
        <v>0</v>
      </c>
      <c r="AL416" s="99"/>
      <c r="AM416" s="99"/>
      <c r="AN416" s="88"/>
      <c r="AO416" s="88"/>
      <c r="AP416" s="94" t="s">
        <v>780</v>
      </c>
      <c r="AQ416" s="94"/>
    </row>
    <row r="417" spans="1:43" s="96" customFormat="1" x14ac:dyDescent="0.25">
      <c r="A417" s="88">
        <v>173</v>
      </c>
      <c r="B417" s="89"/>
      <c r="C417" s="128" t="s">
        <v>110</v>
      </c>
      <c r="D417" s="128" t="s">
        <v>133</v>
      </c>
      <c r="E417" s="91" t="s">
        <v>113</v>
      </c>
      <c r="F417" s="129" t="s">
        <v>9</v>
      </c>
      <c r="G417" s="88"/>
      <c r="H417" s="92">
        <v>39234</v>
      </c>
      <c r="I417" s="92" t="s">
        <v>780</v>
      </c>
      <c r="J417" s="90"/>
      <c r="K417" s="97" t="s">
        <v>643</v>
      </c>
      <c r="L417" s="91" t="s">
        <v>346</v>
      </c>
      <c r="M417" s="91" t="s">
        <v>1121</v>
      </c>
      <c r="N417" s="88"/>
      <c r="O417" s="88"/>
      <c r="P417" s="88" t="s">
        <v>114</v>
      </c>
      <c r="Q417" s="93" t="s">
        <v>116</v>
      </c>
      <c r="R417" s="94" t="s">
        <v>780</v>
      </c>
      <c r="S417" s="94"/>
      <c r="T417" s="94"/>
      <c r="U417" s="94"/>
      <c r="V417" s="91"/>
      <c r="W417" s="88"/>
      <c r="X417" s="88"/>
      <c r="Y417" s="130"/>
      <c r="Z417" s="130"/>
      <c r="AA417" s="130"/>
      <c r="AB417" s="92" t="s">
        <v>780</v>
      </c>
      <c r="AC417" s="94" t="s">
        <v>780</v>
      </c>
      <c r="AD417" s="94" t="s">
        <v>780</v>
      </c>
      <c r="AE417" s="88" t="s">
        <v>53</v>
      </c>
      <c r="AF417" s="94" t="str">
        <f>IF(H417="","",IF(H417&lt;=أساسيات!$G$13,أساسيات!$H$13,IF(H417&lt;=أساسيات!$G$12,أساسيات!$H$12,IF(H417&lt;=أساسيات!$G$11,أساسيات!$H$11,IF(H417&lt;=أساسيات!$G$10,أساسيات!$H$10,IF(H417&lt;=أساسيات!$G$9,أساسيات!$H$9,IF(H417&lt;=أساسيات!$G$8,أساسيات!$H$8,IF(H417&lt;=أساسيات!$G$7,أساسيات!$H$7,IF(H417&lt;=أساسيات!$G$6,أساسيات!$H$6,IF(H417&lt;=أساسيات!$G$5,أساسيات!$H$5,IF(H417&lt;=أساسيات!$G$4,أساسيات!$H$4,IF(H417&lt;=أساسيات!$G$3,أساسيات!$H$3,أساسيات!$H$2))))))))))))</f>
        <v>السابع</v>
      </c>
      <c r="AG417" s="95" t="str">
        <f>IF(H417="","",IF(H417&lt;=أساسيات!$G$13,أساسيات!$I$13,IF(H417&lt;=أساسيات!$G$12,أساسيات!$I$12,IF(H417&lt;=أساسيات!$G$11,أساسيات!$I$11,IF(H417&lt;=أساسيات!$G$10,أساسيات!$I$10,IF(H417&lt;=أساسيات!$G$9,أساسيات!$I$9,IF(H417&lt;=أساسيات!$G$8,أساسيات!$I$8,IF(H417&lt;=أساسيات!$G$7,أساسيات!$I$7,IF(H417&lt;=أساسيات!$G$6,أساسيات!$I$6,IF(H417&lt;=أساسيات!$G$5,أساسيات!$I$5,IF(H417&lt;=أساسيات!$G$4,أساسيات!$I$4,IF(H417&lt;=أساسيات!$G$3,أساسيات!$I$3,أساسيات!$I$2))))))))))))</f>
        <v>ويجوز سادس وخامس</v>
      </c>
      <c r="AH417" s="91"/>
      <c r="AI417" s="99">
        <f>IFERROR(IF(H417="","",DATEDIF($H417,أساسيات!$J$2,"Y")),"")</f>
        <v>12</v>
      </c>
      <c r="AJ417" s="99">
        <f>IFERROR(IF(H417="","",DATEDIF($H417,أساسيات!$J$2,"ym")),"")</f>
        <v>3</v>
      </c>
      <c r="AK417" s="99">
        <f>IFERROR(IF(H417="","",DATEDIF($H417,أساسيات!$J$2,"md")),"")</f>
        <v>0</v>
      </c>
      <c r="AL417" s="99"/>
      <c r="AM417" s="99"/>
      <c r="AN417" s="88"/>
      <c r="AO417" s="88"/>
      <c r="AP417" s="94" t="s">
        <v>780</v>
      </c>
      <c r="AQ417" s="94"/>
    </row>
    <row r="418" spans="1:43" s="96" customFormat="1" x14ac:dyDescent="0.25">
      <c r="A418" s="88">
        <v>174</v>
      </c>
      <c r="B418" s="89"/>
      <c r="C418" s="128" t="s">
        <v>527</v>
      </c>
      <c r="D418" s="128" t="s">
        <v>229</v>
      </c>
      <c r="E418" s="91" t="s">
        <v>113</v>
      </c>
      <c r="F418" s="129" t="s">
        <v>31</v>
      </c>
      <c r="G418" s="88"/>
      <c r="H418" s="92">
        <v>38718</v>
      </c>
      <c r="I418" s="92">
        <v>43668</v>
      </c>
      <c r="J418" s="90"/>
      <c r="K418" s="97" t="s">
        <v>643</v>
      </c>
      <c r="L418" s="91" t="s">
        <v>562</v>
      </c>
      <c r="M418" s="91" t="s">
        <v>984</v>
      </c>
      <c r="N418" s="88"/>
      <c r="O418" s="88"/>
      <c r="P418" s="88" t="s">
        <v>114</v>
      </c>
      <c r="Q418" s="93" t="s">
        <v>116</v>
      </c>
      <c r="R418" s="94" t="s">
        <v>417</v>
      </c>
      <c r="S418" s="94"/>
      <c r="T418" s="94"/>
      <c r="U418" s="94"/>
      <c r="V418" s="91" t="s">
        <v>417</v>
      </c>
      <c r="W418" s="88"/>
      <c r="X418" s="88"/>
      <c r="Y418" s="130"/>
      <c r="Z418" s="130"/>
      <c r="AA418" s="130"/>
      <c r="AB418" s="92">
        <v>43466</v>
      </c>
      <c r="AC418" s="94" t="s">
        <v>677</v>
      </c>
      <c r="AD418" s="94" t="s">
        <v>677</v>
      </c>
      <c r="AE418" s="88" t="s">
        <v>53</v>
      </c>
      <c r="AF418" s="94" t="str">
        <f>IF(H418="","",IF(H418&lt;=أساسيات!$G$13,أساسيات!$H$13,IF(H418&lt;=أساسيات!$G$12,أساسيات!$H$12,IF(H418&lt;=أساسيات!$G$11,أساسيات!$H$11,IF(H418&lt;=أساسيات!$G$10,أساسيات!$H$10,IF(H418&lt;=أساسيات!$G$9,أساسيات!$H$9,IF(H418&lt;=أساسيات!$G$8,أساسيات!$H$8,IF(H418&lt;=أساسيات!$G$7,أساسيات!$H$7,IF(H418&lt;=أساسيات!$G$6,أساسيات!$H$6,IF(H418&lt;=أساسيات!$G$5,أساسيات!$H$5,IF(H418&lt;=أساسيات!$G$4,أساسيات!$H$4,IF(H418&lt;=أساسيات!$G$3,أساسيات!$H$3,أساسيات!$H$2))))))))))))</f>
        <v>التاسع</v>
      </c>
      <c r="AG418" s="95" t="str">
        <f>IF(H418="","",IF(H418&lt;=أساسيات!$G$13,أساسيات!$I$13,IF(H418&lt;=أساسيات!$G$12,أساسيات!$I$12,IF(H418&lt;=أساسيات!$G$11,أساسيات!$I$11,IF(H418&lt;=أساسيات!$G$10,أساسيات!$I$10,IF(H418&lt;=أساسيات!$G$9,أساسيات!$I$9,IF(H418&lt;=أساسيات!$G$8,أساسيات!$I$8,IF(H418&lt;=أساسيات!$G$7,أساسيات!$I$7,IF(H418&lt;=أساسيات!$G$6,أساسيات!$I$6,IF(H418&lt;=أساسيات!$G$5,أساسيات!$I$5,IF(H418&lt;=أساسيات!$G$4,أساسيات!$I$4,IF(H418&lt;=أساسيات!$G$3,أساسيات!$I$3,أساسيات!$I$2))))))))))))</f>
        <v>ويجوز ثامن وسابع</v>
      </c>
      <c r="AH418" s="91"/>
      <c r="AI418" s="99">
        <f>IFERROR(IF(H418="","",DATEDIF($H418,أساسيات!$J$2,"Y")),"")</f>
        <v>13</v>
      </c>
      <c r="AJ418" s="99">
        <f>IFERROR(IF(H418="","",DATEDIF($H418,أساسيات!$J$2,"ym")),"")</f>
        <v>8</v>
      </c>
      <c r="AK418" s="99">
        <f>IFERROR(IF(H418="","",DATEDIF($H418,أساسيات!$J$2,"md")),"")</f>
        <v>0</v>
      </c>
      <c r="AL418" s="99"/>
      <c r="AM418" s="99"/>
      <c r="AN418" s="88"/>
      <c r="AO418" s="88"/>
      <c r="AP418" s="94">
        <v>141</v>
      </c>
      <c r="AQ418" s="94">
        <v>6</v>
      </c>
    </row>
    <row r="419" spans="1:43" s="96" customFormat="1" x14ac:dyDescent="0.25">
      <c r="A419" s="88">
        <v>175</v>
      </c>
      <c r="B419" s="89"/>
      <c r="C419" s="128" t="s">
        <v>140</v>
      </c>
      <c r="D419" s="128" t="s">
        <v>470</v>
      </c>
      <c r="E419" s="91" t="s">
        <v>242</v>
      </c>
      <c r="F419" s="129" t="s">
        <v>10</v>
      </c>
      <c r="G419" s="88"/>
      <c r="H419" s="92">
        <v>38478</v>
      </c>
      <c r="I419" s="92" t="s">
        <v>780</v>
      </c>
      <c r="J419" s="90"/>
      <c r="K419" s="97" t="s">
        <v>643</v>
      </c>
      <c r="L419" s="91" t="s">
        <v>447</v>
      </c>
      <c r="M419" s="91" t="s">
        <v>1122</v>
      </c>
      <c r="N419" s="88"/>
      <c r="O419" s="88"/>
      <c r="P419" s="88" t="s">
        <v>158</v>
      </c>
      <c r="Q419" s="93" t="s">
        <v>116</v>
      </c>
      <c r="R419" s="94" t="s">
        <v>780</v>
      </c>
      <c r="S419" s="94"/>
      <c r="T419" s="94"/>
      <c r="U419" s="94"/>
      <c r="V419" s="91"/>
      <c r="W419" s="88"/>
      <c r="X419" s="88"/>
      <c r="Y419" s="130"/>
      <c r="Z419" s="130"/>
      <c r="AA419" s="130"/>
      <c r="AB419" s="92" t="s">
        <v>780</v>
      </c>
      <c r="AC419" s="94" t="s">
        <v>780</v>
      </c>
      <c r="AD419" s="94" t="s">
        <v>780</v>
      </c>
      <c r="AE419" s="88" t="s">
        <v>53</v>
      </c>
      <c r="AF419" s="94" t="str">
        <f>IF(H419="","",IF(H419&lt;=أساسيات!$G$13,أساسيات!$H$13,IF(H419&lt;=أساسيات!$G$12,أساسيات!$H$12,IF(H419&lt;=أساسيات!$G$11,أساسيات!$H$11,IF(H419&lt;=أساسيات!$G$10,أساسيات!$H$10,IF(H419&lt;=أساسيات!$G$9,أساسيات!$H$9,IF(H419&lt;=أساسيات!$G$8,أساسيات!$H$8,IF(H419&lt;=أساسيات!$G$7,أساسيات!$H$7,IF(H419&lt;=أساسيات!$G$6,أساسيات!$H$6,IF(H419&lt;=أساسيات!$G$5,أساسيات!$H$5,IF(H419&lt;=أساسيات!$G$4,أساسيات!$H$4,IF(H419&lt;=أساسيات!$G$3,أساسيات!$H$3,أساسيات!$H$2))))))))))))</f>
        <v>التاسع</v>
      </c>
      <c r="AG419" s="95" t="str">
        <f>IF(H419="","",IF(H419&lt;=أساسيات!$G$13,أساسيات!$I$13,IF(H419&lt;=أساسيات!$G$12,أساسيات!$I$12,IF(H419&lt;=أساسيات!$G$11,أساسيات!$I$11,IF(H419&lt;=أساسيات!$G$10,أساسيات!$I$10,IF(H419&lt;=أساسيات!$G$9,أساسيات!$I$9,IF(H419&lt;=أساسيات!$G$8,أساسيات!$I$8,IF(H419&lt;=أساسيات!$G$7,أساسيات!$I$7,IF(H419&lt;=أساسيات!$G$6,أساسيات!$I$6,IF(H419&lt;=أساسيات!$G$5,أساسيات!$I$5,IF(H419&lt;=أساسيات!$G$4,أساسيات!$I$4,IF(H419&lt;=أساسيات!$G$3,أساسيات!$I$3,أساسيات!$I$2))))))))))))</f>
        <v>ويجوز ثامن وسابع</v>
      </c>
      <c r="AH419" s="91"/>
      <c r="AI419" s="99">
        <f>IFERROR(IF(H419="","",DATEDIF($H419,أساسيات!$J$2,"Y")),"")</f>
        <v>14</v>
      </c>
      <c r="AJ419" s="99">
        <f>IFERROR(IF(H419="","",DATEDIF($H419,أساسيات!$J$2,"ym")),"")</f>
        <v>3</v>
      </c>
      <c r="AK419" s="99">
        <f>IFERROR(IF(H419="","",DATEDIF($H419,أساسيات!$J$2,"md")),"")</f>
        <v>26</v>
      </c>
      <c r="AL419" s="99"/>
      <c r="AM419" s="99"/>
      <c r="AN419" s="88"/>
      <c r="AO419" s="88"/>
      <c r="AP419" s="94" t="s">
        <v>780</v>
      </c>
      <c r="AQ419" s="94"/>
    </row>
    <row r="420" spans="1:43" s="96" customFormat="1" x14ac:dyDescent="0.25">
      <c r="A420" s="88">
        <v>176</v>
      </c>
      <c r="B420" s="89"/>
      <c r="C420" s="128" t="s">
        <v>222</v>
      </c>
      <c r="D420" s="128" t="s">
        <v>223</v>
      </c>
      <c r="E420" s="91" t="s">
        <v>224</v>
      </c>
      <c r="F420" s="129" t="s">
        <v>59</v>
      </c>
      <c r="G420" s="88"/>
      <c r="H420" s="92">
        <v>38364</v>
      </c>
      <c r="I420" s="92" t="s">
        <v>780</v>
      </c>
      <c r="J420" s="90"/>
      <c r="K420" s="97" t="s">
        <v>643</v>
      </c>
      <c r="L420" s="91" t="s">
        <v>96</v>
      </c>
      <c r="M420" s="91" t="s">
        <v>1123</v>
      </c>
      <c r="N420" s="88"/>
      <c r="O420" s="88"/>
      <c r="P420" s="88" t="s">
        <v>114</v>
      </c>
      <c r="Q420" s="93" t="s">
        <v>115</v>
      </c>
      <c r="R420" s="94" t="s">
        <v>780</v>
      </c>
      <c r="S420" s="94"/>
      <c r="T420" s="94"/>
      <c r="U420" s="94"/>
      <c r="V420" s="91"/>
      <c r="W420" s="88"/>
      <c r="X420" s="88"/>
      <c r="Y420" s="130">
        <v>963957423</v>
      </c>
      <c r="Z420" s="130"/>
      <c r="AA420" s="130"/>
      <c r="AB420" s="92" t="s">
        <v>780</v>
      </c>
      <c r="AC420" s="94" t="s">
        <v>780</v>
      </c>
      <c r="AD420" s="94" t="s">
        <v>780</v>
      </c>
      <c r="AE420" s="88" t="s">
        <v>53</v>
      </c>
      <c r="AF420" s="94" t="str">
        <f>IF(H420="","",IF(H420&lt;=أساسيات!$G$13,أساسيات!$H$13,IF(H420&lt;=أساسيات!$G$12,أساسيات!$H$12,IF(H420&lt;=أساسيات!$G$11,أساسيات!$H$11,IF(H420&lt;=أساسيات!$G$10,أساسيات!$H$10,IF(H420&lt;=أساسيات!$G$9,أساسيات!$H$9,IF(H420&lt;=أساسيات!$G$8,أساسيات!$H$8,IF(H420&lt;=أساسيات!$G$7,أساسيات!$H$7,IF(H420&lt;=أساسيات!$G$6,أساسيات!$H$6,IF(H420&lt;=أساسيات!$G$5,أساسيات!$H$5,IF(H420&lt;=أساسيات!$G$4,أساسيات!$H$4,IF(H420&lt;=أساسيات!$G$3,أساسيات!$H$3,أساسيات!$H$2))))))))))))</f>
        <v>ثانوي</v>
      </c>
      <c r="AG420" s="95" t="str">
        <f>IF(H420="","",IF(H420&lt;=أساسيات!$G$13,أساسيات!$I$13,IF(H420&lt;=أساسيات!$G$12,أساسيات!$I$12,IF(H420&lt;=أساسيات!$G$11,أساسيات!$I$11,IF(H420&lt;=أساسيات!$G$10,أساسيات!$I$10,IF(H420&lt;=أساسيات!$G$9,أساسيات!$I$9,IF(H420&lt;=أساسيات!$G$8,أساسيات!$I$8,IF(H420&lt;=أساسيات!$G$7,أساسيات!$I$7,IF(H420&lt;=أساسيات!$G$6,أساسيات!$I$6,IF(H420&lt;=أساسيات!$G$5,أساسيات!$I$5,IF(H420&lt;=أساسيات!$G$4,أساسيات!$I$4,IF(H420&lt;=أساسيات!$G$3,أساسيات!$I$3,أساسيات!$I$2))))))))))))</f>
        <v>ويجوز تاسع وثامن</v>
      </c>
      <c r="AH420" s="91"/>
      <c r="AI420" s="99">
        <f>IFERROR(IF(H420="","",DATEDIF($H420,أساسيات!$J$2,"Y")),"")</f>
        <v>14</v>
      </c>
      <c r="AJ420" s="99">
        <f>IFERROR(IF(H420="","",DATEDIF($H420,أساسيات!$J$2,"ym")),"")</f>
        <v>7</v>
      </c>
      <c r="AK420" s="99">
        <f>IFERROR(IF(H420="","",DATEDIF($H420,أساسيات!$J$2,"md")),"")</f>
        <v>20</v>
      </c>
      <c r="AL420" s="99"/>
      <c r="AM420" s="99"/>
      <c r="AN420" s="88"/>
      <c r="AO420" s="88"/>
      <c r="AP420" s="94" t="s">
        <v>780</v>
      </c>
      <c r="AQ420" s="94"/>
    </row>
    <row r="421" spans="1:43" s="96" customFormat="1" x14ac:dyDescent="0.25">
      <c r="A421" s="88">
        <v>177</v>
      </c>
      <c r="B421" s="89"/>
      <c r="C421" s="128" t="s">
        <v>20</v>
      </c>
      <c r="D421" s="128" t="s">
        <v>133</v>
      </c>
      <c r="E421" s="91" t="s">
        <v>113</v>
      </c>
      <c r="F421" s="129" t="s">
        <v>645</v>
      </c>
      <c r="G421" s="88"/>
      <c r="H421" s="92">
        <v>39347</v>
      </c>
      <c r="I421" s="92" t="s">
        <v>780</v>
      </c>
      <c r="J421" s="90"/>
      <c r="K421" s="97" t="s">
        <v>643</v>
      </c>
      <c r="L421" s="91" t="s">
        <v>344</v>
      </c>
      <c r="M421" s="91" t="s">
        <v>1124</v>
      </c>
      <c r="N421" s="88"/>
      <c r="O421" s="88"/>
      <c r="P421" s="88" t="s">
        <v>114</v>
      </c>
      <c r="Q421" s="93" t="s">
        <v>115</v>
      </c>
      <c r="R421" s="94" t="s">
        <v>780</v>
      </c>
      <c r="S421" s="94"/>
      <c r="T421" s="94"/>
      <c r="U421" s="94"/>
      <c r="V421" s="91"/>
      <c r="W421" s="88"/>
      <c r="X421" s="88"/>
      <c r="Y421" s="130">
        <v>959707649</v>
      </c>
      <c r="Z421" s="130"/>
      <c r="AA421" s="130"/>
      <c r="AB421" s="92" t="s">
        <v>780</v>
      </c>
      <c r="AC421" s="94" t="s">
        <v>780</v>
      </c>
      <c r="AD421" s="94" t="s">
        <v>780</v>
      </c>
      <c r="AE421" s="88" t="s">
        <v>53</v>
      </c>
      <c r="AF421" s="94" t="str">
        <f>IF(H421="","",IF(H421&lt;=أساسيات!$G$13,أساسيات!$H$13,IF(H421&lt;=أساسيات!$G$12,أساسيات!$H$12,IF(H421&lt;=أساسيات!$G$11,أساسيات!$H$11,IF(H421&lt;=أساسيات!$G$10,أساسيات!$H$10,IF(H421&lt;=أساسيات!$G$9,أساسيات!$H$9,IF(H421&lt;=أساسيات!$G$8,أساسيات!$H$8,IF(H421&lt;=أساسيات!$G$7,أساسيات!$H$7,IF(H421&lt;=أساسيات!$G$6,أساسيات!$H$6,IF(H421&lt;=أساسيات!$G$5,أساسيات!$H$5,IF(H421&lt;=أساسيات!$G$4,أساسيات!$H$4,IF(H421&lt;=أساسيات!$G$3,أساسيات!$H$3,أساسيات!$H$2))))))))))))</f>
        <v>السابع</v>
      </c>
      <c r="AG421" s="95" t="str">
        <f>IF(H421="","",IF(H421&lt;=أساسيات!$G$13,أساسيات!$I$13,IF(H421&lt;=أساسيات!$G$12,أساسيات!$I$12,IF(H421&lt;=أساسيات!$G$11,أساسيات!$I$11,IF(H421&lt;=أساسيات!$G$10,أساسيات!$I$10,IF(H421&lt;=أساسيات!$G$9,أساسيات!$I$9,IF(H421&lt;=أساسيات!$G$8,أساسيات!$I$8,IF(H421&lt;=أساسيات!$G$7,أساسيات!$I$7,IF(H421&lt;=أساسيات!$G$6,أساسيات!$I$6,IF(H421&lt;=أساسيات!$G$5,أساسيات!$I$5,IF(H421&lt;=أساسيات!$G$4,أساسيات!$I$4,IF(H421&lt;=أساسيات!$G$3,أساسيات!$I$3,أساسيات!$I$2))))))))))))</f>
        <v>ويجوز سادس وخامس</v>
      </c>
      <c r="AH421" s="91"/>
      <c r="AI421" s="99">
        <f>IFERROR(IF(H421="","",DATEDIF($H421,أساسيات!$J$2,"Y")),"")</f>
        <v>11</v>
      </c>
      <c r="AJ421" s="99">
        <f>IFERROR(IF(H421="","",DATEDIF($H421,أساسيات!$J$2,"ym")),"")</f>
        <v>11</v>
      </c>
      <c r="AK421" s="99">
        <f>IFERROR(IF(H421="","",DATEDIF($H421,أساسيات!$J$2,"md")),"")</f>
        <v>10</v>
      </c>
      <c r="AL421" s="99"/>
      <c r="AM421" s="99"/>
      <c r="AN421" s="88"/>
      <c r="AO421" s="88"/>
      <c r="AP421" s="94" t="s">
        <v>780</v>
      </c>
      <c r="AQ421" s="94"/>
    </row>
    <row r="422" spans="1:43" s="96" customFormat="1" x14ac:dyDescent="0.25">
      <c r="A422" s="88">
        <v>178</v>
      </c>
      <c r="B422" s="89"/>
      <c r="C422" s="128" t="s">
        <v>228</v>
      </c>
      <c r="D422" s="128" t="s">
        <v>177</v>
      </c>
      <c r="E422" s="91" t="s">
        <v>242</v>
      </c>
      <c r="F422" s="129" t="s">
        <v>178</v>
      </c>
      <c r="G422" s="88"/>
      <c r="H422" s="92">
        <v>38733</v>
      </c>
      <c r="I422" s="92" t="s">
        <v>780</v>
      </c>
      <c r="J422" s="90"/>
      <c r="K422" s="97" t="s">
        <v>643</v>
      </c>
      <c r="L422" s="91" t="s">
        <v>97</v>
      </c>
      <c r="M422" s="91" t="s">
        <v>1125</v>
      </c>
      <c r="N422" s="88"/>
      <c r="O422" s="88"/>
      <c r="P422" s="88" t="s">
        <v>114</v>
      </c>
      <c r="Q422" s="93" t="s">
        <v>116</v>
      </c>
      <c r="R422" s="94" t="s">
        <v>780</v>
      </c>
      <c r="S422" s="94"/>
      <c r="T422" s="94"/>
      <c r="U422" s="94"/>
      <c r="V422" s="91"/>
      <c r="W422" s="88"/>
      <c r="X422" s="88"/>
      <c r="Y422" s="130"/>
      <c r="Z422" s="130"/>
      <c r="AA422" s="130"/>
      <c r="AB422" s="92" t="s">
        <v>780</v>
      </c>
      <c r="AC422" s="94" t="s">
        <v>780</v>
      </c>
      <c r="AD422" s="94" t="s">
        <v>780</v>
      </c>
      <c r="AE422" s="88" t="s">
        <v>53</v>
      </c>
      <c r="AF422" s="94" t="str">
        <f>IF(H422="","",IF(H422&lt;=أساسيات!$G$13,أساسيات!$H$13,IF(H422&lt;=أساسيات!$G$12,أساسيات!$H$12,IF(H422&lt;=أساسيات!$G$11,أساسيات!$H$11,IF(H422&lt;=أساسيات!$G$10,أساسيات!$H$10,IF(H422&lt;=أساسيات!$G$9,أساسيات!$H$9,IF(H422&lt;=أساسيات!$G$8,أساسيات!$H$8,IF(H422&lt;=أساسيات!$G$7,أساسيات!$H$7,IF(H422&lt;=أساسيات!$G$6,أساسيات!$H$6,IF(H422&lt;=أساسيات!$G$5,أساسيات!$H$5,IF(H422&lt;=أساسيات!$G$4,أساسيات!$H$4,IF(H422&lt;=أساسيات!$G$3,أساسيات!$H$3,أساسيات!$H$2))))))))))))</f>
        <v>التاسع</v>
      </c>
      <c r="AG422" s="95" t="str">
        <f>IF(H422="","",IF(H422&lt;=أساسيات!$G$13,أساسيات!$I$13,IF(H422&lt;=أساسيات!$G$12,أساسيات!$I$12,IF(H422&lt;=أساسيات!$G$11,أساسيات!$I$11,IF(H422&lt;=أساسيات!$G$10,أساسيات!$I$10,IF(H422&lt;=أساسيات!$G$9,أساسيات!$I$9,IF(H422&lt;=أساسيات!$G$8,أساسيات!$I$8,IF(H422&lt;=أساسيات!$G$7,أساسيات!$I$7,IF(H422&lt;=أساسيات!$G$6,أساسيات!$I$6,IF(H422&lt;=أساسيات!$G$5,أساسيات!$I$5,IF(H422&lt;=أساسيات!$G$4,أساسيات!$I$4,IF(H422&lt;=أساسيات!$G$3,أساسيات!$I$3,أساسيات!$I$2))))))))))))</f>
        <v>ويجوز ثامن وسابع</v>
      </c>
      <c r="AH422" s="91"/>
      <c r="AI422" s="99">
        <f>IFERROR(IF(H422="","",DATEDIF($H422,أساسيات!$J$2,"Y")),"")</f>
        <v>13</v>
      </c>
      <c r="AJ422" s="99">
        <f>IFERROR(IF(H422="","",DATEDIF($H422,أساسيات!$J$2,"ym")),"")</f>
        <v>7</v>
      </c>
      <c r="AK422" s="99">
        <f>IFERROR(IF(H422="","",DATEDIF($H422,أساسيات!$J$2,"md")),"")</f>
        <v>16</v>
      </c>
      <c r="AL422" s="99"/>
      <c r="AM422" s="99"/>
      <c r="AN422" s="88"/>
      <c r="AO422" s="88"/>
      <c r="AP422" s="94" t="s">
        <v>780</v>
      </c>
      <c r="AQ422" s="94"/>
    </row>
    <row r="423" spans="1:43" s="96" customFormat="1" x14ac:dyDescent="0.25">
      <c r="A423" s="88">
        <v>179</v>
      </c>
      <c r="B423" s="89"/>
      <c r="C423" s="128" t="s">
        <v>208</v>
      </c>
      <c r="D423" s="128" t="s">
        <v>226</v>
      </c>
      <c r="E423" s="91" t="s">
        <v>110</v>
      </c>
      <c r="F423" s="129" t="s">
        <v>227</v>
      </c>
      <c r="G423" s="88"/>
      <c r="H423" s="92">
        <v>38718</v>
      </c>
      <c r="I423" s="92" t="s">
        <v>780</v>
      </c>
      <c r="J423" s="90"/>
      <c r="K423" s="97" t="s">
        <v>643</v>
      </c>
      <c r="L423" s="91" t="s">
        <v>100</v>
      </c>
      <c r="M423" s="91" t="s">
        <v>1126</v>
      </c>
      <c r="N423" s="88"/>
      <c r="O423" s="88"/>
      <c r="P423" s="88" t="s">
        <v>158</v>
      </c>
      <c r="Q423" s="93" t="s">
        <v>116</v>
      </c>
      <c r="R423" s="94" t="s">
        <v>780</v>
      </c>
      <c r="S423" s="94"/>
      <c r="T423" s="94"/>
      <c r="U423" s="94"/>
      <c r="V423" s="91"/>
      <c r="W423" s="88"/>
      <c r="X423" s="88"/>
      <c r="Y423" s="130">
        <v>945267228</v>
      </c>
      <c r="Z423" s="130"/>
      <c r="AA423" s="130"/>
      <c r="AB423" s="92" t="s">
        <v>780</v>
      </c>
      <c r="AC423" s="94" t="s">
        <v>780</v>
      </c>
      <c r="AD423" s="94" t="s">
        <v>780</v>
      </c>
      <c r="AE423" s="88" t="s">
        <v>53</v>
      </c>
      <c r="AF423" s="94" t="str">
        <f>IF(H423="","",IF(H423&lt;=أساسيات!$G$13,أساسيات!$H$13,IF(H423&lt;=أساسيات!$G$12,أساسيات!$H$12,IF(H423&lt;=أساسيات!$G$11,أساسيات!$H$11,IF(H423&lt;=أساسيات!$G$10,أساسيات!$H$10,IF(H423&lt;=أساسيات!$G$9,أساسيات!$H$9,IF(H423&lt;=أساسيات!$G$8,أساسيات!$H$8,IF(H423&lt;=أساسيات!$G$7,أساسيات!$H$7,IF(H423&lt;=أساسيات!$G$6,أساسيات!$H$6,IF(H423&lt;=أساسيات!$G$5,أساسيات!$H$5,IF(H423&lt;=أساسيات!$G$4,أساسيات!$H$4,IF(H423&lt;=أساسيات!$G$3,أساسيات!$H$3,أساسيات!$H$2))))))))))))</f>
        <v>التاسع</v>
      </c>
      <c r="AG423" s="95" t="str">
        <f>IF(H423="","",IF(H423&lt;=أساسيات!$G$13,أساسيات!$I$13,IF(H423&lt;=أساسيات!$G$12,أساسيات!$I$12,IF(H423&lt;=أساسيات!$G$11,أساسيات!$I$11,IF(H423&lt;=أساسيات!$G$10,أساسيات!$I$10,IF(H423&lt;=أساسيات!$G$9,أساسيات!$I$9,IF(H423&lt;=أساسيات!$G$8,أساسيات!$I$8,IF(H423&lt;=أساسيات!$G$7,أساسيات!$I$7,IF(H423&lt;=أساسيات!$G$6,أساسيات!$I$6,IF(H423&lt;=أساسيات!$G$5,أساسيات!$I$5,IF(H423&lt;=أساسيات!$G$4,أساسيات!$I$4,IF(H423&lt;=أساسيات!$G$3,أساسيات!$I$3,أساسيات!$I$2))))))))))))</f>
        <v>ويجوز ثامن وسابع</v>
      </c>
      <c r="AH423" s="91"/>
      <c r="AI423" s="99">
        <f>IFERROR(IF(H423="","",DATEDIF($H423,أساسيات!$J$2,"Y")),"")</f>
        <v>13</v>
      </c>
      <c r="AJ423" s="99">
        <f>IFERROR(IF(H423="","",DATEDIF($H423,أساسيات!$J$2,"ym")),"")</f>
        <v>8</v>
      </c>
      <c r="AK423" s="99">
        <f>IFERROR(IF(H423="","",DATEDIF($H423,أساسيات!$J$2,"md")),"")</f>
        <v>0</v>
      </c>
      <c r="AL423" s="99"/>
      <c r="AM423" s="99"/>
      <c r="AN423" s="88"/>
      <c r="AO423" s="88"/>
      <c r="AP423" s="94" t="s">
        <v>780</v>
      </c>
      <c r="AQ423" s="94"/>
    </row>
    <row r="424" spans="1:43" s="96" customFormat="1" x14ac:dyDescent="0.25">
      <c r="A424" s="88">
        <v>180</v>
      </c>
      <c r="B424" s="89"/>
      <c r="C424" s="128" t="s">
        <v>530</v>
      </c>
      <c r="D424" s="128" t="s">
        <v>652</v>
      </c>
      <c r="E424" s="91" t="s">
        <v>573</v>
      </c>
      <c r="F424" s="129" t="s">
        <v>574</v>
      </c>
      <c r="G424" s="88"/>
      <c r="H424" s="92" t="s">
        <v>1464</v>
      </c>
      <c r="I424" s="92">
        <v>43668</v>
      </c>
      <c r="J424" s="90"/>
      <c r="K424" s="97" t="s">
        <v>643</v>
      </c>
      <c r="L424" s="91" t="s">
        <v>651</v>
      </c>
      <c r="M424" s="91" t="s">
        <v>985</v>
      </c>
      <c r="N424" s="88"/>
      <c r="O424" s="88"/>
      <c r="P424" s="88" t="s">
        <v>158</v>
      </c>
      <c r="Q424" s="93" t="s">
        <v>116</v>
      </c>
      <c r="R424" s="94"/>
      <c r="S424" s="94"/>
      <c r="T424" s="94"/>
      <c r="U424" s="94"/>
      <c r="V424" s="91"/>
      <c r="W424" s="88"/>
      <c r="X424" s="88"/>
      <c r="Y424" s="130">
        <v>94310402</v>
      </c>
      <c r="Z424" s="130"/>
      <c r="AA424" s="130"/>
      <c r="AB424" s="92">
        <v>43466</v>
      </c>
      <c r="AC424" s="94" t="s">
        <v>677</v>
      </c>
      <c r="AD424" s="94" t="s">
        <v>677</v>
      </c>
      <c r="AE424" s="88" t="s">
        <v>53</v>
      </c>
      <c r="AF424" s="94" t="str">
        <f>IF(H424="","",IF(H424&lt;=أساسيات!$G$13,أساسيات!$H$13,IF(H424&lt;=أساسيات!$G$12,أساسيات!$H$12,IF(H424&lt;=أساسيات!$G$11,أساسيات!$H$11,IF(H424&lt;=أساسيات!$G$10,أساسيات!$H$10,IF(H424&lt;=أساسيات!$G$9,أساسيات!$H$9,IF(H424&lt;=أساسيات!$G$8,أساسيات!$H$8,IF(H424&lt;=أساسيات!$G$7,أساسيات!$H$7,IF(H424&lt;=أساسيات!$G$6,أساسيات!$H$6,IF(H424&lt;=أساسيات!$G$5,أساسيات!$H$5,IF(H424&lt;=أساسيات!$G$4,أساسيات!$H$4,IF(H424&lt;=أساسيات!$G$3,أساسيات!$H$3,أساسيات!$H$2))))))))))))</f>
        <v>قبل المدرسة</v>
      </c>
      <c r="AG424" s="95" t="str">
        <f>IF(H424="","",IF(H424&lt;=أساسيات!$G$13,أساسيات!$I$13,IF(H424&lt;=أساسيات!$G$12,أساسيات!$I$12,IF(H424&lt;=أساسيات!$G$11,أساسيات!$I$11,IF(H424&lt;=أساسيات!$G$10,أساسيات!$I$10,IF(H424&lt;=أساسيات!$G$9,أساسيات!$I$9,IF(H424&lt;=أساسيات!$G$8,أساسيات!$I$8,IF(H424&lt;=أساسيات!$G$7,أساسيات!$I$7,IF(H424&lt;=أساسيات!$G$6,أساسيات!$I$6,IF(H424&lt;=أساسيات!$G$5,أساسيات!$I$5,IF(H424&lt;=أساسيات!$G$4,أساسيات!$I$4,IF(H424&lt;=أساسيات!$G$3,أساسيات!$I$3,أساسيات!$I$2))))))))))))</f>
        <v>قبل</v>
      </c>
      <c r="AH424" s="91"/>
      <c r="AI424" s="99" t="str">
        <f>IFERROR(IF(H424="","",DATEDIF($H424,أساسيات!$J$2,"Y")),"")</f>
        <v/>
      </c>
      <c r="AJ424" s="99" t="str">
        <f>IFERROR(IF(H424="","",DATEDIF($H424,أساسيات!$J$2,"ym")),"")</f>
        <v/>
      </c>
      <c r="AK424" s="99" t="str">
        <f>IFERROR(IF(H424="","",DATEDIF($H424,أساسيات!$J$2,"md")),"")</f>
        <v/>
      </c>
      <c r="AL424" s="99"/>
      <c r="AM424" s="99"/>
      <c r="AN424" s="88"/>
      <c r="AO424" s="88"/>
      <c r="AP424" s="94">
        <v>142</v>
      </c>
      <c r="AQ424" s="94">
        <v>6</v>
      </c>
    </row>
    <row r="425" spans="1:43" s="96" customFormat="1" x14ac:dyDescent="0.25">
      <c r="A425" s="88">
        <v>181</v>
      </c>
      <c r="B425" s="89"/>
      <c r="C425" s="128" t="s">
        <v>286</v>
      </c>
      <c r="D425" s="128" t="s">
        <v>176</v>
      </c>
      <c r="E425" s="91" t="s">
        <v>113</v>
      </c>
      <c r="F425" s="129" t="s">
        <v>534</v>
      </c>
      <c r="G425" s="88" t="s">
        <v>244</v>
      </c>
      <c r="H425" s="92">
        <v>38824</v>
      </c>
      <c r="I425" s="92" t="s">
        <v>780</v>
      </c>
      <c r="J425" s="90"/>
      <c r="K425" s="97" t="s">
        <v>643</v>
      </c>
      <c r="L425" s="91" t="s">
        <v>388</v>
      </c>
      <c r="M425" s="91" t="s">
        <v>1127</v>
      </c>
      <c r="N425" s="88"/>
      <c r="O425" s="88" t="s">
        <v>235</v>
      </c>
      <c r="P425" s="88"/>
      <c r="Q425" s="93" t="s">
        <v>115</v>
      </c>
      <c r="R425" s="94" t="s">
        <v>780</v>
      </c>
      <c r="S425" s="94"/>
      <c r="T425" s="94"/>
      <c r="U425" s="94"/>
      <c r="V425" s="91"/>
      <c r="W425" s="88"/>
      <c r="X425" s="88"/>
      <c r="Y425" s="130"/>
      <c r="Z425" s="130"/>
      <c r="AA425" s="130"/>
      <c r="AB425" s="92" t="s">
        <v>780</v>
      </c>
      <c r="AC425" s="94" t="s">
        <v>780</v>
      </c>
      <c r="AD425" s="94" t="s">
        <v>780</v>
      </c>
      <c r="AE425" s="88" t="s">
        <v>53</v>
      </c>
      <c r="AF425" s="94" t="str">
        <f>IF(H425="","",IF(H425&lt;=أساسيات!$G$13,أساسيات!$H$13,IF(H425&lt;=أساسيات!$G$12,أساسيات!$H$12,IF(H425&lt;=أساسيات!$G$11,أساسيات!$H$11,IF(H425&lt;=أساسيات!$G$10,أساسيات!$H$10,IF(H425&lt;=أساسيات!$G$9,أساسيات!$H$9,IF(H425&lt;=أساسيات!$G$8,أساسيات!$H$8,IF(H425&lt;=أساسيات!$G$7,أساسيات!$H$7,IF(H425&lt;=أساسيات!$G$6,أساسيات!$H$6,IF(H425&lt;=أساسيات!$G$5,أساسيات!$H$5,IF(H425&lt;=أساسيات!$G$4,أساسيات!$H$4,IF(H425&lt;=أساسيات!$G$3,أساسيات!$H$3,أساسيات!$H$2))))))))))))</f>
        <v>الثامن</v>
      </c>
      <c r="AG425" s="95" t="str">
        <f>IF(H425="","",IF(H425&lt;=أساسيات!$G$13,أساسيات!$I$13,IF(H425&lt;=أساسيات!$G$12,أساسيات!$I$12,IF(H425&lt;=أساسيات!$G$11,أساسيات!$I$11,IF(H425&lt;=أساسيات!$G$10,أساسيات!$I$10,IF(H425&lt;=أساسيات!$G$9,أساسيات!$I$9,IF(H425&lt;=أساسيات!$G$8,أساسيات!$I$8,IF(H425&lt;=أساسيات!$G$7,أساسيات!$I$7,IF(H425&lt;=أساسيات!$G$6,أساسيات!$I$6,IF(H425&lt;=أساسيات!$G$5,أساسيات!$I$5,IF(H425&lt;=أساسيات!$G$4,أساسيات!$I$4,IF(H425&lt;=أساسيات!$G$3,أساسيات!$I$3,أساسيات!$I$2))))))))))))</f>
        <v>ويجوز سابع وسادس</v>
      </c>
      <c r="AH425" s="91"/>
      <c r="AI425" s="99">
        <f>IFERROR(IF(H425="","",DATEDIF($H425,أساسيات!$J$2,"Y")),"")</f>
        <v>13</v>
      </c>
      <c r="AJ425" s="99">
        <f>IFERROR(IF(H425="","",DATEDIF($H425,أساسيات!$J$2,"ym")),"")</f>
        <v>4</v>
      </c>
      <c r="AK425" s="99">
        <f>IFERROR(IF(H425="","",DATEDIF($H425,أساسيات!$J$2,"md")),"")</f>
        <v>15</v>
      </c>
      <c r="AL425" s="99"/>
      <c r="AM425" s="99"/>
      <c r="AN425" s="88"/>
      <c r="AO425" s="88"/>
      <c r="AP425" s="94" t="s">
        <v>780</v>
      </c>
      <c r="AQ425" s="94"/>
    </row>
    <row r="426" spans="1:43" s="96" customFormat="1" x14ac:dyDescent="0.25">
      <c r="A426" s="88">
        <v>183</v>
      </c>
      <c r="B426" s="89"/>
      <c r="C426" s="128" t="s">
        <v>257</v>
      </c>
      <c r="D426" s="128" t="s">
        <v>256</v>
      </c>
      <c r="E426" s="91" t="s">
        <v>659</v>
      </c>
      <c r="F426" s="129" t="s">
        <v>644</v>
      </c>
      <c r="G426" s="88"/>
      <c r="H426" s="92">
        <v>38718</v>
      </c>
      <c r="I426" s="92" t="s">
        <v>780</v>
      </c>
      <c r="J426" s="90"/>
      <c r="K426" s="97" t="s">
        <v>643</v>
      </c>
      <c r="L426" s="91" t="s">
        <v>101</v>
      </c>
      <c r="M426" s="91" t="s">
        <v>1129</v>
      </c>
      <c r="N426" s="88"/>
      <c r="O426" s="88"/>
      <c r="P426" s="88"/>
      <c r="Q426" s="93" t="s">
        <v>115</v>
      </c>
      <c r="R426" s="94" t="s">
        <v>780</v>
      </c>
      <c r="S426" s="94"/>
      <c r="T426" s="94"/>
      <c r="U426" s="94"/>
      <c r="V426" s="91"/>
      <c r="W426" s="88"/>
      <c r="X426" s="88"/>
      <c r="Y426" s="130"/>
      <c r="Z426" s="130"/>
      <c r="AA426" s="130"/>
      <c r="AB426" s="92" t="s">
        <v>780</v>
      </c>
      <c r="AC426" s="94" t="s">
        <v>780</v>
      </c>
      <c r="AD426" s="94" t="s">
        <v>780</v>
      </c>
      <c r="AE426" s="88" t="s">
        <v>55</v>
      </c>
      <c r="AF426" s="94" t="str">
        <f>IF(H426="","",IF(H426&lt;=أساسيات!$G$13,أساسيات!$H$13,IF(H426&lt;=أساسيات!$G$12,أساسيات!$H$12,IF(H426&lt;=أساسيات!$G$11,أساسيات!$H$11,IF(H426&lt;=أساسيات!$G$10,أساسيات!$H$10,IF(H426&lt;=أساسيات!$G$9,أساسيات!$H$9,IF(H426&lt;=أساسيات!$G$8,أساسيات!$H$8,IF(H426&lt;=أساسيات!$G$7,أساسيات!$H$7,IF(H426&lt;=أساسيات!$G$6,أساسيات!$H$6,IF(H426&lt;=أساسيات!$G$5,أساسيات!$H$5,IF(H426&lt;=أساسيات!$G$4,أساسيات!$H$4,IF(H426&lt;=أساسيات!$G$3,أساسيات!$H$3,أساسيات!$H$2))))))))))))</f>
        <v>التاسع</v>
      </c>
      <c r="AG426" s="95" t="str">
        <f>IF(H426="","",IF(H426&lt;=أساسيات!$G$13,أساسيات!$I$13,IF(H426&lt;=أساسيات!$G$12,أساسيات!$I$12,IF(H426&lt;=أساسيات!$G$11,أساسيات!$I$11,IF(H426&lt;=أساسيات!$G$10,أساسيات!$I$10,IF(H426&lt;=أساسيات!$G$9,أساسيات!$I$9,IF(H426&lt;=أساسيات!$G$8,أساسيات!$I$8,IF(H426&lt;=أساسيات!$G$7,أساسيات!$I$7,IF(H426&lt;=أساسيات!$G$6,أساسيات!$I$6,IF(H426&lt;=أساسيات!$G$5,أساسيات!$I$5,IF(H426&lt;=أساسيات!$G$4,أساسيات!$I$4,IF(H426&lt;=أساسيات!$G$3,أساسيات!$I$3,أساسيات!$I$2))))))))))))</f>
        <v>ويجوز ثامن وسابع</v>
      </c>
      <c r="AH426" s="91"/>
      <c r="AI426" s="99">
        <f>IFERROR(IF(H426="","",DATEDIF($H426,أساسيات!$J$2,"Y")),"")</f>
        <v>13</v>
      </c>
      <c r="AJ426" s="99">
        <f>IFERROR(IF(H426="","",DATEDIF($H426,أساسيات!$J$2,"ym")),"")</f>
        <v>8</v>
      </c>
      <c r="AK426" s="99">
        <f>IFERROR(IF(H426="","",DATEDIF($H426,أساسيات!$J$2,"md")),"")</f>
        <v>0</v>
      </c>
      <c r="AL426" s="99"/>
      <c r="AM426" s="99"/>
      <c r="AN426" s="88"/>
      <c r="AO426" s="88"/>
      <c r="AP426" s="94" t="s">
        <v>780</v>
      </c>
      <c r="AQ426" s="94"/>
    </row>
    <row r="427" spans="1:43" s="96" customFormat="1" x14ac:dyDescent="0.25">
      <c r="A427" s="88">
        <v>184</v>
      </c>
      <c r="B427" s="89"/>
      <c r="C427" s="128" t="s">
        <v>230</v>
      </c>
      <c r="D427" s="128" t="s">
        <v>133</v>
      </c>
      <c r="E427" s="91" t="s">
        <v>113</v>
      </c>
      <c r="F427" s="129" t="s">
        <v>645</v>
      </c>
      <c r="G427" s="88"/>
      <c r="H427" s="92">
        <v>38405</v>
      </c>
      <c r="I427" s="92" t="s">
        <v>780</v>
      </c>
      <c r="J427" s="90"/>
      <c r="K427" s="97" t="s">
        <v>643</v>
      </c>
      <c r="L427" s="91" t="s">
        <v>318</v>
      </c>
      <c r="M427" s="91" t="s">
        <v>1130</v>
      </c>
      <c r="N427" s="88"/>
      <c r="O427" s="88"/>
      <c r="P427" s="88" t="s">
        <v>114</v>
      </c>
      <c r="Q427" s="93" t="s">
        <v>115</v>
      </c>
      <c r="R427" s="94" t="s">
        <v>780</v>
      </c>
      <c r="S427" s="94"/>
      <c r="T427" s="94"/>
      <c r="U427" s="94"/>
      <c r="V427" s="91"/>
      <c r="W427" s="88"/>
      <c r="X427" s="88"/>
      <c r="Y427" s="130">
        <v>959707649</v>
      </c>
      <c r="Z427" s="130"/>
      <c r="AA427" s="130"/>
      <c r="AB427" s="92" t="s">
        <v>780</v>
      </c>
      <c r="AC427" s="94" t="s">
        <v>780</v>
      </c>
      <c r="AD427" s="94" t="s">
        <v>780</v>
      </c>
      <c r="AE427" s="88" t="s">
        <v>55</v>
      </c>
      <c r="AF427" s="94" t="str">
        <f>IF(H427="","",IF(H427&lt;=أساسيات!$G$13,أساسيات!$H$13,IF(H427&lt;=أساسيات!$G$12,أساسيات!$H$12,IF(H427&lt;=أساسيات!$G$11,أساسيات!$H$11,IF(H427&lt;=أساسيات!$G$10,أساسيات!$H$10,IF(H427&lt;=أساسيات!$G$9,أساسيات!$H$9,IF(H427&lt;=أساسيات!$G$8,أساسيات!$H$8,IF(H427&lt;=أساسيات!$G$7,أساسيات!$H$7,IF(H427&lt;=أساسيات!$G$6,أساسيات!$H$6,IF(H427&lt;=أساسيات!$G$5,أساسيات!$H$5,IF(H427&lt;=أساسيات!$G$4,أساسيات!$H$4,IF(H427&lt;=أساسيات!$G$3,أساسيات!$H$3,أساسيات!$H$2))))))))))))</f>
        <v>التاسع</v>
      </c>
      <c r="AG427" s="95" t="str">
        <f>IF(H427="","",IF(H427&lt;=أساسيات!$G$13,أساسيات!$I$13,IF(H427&lt;=أساسيات!$G$12,أساسيات!$I$12,IF(H427&lt;=أساسيات!$G$11,أساسيات!$I$11,IF(H427&lt;=أساسيات!$G$10,أساسيات!$I$10,IF(H427&lt;=أساسيات!$G$9,أساسيات!$I$9,IF(H427&lt;=أساسيات!$G$8,أساسيات!$I$8,IF(H427&lt;=أساسيات!$G$7,أساسيات!$I$7,IF(H427&lt;=أساسيات!$G$6,أساسيات!$I$6,IF(H427&lt;=أساسيات!$G$5,أساسيات!$I$5,IF(H427&lt;=أساسيات!$G$4,أساسيات!$I$4,IF(H427&lt;=أساسيات!$G$3,أساسيات!$I$3,أساسيات!$I$2))))))))))))</f>
        <v>ويجوز ثامن وسابع</v>
      </c>
      <c r="AH427" s="91"/>
      <c r="AI427" s="99">
        <f>IFERROR(IF(H427="","",DATEDIF($H427,أساسيات!$J$2,"Y")),"")</f>
        <v>14</v>
      </c>
      <c r="AJ427" s="99">
        <f>IFERROR(IF(H427="","",DATEDIF($H427,أساسيات!$J$2,"ym")),"")</f>
        <v>6</v>
      </c>
      <c r="AK427" s="99">
        <f>IFERROR(IF(H427="","",DATEDIF($H427,أساسيات!$J$2,"md")),"")</f>
        <v>10</v>
      </c>
      <c r="AL427" s="99"/>
      <c r="AM427" s="99"/>
      <c r="AN427" s="88"/>
      <c r="AO427" s="88"/>
      <c r="AP427" s="94" t="s">
        <v>780</v>
      </c>
      <c r="AQ427" s="94"/>
    </row>
    <row r="428" spans="1:43" s="96" customFormat="1" x14ac:dyDescent="0.25">
      <c r="A428" s="88">
        <v>185</v>
      </c>
      <c r="B428" s="89"/>
      <c r="C428" s="128" t="s">
        <v>231</v>
      </c>
      <c r="D428" s="128" t="s">
        <v>180</v>
      </c>
      <c r="E428" s="91" t="s">
        <v>181</v>
      </c>
      <c r="F428" s="129" t="s">
        <v>26</v>
      </c>
      <c r="G428" s="88"/>
      <c r="H428" s="92">
        <v>37801</v>
      </c>
      <c r="I428" s="92" t="s">
        <v>780</v>
      </c>
      <c r="J428" s="90"/>
      <c r="K428" s="97" t="s">
        <v>643</v>
      </c>
      <c r="L428" s="91" t="s">
        <v>319</v>
      </c>
      <c r="M428" s="91" t="s">
        <v>1131</v>
      </c>
      <c r="N428" s="88"/>
      <c r="O428" s="88" t="s">
        <v>6</v>
      </c>
      <c r="P428" s="88" t="s">
        <v>114</v>
      </c>
      <c r="Q428" s="93" t="s">
        <v>115</v>
      </c>
      <c r="R428" s="94" t="s">
        <v>780</v>
      </c>
      <c r="S428" s="94"/>
      <c r="T428" s="94"/>
      <c r="U428" s="94"/>
      <c r="V428" s="91"/>
      <c r="W428" s="88"/>
      <c r="X428" s="88"/>
      <c r="Y428" s="130">
        <v>955561771</v>
      </c>
      <c r="Z428" s="130"/>
      <c r="AA428" s="130"/>
      <c r="AB428" s="92" t="s">
        <v>780</v>
      </c>
      <c r="AC428" s="94" t="s">
        <v>780</v>
      </c>
      <c r="AD428" s="94" t="s">
        <v>780</v>
      </c>
      <c r="AE428" s="88" t="s">
        <v>55</v>
      </c>
      <c r="AF428" s="94" t="str">
        <f>IF(H428="","",IF(H428&lt;=أساسيات!$G$13,أساسيات!$H$13,IF(H428&lt;=أساسيات!$G$12,أساسيات!$H$12,IF(H428&lt;=أساسيات!$G$11,أساسيات!$H$11,IF(H428&lt;=أساسيات!$G$10,أساسيات!$H$10,IF(H428&lt;=أساسيات!$G$9,أساسيات!$H$9,IF(H428&lt;=أساسيات!$G$8,أساسيات!$H$8,IF(H428&lt;=أساسيات!$G$7,أساسيات!$H$7,IF(H428&lt;=أساسيات!$G$6,أساسيات!$H$6,IF(H428&lt;=أساسيات!$G$5,أساسيات!$H$5,IF(H428&lt;=أساسيات!$G$4,أساسيات!$H$4,IF(H428&lt;=أساسيات!$G$3,أساسيات!$H$3,أساسيات!$H$2))))))))))))</f>
        <v>ثانوي</v>
      </c>
      <c r="AG428" s="95" t="str">
        <f>IF(H428="","",IF(H428&lt;=أساسيات!$G$13,أساسيات!$I$13,IF(H428&lt;=أساسيات!$G$12,أساسيات!$I$12,IF(H428&lt;=أساسيات!$G$11,أساسيات!$I$11,IF(H428&lt;=أساسيات!$G$10,أساسيات!$I$10,IF(H428&lt;=أساسيات!$G$9,أساسيات!$I$9,IF(H428&lt;=أساسيات!$G$8,أساسيات!$I$8,IF(H428&lt;=أساسيات!$G$7,أساسيات!$I$7,IF(H428&lt;=أساسيات!$G$6,أساسيات!$I$6,IF(H428&lt;=أساسيات!$G$5,أساسيات!$I$5,IF(H428&lt;=أساسيات!$G$4,أساسيات!$I$4,IF(H428&lt;=أساسيات!$G$3,أساسيات!$I$3,أساسيات!$I$2))))))))))))</f>
        <v>ويجوز تاسع</v>
      </c>
      <c r="AH428" s="91"/>
      <c r="AI428" s="99">
        <f>IFERROR(IF(H428="","",DATEDIF($H428,أساسيات!$J$2,"Y")),"")</f>
        <v>16</v>
      </c>
      <c r="AJ428" s="99">
        <f>IFERROR(IF(H428="","",DATEDIF($H428,أساسيات!$J$2,"ym")),"")</f>
        <v>2</v>
      </c>
      <c r="AK428" s="99">
        <f>IFERROR(IF(H428="","",DATEDIF($H428,أساسيات!$J$2,"md")),"")</f>
        <v>3</v>
      </c>
      <c r="AL428" s="99"/>
      <c r="AM428" s="99"/>
      <c r="AN428" s="88"/>
      <c r="AO428" s="88"/>
      <c r="AP428" s="94" t="s">
        <v>780</v>
      </c>
      <c r="AQ428" s="94"/>
    </row>
    <row r="429" spans="1:43" s="96" customFormat="1" x14ac:dyDescent="0.25">
      <c r="A429" s="88">
        <v>186</v>
      </c>
      <c r="B429" s="89"/>
      <c r="C429" s="128" t="s">
        <v>273</v>
      </c>
      <c r="D429" s="128" t="s">
        <v>213</v>
      </c>
      <c r="E429" s="91" t="s">
        <v>537</v>
      </c>
      <c r="F429" s="129" t="s">
        <v>39</v>
      </c>
      <c r="G429" s="88"/>
      <c r="H429" s="92">
        <v>38353</v>
      </c>
      <c r="I429" s="92" t="s">
        <v>780</v>
      </c>
      <c r="J429" s="90"/>
      <c r="K429" s="97" t="s">
        <v>643</v>
      </c>
      <c r="L429" s="91" t="s">
        <v>320</v>
      </c>
      <c r="M429" s="91" t="s">
        <v>1132</v>
      </c>
      <c r="N429" s="88"/>
      <c r="O429" s="88" t="s">
        <v>236</v>
      </c>
      <c r="P429" s="88" t="s">
        <v>114</v>
      </c>
      <c r="Q429" s="93" t="s">
        <v>115</v>
      </c>
      <c r="R429" s="94" t="s">
        <v>417</v>
      </c>
      <c r="S429" s="94"/>
      <c r="T429" s="94"/>
      <c r="U429" s="94"/>
      <c r="V429" s="91" t="s">
        <v>417</v>
      </c>
      <c r="W429" s="88"/>
      <c r="X429" s="88"/>
      <c r="Y429" s="130">
        <v>954397871</v>
      </c>
      <c r="Z429" s="130"/>
      <c r="AA429" s="130"/>
      <c r="AB429" s="92" t="s">
        <v>780</v>
      </c>
      <c r="AC429" s="94" t="s">
        <v>780</v>
      </c>
      <c r="AD429" s="94" t="s">
        <v>780</v>
      </c>
      <c r="AE429" s="88" t="s">
        <v>55</v>
      </c>
      <c r="AF429" s="94" t="str">
        <f>IF(H429="","",IF(H429&lt;=أساسيات!$G$13,أساسيات!$H$13,IF(H429&lt;=أساسيات!$G$12,أساسيات!$H$12,IF(H429&lt;=أساسيات!$G$11,أساسيات!$H$11,IF(H429&lt;=أساسيات!$G$10,أساسيات!$H$10,IF(H429&lt;=أساسيات!$G$9,أساسيات!$H$9,IF(H429&lt;=أساسيات!$G$8,أساسيات!$H$8,IF(H429&lt;=أساسيات!$G$7,أساسيات!$H$7,IF(H429&lt;=أساسيات!$G$6,أساسيات!$H$6,IF(H429&lt;=أساسيات!$G$5,أساسيات!$H$5,IF(H429&lt;=أساسيات!$G$4,أساسيات!$H$4,IF(H429&lt;=أساسيات!$G$3,أساسيات!$H$3,أساسيات!$H$2))))))))))))</f>
        <v>ثانوي</v>
      </c>
      <c r="AG429" s="95" t="str">
        <f>IF(H429="","",IF(H429&lt;=أساسيات!$G$13,أساسيات!$I$13,IF(H429&lt;=أساسيات!$G$12,أساسيات!$I$12,IF(H429&lt;=أساسيات!$G$11,أساسيات!$I$11,IF(H429&lt;=أساسيات!$G$10,أساسيات!$I$10,IF(H429&lt;=أساسيات!$G$9,أساسيات!$I$9,IF(H429&lt;=أساسيات!$G$8,أساسيات!$I$8,IF(H429&lt;=أساسيات!$G$7,أساسيات!$I$7,IF(H429&lt;=أساسيات!$G$6,أساسيات!$I$6,IF(H429&lt;=أساسيات!$G$5,أساسيات!$I$5,IF(H429&lt;=أساسيات!$G$4,أساسيات!$I$4,IF(H429&lt;=أساسيات!$G$3,أساسيات!$I$3,أساسيات!$I$2))))))))))))</f>
        <v>ويجوز تاسع وثامن</v>
      </c>
      <c r="AH429" s="91"/>
      <c r="AI429" s="99">
        <f>IFERROR(IF(H429="","",DATEDIF($H429,أساسيات!$J$2,"Y")),"")</f>
        <v>14</v>
      </c>
      <c r="AJ429" s="99">
        <f>IFERROR(IF(H429="","",DATEDIF($H429,أساسيات!$J$2,"ym")),"")</f>
        <v>8</v>
      </c>
      <c r="AK429" s="99">
        <f>IFERROR(IF(H429="","",DATEDIF($H429,أساسيات!$J$2,"md")),"")</f>
        <v>0</v>
      </c>
      <c r="AL429" s="99"/>
      <c r="AM429" s="99"/>
      <c r="AN429" s="88"/>
      <c r="AO429" s="88"/>
      <c r="AP429" s="94" t="s">
        <v>780</v>
      </c>
      <c r="AQ429" s="94"/>
    </row>
    <row r="430" spans="1:43" s="96" customFormat="1" x14ac:dyDescent="0.25">
      <c r="A430" s="88">
        <v>187</v>
      </c>
      <c r="B430" s="89"/>
      <c r="C430" s="128" t="s">
        <v>276</v>
      </c>
      <c r="D430" s="128" t="s">
        <v>463</v>
      </c>
      <c r="E430" s="91" t="s">
        <v>113</v>
      </c>
      <c r="F430" s="129" t="s">
        <v>11</v>
      </c>
      <c r="G430" s="88" t="s">
        <v>244</v>
      </c>
      <c r="H430" s="92">
        <v>38377</v>
      </c>
      <c r="I430" s="92" t="s">
        <v>780</v>
      </c>
      <c r="J430" s="90"/>
      <c r="K430" s="97" t="s">
        <v>643</v>
      </c>
      <c r="L430" s="91" t="s">
        <v>450</v>
      </c>
      <c r="M430" s="91" t="s">
        <v>1133</v>
      </c>
      <c r="N430" s="88"/>
      <c r="O430" s="88" t="s">
        <v>236</v>
      </c>
      <c r="P430" s="88" t="s">
        <v>114</v>
      </c>
      <c r="Q430" s="93" t="s">
        <v>115</v>
      </c>
      <c r="R430" s="94" t="s">
        <v>780</v>
      </c>
      <c r="S430" s="94"/>
      <c r="T430" s="94"/>
      <c r="U430" s="94"/>
      <c r="V430" s="91"/>
      <c r="W430" s="88"/>
      <c r="X430" s="88"/>
      <c r="Y430" s="130"/>
      <c r="Z430" s="130"/>
      <c r="AA430" s="130"/>
      <c r="AB430" s="92" t="s">
        <v>780</v>
      </c>
      <c r="AC430" s="94" t="s">
        <v>780</v>
      </c>
      <c r="AD430" s="94" t="s">
        <v>780</v>
      </c>
      <c r="AE430" s="88" t="s">
        <v>55</v>
      </c>
      <c r="AF430" s="94" t="str">
        <f>IF(H430="","",IF(H430&lt;=أساسيات!$G$13,أساسيات!$H$13,IF(H430&lt;=أساسيات!$G$12,أساسيات!$H$12,IF(H430&lt;=أساسيات!$G$11,أساسيات!$H$11,IF(H430&lt;=أساسيات!$G$10,أساسيات!$H$10,IF(H430&lt;=أساسيات!$G$9,أساسيات!$H$9,IF(H430&lt;=أساسيات!$G$8,أساسيات!$H$8,IF(H430&lt;=أساسيات!$G$7,أساسيات!$H$7,IF(H430&lt;=أساسيات!$G$6,أساسيات!$H$6,IF(H430&lt;=أساسيات!$G$5,أساسيات!$H$5,IF(H430&lt;=أساسيات!$G$4,أساسيات!$H$4,IF(H430&lt;=أساسيات!$G$3,أساسيات!$H$3,أساسيات!$H$2))))))))))))</f>
        <v>ثانوي</v>
      </c>
      <c r="AG430" s="95" t="str">
        <f>IF(H430="","",IF(H430&lt;=أساسيات!$G$13,أساسيات!$I$13,IF(H430&lt;=أساسيات!$G$12,أساسيات!$I$12,IF(H430&lt;=أساسيات!$G$11,أساسيات!$I$11,IF(H430&lt;=أساسيات!$G$10,أساسيات!$I$10,IF(H430&lt;=أساسيات!$G$9,أساسيات!$I$9,IF(H430&lt;=أساسيات!$G$8,أساسيات!$I$8,IF(H430&lt;=أساسيات!$G$7,أساسيات!$I$7,IF(H430&lt;=أساسيات!$G$6,أساسيات!$I$6,IF(H430&lt;=أساسيات!$G$5,أساسيات!$I$5,IF(H430&lt;=أساسيات!$G$4,أساسيات!$I$4,IF(H430&lt;=أساسيات!$G$3,أساسيات!$I$3,أساسيات!$I$2))))))))))))</f>
        <v>ويجوز تاسع وثامن</v>
      </c>
      <c r="AH430" s="91"/>
      <c r="AI430" s="99">
        <f>IFERROR(IF(H430="","",DATEDIF($H430,أساسيات!$J$2,"Y")),"")</f>
        <v>14</v>
      </c>
      <c r="AJ430" s="99">
        <f>IFERROR(IF(H430="","",DATEDIF($H430,أساسيات!$J$2,"ym")),"")</f>
        <v>7</v>
      </c>
      <c r="AK430" s="99">
        <f>IFERROR(IF(H430="","",DATEDIF($H430,أساسيات!$J$2,"md")),"")</f>
        <v>7</v>
      </c>
      <c r="AL430" s="99"/>
      <c r="AM430" s="99"/>
      <c r="AN430" s="88"/>
      <c r="AO430" s="88"/>
      <c r="AP430" s="94" t="s">
        <v>780</v>
      </c>
      <c r="AQ430" s="94"/>
    </row>
    <row r="431" spans="1:43" s="96" customFormat="1" x14ac:dyDescent="0.25">
      <c r="A431" s="88">
        <v>188</v>
      </c>
      <c r="B431" s="89"/>
      <c r="C431" s="128" t="s">
        <v>126</v>
      </c>
      <c r="D431" s="128" t="s">
        <v>117</v>
      </c>
      <c r="E431" s="91" t="s">
        <v>118</v>
      </c>
      <c r="F431" s="129" t="s">
        <v>22</v>
      </c>
      <c r="G431" s="88"/>
      <c r="H431" s="92">
        <v>38375</v>
      </c>
      <c r="I431" s="92" t="s">
        <v>780</v>
      </c>
      <c r="J431" s="90"/>
      <c r="K431" s="97" t="s">
        <v>643</v>
      </c>
      <c r="L431" s="91" t="s">
        <v>299</v>
      </c>
      <c r="M431" s="91" t="s">
        <v>1134</v>
      </c>
      <c r="N431" s="88"/>
      <c r="O431" s="88"/>
      <c r="P431" s="88" t="s">
        <v>114</v>
      </c>
      <c r="Q431" s="93" t="s">
        <v>115</v>
      </c>
      <c r="R431" s="94" t="s">
        <v>780</v>
      </c>
      <c r="S431" s="94"/>
      <c r="T431" s="94"/>
      <c r="U431" s="94"/>
      <c r="V431" s="91"/>
      <c r="W431" s="88"/>
      <c r="X431" s="88"/>
      <c r="Y431" s="130">
        <v>960968267</v>
      </c>
      <c r="Z431" s="130"/>
      <c r="AA431" s="130"/>
      <c r="AB431" s="92" t="s">
        <v>780</v>
      </c>
      <c r="AC431" s="94" t="s">
        <v>780</v>
      </c>
      <c r="AD431" s="94" t="s">
        <v>780</v>
      </c>
      <c r="AE431" s="88" t="s">
        <v>55</v>
      </c>
      <c r="AF431" s="94" t="str">
        <f>IF(H431="","",IF(H431&lt;=أساسيات!$G$13,أساسيات!$H$13,IF(H431&lt;=أساسيات!$G$12,أساسيات!$H$12,IF(H431&lt;=أساسيات!$G$11,أساسيات!$H$11,IF(H431&lt;=أساسيات!$G$10,أساسيات!$H$10,IF(H431&lt;=أساسيات!$G$9,أساسيات!$H$9,IF(H431&lt;=أساسيات!$G$8,أساسيات!$H$8,IF(H431&lt;=أساسيات!$G$7,أساسيات!$H$7,IF(H431&lt;=أساسيات!$G$6,أساسيات!$H$6,IF(H431&lt;=أساسيات!$G$5,أساسيات!$H$5,IF(H431&lt;=أساسيات!$G$4,أساسيات!$H$4,IF(H431&lt;=أساسيات!$G$3,أساسيات!$H$3,أساسيات!$H$2))))))))))))</f>
        <v>ثانوي</v>
      </c>
      <c r="AG431" s="95" t="str">
        <f>IF(H431="","",IF(H431&lt;=أساسيات!$G$13,أساسيات!$I$13,IF(H431&lt;=أساسيات!$G$12,أساسيات!$I$12,IF(H431&lt;=أساسيات!$G$11,أساسيات!$I$11,IF(H431&lt;=أساسيات!$G$10,أساسيات!$I$10,IF(H431&lt;=أساسيات!$G$9,أساسيات!$I$9,IF(H431&lt;=أساسيات!$G$8,أساسيات!$I$8,IF(H431&lt;=أساسيات!$G$7,أساسيات!$I$7,IF(H431&lt;=أساسيات!$G$6,أساسيات!$I$6,IF(H431&lt;=أساسيات!$G$5,أساسيات!$I$5,IF(H431&lt;=أساسيات!$G$4,أساسيات!$I$4,IF(H431&lt;=أساسيات!$G$3,أساسيات!$I$3,أساسيات!$I$2))))))))))))</f>
        <v>ويجوز تاسع وثامن</v>
      </c>
      <c r="AH431" s="91"/>
      <c r="AI431" s="99">
        <f>IFERROR(IF(H431="","",DATEDIF($H431,أساسيات!$J$2,"Y")),"")</f>
        <v>14</v>
      </c>
      <c r="AJ431" s="99">
        <f>IFERROR(IF(H431="","",DATEDIF($H431,أساسيات!$J$2,"ym")),"")</f>
        <v>7</v>
      </c>
      <c r="AK431" s="99">
        <f>IFERROR(IF(H431="","",DATEDIF($H431,أساسيات!$J$2,"md")),"")</f>
        <v>9</v>
      </c>
      <c r="AL431" s="99"/>
      <c r="AM431" s="99"/>
      <c r="AN431" s="88"/>
      <c r="AO431" s="88"/>
      <c r="AP431" s="94" t="s">
        <v>780</v>
      </c>
      <c r="AQ431" s="94"/>
    </row>
    <row r="432" spans="1:43" s="96" customFormat="1" x14ac:dyDescent="0.25">
      <c r="A432" s="88">
        <v>189</v>
      </c>
      <c r="B432" s="89"/>
      <c r="C432" s="128" t="s">
        <v>113</v>
      </c>
      <c r="D432" s="128" t="s">
        <v>462</v>
      </c>
      <c r="E432" s="91" t="s">
        <v>155</v>
      </c>
      <c r="F432" s="129" t="s">
        <v>51</v>
      </c>
      <c r="G432" s="88"/>
      <c r="H432" s="92">
        <v>40544</v>
      </c>
      <c r="I432" s="92" t="s">
        <v>672</v>
      </c>
      <c r="J432" s="90"/>
      <c r="K432" s="97" t="s">
        <v>643</v>
      </c>
      <c r="L432" s="91" t="s">
        <v>495</v>
      </c>
      <c r="M432" s="91" t="s">
        <v>870</v>
      </c>
      <c r="N432" s="88"/>
      <c r="O432" s="88"/>
      <c r="P432" s="88" t="s">
        <v>501</v>
      </c>
      <c r="Q432" s="93" t="s">
        <v>116</v>
      </c>
      <c r="R432" s="94"/>
      <c r="S432" s="94"/>
      <c r="T432" s="94"/>
      <c r="U432" s="94"/>
      <c r="V432" s="91"/>
      <c r="W432" s="88"/>
      <c r="X432" s="88"/>
      <c r="Y432" s="130"/>
      <c r="Z432" s="130"/>
      <c r="AA432" s="130"/>
      <c r="AB432" s="92">
        <v>43444</v>
      </c>
      <c r="AC432" s="94" t="s">
        <v>677</v>
      </c>
      <c r="AD432" s="94" t="s">
        <v>677</v>
      </c>
      <c r="AE432" s="88" t="s">
        <v>3</v>
      </c>
      <c r="AF432" s="94" t="str">
        <f>IF(H432="","",IF(H432&lt;=أساسيات!$G$13,أساسيات!$H$13,IF(H432&lt;=أساسيات!$G$12,أساسيات!$H$12,IF(H432&lt;=أساسيات!$G$11,أساسيات!$H$11,IF(H432&lt;=أساسيات!$G$10,أساسيات!$H$10,IF(H432&lt;=أساسيات!$G$9,أساسيات!$H$9,IF(H432&lt;=أساسيات!$G$8,أساسيات!$H$8,IF(H432&lt;=أساسيات!$G$7,أساسيات!$H$7,IF(H432&lt;=أساسيات!$G$6,أساسيات!$H$6,IF(H432&lt;=أساسيات!$G$5,أساسيات!$H$5,IF(H432&lt;=أساسيات!$G$4,أساسيات!$H$4,IF(H432&lt;=أساسيات!$G$3,أساسيات!$H$3,أساسيات!$H$2))))))))))))</f>
        <v>الرابع</v>
      </c>
      <c r="AG432" s="95" t="str">
        <f>IF(H432="","",IF(H432&lt;=أساسيات!$G$13,أساسيات!$I$13,IF(H432&lt;=أساسيات!$G$12,أساسيات!$I$12,IF(H432&lt;=أساسيات!$G$11,أساسيات!$I$11,IF(H432&lt;=أساسيات!$G$10,أساسيات!$I$10,IF(H432&lt;=أساسيات!$G$9,أساسيات!$I$9,IF(H432&lt;=أساسيات!$G$8,أساسيات!$I$8,IF(H432&lt;=أساسيات!$G$7,أساسيات!$I$7,IF(H432&lt;=أساسيات!$G$6,أساسيات!$I$6,IF(H432&lt;=أساسيات!$G$5,أساسيات!$I$5,IF(H432&lt;=أساسيات!$G$4,أساسيات!$I$4,IF(H432&lt;=أساسيات!$G$3,أساسيات!$I$3,أساسيات!$I$2))))))))))))</f>
        <v>ويجوز ثالث</v>
      </c>
      <c r="AH432" s="91"/>
      <c r="AI432" s="99">
        <f>IFERROR(IF(H432="","",DATEDIF($H432,أساسيات!$J$2,"Y")),"")</f>
        <v>8</v>
      </c>
      <c r="AJ432" s="99">
        <f>IFERROR(IF(H432="","",DATEDIF($H432,أساسيات!$J$2,"ym")),"")</f>
        <v>8</v>
      </c>
      <c r="AK432" s="99">
        <f>IFERROR(IF(H432="","",DATEDIF($H432,أساسيات!$J$2,"md")),"")</f>
        <v>0</v>
      </c>
      <c r="AL432" s="99"/>
      <c r="AM432" s="99"/>
      <c r="AN432" s="88"/>
      <c r="AO432" s="88"/>
      <c r="AP432" s="94">
        <v>25</v>
      </c>
      <c r="AQ432" s="94">
        <v>1</v>
      </c>
    </row>
    <row r="433" spans="1:43" s="96" customFormat="1" x14ac:dyDescent="0.25">
      <c r="A433" s="88">
        <v>191</v>
      </c>
      <c r="B433" s="89"/>
      <c r="C433" s="128" t="s">
        <v>461</v>
      </c>
      <c r="D433" s="128" t="s">
        <v>462</v>
      </c>
      <c r="E433" s="91" t="s">
        <v>155</v>
      </c>
      <c r="F433" s="129" t="s">
        <v>51</v>
      </c>
      <c r="G433" s="88"/>
      <c r="H433" s="92">
        <v>39818</v>
      </c>
      <c r="I433" s="92" t="s">
        <v>672</v>
      </c>
      <c r="J433" s="90"/>
      <c r="K433" s="97" t="s">
        <v>643</v>
      </c>
      <c r="L433" s="91" t="s">
        <v>491</v>
      </c>
      <c r="M433" s="91" t="s">
        <v>873</v>
      </c>
      <c r="N433" s="88"/>
      <c r="O433" s="88"/>
      <c r="P433" s="88" t="s">
        <v>501</v>
      </c>
      <c r="Q433" s="93" t="s">
        <v>115</v>
      </c>
      <c r="R433" s="94"/>
      <c r="S433" s="94"/>
      <c r="T433" s="94"/>
      <c r="U433" s="94"/>
      <c r="V433" s="91"/>
      <c r="W433" s="88"/>
      <c r="X433" s="88"/>
      <c r="Y433" s="130"/>
      <c r="Z433" s="130"/>
      <c r="AA433" s="130"/>
      <c r="AB433" s="92">
        <v>43466</v>
      </c>
      <c r="AC433" s="94" t="s">
        <v>677</v>
      </c>
      <c r="AD433" s="94" t="s">
        <v>677</v>
      </c>
      <c r="AE433" s="88" t="s">
        <v>3</v>
      </c>
      <c r="AF433" s="94" t="str">
        <f>IF(H433="","",IF(H433&lt;=أساسيات!$G$13,أساسيات!$H$13,IF(H433&lt;=أساسيات!$G$12,أساسيات!$H$12,IF(H433&lt;=أساسيات!$G$11,أساسيات!$H$11,IF(H433&lt;=أساسيات!$G$10,أساسيات!$H$10,IF(H433&lt;=أساسيات!$G$9,أساسيات!$H$9,IF(H433&lt;=أساسيات!$G$8,أساسيات!$H$8,IF(H433&lt;=أساسيات!$G$7,أساسيات!$H$7,IF(H433&lt;=أساسيات!$G$6,أساسيات!$H$6,IF(H433&lt;=أساسيات!$G$5,أساسيات!$H$5,IF(H433&lt;=أساسيات!$G$4,أساسيات!$H$4,IF(H433&lt;=أساسيات!$G$3,أساسيات!$H$3,أساسيات!$H$2))))))))))))</f>
        <v>السادس</v>
      </c>
      <c r="AG433" s="95" t="str">
        <f>IF(H433="","",IF(H433&lt;=أساسيات!$G$13,أساسيات!$I$13,IF(H433&lt;=أساسيات!$G$12,أساسيات!$I$12,IF(H433&lt;=أساسيات!$G$11,أساسيات!$I$11,IF(H433&lt;=أساسيات!$G$10,أساسيات!$I$10,IF(H433&lt;=أساسيات!$G$9,أساسيات!$I$9,IF(H433&lt;=أساسيات!$G$8,أساسيات!$I$8,IF(H433&lt;=أساسيات!$G$7,أساسيات!$I$7,IF(H433&lt;=أساسيات!$G$6,أساسيات!$I$6,IF(H433&lt;=أساسيات!$G$5,أساسيات!$I$5,IF(H433&lt;=أساسيات!$G$4,أساسيات!$I$4,IF(H433&lt;=أساسيات!$G$3,أساسيات!$I$3,أساسيات!$I$2))))))))))))</f>
        <v>ويجوز خامس ورابع</v>
      </c>
      <c r="AH433" s="91"/>
      <c r="AI433" s="99">
        <f>IFERROR(IF(H433="","",DATEDIF($H433,أساسيات!$J$2,"Y")),"")</f>
        <v>10</v>
      </c>
      <c r="AJ433" s="99">
        <f>IFERROR(IF(H433="","",DATEDIF($H433,أساسيات!$J$2,"ym")),"")</f>
        <v>7</v>
      </c>
      <c r="AK433" s="99">
        <f>IFERROR(IF(H433="","",DATEDIF($H433,أساسيات!$J$2,"md")),"")</f>
        <v>27</v>
      </c>
      <c r="AL433" s="99"/>
      <c r="AM433" s="99"/>
      <c r="AN433" s="88"/>
      <c r="AO433" s="88"/>
      <c r="AP433" s="94">
        <v>28</v>
      </c>
      <c r="AQ433" s="94">
        <v>2</v>
      </c>
    </row>
    <row r="434" spans="1:43" s="96" customFormat="1" x14ac:dyDescent="0.25">
      <c r="A434" s="88">
        <v>198</v>
      </c>
      <c r="B434" s="89"/>
      <c r="C434" s="128" t="s">
        <v>472</v>
      </c>
      <c r="D434" s="128" t="s">
        <v>226</v>
      </c>
      <c r="E434" s="91" t="s">
        <v>110</v>
      </c>
      <c r="F434" s="129" t="s">
        <v>451</v>
      </c>
      <c r="G434" s="88"/>
      <c r="H434" s="92">
        <v>41294</v>
      </c>
      <c r="I434" s="92" t="s">
        <v>780</v>
      </c>
      <c r="J434" s="90"/>
      <c r="K434" s="97" t="s">
        <v>643</v>
      </c>
      <c r="L434" s="91" t="s">
        <v>547</v>
      </c>
      <c r="M434" s="91" t="s">
        <v>1135</v>
      </c>
      <c r="N434" s="88"/>
      <c r="O434" s="88"/>
      <c r="P434" s="88"/>
      <c r="Q434" s="93" t="s">
        <v>116</v>
      </c>
      <c r="R434" s="94" t="s">
        <v>780</v>
      </c>
      <c r="S434" s="94"/>
      <c r="T434" s="94"/>
      <c r="U434" s="94"/>
      <c r="V434" s="91"/>
      <c r="W434" s="88"/>
      <c r="X434" s="88"/>
      <c r="Y434" s="130"/>
      <c r="Z434" s="130"/>
      <c r="AA434" s="130"/>
      <c r="AB434" s="92" t="s">
        <v>780</v>
      </c>
      <c r="AC434" s="94" t="s">
        <v>780</v>
      </c>
      <c r="AD434" s="94" t="s">
        <v>780</v>
      </c>
      <c r="AE434" s="88" t="s">
        <v>3</v>
      </c>
      <c r="AF434" s="94" t="str">
        <f>IF(H434="","",IF(H434&lt;=أساسيات!$G$13,أساسيات!$H$13,IF(H434&lt;=أساسيات!$G$12,أساسيات!$H$12,IF(H434&lt;=أساسيات!$G$11,أساسيات!$H$11,IF(H434&lt;=أساسيات!$G$10,أساسيات!$H$10,IF(H434&lt;=أساسيات!$G$9,أساسيات!$H$9,IF(H434&lt;=أساسيات!$G$8,أساسيات!$H$8,IF(H434&lt;=أساسيات!$G$7,أساسيات!$H$7,IF(H434&lt;=أساسيات!$G$6,أساسيات!$H$6,IF(H434&lt;=أساسيات!$G$5,أساسيات!$H$5,IF(H434&lt;=أساسيات!$G$4,أساسيات!$H$4,IF(H434&lt;=أساسيات!$G$3,أساسيات!$H$3,أساسيات!$H$2))))))))))))</f>
        <v>الثاني</v>
      </c>
      <c r="AG434" s="95" t="str">
        <f>IF(H434="","",IF(H434&lt;=أساسيات!$G$13,أساسيات!$I$13,IF(H434&lt;=أساسيات!$G$12,أساسيات!$I$12,IF(H434&lt;=أساسيات!$G$11,أساسيات!$I$11,IF(H434&lt;=أساسيات!$G$10,أساسيات!$I$10,IF(H434&lt;=أساسيات!$G$9,أساسيات!$I$9,IF(H434&lt;=أساسيات!$G$8,أساسيات!$I$8,IF(H434&lt;=أساسيات!$G$7,أساسيات!$I$7,IF(H434&lt;=أساسيات!$G$6,أساسيات!$I$6,IF(H434&lt;=أساسيات!$G$5,أساسيات!$I$5,IF(H434&lt;=أساسيات!$G$4,أساسيات!$I$4,IF(H434&lt;=أساسيات!$G$3,أساسيات!$I$3,أساسيات!$I$2))))))))))))</f>
        <v>ويجوز أول</v>
      </c>
      <c r="AH434" s="91"/>
      <c r="AI434" s="99">
        <f>IFERROR(IF(H434="","",DATEDIF($H434,أساسيات!$J$2,"Y")),"")</f>
        <v>6</v>
      </c>
      <c r="AJ434" s="99">
        <f>IFERROR(IF(H434="","",DATEDIF($H434,أساسيات!$J$2,"ym")),"")</f>
        <v>7</v>
      </c>
      <c r="AK434" s="99">
        <f>IFERROR(IF(H434="","",DATEDIF($H434,أساسيات!$J$2,"md")),"")</f>
        <v>12</v>
      </c>
      <c r="AL434" s="99"/>
      <c r="AM434" s="99"/>
      <c r="AN434" s="88"/>
      <c r="AO434" s="88"/>
      <c r="AP434" s="94" t="s">
        <v>780</v>
      </c>
      <c r="AQ434" s="94"/>
    </row>
    <row r="435" spans="1:43" s="96" customFormat="1" x14ac:dyDescent="0.25">
      <c r="A435" s="88">
        <v>207</v>
      </c>
      <c r="B435" s="89"/>
      <c r="C435" s="128" t="s">
        <v>34</v>
      </c>
      <c r="D435" s="128" t="s">
        <v>653</v>
      </c>
      <c r="E435" s="91" t="s">
        <v>242</v>
      </c>
      <c r="F435" s="129" t="s">
        <v>195</v>
      </c>
      <c r="G435" s="88" t="s">
        <v>244</v>
      </c>
      <c r="H435" s="92">
        <v>40300</v>
      </c>
      <c r="I435" s="92" t="s">
        <v>780</v>
      </c>
      <c r="J435" s="90"/>
      <c r="K435" s="97" t="s">
        <v>643</v>
      </c>
      <c r="L435" s="91" t="s">
        <v>655</v>
      </c>
      <c r="M435" s="91" t="s">
        <v>1138</v>
      </c>
      <c r="N435" s="88"/>
      <c r="O435" s="88"/>
      <c r="P435" s="88" t="s">
        <v>158</v>
      </c>
      <c r="Q435" s="93" t="s">
        <v>115</v>
      </c>
      <c r="R435" s="94" t="s">
        <v>780</v>
      </c>
      <c r="S435" s="94"/>
      <c r="T435" s="94"/>
      <c r="U435" s="94"/>
      <c r="V435" s="91"/>
      <c r="W435" s="88"/>
      <c r="X435" s="88"/>
      <c r="Y435" s="130"/>
      <c r="Z435" s="130"/>
      <c r="AA435" s="130"/>
      <c r="AB435" s="92" t="s">
        <v>780</v>
      </c>
      <c r="AC435" s="94" t="s">
        <v>780</v>
      </c>
      <c r="AD435" s="94" t="s">
        <v>780</v>
      </c>
      <c r="AE435" s="88" t="s">
        <v>3</v>
      </c>
      <c r="AF435" s="94" t="str">
        <f>IF(H435="","",IF(H435&lt;=أساسيات!$G$13,أساسيات!$H$13,IF(H435&lt;=أساسيات!$G$12,أساسيات!$H$12,IF(H435&lt;=أساسيات!$G$11,أساسيات!$H$11,IF(H435&lt;=أساسيات!$G$10,أساسيات!$H$10,IF(H435&lt;=أساسيات!$G$9,أساسيات!$H$9,IF(H435&lt;=أساسيات!$G$8,أساسيات!$H$8,IF(H435&lt;=أساسيات!$G$7,أساسيات!$H$7,IF(H435&lt;=أساسيات!$G$6,أساسيات!$H$6,IF(H435&lt;=أساسيات!$G$5,أساسيات!$H$5,IF(H435&lt;=أساسيات!$G$4,أساسيات!$H$4,IF(H435&lt;=أساسيات!$G$3,أساسيات!$H$3,أساسيات!$H$2))))))))))))</f>
        <v>الرابع</v>
      </c>
      <c r="AG435" s="95" t="str">
        <f>IF(H435="","",IF(H435&lt;=أساسيات!$G$13,أساسيات!$I$13,IF(H435&lt;=أساسيات!$G$12,أساسيات!$I$12,IF(H435&lt;=أساسيات!$G$11,أساسيات!$I$11,IF(H435&lt;=أساسيات!$G$10,أساسيات!$I$10,IF(H435&lt;=أساسيات!$G$9,أساسيات!$I$9,IF(H435&lt;=أساسيات!$G$8,أساسيات!$I$8,IF(H435&lt;=أساسيات!$G$7,أساسيات!$I$7,IF(H435&lt;=أساسيات!$G$6,أساسيات!$I$6,IF(H435&lt;=أساسيات!$G$5,أساسيات!$I$5,IF(H435&lt;=أساسيات!$G$4,أساسيات!$I$4,IF(H435&lt;=أساسيات!$G$3,أساسيات!$I$3,أساسيات!$I$2))))))))))))</f>
        <v>ويجوز ثالث</v>
      </c>
      <c r="AH435" s="91"/>
      <c r="AI435" s="99">
        <f>IFERROR(IF(H435="","",DATEDIF($H435,أساسيات!$J$2,"Y")),"")</f>
        <v>9</v>
      </c>
      <c r="AJ435" s="99">
        <f>IFERROR(IF(H435="","",DATEDIF($H435,أساسيات!$J$2,"ym")),"")</f>
        <v>3</v>
      </c>
      <c r="AK435" s="99">
        <f>IFERROR(IF(H435="","",DATEDIF($H435,أساسيات!$J$2,"md")),"")</f>
        <v>30</v>
      </c>
      <c r="AL435" s="99"/>
      <c r="AM435" s="99"/>
      <c r="AN435" s="88"/>
      <c r="AO435" s="88"/>
      <c r="AP435" s="94" t="s">
        <v>780</v>
      </c>
      <c r="AQ435" s="94"/>
    </row>
    <row r="436" spans="1:43" s="96" customFormat="1" x14ac:dyDescent="0.25">
      <c r="A436" s="88">
        <v>208</v>
      </c>
      <c r="B436" s="89"/>
      <c r="C436" s="128" t="s">
        <v>126</v>
      </c>
      <c r="D436" s="128" t="s">
        <v>291</v>
      </c>
      <c r="E436" s="91" t="s">
        <v>566</v>
      </c>
      <c r="F436" s="129" t="s">
        <v>590</v>
      </c>
      <c r="G436" s="88" t="s">
        <v>473</v>
      </c>
      <c r="H436" s="92">
        <v>41275</v>
      </c>
      <c r="I436" s="92">
        <v>43661</v>
      </c>
      <c r="J436" s="90"/>
      <c r="K436" s="97" t="s">
        <v>643</v>
      </c>
      <c r="L436" s="91" t="s">
        <v>584</v>
      </c>
      <c r="M436" s="91" t="s">
        <v>879</v>
      </c>
      <c r="N436" s="88"/>
      <c r="O436" s="88"/>
      <c r="P436" s="88" t="s">
        <v>125</v>
      </c>
      <c r="Q436" s="93" t="s">
        <v>115</v>
      </c>
      <c r="R436" s="94"/>
      <c r="S436" s="94"/>
      <c r="T436" s="94"/>
      <c r="U436" s="94"/>
      <c r="V436" s="91"/>
      <c r="W436" s="88"/>
      <c r="X436" s="88"/>
      <c r="Y436" s="130"/>
      <c r="Z436" s="130"/>
      <c r="AA436" s="130"/>
      <c r="AB436" s="92">
        <v>43466</v>
      </c>
      <c r="AC436" s="94" t="s">
        <v>677</v>
      </c>
      <c r="AD436" s="94" t="s">
        <v>677</v>
      </c>
      <c r="AE436" s="88" t="s">
        <v>3</v>
      </c>
      <c r="AF436" s="94" t="str">
        <f>IF(H436="","",IF(H436&lt;=أساسيات!$G$13,أساسيات!$H$13,IF(H436&lt;=أساسيات!$G$12,أساسيات!$H$12,IF(H436&lt;=أساسيات!$G$11,أساسيات!$H$11,IF(H436&lt;=أساسيات!$G$10,أساسيات!$H$10,IF(H436&lt;=أساسيات!$G$9,أساسيات!$H$9,IF(H436&lt;=أساسيات!$G$8,أساسيات!$H$8,IF(H436&lt;=أساسيات!$G$7,أساسيات!$H$7,IF(H436&lt;=أساسيات!$G$6,أساسيات!$H$6,IF(H436&lt;=أساسيات!$G$5,أساسيات!$H$5,IF(H436&lt;=أساسيات!$G$4,أساسيات!$H$4,IF(H436&lt;=أساسيات!$G$3,أساسيات!$H$3,أساسيات!$H$2))))))))))))</f>
        <v>الثاني</v>
      </c>
      <c r="AG436" s="95" t="str">
        <f>IF(H436="","",IF(H436&lt;=أساسيات!$G$13,أساسيات!$I$13,IF(H436&lt;=أساسيات!$G$12,أساسيات!$I$12,IF(H436&lt;=أساسيات!$G$11,أساسيات!$I$11,IF(H436&lt;=أساسيات!$G$10,أساسيات!$I$10,IF(H436&lt;=أساسيات!$G$9,أساسيات!$I$9,IF(H436&lt;=أساسيات!$G$8,أساسيات!$I$8,IF(H436&lt;=أساسيات!$G$7,أساسيات!$I$7,IF(H436&lt;=أساسيات!$G$6,أساسيات!$I$6,IF(H436&lt;=أساسيات!$G$5,أساسيات!$I$5,IF(H436&lt;=أساسيات!$G$4,أساسيات!$I$4,IF(H436&lt;=أساسيات!$G$3,أساسيات!$I$3,أساسيات!$I$2))))))))))))</f>
        <v>ويجوز أول</v>
      </c>
      <c r="AH436" s="91"/>
      <c r="AI436" s="99">
        <f>IFERROR(IF(H436="","",DATEDIF($H436,أساسيات!$J$2,"Y")),"")</f>
        <v>6</v>
      </c>
      <c r="AJ436" s="99">
        <f>IFERROR(IF(H436="","",DATEDIF($H436,أساسيات!$J$2,"ym")),"")</f>
        <v>8</v>
      </c>
      <c r="AK436" s="99">
        <f>IFERROR(IF(H436="","",DATEDIF($H436,أساسيات!$J$2,"md")),"")</f>
        <v>0</v>
      </c>
      <c r="AL436" s="99"/>
      <c r="AM436" s="99"/>
      <c r="AN436" s="88"/>
      <c r="AO436" s="88"/>
      <c r="AP436" s="94">
        <v>34</v>
      </c>
      <c r="AQ436" s="94">
        <v>2</v>
      </c>
    </row>
    <row r="437" spans="1:43" s="96" customFormat="1" x14ac:dyDescent="0.25">
      <c r="A437" s="88">
        <v>214</v>
      </c>
      <c r="B437" s="89"/>
      <c r="C437" s="128" t="s">
        <v>568</v>
      </c>
      <c r="D437" s="128" t="s">
        <v>462</v>
      </c>
      <c r="E437" s="91" t="s">
        <v>155</v>
      </c>
      <c r="F437" s="129" t="s">
        <v>51</v>
      </c>
      <c r="G437" s="88"/>
      <c r="H437" s="92">
        <v>39083</v>
      </c>
      <c r="I437" s="92" t="s">
        <v>780</v>
      </c>
      <c r="J437" s="90"/>
      <c r="K437" s="97" t="s">
        <v>643</v>
      </c>
      <c r="L437" s="91" t="s">
        <v>588</v>
      </c>
      <c r="M437" s="91" t="s">
        <v>1142</v>
      </c>
      <c r="N437" s="88"/>
      <c r="O437" s="88"/>
      <c r="P437" s="88" t="s">
        <v>501</v>
      </c>
      <c r="Q437" s="93" t="s">
        <v>115</v>
      </c>
      <c r="R437" s="94" t="s">
        <v>780</v>
      </c>
      <c r="S437" s="94"/>
      <c r="T437" s="94"/>
      <c r="U437" s="94"/>
      <c r="V437" s="91"/>
      <c r="W437" s="88"/>
      <c r="X437" s="88"/>
      <c r="Y437" s="130"/>
      <c r="Z437" s="130"/>
      <c r="AA437" s="130"/>
      <c r="AB437" s="92" t="s">
        <v>780</v>
      </c>
      <c r="AC437" s="94" t="s">
        <v>780</v>
      </c>
      <c r="AD437" s="94" t="s">
        <v>780</v>
      </c>
      <c r="AE437" s="88" t="s">
        <v>485</v>
      </c>
      <c r="AF437" s="94" t="str">
        <f>IF(H437="","",IF(H437&lt;=أساسيات!$G$13,أساسيات!$H$13,IF(H437&lt;=أساسيات!$G$12,أساسيات!$H$12,IF(H437&lt;=أساسيات!$G$11,أساسيات!$H$11,IF(H437&lt;=أساسيات!$G$10,أساسيات!$H$10,IF(H437&lt;=أساسيات!$G$9,أساسيات!$H$9,IF(H437&lt;=أساسيات!$G$8,أساسيات!$H$8,IF(H437&lt;=أساسيات!$G$7,أساسيات!$H$7,IF(H437&lt;=أساسيات!$G$6,أساسيات!$H$6,IF(H437&lt;=أساسيات!$G$5,أساسيات!$H$5,IF(H437&lt;=أساسيات!$G$4,أساسيات!$H$4,IF(H437&lt;=أساسيات!$G$3,أساسيات!$H$3,أساسيات!$H$2))))))))))))</f>
        <v>الثامن</v>
      </c>
      <c r="AG437" s="95" t="str">
        <f>IF(H437="","",IF(H437&lt;=أساسيات!$G$13,أساسيات!$I$13,IF(H437&lt;=أساسيات!$G$12,أساسيات!$I$12,IF(H437&lt;=أساسيات!$G$11,أساسيات!$I$11,IF(H437&lt;=أساسيات!$G$10,أساسيات!$I$10,IF(H437&lt;=أساسيات!$G$9,أساسيات!$I$9,IF(H437&lt;=أساسيات!$G$8,أساسيات!$I$8,IF(H437&lt;=أساسيات!$G$7,أساسيات!$I$7,IF(H437&lt;=أساسيات!$G$6,أساسيات!$I$6,IF(H437&lt;=أساسيات!$G$5,أساسيات!$I$5,IF(H437&lt;=أساسيات!$G$4,أساسيات!$I$4,IF(H437&lt;=أساسيات!$G$3,أساسيات!$I$3,أساسيات!$I$2))))))))))))</f>
        <v>ويجوز سابع وسادس</v>
      </c>
      <c r="AH437" s="91"/>
      <c r="AI437" s="99">
        <f>IFERROR(IF(H437="","",DATEDIF($H437,أساسيات!$J$2,"Y")),"")</f>
        <v>12</v>
      </c>
      <c r="AJ437" s="99">
        <f>IFERROR(IF(H437="","",DATEDIF($H437,أساسيات!$J$2,"ym")),"")</f>
        <v>8</v>
      </c>
      <c r="AK437" s="99">
        <f>IFERROR(IF(H437="","",DATEDIF($H437,أساسيات!$J$2,"md")),"")</f>
        <v>0</v>
      </c>
      <c r="AL437" s="99"/>
      <c r="AM437" s="99"/>
      <c r="AN437" s="88"/>
      <c r="AO437" s="88"/>
      <c r="AP437" s="94" t="s">
        <v>780</v>
      </c>
      <c r="AQ437" s="94"/>
    </row>
    <row r="438" spans="1:43" s="96" customFormat="1" x14ac:dyDescent="0.25">
      <c r="A438" s="88">
        <v>216</v>
      </c>
      <c r="B438" s="89"/>
      <c r="C438" s="128" t="s">
        <v>113</v>
      </c>
      <c r="D438" s="128" t="s">
        <v>140</v>
      </c>
      <c r="E438" s="91" t="s">
        <v>488</v>
      </c>
      <c r="F438" s="129" t="s">
        <v>136</v>
      </c>
      <c r="G438" s="88"/>
      <c r="H438" s="92">
        <v>39934</v>
      </c>
      <c r="I438" s="92" t="s">
        <v>780</v>
      </c>
      <c r="J438" s="90"/>
      <c r="K438" s="97" t="s">
        <v>643</v>
      </c>
      <c r="L438" s="91" t="s">
        <v>432</v>
      </c>
      <c r="M438" s="91" t="s">
        <v>1143</v>
      </c>
      <c r="N438" s="88"/>
      <c r="O438" s="88"/>
      <c r="P438" s="88"/>
      <c r="Q438" s="93" t="s">
        <v>116</v>
      </c>
      <c r="R438" s="94" t="s">
        <v>780</v>
      </c>
      <c r="S438" s="94"/>
      <c r="T438" s="94"/>
      <c r="U438" s="94"/>
      <c r="V438" s="91"/>
      <c r="W438" s="88"/>
      <c r="X438" s="88"/>
      <c r="Y438" s="130"/>
      <c r="Z438" s="130"/>
      <c r="AA438" s="130"/>
      <c r="AB438" s="92" t="s">
        <v>780</v>
      </c>
      <c r="AC438" s="94" t="s">
        <v>780</v>
      </c>
      <c r="AD438" s="94" t="s">
        <v>780</v>
      </c>
      <c r="AE438" s="88" t="s">
        <v>485</v>
      </c>
      <c r="AF438" s="94" t="str">
        <f>IF(H438="","",IF(H438&lt;=أساسيات!$G$13,أساسيات!$H$13,IF(H438&lt;=أساسيات!$G$12,أساسيات!$H$12,IF(H438&lt;=أساسيات!$G$11,أساسيات!$H$11,IF(H438&lt;=أساسيات!$G$10,أساسيات!$H$10,IF(H438&lt;=أساسيات!$G$9,أساسيات!$H$9,IF(H438&lt;=أساسيات!$G$8,أساسيات!$H$8,IF(H438&lt;=أساسيات!$G$7,أساسيات!$H$7,IF(H438&lt;=أساسيات!$G$6,أساسيات!$H$6,IF(H438&lt;=أساسيات!$G$5,أساسيات!$H$5,IF(H438&lt;=أساسيات!$G$4,أساسيات!$H$4,IF(H438&lt;=أساسيات!$G$3,أساسيات!$H$3,أساسيات!$H$2))))))))))))</f>
        <v>الخامس</v>
      </c>
      <c r="AG438" s="95" t="str">
        <f>IF(H438="","",IF(H438&lt;=أساسيات!$G$13,أساسيات!$I$13,IF(H438&lt;=أساسيات!$G$12,أساسيات!$I$12,IF(H438&lt;=أساسيات!$G$11,أساسيات!$I$11,IF(H438&lt;=أساسيات!$G$10,أساسيات!$I$10,IF(H438&lt;=أساسيات!$G$9,أساسيات!$I$9,IF(H438&lt;=أساسيات!$G$8,أساسيات!$I$8,IF(H438&lt;=أساسيات!$G$7,أساسيات!$I$7,IF(H438&lt;=أساسيات!$G$6,أساسيات!$I$6,IF(H438&lt;=أساسيات!$G$5,أساسيات!$I$5,IF(H438&lt;=أساسيات!$G$4,أساسيات!$I$4,IF(H438&lt;=أساسيات!$G$3,أساسيات!$I$3,أساسيات!$I$2))))))))))))</f>
        <v>ويجوز رابع وثالث</v>
      </c>
      <c r="AH438" s="91" t="s">
        <v>634</v>
      </c>
      <c r="AI438" s="99">
        <f>IFERROR(IF(H438="","",DATEDIF($H438,أساسيات!$J$2,"Y")),"")</f>
        <v>10</v>
      </c>
      <c r="AJ438" s="99">
        <f>IFERROR(IF(H438="","",DATEDIF($H438,أساسيات!$J$2,"ym")),"")</f>
        <v>4</v>
      </c>
      <c r="AK438" s="99">
        <f>IFERROR(IF(H438="","",DATEDIF($H438,أساسيات!$J$2,"md")),"")</f>
        <v>0</v>
      </c>
      <c r="AL438" s="99"/>
      <c r="AM438" s="99"/>
      <c r="AN438" s="88"/>
      <c r="AO438" s="88"/>
      <c r="AP438" s="94" t="s">
        <v>780</v>
      </c>
      <c r="AQ438" s="94"/>
    </row>
    <row r="439" spans="1:43" s="96" customFormat="1" x14ac:dyDescent="0.25">
      <c r="A439" s="88">
        <v>223</v>
      </c>
      <c r="B439" s="89"/>
      <c r="C439" s="128" t="s">
        <v>9</v>
      </c>
      <c r="D439" s="128" t="s">
        <v>593</v>
      </c>
      <c r="E439" s="91" t="s">
        <v>594</v>
      </c>
      <c r="F439" s="129" t="s">
        <v>595</v>
      </c>
      <c r="G439" s="88"/>
      <c r="H439" s="92">
        <v>39512</v>
      </c>
      <c r="I439" s="92" t="s">
        <v>780</v>
      </c>
      <c r="J439" s="90"/>
      <c r="K439" s="97" t="s">
        <v>643</v>
      </c>
      <c r="L439" s="91" t="s">
        <v>598</v>
      </c>
      <c r="M439" s="91" t="s">
        <v>1145</v>
      </c>
      <c r="N439" s="88"/>
      <c r="O439" s="88" t="s">
        <v>596</v>
      </c>
      <c r="P439" s="88" t="s">
        <v>501</v>
      </c>
      <c r="Q439" s="93" t="s">
        <v>115</v>
      </c>
      <c r="R439" s="94" t="s">
        <v>780</v>
      </c>
      <c r="S439" s="94"/>
      <c r="T439" s="94"/>
      <c r="U439" s="94"/>
      <c r="V439" s="91"/>
      <c r="W439" s="88"/>
      <c r="X439" s="88"/>
      <c r="Y439" s="130"/>
      <c r="Z439" s="130"/>
      <c r="AA439" s="130"/>
      <c r="AB439" s="92" t="s">
        <v>780</v>
      </c>
      <c r="AC439" s="94" t="s">
        <v>780</v>
      </c>
      <c r="AD439" s="94" t="s">
        <v>780</v>
      </c>
      <c r="AE439" s="88" t="s">
        <v>475</v>
      </c>
      <c r="AF439" s="94" t="str">
        <f>IF(H439="","",IF(H439&lt;=أساسيات!$G$13,أساسيات!$H$13,IF(H439&lt;=أساسيات!$G$12,أساسيات!$H$12,IF(H439&lt;=أساسيات!$G$11,أساسيات!$H$11,IF(H439&lt;=أساسيات!$G$10,أساسيات!$H$10,IF(H439&lt;=أساسيات!$G$9,أساسيات!$H$9,IF(H439&lt;=أساسيات!$G$8,أساسيات!$H$8,IF(H439&lt;=أساسيات!$G$7,أساسيات!$H$7,IF(H439&lt;=أساسيات!$G$6,أساسيات!$H$6,IF(H439&lt;=أساسيات!$G$5,أساسيات!$H$5,IF(H439&lt;=أساسيات!$G$4,أساسيات!$H$4,IF(H439&lt;=أساسيات!$G$3,أساسيات!$H$3,أساسيات!$H$2))))))))))))</f>
        <v>السادس</v>
      </c>
      <c r="AG439" s="95" t="str">
        <f>IF(H439="","",IF(H439&lt;=أساسيات!$G$13,أساسيات!$I$13,IF(H439&lt;=أساسيات!$G$12,أساسيات!$I$12,IF(H439&lt;=أساسيات!$G$11,أساسيات!$I$11,IF(H439&lt;=أساسيات!$G$10,أساسيات!$I$10,IF(H439&lt;=أساسيات!$G$9,أساسيات!$I$9,IF(H439&lt;=أساسيات!$G$8,أساسيات!$I$8,IF(H439&lt;=أساسيات!$G$7,أساسيات!$I$7,IF(H439&lt;=أساسيات!$G$6,أساسيات!$I$6,IF(H439&lt;=أساسيات!$G$5,أساسيات!$I$5,IF(H439&lt;=أساسيات!$G$4,أساسيات!$I$4,IF(H439&lt;=أساسيات!$G$3,أساسيات!$I$3,أساسيات!$I$2))))))))))))</f>
        <v>ويجوز خامس ورابع</v>
      </c>
      <c r="AH439" s="91"/>
      <c r="AI439" s="99">
        <f>IFERROR(IF(H439="","",DATEDIF($H439,أساسيات!$J$2,"Y")),"")</f>
        <v>11</v>
      </c>
      <c r="AJ439" s="99">
        <f>IFERROR(IF(H439="","",DATEDIF($H439,أساسيات!$J$2,"ym")),"")</f>
        <v>5</v>
      </c>
      <c r="AK439" s="99">
        <f>IFERROR(IF(H439="","",DATEDIF($H439,أساسيات!$J$2,"md")),"")</f>
        <v>27</v>
      </c>
      <c r="AL439" s="99"/>
      <c r="AM439" s="99"/>
      <c r="AN439" s="88"/>
      <c r="AO439" s="88"/>
      <c r="AP439" s="94" t="s">
        <v>780</v>
      </c>
      <c r="AQ439" s="94"/>
    </row>
    <row r="440" spans="1:43" s="96" customFormat="1" x14ac:dyDescent="0.25">
      <c r="A440" s="88">
        <v>226</v>
      </c>
      <c r="B440" s="89"/>
      <c r="C440" s="128" t="s">
        <v>140</v>
      </c>
      <c r="D440" s="128" t="s">
        <v>140</v>
      </c>
      <c r="E440" s="91" t="s">
        <v>143</v>
      </c>
      <c r="F440" s="129" t="s">
        <v>136</v>
      </c>
      <c r="G440" s="88"/>
      <c r="H440" s="92"/>
      <c r="I440" s="92" t="s">
        <v>780</v>
      </c>
      <c r="J440" s="90"/>
      <c r="K440" s="97" t="s">
        <v>643</v>
      </c>
      <c r="L440" s="91" t="s">
        <v>437</v>
      </c>
      <c r="M440" s="91" t="s">
        <v>1148</v>
      </c>
      <c r="N440" s="88"/>
      <c r="O440" s="88"/>
      <c r="P440" s="88"/>
      <c r="Q440" s="93" t="s">
        <v>116</v>
      </c>
      <c r="R440" s="94" t="s">
        <v>780</v>
      </c>
      <c r="S440" s="94"/>
      <c r="T440" s="94"/>
      <c r="U440" s="94"/>
      <c r="V440" s="91"/>
      <c r="W440" s="88"/>
      <c r="X440" s="88"/>
      <c r="Y440" s="130"/>
      <c r="Z440" s="130"/>
      <c r="AA440" s="130"/>
      <c r="AB440" s="92" t="s">
        <v>780</v>
      </c>
      <c r="AC440" s="94" t="s">
        <v>780</v>
      </c>
      <c r="AD440" s="94" t="s">
        <v>780</v>
      </c>
      <c r="AE440" s="88" t="s">
        <v>475</v>
      </c>
      <c r="AF440" s="94" t="str">
        <f>IF(H440="","",IF(H440&lt;=أساسيات!$G$13,أساسيات!$H$13,IF(H440&lt;=أساسيات!$G$12,أساسيات!$H$12,IF(H440&lt;=أساسيات!$G$11,أساسيات!$H$11,IF(H440&lt;=أساسيات!$G$10,أساسيات!$H$10,IF(H440&lt;=أساسيات!$G$9,أساسيات!$H$9,IF(H440&lt;=أساسيات!$G$8,أساسيات!$H$8,IF(H440&lt;=أساسيات!$G$7,أساسيات!$H$7,IF(H440&lt;=أساسيات!$G$6,أساسيات!$H$6,IF(H440&lt;=أساسيات!$G$5,أساسيات!$H$5,IF(H440&lt;=أساسيات!$G$4,أساسيات!$H$4,IF(H440&lt;=أساسيات!$G$3,أساسيات!$H$3,أساسيات!$H$2))))))))))))</f>
        <v/>
      </c>
      <c r="AG440" s="95" t="str">
        <f>IF(H440="","",IF(H440&lt;=أساسيات!$G$13,أساسيات!$I$13,IF(H440&lt;=أساسيات!$G$12,أساسيات!$I$12,IF(H440&lt;=أساسيات!$G$11,أساسيات!$I$11,IF(H440&lt;=أساسيات!$G$10,أساسيات!$I$10,IF(H440&lt;=أساسيات!$G$9,أساسيات!$I$9,IF(H440&lt;=أساسيات!$G$8,أساسيات!$I$8,IF(H440&lt;=أساسيات!$G$7,أساسيات!$I$7,IF(H440&lt;=أساسيات!$G$6,أساسيات!$I$6,IF(H440&lt;=أساسيات!$G$5,أساسيات!$I$5,IF(H440&lt;=أساسيات!$G$4,أساسيات!$I$4,IF(H440&lt;=أساسيات!$G$3,أساسيات!$I$3,أساسيات!$I$2))))))))))))</f>
        <v/>
      </c>
      <c r="AH440" s="91" t="s">
        <v>634</v>
      </c>
      <c r="AI440" s="99" t="str">
        <f>IFERROR(IF(H440="","",DATEDIF($H440,أساسيات!$J$2,"Y")),"")</f>
        <v/>
      </c>
      <c r="AJ440" s="99" t="str">
        <f>IFERROR(IF(H440="","",DATEDIF($H440,أساسيات!$J$2,"ym")),"")</f>
        <v/>
      </c>
      <c r="AK440" s="99" t="str">
        <f>IFERROR(IF(H440="","",DATEDIF($H440,أساسيات!$J$2,"md")),"")</f>
        <v/>
      </c>
      <c r="AL440" s="99"/>
      <c r="AM440" s="99"/>
      <c r="AN440" s="88"/>
      <c r="AO440" s="88"/>
      <c r="AP440" s="94" t="s">
        <v>780</v>
      </c>
      <c r="AQ440" s="94"/>
    </row>
    <row r="441" spans="1:43" s="96" customFormat="1" x14ac:dyDescent="0.25">
      <c r="A441" s="88">
        <v>228</v>
      </c>
      <c r="B441" s="89"/>
      <c r="C441" s="128" t="s">
        <v>606</v>
      </c>
      <c r="D441" s="128" t="s">
        <v>593</v>
      </c>
      <c r="E441" s="91" t="s">
        <v>602</v>
      </c>
      <c r="F441" s="129" t="s">
        <v>603</v>
      </c>
      <c r="G441" s="88"/>
      <c r="H441" s="92">
        <v>39085</v>
      </c>
      <c r="I441" s="92">
        <v>43674</v>
      </c>
      <c r="J441" s="90"/>
      <c r="K441" s="97" t="s">
        <v>643</v>
      </c>
      <c r="L441" s="91" t="s">
        <v>607</v>
      </c>
      <c r="M441" s="91" t="s">
        <v>986</v>
      </c>
      <c r="N441" s="88"/>
      <c r="O441" s="88" t="s">
        <v>596</v>
      </c>
      <c r="P441" s="88" t="s">
        <v>501</v>
      </c>
      <c r="Q441" s="93" t="s">
        <v>116</v>
      </c>
      <c r="R441" s="94"/>
      <c r="S441" s="94"/>
      <c r="T441" s="94"/>
      <c r="U441" s="94"/>
      <c r="V441" s="91"/>
      <c r="W441" s="88"/>
      <c r="X441" s="88"/>
      <c r="Y441" s="130"/>
      <c r="Z441" s="130"/>
      <c r="AA441" s="130"/>
      <c r="AB441" s="92">
        <v>43435</v>
      </c>
      <c r="AC441" s="94" t="s">
        <v>677</v>
      </c>
      <c r="AD441" s="94" t="s">
        <v>677</v>
      </c>
      <c r="AE441" s="88" t="s">
        <v>44</v>
      </c>
      <c r="AF441" s="94" t="str">
        <f>IF(H441="","",IF(H441&lt;=أساسيات!$G$13,أساسيات!$H$13,IF(H441&lt;=أساسيات!$G$12,أساسيات!$H$12,IF(H441&lt;=أساسيات!$G$11,أساسيات!$H$11,IF(H441&lt;=أساسيات!$G$10,أساسيات!$H$10,IF(H441&lt;=أساسيات!$G$9,أساسيات!$H$9,IF(H441&lt;=أساسيات!$G$8,أساسيات!$H$8,IF(H441&lt;=أساسيات!$G$7,أساسيات!$H$7,IF(H441&lt;=أساسيات!$G$6,أساسيات!$H$6,IF(H441&lt;=أساسيات!$G$5,أساسيات!$H$5,IF(H441&lt;=أساسيات!$G$4,أساسيات!$H$4,IF(H441&lt;=أساسيات!$G$3,أساسيات!$H$3,أساسيات!$H$2))))))))))))</f>
        <v>الثامن</v>
      </c>
      <c r="AG441" s="95" t="str">
        <f>IF(H441="","",IF(H441&lt;=أساسيات!$G$13,أساسيات!$I$13,IF(H441&lt;=أساسيات!$G$12,أساسيات!$I$12,IF(H441&lt;=أساسيات!$G$11,أساسيات!$I$11,IF(H441&lt;=أساسيات!$G$10,أساسيات!$I$10,IF(H441&lt;=أساسيات!$G$9,أساسيات!$I$9,IF(H441&lt;=أساسيات!$G$8,أساسيات!$I$8,IF(H441&lt;=أساسيات!$G$7,أساسيات!$I$7,IF(H441&lt;=أساسيات!$G$6,أساسيات!$I$6,IF(H441&lt;=أساسيات!$G$5,أساسيات!$I$5,IF(H441&lt;=أساسيات!$G$4,أساسيات!$I$4,IF(H441&lt;=أساسيات!$G$3,أساسيات!$I$3,أساسيات!$I$2))))))))))))</f>
        <v>ويجوز سابع وسادس</v>
      </c>
      <c r="AH441" s="91"/>
      <c r="AI441" s="99">
        <f>IFERROR(IF(H441="","",DATEDIF($H441,أساسيات!$J$2,"Y")),"")</f>
        <v>12</v>
      </c>
      <c r="AJ441" s="99">
        <f>IFERROR(IF(H441="","",DATEDIF($H441,أساسيات!$J$2,"ym")),"")</f>
        <v>7</v>
      </c>
      <c r="AK441" s="99">
        <f>IFERROR(IF(H441="","",DATEDIF($H441,أساسيات!$J$2,"md")),"")</f>
        <v>29</v>
      </c>
      <c r="AL441" s="99"/>
      <c r="AM441" s="99"/>
      <c r="AN441" s="88"/>
      <c r="AO441" s="88"/>
      <c r="AP441" s="94">
        <v>143</v>
      </c>
      <c r="AQ441" s="94">
        <v>4</v>
      </c>
    </row>
    <row r="442" spans="1:43" x14ac:dyDescent="0.25">
      <c r="A442" s="42" t="s">
        <v>681</v>
      </c>
      <c r="B442" s="54"/>
      <c r="C442" s="55" t="s">
        <v>697</v>
      </c>
      <c r="D442" s="55" t="s">
        <v>707</v>
      </c>
      <c r="E442" s="55" t="s">
        <v>698</v>
      </c>
      <c r="F442" s="55" t="s">
        <v>740</v>
      </c>
      <c r="G442" s="42"/>
      <c r="H442" s="43">
        <v>39832</v>
      </c>
      <c r="I442" s="43">
        <v>43666</v>
      </c>
      <c r="J442" s="126"/>
      <c r="K442" s="102" t="s">
        <v>643</v>
      </c>
      <c r="L442" s="45" t="s">
        <v>785</v>
      </c>
      <c r="M442" s="45" t="s">
        <v>853</v>
      </c>
      <c r="N442" s="42"/>
      <c r="O442" s="55" t="s">
        <v>692</v>
      </c>
      <c r="P442" s="55" t="s">
        <v>696</v>
      </c>
      <c r="Q442" s="44" t="s">
        <v>116</v>
      </c>
      <c r="R442" s="55" t="s">
        <v>417</v>
      </c>
      <c r="S442" s="55"/>
      <c r="T442" s="55"/>
      <c r="U442" s="55"/>
      <c r="V442" s="45" t="s">
        <v>417</v>
      </c>
      <c r="W442" s="42"/>
      <c r="X442" s="42"/>
      <c r="Y442" s="55"/>
      <c r="Z442" s="55"/>
      <c r="AA442" s="55"/>
      <c r="AB442" s="43">
        <v>43466</v>
      </c>
      <c r="AC442" s="55" t="s">
        <v>677</v>
      </c>
      <c r="AD442" s="55" t="s">
        <v>677</v>
      </c>
      <c r="AE442" s="42"/>
      <c r="AF442" s="55" t="str">
        <f>IF(H442="","",IF(H442&lt;=أساسيات!$G$13,أساسيات!$H$13,IF(H442&lt;=أساسيات!$G$12,أساسيات!$H$12,IF(H442&lt;=أساسيات!$G$11,أساسيات!$H$11,IF(H442&lt;=أساسيات!$G$10,أساسيات!$H$10,IF(H442&lt;=أساسيات!$G$9,أساسيات!$H$9,IF(H442&lt;=أساسيات!$G$8,أساسيات!$H$8,IF(H442&lt;=أساسيات!$G$7,أساسيات!$H$7,IF(H442&lt;=أساسيات!$G$6,أساسيات!$H$6,IF(H442&lt;=أساسيات!$G$5,أساسيات!$H$5,IF(H442&lt;=أساسيات!$G$4,أساسيات!$H$4,IF(H442&lt;=أساسيات!$G$3,أساسيات!$H$3,أساسيات!$H$2))))))))))))</f>
        <v>السادس</v>
      </c>
      <c r="AG442" s="56" t="str">
        <f>IF(H442="","",IF(H442&lt;=أساسيات!$G$13,أساسيات!$I$13,IF(H442&lt;=أساسيات!$G$12,أساسيات!$I$12,IF(H442&lt;=أساسيات!$G$11,أساسيات!$I$11,IF(H442&lt;=أساسيات!$G$10,أساسيات!$I$10,IF(H442&lt;=أساسيات!$G$9,أساسيات!$I$9,IF(H442&lt;=أساسيات!$G$8,أساسيات!$I$8,IF(H442&lt;=أساسيات!$G$7,أساسيات!$I$7,IF(H442&lt;=أساسيات!$G$6,أساسيات!$I$6,IF(H442&lt;=أساسيات!$G$5,أساسيات!$I$5,IF(H442&lt;=أساسيات!$G$4,أساسيات!$I$4,IF(H442&lt;=أساسيات!$G$3,أساسيات!$I$3,أساسيات!$I$2))))))))))))</f>
        <v>ويجوز خامس ورابع</v>
      </c>
      <c r="AH442" s="45"/>
      <c r="AI442" s="103">
        <f>IFERROR(IF(H442="","",DATEDIF($H442,أساسيات!$J$2,"Y")),"")</f>
        <v>10</v>
      </c>
      <c r="AJ442" s="103">
        <f>IFERROR(IF(H442="","",DATEDIF($H442,أساسيات!$J$2,"ym")),"")</f>
        <v>7</v>
      </c>
      <c r="AK442" s="103">
        <f>IFERROR(IF(H442="","",DATEDIF($H442,أساسيات!$J$2,"md")),"")</f>
        <v>13</v>
      </c>
      <c r="AL442" s="103"/>
      <c r="AM442" s="103"/>
      <c r="AN442" s="42"/>
      <c r="AO442" s="42"/>
      <c r="AP442" s="55">
        <v>3</v>
      </c>
      <c r="AQ442" s="55">
        <v>4</v>
      </c>
    </row>
    <row r="443" spans="1:43" x14ac:dyDescent="0.25">
      <c r="A443" s="42" t="s">
        <v>681</v>
      </c>
      <c r="B443" s="54"/>
      <c r="C443" s="55" t="s">
        <v>714</v>
      </c>
      <c r="D443" s="55" t="s">
        <v>462</v>
      </c>
      <c r="E443" s="55" t="s">
        <v>272</v>
      </c>
      <c r="F443" s="55" t="s">
        <v>734</v>
      </c>
      <c r="G443" s="42"/>
      <c r="H443" s="55" t="s">
        <v>1463</v>
      </c>
      <c r="I443" s="43">
        <v>43668</v>
      </c>
      <c r="J443" s="126"/>
      <c r="K443" s="102" t="s">
        <v>643</v>
      </c>
      <c r="L443" s="45" t="s">
        <v>794</v>
      </c>
      <c r="M443" s="45" t="s">
        <v>862</v>
      </c>
      <c r="N443" s="42"/>
      <c r="O443" s="55" t="s">
        <v>674</v>
      </c>
      <c r="P443" s="55" t="s">
        <v>696</v>
      </c>
      <c r="Q443" s="44" t="s">
        <v>116</v>
      </c>
      <c r="R443" s="55"/>
      <c r="S443" s="55"/>
      <c r="T443" s="55"/>
      <c r="U443" s="55"/>
      <c r="V443" s="45"/>
      <c r="W443" s="42"/>
      <c r="X443" s="42"/>
      <c r="Y443" s="55"/>
      <c r="Z443" s="55"/>
      <c r="AA443" s="55"/>
      <c r="AB443" s="43">
        <v>43466</v>
      </c>
      <c r="AC443" s="55" t="s">
        <v>677</v>
      </c>
      <c r="AD443" s="55" t="s">
        <v>677</v>
      </c>
      <c r="AE443" s="42"/>
      <c r="AF443" s="55" t="str">
        <f>IF(H443="","",IF(H443&lt;=أساسيات!$G$13,أساسيات!$H$13,IF(H443&lt;=أساسيات!$G$12,أساسيات!$H$12,IF(H443&lt;=أساسيات!$G$11,أساسيات!$H$11,IF(H443&lt;=أساسيات!$G$10,أساسيات!$H$10,IF(H443&lt;=أساسيات!$G$9,أساسيات!$H$9,IF(H443&lt;=أساسيات!$G$8,أساسيات!$H$8,IF(H443&lt;=أساسيات!$G$7,أساسيات!$H$7,IF(H443&lt;=أساسيات!$G$6,أساسيات!$H$6,IF(H443&lt;=أساسيات!$G$5,أساسيات!$H$5,IF(H443&lt;=أساسيات!$G$4,أساسيات!$H$4,IF(H443&lt;=أساسيات!$G$3,أساسيات!$H$3,أساسيات!$H$2))))))))))))</f>
        <v>قبل المدرسة</v>
      </c>
      <c r="AG443" s="56" t="str">
        <f>IF(H443="","",IF(H443&lt;=أساسيات!$G$13,أساسيات!$I$13,IF(H443&lt;=أساسيات!$G$12,أساسيات!$I$12,IF(H443&lt;=أساسيات!$G$11,أساسيات!$I$11,IF(H443&lt;=أساسيات!$G$10,أساسيات!$I$10,IF(H443&lt;=أساسيات!$G$9,أساسيات!$I$9,IF(H443&lt;=أساسيات!$G$8,أساسيات!$I$8,IF(H443&lt;=أساسيات!$G$7,أساسيات!$I$7,IF(H443&lt;=أساسيات!$G$6,أساسيات!$I$6,IF(H443&lt;=أساسيات!$G$5,أساسيات!$I$5,IF(H443&lt;=أساسيات!$G$4,أساسيات!$I$4,IF(H443&lt;=أساسيات!$G$3,أساسيات!$I$3,أساسيات!$I$2))))))))))))</f>
        <v>قبل</v>
      </c>
      <c r="AH443" s="45"/>
      <c r="AI443" s="103" t="str">
        <f>IFERROR(IF(H443="","",DATEDIF($H443,أساسيات!$J$2,"Y")),"")</f>
        <v/>
      </c>
      <c r="AJ443" s="103" t="str">
        <f>IFERROR(IF(H443="","",DATEDIF($H443,أساسيات!$J$2,"ym")),"")</f>
        <v/>
      </c>
      <c r="AK443" s="103" t="str">
        <f>IFERROR(IF(H443="","",DATEDIF($H443,أساسيات!$J$2,"md")),"")</f>
        <v/>
      </c>
      <c r="AL443" s="103"/>
      <c r="AM443" s="103"/>
      <c r="AN443" s="42"/>
      <c r="AO443" s="42"/>
      <c r="AP443" s="55">
        <v>13</v>
      </c>
      <c r="AQ443" s="55">
        <v>1</v>
      </c>
    </row>
    <row r="444" spans="1:43" x14ac:dyDescent="0.25">
      <c r="A444" s="42" t="s">
        <v>681</v>
      </c>
      <c r="B444" s="54"/>
      <c r="C444" s="55" t="s">
        <v>141</v>
      </c>
      <c r="D444" s="55" t="s">
        <v>707</v>
      </c>
      <c r="E444" s="55" t="s">
        <v>708</v>
      </c>
      <c r="F444" s="55" t="s">
        <v>709</v>
      </c>
      <c r="G444" s="42"/>
      <c r="H444" s="55" t="s">
        <v>1466</v>
      </c>
      <c r="I444" s="43">
        <v>43663</v>
      </c>
      <c r="J444" s="126"/>
      <c r="K444" s="102" t="s">
        <v>643</v>
      </c>
      <c r="L444" s="45" t="s">
        <v>792</v>
      </c>
      <c r="M444" s="45" t="s">
        <v>860</v>
      </c>
      <c r="N444" s="42"/>
      <c r="O444" s="55" t="s">
        <v>692</v>
      </c>
      <c r="P444" s="55" t="s">
        <v>696</v>
      </c>
      <c r="Q444" s="44" t="s">
        <v>116</v>
      </c>
      <c r="R444" s="55"/>
      <c r="S444" s="55"/>
      <c r="T444" s="55"/>
      <c r="U444" s="55"/>
      <c r="V444" s="45"/>
      <c r="W444" s="42"/>
      <c r="X444" s="42"/>
      <c r="Y444" s="55"/>
      <c r="Z444" s="55"/>
      <c r="AA444" s="55"/>
      <c r="AB444" s="43">
        <v>43466</v>
      </c>
      <c r="AC444" s="55" t="s">
        <v>677</v>
      </c>
      <c r="AD444" s="55" t="s">
        <v>677</v>
      </c>
      <c r="AE444" s="42"/>
      <c r="AF444" s="55" t="str">
        <f>IF(H444="","",IF(H444&lt;=أساسيات!$G$13,أساسيات!$H$13,IF(H444&lt;=أساسيات!$G$12,أساسيات!$H$12,IF(H444&lt;=أساسيات!$G$11,أساسيات!$H$11,IF(H444&lt;=أساسيات!$G$10,أساسيات!$H$10,IF(H444&lt;=أساسيات!$G$9,أساسيات!$H$9,IF(H444&lt;=أساسيات!$G$8,أساسيات!$H$8,IF(H444&lt;=أساسيات!$G$7,أساسيات!$H$7,IF(H444&lt;=أساسيات!$G$6,أساسيات!$H$6,IF(H444&lt;=أساسيات!$G$5,أساسيات!$H$5,IF(H444&lt;=أساسيات!$G$4,أساسيات!$H$4,IF(H444&lt;=أساسيات!$G$3,أساسيات!$H$3,أساسيات!$H$2))))))))))))</f>
        <v>قبل المدرسة</v>
      </c>
      <c r="AG444" s="56" t="str">
        <f>IF(H444="","",IF(H444&lt;=أساسيات!$G$13,أساسيات!$I$13,IF(H444&lt;=أساسيات!$G$12,أساسيات!$I$12,IF(H444&lt;=أساسيات!$G$11,أساسيات!$I$11,IF(H444&lt;=أساسيات!$G$10,أساسيات!$I$10,IF(H444&lt;=أساسيات!$G$9,أساسيات!$I$9,IF(H444&lt;=أساسيات!$G$8,أساسيات!$I$8,IF(H444&lt;=أساسيات!$G$7,أساسيات!$I$7,IF(H444&lt;=أساسيات!$G$6,أساسيات!$I$6,IF(H444&lt;=أساسيات!$G$5,أساسيات!$I$5,IF(H444&lt;=أساسيات!$G$4,أساسيات!$I$4,IF(H444&lt;=أساسيات!$G$3,أساسيات!$I$3,أساسيات!$I$2))))))))))))</f>
        <v>قبل</v>
      </c>
      <c r="AH444" s="45"/>
      <c r="AI444" s="103" t="str">
        <f>IFERROR(IF(H444="","",DATEDIF($H444,أساسيات!$J$2,"Y")),"")</f>
        <v/>
      </c>
      <c r="AJ444" s="103" t="str">
        <f>IFERROR(IF(H444="","",DATEDIF($H444,أساسيات!$J$2,"ym")),"")</f>
        <v/>
      </c>
      <c r="AK444" s="103" t="str">
        <f>IFERROR(IF(H444="","",DATEDIF($H444,أساسيات!$J$2,"md")),"")</f>
        <v/>
      </c>
      <c r="AL444" s="103"/>
      <c r="AM444" s="103"/>
      <c r="AN444" s="42"/>
      <c r="AO444" s="42"/>
      <c r="AP444" s="55">
        <v>10</v>
      </c>
      <c r="AQ444" s="55">
        <v>4</v>
      </c>
    </row>
    <row r="445" spans="1:43" x14ac:dyDescent="0.25">
      <c r="A445" s="42" t="s">
        <v>681</v>
      </c>
      <c r="B445" s="54"/>
      <c r="C445" s="55" t="s">
        <v>268</v>
      </c>
      <c r="D445" s="55" t="s">
        <v>462</v>
      </c>
      <c r="E445" s="55" t="s">
        <v>272</v>
      </c>
      <c r="F445" s="55" t="s">
        <v>734</v>
      </c>
      <c r="G445" s="42"/>
      <c r="H445" s="55" t="s">
        <v>1463</v>
      </c>
      <c r="I445" s="43">
        <v>43670</v>
      </c>
      <c r="J445" s="126"/>
      <c r="K445" s="102" t="s">
        <v>643</v>
      </c>
      <c r="L445" s="45" t="s">
        <v>795</v>
      </c>
      <c r="M445" s="45" t="s">
        <v>863</v>
      </c>
      <c r="N445" s="42"/>
      <c r="O445" s="55" t="s">
        <v>674</v>
      </c>
      <c r="P445" s="55" t="s">
        <v>696</v>
      </c>
      <c r="Q445" s="44" t="s">
        <v>115</v>
      </c>
      <c r="R445" s="55"/>
      <c r="S445" s="55"/>
      <c r="T445" s="55"/>
      <c r="U445" s="55"/>
      <c r="V445" s="45"/>
      <c r="W445" s="42"/>
      <c r="X445" s="42"/>
      <c r="Y445" s="55"/>
      <c r="Z445" s="55"/>
      <c r="AA445" s="55"/>
      <c r="AB445" s="43">
        <v>43466</v>
      </c>
      <c r="AC445" s="55" t="s">
        <v>677</v>
      </c>
      <c r="AD445" s="55" t="s">
        <v>677</v>
      </c>
      <c r="AE445" s="42"/>
      <c r="AF445" s="55" t="str">
        <f>IF(H445="","",IF(H445&lt;=أساسيات!$G$13,أساسيات!$H$13,IF(H445&lt;=أساسيات!$G$12,أساسيات!$H$12,IF(H445&lt;=أساسيات!$G$11,أساسيات!$H$11,IF(H445&lt;=أساسيات!$G$10,أساسيات!$H$10,IF(H445&lt;=أساسيات!$G$9,أساسيات!$H$9,IF(H445&lt;=أساسيات!$G$8,أساسيات!$H$8,IF(H445&lt;=أساسيات!$G$7,أساسيات!$H$7,IF(H445&lt;=أساسيات!$G$6,أساسيات!$H$6,IF(H445&lt;=أساسيات!$G$5,أساسيات!$H$5,IF(H445&lt;=أساسيات!$G$4,أساسيات!$H$4,IF(H445&lt;=أساسيات!$G$3,أساسيات!$H$3,أساسيات!$H$2))))))))))))</f>
        <v>قبل المدرسة</v>
      </c>
      <c r="AG445" s="56" t="str">
        <f>IF(H445="","",IF(H445&lt;=أساسيات!$G$13,أساسيات!$I$13,IF(H445&lt;=أساسيات!$G$12,أساسيات!$I$12,IF(H445&lt;=أساسيات!$G$11,أساسيات!$I$11,IF(H445&lt;=أساسيات!$G$10,أساسيات!$I$10,IF(H445&lt;=أساسيات!$G$9,أساسيات!$I$9,IF(H445&lt;=أساسيات!$G$8,أساسيات!$I$8,IF(H445&lt;=أساسيات!$G$7,أساسيات!$I$7,IF(H445&lt;=أساسيات!$G$6,أساسيات!$I$6,IF(H445&lt;=أساسيات!$G$5,أساسيات!$I$5,IF(H445&lt;=أساسيات!$G$4,أساسيات!$I$4,IF(H445&lt;=أساسيات!$G$3,أساسيات!$I$3,أساسيات!$I$2))))))))))))</f>
        <v>قبل</v>
      </c>
      <c r="AH445" s="45"/>
      <c r="AI445" s="103" t="str">
        <f>IFERROR(IF(H445="","",DATEDIF($H445,أساسيات!$J$2,"Y")),"")</f>
        <v/>
      </c>
      <c r="AJ445" s="103" t="str">
        <f>IFERROR(IF(H445="","",DATEDIF($H445,أساسيات!$J$2,"ym")),"")</f>
        <v/>
      </c>
      <c r="AK445" s="103" t="str">
        <f>IFERROR(IF(H445="","",DATEDIF($H445,أساسيات!$J$2,"md")),"")</f>
        <v/>
      </c>
      <c r="AL445" s="103"/>
      <c r="AM445" s="103"/>
      <c r="AN445" s="42"/>
      <c r="AO445" s="42"/>
      <c r="AP445" s="55">
        <v>15</v>
      </c>
      <c r="AQ445" s="55">
        <v>1</v>
      </c>
    </row>
    <row r="446" spans="1:43" ht="18" x14ac:dyDescent="0.25">
      <c r="A446" s="42" t="s">
        <v>681</v>
      </c>
      <c r="B446" s="54"/>
      <c r="C446" s="55" t="s">
        <v>521</v>
      </c>
      <c r="D446" s="55" t="s">
        <v>707</v>
      </c>
      <c r="E446" s="55" t="s">
        <v>694</v>
      </c>
      <c r="F446" s="55" t="s">
        <v>741</v>
      </c>
      <c r="G446" s="42"/>
      <c r="H446" s="55" t="s">
        <v>1466</v>
      </c>
      <c r="I446" s="43">
        <v>43666</v>
      </c>
      <c r="J446" s="126"/>
      <c r="K446" s="102" t="s">
        <v>643</v>
      </c>
      <c r="L446" s="45" t="s">
        <v>784</v>
      </c>
      <c r="M446" s="45" t="s">
        <v>852</v>
      </c>
      <c r="N446" s="42"/>
      <c r="O446" s="55" t="s">
        <v>692</v>
      </c>
      <c r="P446" s="55" t="s">
        <v>696</v>
      </c>
      <c r="Q446" s="44" t="s">
        <v>116</v>
      </c>
      <c r="R446" s="104"/>
      <c r="S446" s="55"/>
      <c r="T446" s="55"/>
      <c r="U446" s="55"/>
      <c r="V446" s="45"/>
      <c r="W446" s="42"/>
      <c r="X446" s="42"/>
      <c r="Y446" s="55"/>
      <c r="Z446" s="55"/>
      <c r="AA446" s="55"/>
      <c r="AB446" s="43">
        <v>43444</v>
      </c>
      <c r="AC446" s="55" t="s">
        <v>677</v>
      </c>
      <c r="AD446" s="55" t="s">
        <v>677</v>
      </c>
      <c r="AE446" s="42"/>
      <c r="AF446" s="55" t="str">
        <f>IF(H446="","",IF(H446&lt;=أساسيات!$G$13,أساسيات!$H$13,IF(H446&lt;=أساسيات!$G$12,أساسيات!$H$12,IF(H446&lt;=أساسيات!$G$11,أساسيات!$H$11,IF(H446&lt;=أساسيات!$G$10,أساسيات!$H$10,IF(H446&lt;=أساسيات!$G$9,أساسيات!$H$9,IF(H446&lt;=أساسيات!$G$8,أساسيات!$H$8,IF(H446&lt;=أساسيات!$G$7,أساسيات!$H$7,IF(H446&lt;=أساسيات!$G$6,أساسيات!$H$6,IF(H446&lt;=أساسيات!$G$5,أساسيات!$H$5,IF(H446&lt;=أساسيات!$G$4,أساسيات!$H$4,IF(H446&lt;=أساسيات!$G$3,أساسيات!$H$3,أساسيات!$H$2))))))))))))</f>
        <v>قبل المدرسة</v>
      </c>
      <c r="AG446" s="56" t="str">
        <f>IF(H446="","",IF(H446&lt;=أساسيات!$G$13,أساسيات!$I$13,IF(H446&lt;=أساسيات!$G$12,أساسيات!$I$12,IF(H446&lt;=أساسيات!$G$11,أساسيات!$I$11,IF(H446&lt;=أساسيات!$G$10,أساسيات!$I$10,IF(H446&lt;=أساسيات!$G$9,أساسيات!$I$9,IF(H446&lt;=أساسيات!$G$8,أساسيات!$I$8,IF(H446&lt;=أساسيات!$G$7,أساسيات!$I$7,IF(H446&lt;=أساسيات!$G$6,أساسيات!$I$6,IF(H446&lt;=أساسيات!$G$5,أساسيات!$I$5,IF(H446&lt;=أساسيات!$G$4,أساسيات!$I$4,IF(H446&lt;=أساسيات!$G$3,أساسيات!$I$3,أساسيات!$I$2))))))))))))</f>
        <v>قبل</v>
      </c>
      <c r="AH446" s="45"/>
      <c r="AI446" s="103" t="str">
        <f>IFERROR(IF(H446="","",DATEDIF($H446,أساسيات!$J$2,"Y")),"")</f>
        <v/>
      </c>
      <c r="AJ446" s="103" t="str">
        <f>IFERROR(IF(H446="","",DATEDIF($H446,أساسيات!$J$2,"ym")),"")</f>
        <v/>
      </c>
      <c r="AK446" s="103" t="str">
        <f>IFERROR(IF(H446="","",DATEDIF($H446,أساسيات!$J$2,"md")),"")</f>
        <v/>
      </c>
      <c r="AL446" s="103"/>
      <c r="AM446" s="103"/>
      <c r="AN446" s="42"/>
      <c r="AO446" s="42"/>
      <c r="AP446" s="55">
        <v>2</v>
      </c>
      <c r="AQ446" s="55">
        <v>4</v>
      </c>
    </row>
    <row r="447" spans="1:43" x14ac:dyDescent="0.25">
      <c r="A447" s="42" t="s">
        <v>779</v>
      </c>
      <c r="B447" s="54"/>
      <c r="C447" s="55" t="s">
        <v>247</v>
      </c>
      <c r="D447" s="55" t="s">
        <v>291</v>
      </c>
      <c r="E447" s="55" t="s">
        <v>516</v>
      </c>
      <c r="F447" s="55" t="s">
        <v>746</v>
      </c>
      <c r="G447" s="42"/>
      <c r="H447" s="55" t="s">
        <v>1460</v>
      </c>
      <c r="I447" s="43"/>
      <c r="J447" s="126"/>
      <c r="K447" s="102" t="s">
        <v>643</v>
      </c>
      <c r="L447" s="45" t="s">
        <v>827</v>
      </c>
      <c r="M447" s="45" t="s">
        <v>1016</v>
      </c>
      <c r="N447" s="42"/>
      <c r="O447" s="55" t="s">
        <v>473</v>
      </c>
      <c r="P447" s="42"/>
      <c r="Q447" s="44" t="s">
        <v>115</v>
      </c>
      <c r="R447" s="45"/>
      <c r="S447" s="55"/>
      <c r="T447" s="55"/>
      <c r="U447" s="55"/>
      <c r="V447" s="45"/>
      <c r="W447" s="42"/>
      <c r="X447" s="42"/>
      <c r="Y447" s="54"/>
      <c r="Z447" s="54"/>
      <c r="AA447" s="54"/>
      <c r="AB447" s="43"/>
      <c r="AC447" s="55"/>
      <c r="AD447" s="55"/>
      <c r="AE447" s="42"/>
      <c r="AF447" s="55" t="str">
        <f>IF(H447="","",IF(H447&lt;=أساسيات!$G$13,أساسيات!$H$13,IF(H447&lt;=أساسيات!$G$12,أساسيات!$H$12,IF(H447&lt;=أساسيات!$G$11,أساسيات!$H$11,IF(H447&lt;=أساسيات!$G$10,أساسيات!$H$10,IF(H447&lt;=أساسيات!$G$9,أساسيات!$H$9,IF(H447&lt;=أساسيات!$G$8,أساسيات!$H$8,IF(H447&lt;=أساسيات!$G$7,أساسيات!$H$7,IF(H447&lt;=أساسيات!$G$6,أساسيات!$H$6,IF(H447&lt;=أساسيات!$G$5,أساسيات!$H$5,IF(H447&lt;=أساسيات!$G$4,أساسيات!$H$4,IF(H447&lt;=أساسيات!$G$3,أساسيات!$H$3,أساسيات!$H$2))))))))))))</f>
        <v>قبل المدرسة</v>
      </c>
      <c r="AG447" s="56" t="str">
        <f>IF(H447="","",IF(H447&lt;=أساسيات!$G$13,أساسيات!$I$13,IF(H447&lt;=أساسيات!$G$12,أساسيات!$I$12,IF(H447&lt;=أساسيات!$G$11,أساسيات!$I$11,IF(H447&lt;=أساسيات!$G$10,أساسيات!$I$10,IF(H447&lt;=أساسيات!$G$9,أساسيات!$I$9,IF(H447&lt;=أساسيات!$G$8,أساسيات!$I$8,IF(H447&lt;=أساسيات!$G$7,أساسيات!$I$7,IF(H447&lt;=أساسيات!$G$6,أساسيات!$I$6,IF(H447&lt;=أساسيات!$G$5,أساسيات!$I$5,IF(H447&lt;=أساسيات!$G$4,أساسيات!$I$4,IF(H447&lt;=أساسيات!$G$3,أساسيات!$I$3,أساسيات!$I$2))))))))))))</f>
        <v>قبل</v>
      </c>
      <c r="AH447" s="45"/>
      <c r="AI447" s="103" t="str">
        <f>IFERROR(IF(H447="","",DATEDIF($H447,أساسيات!$J$2,"Y")),"")</f>
        <v/>
      </c>
      <c r="AJ447" s="103" t="str">
        <f>IFERROR(IF(H447="","",DATEDIF($H447,أساسيات!$J$2,"ym")),"")</f>
        <v/>
      </c>
      <c r="AK447" s="103" t="str">
        <f>IFERROR(IF(H447="","",DATEDIF($H447,أساسيات!$J$2,"md")),"")</f>
        <v/>
      </c>
      <c r="AL447" s="103"/>
      <c r="AM447" s="103"/>
      <c r="AN447" s="42"/>
      <c r="AO447" s="42"/>
      <c r="AP447" s="55">
        <v>182</v>
      </c>
      <c r="AQ447" s="55"/>
    </row>
    <row r="448" spans="1:43" x14ac:dyDescent="0.25">
      <c r="A448" s="42" t="s">
        <v>779</v>
      </c>
      <c r="B448" s="54"/>
      <c r="C448" s="55" t="s">
        <v>113</v>
      </c>
      <c r="D448" s="55" t="s">
        <v>757</v>
      </c>
      <c r="E448" s="55" t="s">
        <v>272</v>
      </c>
      <c r="F448" s="55" t="s">
        <v>758</v>
      </c>
      <c r="G448" s="42"/>
      <c r="H448" s="43">
        <v>39083</v>
      </c>
      <c r="I448" s="43"/>
      <c r="J448" s="126"/>
      <c r="K448" s="102" t="s">
        <v>643</v>
      </c>
      <c r="L448" s="45" t="s">
        <v>835</v>
      </c>
      <c r="M448" s="45" t="s">
        <v>1026</v>
      </c>
      <c r="N448" s="42"/>
      <c r="O448" s="55"/>
      <c r="P448" s="42" t="s">
        <v>777</v>
      </c>
      <c r="Q448" s="44" t="s">
        <v>116</v>
      </c>
      <c r="R448" s="45"/>
      <c r="S448" s="55"/>
      <c r="T448" s="55"/>
      <c r="U448" s="55"/>
      <c r="V448" s="45"/>
      <c r="W448" s="42"/>
      <c r="X448" s="42"/>
      <c r="Y448" s="54"/>
      <c r="Z448" s="54"/>
      <c r="AA448" s="54"/>
      <c r="AB448" s="43"/>
      <c r="AC448" s="55"/>
      <c r="AD448" s="55"/>
      <c r="AE448" s="42"/>
      <c r="AF448" s="55" t="str">
        <f>IF(H448="","",IF(H448&lt;=أساسيات!$G$13,أساسيات!$H$13,IF(H448&lt;=أساسيات!$G$12,أساسيات!$H$12,IF(H448&lt;=أساسيات!$G$11,أساسيات!$H$11,IF(H448&lt;=أساسيات!$G$10,أساسيات!$H$10,IF(H448&lt;=أساسيات!$G$9,أساسيات!$H$9,IF(H448&lt;=أساسيات!$G$8,أساسيات!$H$8,IF(H448&lt;=أساسيات!$G$7,أساسيات!$H$7,IF(H448&lt;=أساسيات!$G$6,أساسيات!$H$6,IF(H448&lt;=أساسيات!$G$5,أساسيات!$H$5,IF(H448&lt;=أساسيات!$G$4,أساسيات!$H$4,IF(H448&lt;=أساسيات!$G$3,أساسيات!$H$3,أساسيات!$H$2))))))))))))</f>
        <v>الثامن</v>
      </c>
      <c r="AG448" s="56" t="str">
        <f>IF(H448="","",IF(H448&lt;=أساسيات!$G$13,أساسيات!$I$13,IF(H448&lt;=أساسيات!$G$12,أساسيات!$I$12,IF(H448&lt;=أساسيات!$G$11,أساسيات!$I$11,IF(H448&lt;=أساسيات!$G$10,أساسيات!$I$10,IF(H448&lt;=أساسيات!$G$9,أساسيات!$I$9,IF(H448&lt;=أساسيات!$G$8,أساسيات!$I$8,IF(H448&lt;=أساسيات!$G$7,أساسيات!$I$7,IF(H448&lt;=أساسيات!$G$6,أساسيات!$I$6,IF(H448&lt;=أساسيات!$G$5,أساسيات!$I$5,IF(H448&lt;=أساسيات!$G$4,أساسيات!$I$4,IF(H448&lt;=أساسيات!$G$3,أساسيات!$I$3,أساسيات!$I$2))))))))))))</f>
        <v>ويجوز سابع وسادس</v>
      </c>
      <c r="AH448" s="45"/>
      <c r="AI448" s="103">
        <f>IFERROR(IF(H448="","",DATEDIF($H448,أساسيات!$J$2,"Y")),"")</f>
        <v>12</v>
      </c>
      <c r="AJ448" s="103">
        <f>IFERROR(IF(H448="","",DATEDIF($H448,أساسيات!$J$2,"ym")),"")</f>
        <v>8</v>
      </c>
      <c r="AK448" s="103">
        <f>IFERROR(IF(H448="","",DATEDIF($H448,أساسيات!$J$2,"md")),"")</f>
        <v>0</v>
      </c>
      <c r="AL448" s="103"/>
      <c r="AM448" s="103"/>
      <c r="AN448" s="42"/>
      <c r="AO448" s="42"/>
      <c r="AP448" s="55">
        <v>198</v>
      </c>
      <c r="AQ448" s="55"/>
    </row>
    <row r="449" spans="1:43" x14ac:dyDescent="0.25">
      <c r="A449" s="42" t="s">
        <v>779</v>
      </c>
      <c r="B449" s="54"/>
      <c r="C449" s="55" t="s">
        <v>113</v>
      </c>
      <c r="D449" s="55" t="s">
        <v>759</v>
      </c>
      <c r="E449" s="55" t="s">
        <v>693</v>
      </c>
      <c r="F449" s="55" t="s">
        <v>760</v>
      </c>
      <c r="G449" s="42"/>
      <c r="H449" s="43">
        <v>39248</v>
      </c>
      <c r="I449" s="43"/>
      <c r="J449" s="126"/>
      <c r="K449" s="102" t="s">
        <v>643</v>
      </c>
      <c r="L449" s="45" t="s">
        <v>836</v>
      </c>
      <c r="M449" s="45" t="s">
        <v>1027</v>
      </c>
      <c r="N449" s="42"/>
      <c r="O449" s="55"/>
      <c r="P449" s="42"/>
      <c r="Q449" s="44" t="s">
        <v>116</v>
      </c>
      <c r="R449" s="45"/>
      <c r="S449" s="55"/>
      <c r="T449" s="55"/>
      <c r="U449" s="55"/>
      <c r="V449" s="45"/>
      <c r="W449" s="42"/>
      <c r="X449" s="42"/>
      <c r="Y449" s="54"/>
      <c r="Z449" s="54"/>
      <c r="AA449" s="54"/>
      <c r="AB449" s="43"/>
      <c r="AC449" s="55"/>
      <c r="AD449" s="55"/>
      <c r="AE449" s="42"/>
      <c r="AF449" s="55" t="str">
        <f>IF(H449="","",IF(H449&lt;=أساسيات!$G$13,أساسيات!$H$13,IF(H449&lt;=أساسيات!$G$12,أساسيات!$H$12,IF(H449&lt;=أساسيات!$G$11,أساسيات!$H$11,IF(H449&lt;=أساسيات!$G$10,أساسيات!$H$10,IF(H449&lt;=أساسيات!$G$9,أساسيات!$H$9,IF(H449&lt;=أساسيات!$G$8,أساسيات!$H$8,IF(H449&lt;=أساسيات!$G$7,أساسيات!$H$7,IF(H449&lt;=أساسيات!$G$6,أساسيات!$H$6,IF(H449&lt;=أساسيات!$G$5,أساسيات!$H$5,IF(H449&lt;=أساسيات!$G$4,أساسيات!$H$4,IF(H449&lt;=أساسيات!$G$3,أساسيات!$H$3,أساسيات!$H$2))))))))))))</f>
        <v>السابع</v>
      </c>
      <c r="AG449" s="56" t="str">
        <f>IF(H449="","",IF(H449&lt;=أساسيات!$G$13,أساسيات!$I$13,IF(H449&lt;=أساسيات!$G$12,أساسيات!$I$12,IF(H449&lt;=أساسيات!$G$11,أساسيات!$I$11,IF(H449&lt;=أساسيات!$G$10,أساسيات!$I$10,IF(H449&lt;=أساسيات!$G$9,أساسيات!$I$9,IF(H449&lt;=أساسيات!$G$8,أساسيات!$I$8,IF(H449&lt;=أساسيات!$G$7,أساسيات!$I$7,IF(H449&lt;=أساسيات!$G$6,أساسيات!$I$6,IF(H449&lt;=أساسيات!$G$5,أساسيات!$I$5,IF(H449&lt;=أساسيات!$G$4,أساسيات!$I$4,IF(H449&lt;=أساسيات!$G$3,أساسيات!$I$3,أساسيات!$I$2))))))))))))</f>
        <v>ويجوز سادس وخامس</v>
      </c>
      <c r="AH449" s="45"/>
      <c r="AI449" s="103">
        <f>IFERROR(IF(H449="","",DATEDIF($H449,أساسيات!$J$2,"Y")),"")</f>
        <v>12</v>
      </c>
      <c r="AJ449" s="103">
        <f>IFERROR(IF(H449="","",DATEDIF($H449,أساسيات!$J$2,"ym")),"")</f>
        <v>2</v>
      </c>
      <c r="AK449" s="103">
        <f>IFERROR(IF(H449="","",DATEDIF($H449,أساسيات!$J$2,"md")),"")</f>
        <v>17</v>
      </c>
      <c r="AL449" s="103"/>
      <c r="AM449" s="103"/>
      <c r="AN449" s="42"/>
      <c r="AO449" s="42"/>
      <c r="AP449" s="55">
        <v>203</v>
      </c>
      <c r="AQ449" s="55"/>
    </row>
    <row r="450" spans="1:43" x14ac:dyDescent="0.25">
      <c r="A450" s="42" t="s">
        <v>779</v>
      </c>
      <c r="B450" s="54"/>
      <c r="C450" s="55" t="s">
        <v>113</v>
      </c>
      <c r="D450" s="55" t="s">
        <v>721</v>
      </c>
      <c r="E450" s="55" t="s">
        <v>148</v>
      </c>
      <c r="F450" s="55" t="s">
        <v>722</v>
      </c>
      <c r="G450" s="42"/>
      <c r="H450" s="55" t="s">
        <v>1466</v>
      </c>
      <c r="I450" s="43"/>
      <c r="J450" s="126"/>
      <c r="K450" s="102" t="s">
        <v>643</v>
      </c>
      <c r="L450" s="45" t="s">
        <v>811</v>
      </c>
      <c r="M450" s="45" t="s">
        <v>996</v>
      </c>
      <c r="N450" s="42"/>
      <c r="O450" s="55"/>
      <c r="P450" s="55" t="s">
        <v>158</v>
      </c>
      <c r="Q450" s="44" t="s">
        <v>116</v>
      </c>
      <c r="R450" s="55"/>
      <c r="S450" s="55"/>
      <c r="T450" s="55"/>
      <c r="U450" s="55"/>
      <c r="V450" s="45"/>
      <c r="W450" s="42"/>
      <c r="X450" s="42"/>
      <c r="Y450" s="54"/>
      <c r="Z450" s="54"/>
      <c r="AA450" s="54"/>
      <c r="AB450" s="43"/>
      <c r="AC450" s="55"/>
      <c r="AD450" s="55"/>
      <c r="AE450" s="42"/>
      <c r="AF450" s="55" t="str">
        <f>IF(H450="","",IF(H450&lt;=أساسيات!$G$13,أساسيات!$H$13,IF(H450&lt;=أساسيات!$G$12,أساسيات!$H$12,IF(H450&lt;=أساسيات!$G$11,أساسيات!$H$11,IF(H450&lt;=أساسيات!$G$10,أساسيات!$H$10,IF(H450&lt;=أساسيات!$G$9,أساسيات!$H$9,IF(H450&lt;=أساسيات!$G$8,أساسيات!$H$8,IF(H450&lt;=أساسيات!$G$7,أساسيات!$H$7,IF(H450&lt;=أساسيات!$G$6,أساسيات!$H$6,IF(H450&lt;=أساسيات!$G$5,أساسيات!$H$5,IF(H450&lt;=أساسيات!$G$4,أساسيات!$H$4,IF(H450&lt;=أساسيات!$G$3,أساسيات!$H$3,أساسيات!$H$2))))))))))))</f>
        <v>قبل المدرسة</v>
      </c>
      <c r="AG450" s="56" t="str">
        <f>IF(H450="","",IF(H450&lt;=أساسيات!$G$13,أساسيات!$I$13,IF(H450&lt;=أساسيات!$G$12,أساسيات!$I$12,IF(H450&lt;=أساسيات!$G$11,أساسيات!$I$11,IF(H450&lt;=أساسيات!$G$10,أساسيات!$I$10,IF(H450&lt;=أساسيات!$G$9,أساسيات!$I$9,IF(H450&lt;=أساسيات!$G$8,أساسيات!$I$8,IF(H450&lt;=أساسيات!$G$7,أساسيات!$I$7,IF(H450&lt;=أساسيات!$G$6,أساسيات!$I$6,IF(H450&lt;=أساسيات!$G$5,أساسيات!$I$5,IF(H450&lt;=أساسيات!$G$4,أساسيات!$I$4,IF(H450&lt;=أساسيات!$G$3,أساسيات!$I$3,أساسيات!$I$2))))))))))))</f>
        <v>قبل</v>
      </c>
      <c r="AH450" s="45"/>
      <c r="AI450" s="103" t="str">
        <f>IFERROR(IF(H450="","",DATEDIF($H450,أساسيات!$J$2,"Y")),"")</f>
        <v/>
      </c>
      <c r="AJ450" s="103" t="str">
        <f>IFERROR(IF(H450="","",DATEDIF($H450,أساسيات!$J$2,"ym")),"")</f>
        <v/>
      </c>
      <c r="AK450" s="103" t="str">
        <f>IFERROR(IF(H450="","",DATEDIF($H450,أساسيات!$J$2,"md")),"")</f>
        <v/>
      </c>
      <c r="AL450" s="103"/>
      <c r="AM450" s="103"/>
      <c r="AN450" s="42"/>
      <c r="AO450" s="42"/>
      <c r="AP450" s="55">
        <v>153</v>
      </c>
      <c r="AQ450" s="55"/>
    </row>
    <row r="451" spans="1:43" x14ac:dyDescent="0.25">
      <c r="A451" s="42" t="s">
        <v>779</v>
      </c>
      <c r="B451" s="54"/>
      <c r="C451" s="55" t="s">
        <v>15</v>
      </c>
      <c r="D451" s="55" t="s">
        <v>723</v>
      </c>
      <c r="E451" s="55" t="s">
        <v>110</v>
      </c>
      <c r="F451" s="55" t="s">
        <v>724</v>
      </c>
      <c r="G451" s="42"/>
      <c r="H451" s="55"/>
      <c r="I451" s="43"/>
      <c r="J451" s="126"/>
      <c r="K451" s="102" t="s">
        <v>643</v>
      </c>
      <c r="L451" s="45" t="s">
        <v>812</v>
      </c>
      <c r="M451" s="45" t="s">
        <v>997</v>
      </c>
      <c r="N451" s="42"/>
      <c r="O451" s="55"/>
      <c r="P451" s="55"/>
      <c r="Q451" s="44" t="s">
        <v>116</v>
      </c>
      <c r="R451" s="55"/>
      <c r="S451" s="55"/>
      <c r="T451" s="55"/>
      <c r="U451" s="55"/>
      <c r="V451" s="45"/>
      <c r="W451" s="42"/>
      <c r="X451" s="42"/>
      <c r="Y451" s="54"/>
      <c r="Z451" s="54"/>
      <c r="AA451" s="54"/>
      <c r="AB451" s="43"/>
      <c r="AC451" s="55"/>
      <c r="AD451" s="55"/>
      <c r="AE451" s="42"/>
      <c r="AF451" s="55" t="str">
        <f>IF(H451="","",IF(H451&lt;=أساسيات!$G$13,أساسيات!$H$13,IF(H451&lt;=أساسيات!$G$12,أساسيات!$H$12,IF(H451&lt;=أساسيات!$G$11,أساسيات!$H$11,IF(H451&lt;=أساسيات!$G$10,أساسيات!$H$10,IF(H451&lt;=أساسيات!$G$9,أساسيات!$H$9,IF(H451&lt;=أساسيات!$G$8,أساسيات!$H$8,IF(H451&lt;=أساسيات!$G$7,أساسيات!$H$7,IF(H451&lt;=أساسيات!$G$6,أساسيات!$H$6,IF(H451&lt;=أساسيات!$G$5,أساسيات!$H$5,IF(H451&lt;=أساسيات!$G$4,أساسيات!$H$4,IF(H451&lt;=أساسيات!$G$3,أساسيات!$H$3,أساسيات!$H$2))))))))))))</f>
        <v/>
      </c>
      <c r="AG451" s="56" t="str">
        <f>IF(H451="","",IF(H451&lt;=أساسيات!$G$13,أساسيات!$I$13,IF(H451&lt;=أساسيات!$G$12,أساسيات!$I$12,IF(H451&lt;=أساسيات!$G$11,أساسيات!$I$11,IF(H451&lt;=أساسيات!$G$10,أساسيات!$I$10,IF(H451&lt;=أساسيات!$G$9,أساسيات!$I$9,IF(H451&lt;=أساسيات!$G$8,أساسيات!$I$8,IF(H451&lt;=أساسيات!$G$7,أساسيات!$I$7,IF(H451&lt;=أساسيات!$G$6,أساسيات!$I$6,IF(H451&lt;=أساسيات!$G$5,أساسيات!$I$5,IF(H451&lt;=أساسيات!$G$4,أساسيات!$I$4,IF(H451&lt;=أساسيات!$G$3,أساسيات!$I$3,أساسيات!$I$2))))))))))))</f>
        <v/>
      </c>
      <c r="AH451" s="45"/>
      <c r="AI451" s="103" t="str">
        <f>IFERROR(IF(H451="","",DATEDIF($H451,أساسيات!$J$2,"Y")),"")</f>
        <v/>
      </c>
      <c r="AJ451" s="103" t="str">
        <f>IFERROR(IF(H451="","",DATEDIF($H451,أساسيات!$J$2,"ym")),"")</f>
        <v/>
      </c>
      <c r="AK451" s="103" t="str">
        <f>IFERROR(IF(H451="","",DATEDIF($H451,أساسيات!$J$2,"md")),"")</f>
        <v/>
      </c>
      <c r="AL451" s="103"/>
      <c r="AM451" s="103"/>
      <c r="AN451" s="42"/>
      <c r="AO451" s="42"/>
      <c r="AP451" s="55">
        <v>154</v>
      </c>
      <c r="AQ451" s="55"/>
    </row>
    <row r="452" spans="1:43" x14ac:dyDescent="0.25">
      <c r="A452" s="42" t="s">
        <v>779</v>
      </c>
      <c r="B452" s="54"/>
      <c r="C452" s="55" t="s">
        <v>18</v>
      </c>
      <c r="D452" s="55" t="s">
        <v>721</v>
      </c>
      <c r="E452" s="55" t="s">
        <v>148</v>
      </c>
      <c r="F452" s="55" t="s">
        <v>722</v>
      </c>
      <c r="G452" s="42"/>
      <c r="H452" s="55" t="s">
        <v>1457</v>
      </c>
      <c r="I452" s="43"/>
      <c r="J452" s="126"/>
      <c r="K452" s="102" t="s">
        <v>643</v>
      </c>
      <c r="L452" s="45" t="s">
        <v>809</v>
      </c>
      <c r="M452" s="45" t="s">
        <v>994</v>
      </c>
      <c r="N452" s="42"/>
      <c r="O452" s="55"/>
      <c r="P452" s="55" t="s">
        <v>158</v>
      </c>
      <c r="Q452" s="44" t="s">
        <v>115</v>
      </c>
      <c r="R452" s="55"/>
      <c r="S452" s="55"/>
      <c r="T452" s="55"/>
      <c r="U452" s="55"/>
      <c r="V452" s="45"/>
      <c r="W452" s="42"/>
      <c r="X452" s="42"/>
      <c r="Y452" s="54"/>
      <c r="Z452" s="54"/>
      <c r="AA452" s="54"/>
      <c r="AB452" s="43"/>
      <c r="AC452" s="55"/>
      <c r="AD452" s="55"/>
      <c r="AE452" s="42"/>
      <c r="AF452" s="55" t="str">
        <f>IF(H452="","",IF(H452&lt;=أساسيات!$G$13,أساسيات!$H$13,IF(H452&lt;=أساسيات!$G$12,أساسيات!$H$12,IF(H452&lt;=أساسيات!$G$11,أساسيات!$H$11,IF(H452&lt;=أساسيات!$G$10,أساسيات!$H$10,IF(H452&lt;=أساسيات!$G$9,أساسيات!$H$9,IF(H452&lt;=أساسيات!$G$8,أساسيات!$H$8,IF(H452&lt;=أساسيات!$G$7,أساسيات!$H$7,IF(H452&lt;=أساسيات!$G$6,أساسيات!$H$6,IF(H452&lt;=أساسيات!$G$5,أساسيات!$H$5,IF(H452&lt;=أساسيات!$G$4,أساسيات!$H$4,IF(H452&lt;=أساسيات!$G$3,أساسيات!$H$3,أساسيات!$H$2))))))))))))</f>
        <v>قبل المدرسة</v>
      </c>
      <c r="AG452" s="56" t="str">
        <f>IF(H452="","",IF(H452&lt;=أساسيات!$G$13,أساسيات!$I$13,IF(H452&lt;=أساسيات!$G$12,أساسيات!$I$12,IF(H452&lt;=أساسيات!$G$11,أساسيات!$I$11,IF(H452&lt;=أساسيات!$G$10,أساسيات!$I$10,IF(H452&lt;=أساسيات!$G$9,أساسيات!$I$9,IF(H452&lt;=أساسيات!$G$8,أساسيات!$I$8,IF(H452&lt;=أساسيات!$G$7,أساسيات!$I$7,IF(H452&lt;=أساسيات!$G$6,أساسيات!$I$6,IF(H452&lt;=أساسيات!$G$5,أساسيات!$I$5,IF(H452&lt;=أساسيات!$G$4,أساسيات!$I$4,IF(H452&lt;=أساسيات!$G$3,أساسيات!$I$3,أساسيات!$I$2))))))))))))</f>
        <v>قبل</v>
      </c>
      <c r="AH452" s="45"/>
      <c r="AI452" s="103" t="str">
        <f>IFERROR(IF(H452="","",DATEDIF($H452,أساسيات!$J$2,"Y")),"")</f>
        <v/>
      </c>
      <c r="AJ452" s="103" t="str">
        <f>IFERROR(IF(H452="","",DATEDIF($H452,أساسيات!$J$2,"ym")),"")</f>
        <v/>
      </c>
      <c r="AK452" s="103" t="str">
        <f>IFERROR(IF(H452="","",DATEDIF($H452,أساسيات!$J$2,"md")),"")</f>
        <v/>
      </c>
      <c r="AL452" s="103"/>
      <c r="AM452" s="103"/>
      <c r="AN452" s="42"/>
      <c r="AO452" s="42"/>
      <c r="AP452" s="55">
        <v>151</v>
      </c>
      <c r="AQ452" s="55"/>
    </row>
    <row r="453" spans="1:43" x14ac:dyDescent="0.25">
      <c r="A453" s="42" t="s">
        <v>779</v>
      </c>
      <c r="B453" s="54"/>
      <c r="C453" s="55" t="s">
        <v>660</v>
      </c>
      <c r="D453" s="55" t="s">
        <v>721</v>
      </c>
      <c r="E453" s="55" t="s">
        <v>148</v>
      </c>
      <c r="F453" s="55" t="s">
        <v>722</v>
      </c>
      <c r="G453" s="42"/>
      <c r="H453" s="55" t="s">
        <v>1467</v>
      </c>
      <c r="I453" s="43"/>
      <c r="J453" s="126"/>
      <c r="K453" s="102" t="s">
        <v>643</v>
      </c>
      <c r="L453" s="45" t="s">
        <v>810</v>
      </c>
      <c r="M453" s="45" t="s">
        <v>995</v>
      </c>
      <c r="N453" s="42"/>
      <c r="O453" s="55"/>
      <c r="P453" s="55" t="s">
        <v>158</v>
      </c>
      <c r="Q453" s="44" t="s">
        <v>116</v>
      </c>
      <c r="R453" s="55"/>
      <c r="S453" s="55"/>
      <c r="T453" s="55"/>
      <c r="U453" s="55"/>
      <c r="V453" s="45"/>
      <c r="W453" s="42"/>
      <c r="X453" s="42"/>
      <c r="Y453" s="54"/>
      <c r="Z453" s="54"/>
      <c r="AA453" s="54"/>
      <c r="AB453" s="43"/>
      <c r="AC453" s="55"/>
      <c r="AD453" s="55"/>
      <c r="AE453" s="42"/>
      <c r="AF453" s="55" t="str">
        <f>IF(H453="","",IF(H453&lt;=أساسيات!$G$13,أساسيات!$H$13,IF(H453&lt;=أساسيات!$G$12,أساسيات!$H$12,IF(H453&lt;=أساسيات!$G$11,أساسيات!$H$11,IF(H453&lt;=أساسيات!$G$10,أساسيات!$H$10,IF(H453&lt;=أساسيات!$G$9,أساسيات!$H$9,IF(H453&lt;=أساسيات!$G$8,أساسيات!$H$8,IF(H453&lt;=أساسيات!$G$7,أساسيات!$H$7,IF(H453&lt;=أساسيات!$G$6,أساسيات!$H$6,IF(H453&lt;=أساسيات!$G$5,أساسيات!$H$5,IF(H453&lt;=أساسيات!$G$4,أساسيات!$H$4,IF(H453&lt;=أساسيات!$G$3,أساسيات!$H$3,أساسيات!$H$2))))))))))))</f>
        <v>قبل المدرسة</v>
      </c>
      <c r="AG453" s="56" t="str">
        <f>IF(H453="","",IF(H453&lt;=أساسيات!$G$13,أساسيات!$I$13,IF(H453&lt;=أساسيات!$G$12,أساسيات!$I$12,IF(H453&lt;=أساسيات!$G$11,أساسيات!$I$11,IF(H453&lt;=أساسيات!$G$10,أساسيات!$I$10,IF(H453&lt;=أساسيات!$G$9,أساسيات!$I$9,IF(H453&lt;=أساسيات!$G$8,أساسيات!$I$8,IF(H453&lt;=أساسيات!$G$7,أساسيات!$I$7,IF(H453&lt;=أساسيات!$G$6,أساسيات!$I$6,IF(H453&lt;=أساسيات!$G$5,أساسيات!$I$5,IF(H453&lt;=أساسيات!$G$4,أساسيات!$I$4,IF(H453&lt;=أساسيات!$G$3,أساسيات!$I$3,أساسيات!$I$2))))))))))))</f>
        <v>قبل</v>
      </c>
      <c r="AH453" s="45"/>
      <c r="AI453" s="103" t="str">
        <f>IFERROR(IF(H453="","",DATEDIF($H453,أساسيات!$J$2,"Y")),"")</f>
        <v/>
      </c>
      <c r="AJ453" s="103" t="str">
        <f>IFERROR(IF(H453="","",DATEDIF($H453,أساسيات!$J$2,"ym")),"")</f>
        <v/>
      </c>
      <c r="AK453" s="103" t="str">
        <f>IFERROR(IF(H453="","",DATEDIF($H453,أساسيات!$J$2,"md")),"")</f>
        <v/>
      </c>
      <c r="AL453" s="103"/>
      <c r="AM453" s="103"/>
      <c r="AN453" s="42"/>
      <c r="AO453" s="42"/>
      <c r="AP453" s="55">
        <v>152</v>
      </c>
      <c r="AQ453" s="55"/>
    </row>
    <row r="454" spans="1:43" x14ac:dyDescent="0.25">
      <c r="A454" s="42" t="s">
        <v>779</v>
      </c>
      <c r="B454" s="54"/>
      <c r="C454" s="55" t="s">
        <v>141</v>
      </c>
      <c r="D454" s="55" t="s">
        <v>715</v>
      </c>
      <c r="E454" s="55" t="s">
        <v>144</v>
      </c>
      <c r="F454" s="55" t="s">
        <v>476</v>
      </c>
      <c r="G454" s="42"/>
      <c r="H454" s="55"/>
      <c r="I454" s="43"/>
      <c r="J454" s="126"/>
      <c r="K454" s="102" t="s">
        <v>643</v>
      </c>
      <c r="L454" s="45" t="s">
        <v>1532</v>
      </c>
      <c r="M454" s="45" t="s">
        <v>1533</v>
      </c>
      <c r="N454" s="42"/>
      <c r="O454" s="55"/>
      <c r="P454" s="42"/>
      <c r="Q454" s="44" t="s">
        <v>116</v>
      </c>
      <c r="R454" s="45"/>
      <c r="S454" s="55"/>
      <c r="T454" s="55"/>
      <c r="U454" s="55"/>
      <c r="V454" s="45"/>
      <c r="W454" s="42"/>
      <c r="X454" s="42"/>
      <c r="Y454" s="54"/>
      <c r="Z454" s="54"/>
      <c r="AA454" s="54"/>
      <c r="AB454" s="43"/>
      <c r="AC454" s="55"/>
      <c r="AD454" s="55"/>
      <c r="AE454" s="42"/>
      <c r="AF454" s="55" t="str">
        <f>IF(H454="","",IF(H454&lt;=أساسيات!$G$13,أساسيات!$H$13,IF(H454&lt;=أساسيات!$G$12,أساسيات!$H$12,IF(H454&lt;=أساسيات!$G$11,أساسيات!$H$11,IF(H454&lt;=أساسيات!$G$10,أساسيات!$H$10,IF(H454&lt;=أساسيات!$G$9,أساسيات!$H$9,IF(H454&lt;=أساسيات!$G$8,أساسيات!$H$8,IF(H454&lt;=أساسيات!$G$7,أساسيات!$H$7,IF(H454&lt;=أساسيات!$G$6,أساسيات!$H$6,IF(H454&lt;=أساسيات!$G$5,أساسيات!$H$5,IF(H454&lt;=أساسيات!$G$4,أساسيات!$H$4,IF(H454&lt;=أساسيات!$G$3,أساسيات!$H$3,أساسيات!$H$2))))))))))))</f>
        <v/>
      </c>
      <c r="AG454" s="56" t="str">
        <f>IF(H454="","",IF(H454&lt;=أساسيات!$G$13,أساسيات!$I$13,IF(H454&lt;=أساسيات!$G$12,أساسيات!$I$12,IF(H454&lt;=أساسيات!$G$11,أساسيات!$I$11,IF(H454&lt;=أساسيات!$G$10,أساسيات!$I$10,IF(H454&lt;=أساسيات!$G$9,أساسيات!$I$9,IF(H454&lt;=أساسيات!$G$8,أساسيات!$I$8,IF(H454&lt;=أساسيات!$G$7,أساسيات!$I$7,IF(H454&lt;=أساسيات!$G$6,أساسيات!$I$6,IF(H454&lt;=أساسيات!$G$5,أساسيات!$I$5,IF(H454&lt;=أساسيات!$G$4,أساسيات!$I$4,IF(H454&lt;=أساسيات!$G$3,أساسيات!$I$3,أساسيات!$I$2))))))))))))</f>
        <v/>
      </c>
      <c r="AH454" s="45"/>
      <c r="AI454" s="103" t="str">
        <f>IFERROR(IF(H454="","",DATEDIF($H454,أساسيات!$J$2,"Y")),"")</f>
        <v/>
      </c>
      <c r="AJ454" s="103" t="str">
        <f>IFERROR(IF(H454="","",DATEDIF($H454,أساسيات!$J$2,"ym")),"")</f>
        <v/>
      </c>
      <c r="AK454" s="103" t="str">
        <f>IFERROR(IF(H454="","",DATEDIF($H454,أساسيات!$J$2,"md")),"")</f>
        <v/>
      </c>
      <c r="AL454" s="103"/>
      <c r="AM454" s="103"/>
      <c r="AN454" s="42"/>
      <c r="AO454" s="42"/>
      <c r="AP454" s="55">
        <v>189</v>
      </c>
      <c r="AQ454" s="55"/>
    </row>
    <row r="455" spans="1:43" x14ac:dyDescent="0.25">
      <c r="A455" s="42" t="s">
        <v>779</v>
      </c>
      <c r="B455" s="54"/>
      <c r="C455" s="55" t="s">
        <v>725</v>
      </c>
      <c r="D455" s="55" t="s">
        <v>593</v>
      </c>
      <c r="E455" s="55" t="s">
        <v>182</v>
      </c>
      <c r="F455" s="55" t="s">
        <v>646</v>
      </c>
      <c r="G455" s="42"/>
      <c r="H455" s="43">
        <v>41007</v>
      </c>
      <c r="I455" s="43"/>
      <c r="J455" s="126"/>
      <c r="K455" s="102" t="s">
        <v>643</v>
      </c>
      <c r="L455" s="45" t="s">
        <v>834</v>
      </c>
      <c r="M455" s="45" t="s">
        <v>1025</v>
      </c>
      <c r="N455" s="42"/>
      <c r="O455" s="55" t="s">
        <v>776</v>
      </c>
      <c r="P455" s="42"/>
      <c r="Q455" s="44" t="s">
        <v>116</v>
      </c>
      <c r="R455" s="45" t="s">
        <v>417</v>
      </c>
      <c r="S455" s="55"/>
      <c r="T455" s="55"/>
      <c r="U455" s="55"/>
      <c r="V455" s="45" t="s">
        <v>417</v>
      </c>
      <c r="W455" s="42"/>
      <c r="X455" s="42"/>
      <c r="Y455" s="54"/>
      <c r="Z455" s="54"/>
      <c r="AA455" s="54"/>
      <c r="AB455" s="43"/>
      <c r="AC455" s="55"/>
      <c r="AD455" s="55"/>
      <c r="AE455" s="42"/>
      <c r="AF455" s="55" t="str">
        <f>IF(H455="","",IF(H455&lt;=أساسيات!$G$13,أساسيات!$H$13,IF(H455&lt;=أساسيات!$G$12,أساسيات!$H$12,IF(H455&lt;=أساسيات!$G$11,أساسيات!$H$11,IF(H455&lt;=أساسيات!$G$10,أساسيات!$H$10,IF(H455&lt;=أساسيات!$G$9,أساسيات!$H$9,IF(H455&lt;=أساسيات!$G$8,أساسيات!$H$8,IF(H455&lt;=أساسيات!$G$7,أساسيات!$H$7,IF(H455&lt;=أساسيات!$G$6,أساسيات!$H$6,IF(H455&lt;=أساسيات!$G$5,أساسيات!$H$5,IF(H455&lt;=أساسيات!$G$4,أساسيات!$H$4,IF(H455&lt;=أساسيات!$G$3,أساسيات!$H$3,أساسيات!$H$2))))))))))))</f>
        <v>الثاني</v>
      </c>
      <c r="AG455" s="56" t="str">
        <f>IF(H455="","",IF(H455&lt;=أساسيات!$G$13,أساسيات!$I$13,IF(H455&lt;=أساسيات!$G$12,أساسيات!$I$12,IF(H455&lt;=أساسيات!$G$11,أساسيات!$I$11,IF(H455&lt;=أساسيات!$G$10,أساسيات!$I$10,IF(H455&lt;=أساسيات!$G$9,أساسيات!$I$9,IF(H455&lt;=أساسيات!$G$8,أساسيات!$I$8,IF(H455&lt;=أساسيات!$G$7,أساسيات!$I$7,IF(H455&lt;=أساسيات!$G$6,أساسيات!$I$6,IF(H455&lt;=أساسيات!$G$5,أساسيات!$I$5,IF(H455&lt;=أساسيات!$G$4,أساسيات!$I$4,IF(H455&lt;=أساسيات!$G$3,أساسيات!$I$3,أساسيات!$I$2))))))))))))</f>
        <v>ويجوز أول</v>
      </c>
      <c r="AH455" s="45"/>
      <c r="AI455" s="103">
        <f>IFERROR(IF(H455="","",DATEDIF($H455,أساسيات!$J$2,"Y")),"")</f>
        <v>7</v>
      </c>
      <c r="AJ455" s="103">
        <f>IFERROR(IF(H455="","",DATEDIF($H455,أساسيات!$J$2,"ym")),"")</f>
        <v>4</v>
      </c>
      <c r="AK455" s="103">
        <f>IFERROR(IF(H455="","",DATEDIF($H455,أساسيات!$J$2,"md")),"")</f>
        <v>24</v>
      </c>
      <c r="AL455" s="103"/>
      <c r="AM455" s="103"/>
      <c r="AN455" s="42"/>
      <c r="AO455" s="42"/>
      <c r="AP455" s="55">
        <v>196</v>
      </c>
      <c r="AQ455" s="55"/>
    </row>
    <row r="456" spans="1:43" x14ac:dyDescent="0.25">
      <c r="A456" s="42" t="s">
        <v>779</v>
      </c>
      <c r="B456" s="54"/>
      <c r="C456" s="55" t="s">
        <v>732</v>
      </c>
      <c r="D456" s="55" t="s">
        <v>731</v>
      </c>
      <c r="E456" s="55" t="s">
        <v>708</v>
      </c>
      <c r="F456" s="55" t="s">
        <v>733</v>
      </c>
      <c r="G456" s="42"/>
      <c r="H456" s="43">
        <v>41062</v>
      </c>
      <c r="I456" s="43"/>
      <c r="J456" s="126"/>
      <c r="K456" s="102" t="s">
        <v>643</v>
      </c>
      <c r="L456" s="45" t="s">
        <v>821</v>
      </c>
      <c r="M456" s="45" t="s">
        <v>1010</v>
      </c>
      <c r="N456" s="42"/>
      <c r="O456" s="55"/>
      <c r="P456" s="55" t="s">
        <v>125</v>
      </c>
      <c r="Q456" s="44" t="s">
        <v>116</v>
      </c>
      <c r="R456" s="55"/>
      <c r="S456" s="55"/>
      <c r="T456" s="55"/>
      <c r="U456" s="55"/>
      <c r="V456" s="45"/>
      <c r="W456" s="42"/>
      <c r="X456" s="42"/>
      <c r="Y456" s="54"/>
      <c r="Z456" s="54"/>
      <c r="AA456" s="54"/>
      <c r="AB456" s="43"/>
      <c r="AC456" s="55"/>
      <c r="AD456" s="55"/>
      <c r="AE456" s="42"/>
      <c r="AF456" s="55" t="str">
        <f>IF(H456="","",IF(H456&lt;=أساسيات!$G$13,أساسيات!$H$13,IF(H456&lt;=أساسيات!$G$12,أساسيات!$H$12,IF(H456&lt;=أساسيات!$G$11,أساسيات!$H$11,IF(H456&lt;=أساسيات!$G$10,أساسيات!$H$10,IF(H456&lt;=أساسيات!$G$9,أساسيات!$H$9,IF(H456&lt;=أساسيات!$G$8,أساسيات!$H$8,IF(H456&lt;=أساسيات!$G$7,أساسيات!$H$7,IF(H456&lt;=أساسيات!$G$6,أساسيات!$H$6,IF(H456&lt;=أساسيات!$G$5,أساسيات!$H$5,IF(H456&lt;=أساسيات!$G$4,أساسيات!$H$4,IF(H456&lt;=أساسيات!$G$3,أساسيات!$H$3,أساسيات!$H$2))))))))))))</f>
        <v>الثاني</v>
      </c>
      <c r="AG456" s="56" t="str">
        <f>IF(H456="","",IF(H456&lt;=أساسيات!$G$13,أساسيات!$I$13,IF(H456&lt;=أساسيات!$G$12,أساسيات!$I$12,IF(H456&lt;=أساسيات!$G$11,أساسيات!$I$11,IF(H456&lt;=أساسيات!$G$10,أساسيات!$I$10,IF(H456&lt;=أساسيات!$G$9,أساسيات!$I$9,IF(H456&lt;=أساسيات!$G$8,أساسيات!$I$8,IF(H456&lt;=أساسيات!$G$7,أساسيات!$I$7,IF(H456&lt;=أساسيات!$G$6,أساسيات!$I$6,IF(H456&lt;=أساسيات!$G$5,أساسيات!$I$5,IF(H456&lt;=أساسيات!$G$4,أساسيات!$I$4,IF(H456&lt;=أساسيات!$G$3,أساسيات!$I$3,أساسيات!$I$2))))))))))))</f>
        <v>ويجوز أول</v>
      </c>
      <c r="AH456" s="45"/>
      <c r="AI456" s="103">
        <f>IFERROR(IF(H456="","",DATEDIF($H456,أساسيات!$J$2,"Y")),"")</f>
        <v>7</v>
      </c>
      <c r="AJ456" s="103">
        <f>IFERROR(IF(H456="","",DATEDIF($H456,أساسيات!$J$2,"ym")),"")</f>
        <v>2</v>
      </c>
      <c r="AK456" s="103">
        <f>IFERROR(IF(H456="","",DATEDIF($H456,أساسيات!$J$2,"md")),"")</f>
        <v>30</v>
      </c>
      <c r="AL456" s="103"/>
      <c r="AM456" s="103"/>
      <c r="AN456" s="42"/>
      <c r="AO456" s="42"/>
      <c r="AP456" s="55">
        <v>171</v>
      </c>
      <c r="AQ456" s="55"/>
    </row>
    <row r="457" spans="1:43" x14ac:dyDescent="0.25">
      <c r="A457" s="42" t="s">
        <v>779</v>
      </c>
      <c r="B457" s="54"/>
      <c r="C457" s="55" t="s">
        <v>753</v>
      </c>
      <c r="D457" s="55" t="s">
        <v>707</v>
      </c>
      <c r="E457" s="55" t="s">
        <v>694</v>
      </c>
      <c r="F457" s="55" t="s">
        <v>695</v>
      </c>
      <c r="G457" s="42"/>
      <c r="H457" s="43">
        <v>40544</v>
      </c>
      <c r="I457" s="43"/>
      <c r="J457" s="126"/>
      <c r="K457" s="102" t="s">
        <v>643</v>
      </c>
      <c r="L457" s="45" t="s">
        <v>829</v>
      </c>
      <c r="M457" s="45" t="s">
        <v>1020</v>
      </c>
      <c r="N457" s="42"/>
      <c r="O457" s="55"/>
      <c r="P457" s="42"/>
      <c r="Q457" s="44" t="s">
        <v>116</v>
      </c>
      <c r="R457" s="45"/>
      <c r="S457" s="55"/>
      <c r="T457" s="55"/>
      <c r="U457" s="55"/>
      <c r="V457" s="45"/>
      <c r="W457" s="42"/>
      <c r="X457" s="42"/>
      <c r="Y457" s="54"/>
      <c r="Z457" s="54"/>
      <c r="AA457" s="54"/>
      <c r="AB457" s="43"/>
      <c r="AC457" s="55"/>
      <c r="AD457" s="55"/>
      <c r="AE457" s="42"/>
      <c r="AF457" s="55" t="str">
        <f>IF(H457="","",IF(H457&lt;=أساسيات!$G$13,أساسيات!$H$13,IF(H457&lt;=أساسيات!$G$12,أساسيات!$H$12,IF(H457&lt;=أساسيات!$G$11,أساسيات!$H$11,IF(H457&lt;=أساسيات!$G$10,أساسيات!$H$10,IF(H457&lt;=أساسيات!$G$9,أساسيات!$H$9,IF(H457&lt;=أساسيات!$G$8,أساسيات!$H$8,IF(H457&lt;=أساسيات!$G$7,أساسيات!$H$7,IF(H457&lt;=أساسيات!$G$6,أساسيات!$H$6,IF(H457&lt;=أساسيات!$G$5,أساسيات!$H$5,IF(H457&lt;=أساسيات!$G$4,أساسيات!$H$4,IF(H457&lt;=أساسيات!$G$3,أساسيات!$H$3,أساسيات!$H$2))))))))))))</f>
        <v>الرابع</v>
      </c>
      <c r="AG457" s="56" t="str">
        <f>IF(H457="","",IF(H457&lt;=أساسيات!$G$13,أساسيات!$I$13,IF(H457&lt;=أساسيات!$G$12,أساسيات!$I$12,IF(H457&lt;=أساسيات!$G$11,أساسيات!$I$11,IF(H457&lt;=أساسيات!$G$10,أساسيات!$I$10,IF(H457&lt;=أساسيات!$G$9,أساسيات!$I$9,IF(H457&lt;=أساسيات!$G$8,أساسيات!$I$8,IF(H457&lt;=أساسيات!$G$7,أساسيات!$I$7,IF(H457&lt;=أساسيات!$G$6,أساسيات!$I$6,IF(H457&lt;=أساسيات!$G$5,أساسيات!$I$5,IF(H457&lt;=أساسيات!$G$4,أساسيات!$I$4,IF(H457&lt;=أساسيات!$G$3,أساسيات!$I$3,أساسيات!$I$2))))))))))))</f>
        <v>ويجوز ثالث</v>
      </c>
      <c r="AH457" s="45"/>
      <c r="AI457" s="103">
        <f>IFERROR(IF(H457="","",DATEDIF($H457,أساسيات!$J$2,"Y")),"")</f>
        <v>8</v>
      </c>
      <c r="AJ457" s="103">
        <f>IFERROR(IF(H457="","",DATEDIF($H457,أساسيات!$J$2,"ym")),"")</f>
        <v>8</v>
      </c>
      <c r="AK457" s="103">
        <f>IFERROR(IF(H457="","",DATEDIF($H457,أساسيات!$J$2,"md")),"")</f>
        <v>0</v>
      </c>
      <c r="AL457" s="103"/>
      <c r="AM457" s="103"/>
      <c r="AN457" s="42"/>
      <c r="AO457" s="42"/>
      <c r="AP457" s="55">
        <v>191</v>
      </c>
      <c r="AQ457" s="55"/>
    </row>
    <row r="458" spans="1:43" x14ac:dyDescent="0.25">
      <c r="A458" s="42" t="s">
        <v>779</v>
      </c>
      <c r="B458" s="54"/>
      <c r="C458" s="55" t="s">
        <v>460</v>
      </c>
      <c r="D458" s="55" t="s">
        <v>723</v>
      </c>
      <c r="E458" s="55" t="s">
        <v>110</v>
      </c>
      <c r="F458" s="55" t="s">
        <v>724</v>
      </c>
      <c r="G458" s="42"/>
      <c r="H458" s="55" t="s">
        <v>1461</v>
      </c>
      <c r="I458" s="43"/>
      <c r="J458" s="126"/>
      <c r="K458" s="102" t="s">
        <v>643</v>
      </c>
      <c r="L458" s="45" t="s">
        <v>814</v>
      </c>
      <c r="M458" s="45" t="s">
        <v>999</v>
      </c>
      <c r="N458" s="42"/>
      <c r="O458" s="55"/>
      <c r="P458" s="55" t="s">
        <v>158</v>
      </c>
      <c r="Q458" s="44" t="s">
        <v>115</v>
      </c>
      <c r="R458" s="55"/>
      <c r="S458" s="55"/>
      <c r="T458" s="55"/>
      <c r="U458" s="55"/>
      <c r="V458" s="45"/>
      <c r="W458" s="42"/>
      <c r="X458" s="42"/>
      <c r="Y458" s="54"/>
      <c r="Z458" s="54"/>
      <c r="AA458" s="54"/>
      <c r="AB458" s="43"/>
      <c r="AC458" s="55"/>
      <c r="AD458" s="55"/>
      <c r="AE458" s="42"/>
      <c r="AF458" s="55" t="str">
        <f>IF(H458="","",IF(H458&lt;=أساسيات!$G$13,أساسيات!$H$13,IF(H458&lt;=أساسيات!$G$12,أساسيات!$H$12,IF(H458&lt;=أساسيات!$G$11,أساسيات!$H$11,IF(H458&lt;=أساسيات!$G$10,أساسيات!$H$10,IF(H458&lt;=أساسيات!$G$9,أساسيات!$H$9,IF(H458&lt;=أساسيات!$G$8,أساسيات!$H$8,IF(H458&lt;=أساسيات!$G$7,أساسيات!$H$7,IF(H458&lt;=أساسيات!$G$6,أساسيات!$H$6,IF(H458&lt;=أساسيات!$G$5,أساسيات!$H$5,IF(H458&lt;=أساسيات!$G$4,أساسيات!$H$4,IF(H458&lt;=أساسيات!$G$3,أساسيات!$H$3,أساسيات!$H$2))))))))))))</f>
        <v>قبل المدرسة</v>
      </c>
      <c r="AG458" s="56" t="str">
        <f>IF(H458="","",IF(H458&lt;=أساسيات!$G$13,أساسيات!$I$13,IF(H458&lt;=أساسيات!$G$12,أساسيات!$I$12,IF(H458&lt;=أساسيات!$G$11,أساسيات!$I$11,IF(H458&lt;=أساسيات!$G$10,أساسيات!$I$10,IF(H458&lt;=أساسيات!$G$9,أساسيات!$I$9,IF(H458&lt;=أساسيات!$G$8,أساسيات!$I$8,IF(H458&lt;=أساسيات!$G$7,أساسيات!$I$7,IF(H458&lt;=أساسيات!$G$6,أساسيات!$I$6,IF(H458&lt;=أساسيات!$G$5,أساسيات!$I$5,IF(H458&lt;=أساسيات!$G$4,أساسيات!$I$4,IF(H458&lt;=أساسيات!$G$3,أساسيات!$I$3,أساسيات!$I$2))))))))))))</f>
        <v>قبل</v>
      </c>
      <c r="AH458" s="45"/>
      <c r="AI458" s="103" t="str">
        <f>IFERROR(IF(H458="","",DATEDIF($H458,أساسيات!$J$2,"Y")),"")</f>
        <v/>
      </c>
      <c r="AJ458" s="103" t="str">
        <f>IFERROR(IF(H458="","",DATEDIF($H458,أساسيات!$J$2,"ym")),"")</f>
        <v/>
      </c>
      <c r="AK458" s="103" t="str">
        <f>IFERROR(IF(H458="","",DATEDIF($H458,أساسيات!$J$2,"md")),"")</f>
        <v/>
      </c>
      <c r="AL458" s="103"/>
      <c r="AM458" s="103"/>
      <c r="AN458" s="42"/>
      <c r="AO458" s="42"/>
      <c r="AP458" s="55">
        <v>158</v>
      </c>
      <c r="AQ458" s="55"/>
    </row>
    <row r="459" spans="1:43" x14ac:dyDescent="0.25">
      <c r="A459" s="42" t="s">
        <v>779</v>
      </c>
      <c r="B459" s="54"/>
      <c r="C459" s="55" t="s">
        <v>140</v>
      </c>
      <c r="D459" s="55" t="s">
        <v>593</v>
      </c>
      <c r="E459" s="55" t="s">
        <v>182</v>
      </c>
      <c r="F459" s="55" t="s">
        <v>646</v>
      </c>
      <c r="G459" s="42"/>
      <c r="H459" s="43">
        <v>40195</v>
      </c>
      <c r="I459" s="43"/>
      <c r="J459" s="126"/>
      <c r="K459" s="102" t="s">
        <v>643</v>
      </c>
      <c r="L459" s="45" t="s">
        <v>833</v>
      </c>
      <c r="M459" s="45" t="s">
        <v>1024</v>
      </c>
      <c r="N459" s="42"/>
      <c r="O459" s="55" t="s">
        <v>776</v>
      </c>
      <c r="P459" s="42"/>
      <c r="Q459" s="44" t="s">
        <v>116</v>
      </c>
      <c r="R459" s="45" t="s">
        <v>417</v>
      </c>
      <c r="S459" s="55"/>
      <c r="T459" s="55"/>
      <c r="U459" s="55"/>
      <c r="V459" s="45" t="s">
        <v>417</v>
      </c>
      <c r="W459" s="42"/>
      <c r="X459" s="42"/>
      <c r="Y459" s="54"/>
      <c r="Z459" s="54"/>
      <c r="AA459" s="54"/>
      <c r="AB459" s="43"/>
      <c r="AC459" s="55"/>
      <c r="AD459" s="55"/>
      <c r="AE459" s="42"/>
      <c r="AF459" s="55" t="str">
        <f>IF(H459="","",IF(H459&lt;=أساسيات!$G$13,أساسيات!$H$13,IF(H459&lt;=أساسيات!$G$12,أساسيات!$H$12,IF(H459&lt;=أساسيات!$G$11,أساسيات!$H$11,IF(H459&lt;=أساسيات!$G$10,أساسيات!$H$10,IF(H459&lt;=أساسيات!$G$9,أساسيات!$H$9,IF(H459&lt;=أساسيات!$G$8,أساسيات!$H$8,IF(H459&lt;=أساسيات!$G$7,أساسيات!$H$7,IF(H459&lt;=أساسيات!$G$6,أساسيات!$H$6,IF(H459&lt;=أساسيات!$G$5,أساسيات!$H$5,IF(H459&lt;=أساسيات!$G$4,أساسيات!$H$4,IF(H459&lt;=أساسيات!$G$3,أساسيات!$H$3,أساسيات!$H$2))))))))))))</f>
        <v>الخامس</v>
      </c>
      <c r="AG459" s="56" t="str">
        <f>IF(H459="","",IF(H459&lt;=أساسيات!$G$13,أساسيات!$I$13,IF(H459&lt;=أساسيات!$G$12,أساسيات!$I$12,IF(H459&lt;=أساسيات!$G$11,أساسيات!$I$11,IF(H459&lt;=أساسيات!$G$10,أساسيات!$I$10,IF(H459&lt;=أساسيات!$G$9,أساسيات!$I$9,IF(H459&lt;=أساسيات!$G$8,أساسيات!$I$8,IF(H459&lt;=أساسيات!$G$7,أساسيات!$I$7,IF(H459&lt;=أساسيات!$G$6,أساسيات!$I$6,IF(H459&lt;=أساسيات!$G$5,أساسيات!$I$5,IF(H459&lt;=أساسيات!$G$4,أساسيات!$I$4,IF(H459&lt;=أساسيات!$G$3,أساسيات!$I$3,أساسيات!$I$2))))))))))))</f>
        <v>ويجوز رابع وثالث</v>
      </c>
      <c r="AH459" s="45"/>
      <c r="AI459" s="103">
        <f>IFERROR(IF(H459="","",DATEDIF($H459,أساسيات!$J$2,"Y")),"")</f>
        <v>9</v>
      </c>
      <c r="AJ459" s="103">
        <f>IFERROR(IF(H459="","",DATEDIF($H459,أساسيات!$J$2,"ym")),"")</f>
        <v>7</v>
      </c>
      <c r="AK459" s="103">
        <f>IFERROR(IF(H459="","",DATEDIF($H459,أساسيات!$J$2,"md")),"")</f>
        <v>15</v>
      </c>
      <c r="AL459" s="103"/>
      <c r="AM459" s="103"/>
      <c r="AN459" s="42"/>
      <c r="AO459" s="42"/>
      <c r="AP459" s="55">
        <v>195</v>
      </c>
      <c r="AQ459" s="55"/>
    </row>
    <row r="460" spans="1:43" x14ac:dyDescent="0.25">
      <c r="A460" s="42" t="s">
        <v>779</v>
      </c>
      <c r="B460" s="54"/>
      <c r="C460" s="55" t="s">
        <v>140</v>
      </c>
      <c r="D460" s="55" t="s">
        <v>723</v>
      </c>
      <c r="E460" s="55" t="s">
        <v>110</v>
      </c>
      <c r="F460" s="55" t="s">
        <v>724</v>
      </c>
      <c r="G460" s="42"/>
      <c r="H460" s="55" t="s">
        <v>1460</v>
      </c>
      <c r="I460" s="43"/>
      <c r="J460" s="126"/>
      <c r="K460" s="102" t="s">
        <v>643</v>
      </c>
      <c r="L460" s="45" t="s">
        <v>813</v>
      </c>
      <c r="M460" s="45" t="s">
        <v>998</v>
      </c>
      <c r="N460" s="42"/>
      <c r="O460" s="55"/>
      <c r="P460" s="55" t="s">
        <v>158</v>
      </c>
      <c r="Q460" s="44" t="s">
        <v>116</v>
      </c>
      <c r="R460" s="55"/>
      <c r="S460" s="55"/>
      <c r="T460" s="55"/>
      <c r="U460" s="55"/>
      <c r="V460" s="45"/>
      <c r="W460" s="42"/>
      <c r="X460" s="42"/>
      <c r="Y460" s="54"/>
      <c r="Z460" s="54"/>
      <c r="AA460" s="54"/>
      <c r="AB460" s="43"/>
      <c r="AC460" s="55"/>
      <c r="AD460" s="55"/>
      <c r="AE460" s="42"/>
      <c r="AF460" s="55" t="str">
        <f>IF(H460="","",IF(H460&lt;=أساسيات!$G$13,أساسيات!$H$13,IF(H460&lt;=أساسيات!$G$12,أساسيات!$H$12,IF(H460&lt;=أساسيات!$G$11,أساسيات!$H$11,IF(H460&lt;=أساسيات!$G$10,أساسيات!$H$10,IF(H460&lt;=أساسيات!$G$9,أساسيات!$H$9,IF(H460&lt;=أساسيات!$G$8,أساسيات!$H$8,IF(H460&lt;=أساسيات!$G$7,أساسيات!$H$7,IF(H460&lt;=أساسيات!$G$6,أساسيات!$H$6,IF(H460&lt;=أساسيات!$G$5,أساسيات!$H$5,IF(H460&lt;=أساسيات!$G$4,أساسيات!$H$4,IF(H460&lt;=أساسيات!$G$3,أساسيات!$H$3,أساسيات!$H$2))))))))))))</f>
        <v>قبل المدرسة</v>
      </c>
      <c r="AG460" s="56" t="str">
        <f>IF(H460="","",IF(H460&lt;=أساسيات!$G$13,أساسيات!$I$13,IF(H460&lt;=أساسيات!$G$12,أساسيات!$I$12,IF(H460&lt;=أساسيات!$G$11,أساسيات!$I$11,IF(H460&lt;=أساسيات!$G$10,أساسيات!$I$10,IF(H460&lt;=أساسيات!$G$9,أساسيات!$I$9,IF(H460&lt;=أساسيات!$G$8,أساسيات!$I$8,IF(H460&lt;=أساسيات!$G$7,أساسيات!$I$7,IF(H460&lt;=أساسيات!$G$6,أساسيات!$I$6,IF(H460&lt;=أساسيات!$G$5,أساسيات!$I$5,IF(H460&lt;=أساسيات!$G$4,أساسيات!$I$4,IF(H460&lt;=أساسيات!$G$3,أساسيات!$I$3,أساسيات!$I$2))))))))))))</f>
        <v>قبل</v>
      </c>
      <c r="AH460" s="45"/>
      <c r="AI460" s="103" t="str">
        <f>IFERROR(IF(H460="","",DATEDIF($H460,أساسيات!$J$2,"Y")),"")</f>
        <v/>
      </c>
      <c r="AJ460" s="103" t="str">
        <f>IFERROR(IF(H460="","",DATEDIF($H460,أساسيات!$J$2,"ym")),"")</f>
        <v/>
      </c>
      <c r="AK460" s="103" t="str">
        <f>IFERROR(IF(H460="","",DATEDIF($H460,أساسيات!$J$2,"md")),"")</f>
        <v/>
      </c>
      <c r="AL460" s="103"/>
      <c r="AM460" s="103"/>
      <c r="AN460" s="42"/>
      <c r="AO460" s="42"/>
      <c r="AP460" s="55">
        <v>157</v>
      </c>
      <c r="AQ460" s="55"/>
    </row>
  </sheetData>
  <sortState ref="A3:AS322">
    <sortCondition ref="J3:J322"/>
    <sortCondition ref="B3:B322"/>
  </sortState>
  <dataConsolidate/>
  <conditionalFormatting sqref="M315 M312 M1 M4:M293 M320">
    <cfRule type="duplicateValues" dxfId="38" priority="23"/>
  </conditionalFormatting>
  <conditionalFormatting sqref="M471:M479 M305:M311 M3 M313:M314 M294:M303 M321:M460">
    <cfRule type="duplicateValues" dxfId="37" priority="26"/>
  </conditionalFormatting>
  <conditionalFormatting sqref="M304">
    <cfRule type="duplicateValues" dxfId="36" priority="1"/>
  </conditionalFormatting>
  <dataValidations count="3">
    <dataValidation type="list" allowBlank="1" showInputMessage="1" showErrorMessage="1" sqref="Q154 Q89 Q3:Q84 Q184:Q314 Q316:Q319 Q321:Q460">
      <formula1>"ذكر,أنثى"</formula1>
    </dataValidation>
    <dataValidation type="list" allowBlank="1" showInputMessage="1" showErrorMessage="1" sqref="V89 V154 V3:V65 V184:V314 V316:V319 V321:V460">
      <formula1>"يتيم,معاق"</formula1>
    </dataValidation>
    <dataValidation type="list" allowBlank="1" showInputMessage="1" showErrorMessage="1" sqref="K89 K154 K3:K84 K184:K314 K316:K319 K321:K460">
      <formula1>"نعم,لا"</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أساسيات!$A$2:$A$15</xm:f>
          </x14:formula1>
          <xm:sqref>J1:J460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6"/>
  <dimension ref="A1:NT87"/>
  <sheetViews>
    <sheetView rightToLeft="1" view="pageBreakPreview" zoomScale="80" zoomScaleNormal="100" zoomScaleSheetLayoutView="80" workbookViewId="0">
      <pane xSplit="3" ySplit="5" topLeftCell="D6" activePane="bottomRight" state="frozen"/>
      <selection pane="topRight" activeCell="D1" sqref="D1"/>
      <selection pane="bottomLeft" activeCell="A6" sqref="A6"/>
      <selection pane="bottomRight" activeCell="AK25" sqref="AK25"/>
    </sheetView>
  </sheetViews>
  <sheetFormatPr defaultRowHeight="13.8" x14ac:dyDescent="0.25"/>
  <cols>
    <col min="1" max="1" width="3.3984375" customWidth="1"/>
    <col min="2" max="2" width="4.296875" bestFit="1" customWidth="1"/>
    <col min="3" max="3" width="17.8984375" customWidth="1"/>
    <col min="4" max="375" width="3.3984375" customWidth="1"/>
    <col min="376" max="377" width="4.59765625" customWidth="1"/>
    <col min="378" max="378" width="6.09765625" customWidth="1"/>
    <col min="379" max="380" width="4.59765625" customWidth="1"/>
    <col min="381" max="381" width="5.69921875" customWidth="1"/>
    <col min="382" max="627" width="8.69921875" customWidth="1"/>
  </cols>
  <sheetData>
    <row r="1" spans="1:384" x14ac:dyDescent="0.25">
      <c r="A1" s="182" t="s">
        <v>2</v>
      </c>
      <c r="B1" s="182"/>
      <c r="C1" s="183" t="s">
        <v>478</v>
      </c>
      <c r="D1">
        <v>9</v>
      </c>
      <c r="G1" s="125"/>
      <c r="H1" t="s">
        <v>1530</v>
      </c>
      <c r="J1" s="125">
        <f>COUNTIFS(D$4:AH$4,"&gt;="&amp;الإحصائية!C2,D$4:AH$4,"&lt;="&amp;الإحصائية!E2)-COUNTIFS(D$5:AH$5,أساسيات!$F$3,D4:AH4,"&gt;="&amp;الإحصائية!C2,D4:AH4,"&gt;="&amp;الإحصائية!C2)-COUNTIFS(D$5:AH$5,أساسيات!$F$4,D4:AH4,"&gt;="&amp;الإحصائية!C2,D4:AH4,"&gt;="&amp;الإحصائية!C2)-SUMIFS(D$3:AH$3,D4:AH4,"&gt;="&amp;الإحصائية!C2,D4:AH4,"&lt;="&amp;الإحصائية!E2)</f>
        <v>6</v>
      </c>
      <c r="L1" t="s">
        <v>1524</v>
      </c>
      <c r="S1">
        <v>0</v>
      </c>
      <c r="U1" t="s">
        <v>1531</v>
      </c>
      <c r="X1" s="125">
        <f>SUM(J1,S1)</f>
        <v>6</v>
      </c>
      <c r="AD1" s="156"/>
      <c r="AH1" s="148"/>
      <c r="AI1">
        <v>10</v>
      </c>
      <c r="AM1" t="s">
        <v>1530</v>
      </c>
      <c r="AO1" s="125">
        <f>COUNT(AI$4:BM$4)-COUNTIF(AI$5:BM$5,أساسيات!$F$3)-COUNTIF(AI$5:BM$5,أساسيات!$F$4)-SUM(AI$3:BM$3)</f>
        <v>21</v>
      </c>
      <c r="AQ1" t="s">
        <v>1524</v>
      </c>
      <c r="AX1" s="125">
        <f>X1</f>
        <v>6</v>
      </c>
      <c r="AZ1" t="s">
        <v>1531</v>
      </c>
      <c r="BC1" s="154">
        <f>SUM(AO1,AX1)</f>
        <v>27</v>
      </c>
      <c r="BI1" s="156"/>
      <c r="BL1" s="3"/>
      <c r="BM1" s="148"/>
      <c r="BN1">
        <v>11</v>
      </c>
      <c r="BR1" t="s">
        <v>1530</v>
      </c>
      <c r="BT1" s="125">
        <f>COUNT(BN$4:CR$4)-COUNTIF(BN$5:CR$5,أساسيات!$F$3)-COUNTIF(BN$5:CR$5,أساسيات!$F$4)-SUM(BN$3:CR$3)</f>
        <v>22</v>
      </c>
      <c r="BV1" t="s">
        <v>1524</v>
      </c>
      <c r="CC1" s="155">
        <f>BC1</f>
        <v>27</v>
      </c>
      <c r="CE1" t="s">
        <v>1531</v>
      </c>
      <c r="CH1" s="155">
        <f>SUM(BT1,CC1)</f>
        <v>49</v>
      </c>
      <c r="CN1" s="156"/>
      <c r="CR1" s="148"/>
      <c r="CS1">
        <v>12</v>
      </c>
      <c r="CW1" t="s">
        <v>1530</v>
      </c>
      <c r="CY1" s="125">
        <f>COUNT(CS$4:DW$4)-COUNTIF(CS$5:DW$5,أساسيات!$F$3)-COUNTIF(CS$5:DW$5,أساسيات!$F$4)-SUM(CS$3:DW$3)</f>
        <v>23</v>
      </c>
      <c r="DA1" t="s">
        <v>1524</v>
      </c>
      <c r="DH1" s="155">
        <f>CH1</f>
        <v>49</v>
      </c>
      <c r="DJ1" t="s">
        <v>1531</v>
      </c>
      <c r="DM1" s="155">
        <f>SUM(CY1,DH1)</f>
        <v>72</v>
      </c>
      <c r="DS1" s="156"/>
      <c r="DW1" s="148"/>
      <c r="DX1">
        <v>1</v>
      </c>
      <c r="EB1" t="s">
        <v>1530</v>
      </c>
      <c r="ED1" s="125">
        <f>COUNT(DX$4:FB$4)-COUNTIF(DX$5:FB$5,أساسيات!$F$3)-COUNTIF(DX$5:FB$5,أساسيات!$F$4)-SUM(DX$3:FB$3)</f>
        <v>22</v>
      </c>
      <c r="EF1" t="s">
        <v>1524</v>
      </c>
      <c r="EM1" s="155">
        <f>DM1</f>
        <v>72</v>
      </c>
      <c r="EO1" t="s">
        <v>1531</v>
      </c>
      <c r="ER1" s="155">
        <f>SUM(ED1,EM1)</f>
        <v>94</v>
      </c>
      <c r="FB1" s="148"/>
      <c r="FC1">
        <v>2</v>
      </c>
      <c r="FG1" t="s">
        <v>1530</v>
      </c>
      <c r="FI1" s="125">
        <f>COUNT(FC$4:GG$4)-COUNTIF(FC$5:GG$5,أساسيات!$F$3)-COUNTIF(FC$5:GG$5,أساسيات!$F$4)-SUM(FC$3:GG$3)</f>
        <v>20</v>
      </c>
      <c r="FK1" t="s">
        <v>1524</v>
      </c>
      <c r="FR1" s="155">
        <f>ER1</f>
        <v>94</v>
      </c>
      <c r="FT1" t="s">
        <v>1531</v>
      </c>
      <c r="FW1" s="155">
        <f>SUM(FI1,FR1)</f>
        <v>114</v>
      </c>
      <c r="GG1" s="148"/>
      <c r="GH1">
        <v>3</v>
      </c>
      <c r="GL1" t="s">
        <v>1530</v>
      </c>
      <c r="GN1" s="125">
        <f>COUNT(GH$4:HL$4)-COUNTIF(GH$5:HL$5,أساسيات!$F$3)-COUNTIF(GH$5:HL$5,أساسيات!$F$4)-SUM(GH$3:HL$3)</f>
        <v>22</v>
      </c>
      <c r="GP1" t="s">
        <v>1524</v>
      </c>
      <c r="GW1" s="155">
        <f>FW1</f>
        <v>114</v>
      </c>
      <c r="GY1" t="s">
        <v>1531</v>
      </c>
      <c r="HB1" s="155">
        <f>SUM(GN1,GW1)</f>
        <v>136</v>
      </c>
      <c r="HL1" s="148"/>
      <c r="HM1">
        <v>4</v>
      </c>
      <c r="HQ1" t="s">
        <v>1530</v>
      </c>
      <c r="HS1" s="125">
        <f>COUNT(HM$4:IQ$4)-COUNTIF(HM$5:IQ$5,أساسيات!$F$3)-COUNTIF(HM$5:IQ$5,أساسيات!$F$4)-SUM(HM$3:IQ$3)</f>
        <v>22</v>
      </c>
      <c r="HU1" t="s">
        <v>1524</v>
      </c>
      <c r="IB1" s="155">
        <f>HB1</f>
        <v>136</v>
      </c>
      <c r="ID1" t="s">
        <v>1531</v>
      </c>
      <c r="IG1" s="155">
        <f>SUM(HS1,IB1)</f>
        <v>158</v>
      </c>
      <c r="IQ1" s="148"/>
      <c r="IR1">
        <v>5</v>
      </c>
      <c r="IV1" t="s">
        <v>1530</v>
      </c>
      <c r="IX1" s="125">
        <f>COUNT(IR$4:JV$4)-COUNTIF(IR$5:JV$5,أساسيات!$F$3)-COUNTIF(IR$5:JV$5,أساسيات!$F$4)-SUM(IR$3:JV$3)</f>
        <v>22</v>
      </c>
      <c r="IZ1" t="s">
        <v>1524</v>
      </c>
      <c r="JG1" s="155">
        <f>IG1</f>
        <v>158</v>
      </c>
      <c r="JI1" t="s">
        <v>1531</v>
      </c>
      <c r="JL1" s="155">
        <f>SUM(IX1,JG1)</f>
        <v>180</v>
      </c>
      <c r="JV1" s="148"/>
      <c r="JW1">
        <v>6</v>
      </c>
      <c r="KA1" t="s">
        <v>1530</v>
      </c>
      <c r="KC1" s="125">
        <f>COUNT(JW$4:LA$4)-COUNTIF(JW$5:LA$5,أساسيات!$F$3)-COUNTIF(JW$5:LA$5,أساسيات!$F$4)-SUM(JW$3:LA$3)</f>
        <v>22</v>
      </c>
      <c r="KE1" t="s">
        <v>1524</v>
      </c>
      <c r="KL1" s="155">
        <f>JL1</f>
        <v>180</v>
      </c>
      <c r="KN1" t="s">
        <v>1531</v>
      </c>
      <c r="KQ1" s="155">
        <f>SUM(KC1,KL1)</f>
        <v>202</v>
      </c>
      <c r="LA1" s="148"/>
      <c r="LB1">
        <v>7</v>
      </c>
      <c r="LF1" t="s">
        <v>1530</v>
      </c>
      <c r="LH1" s="125">
        <f>COUNT(LB$4:MF$4)-COUNTIF(LB$5:MF$5,أساسيات!$F$3)-COUNTIF(LB$5:MF$5,أساسيات!$F$4)-SUM(LB$3:MF$3)</f>
        <v>22</v>
      </c>
      <c r="LJ1" t="s">
        <v>1524</v>
      </c>
      <c r="LQ1" s="155">
        <f>KQ1</f>
        <v>202</v>
      </c>
      <c r="LS1" t="s">
        <v>1531</v>
      </c>
      <c r="LV1" s="155">
        <f>SUM(LH1,LQ1)</f>
        <v>224</v>
      </c>
      <c r="MF1" s="148"/>
      <c r="MG1">
        <v>8</v>
      </c>
      <c r="MK1" t="s">
        <v>1530</v>
      </c>
      <c r="MM1" s="125">
        <f>COUNT(MG$4:NK$4)-COUNTIF(MG$5:NK$5,أساسيات!$F$3)-COUNTIF(MG$5:NK$5,أساسيات!$F$4)-SUM(MG$3:NK$3)</f>
        <v>21</v>
      </c>
      <c r="MO1" t="s">
        <v>1524</v>
      </c>
      <c r="MV1" s="155">
        <f>LV1</f>
        <v>224</v>
      </c>
      <c r="MX1" t="s">
        <v>1531</v>
      </c>
      <c r="NA1" s="155">
        <f>SUM(MM1,MV1)</f>
        <v>245</v>
      </c>
      <c r="NK1" s="148"/>
      <c r="NN1" s="170"/>
    </row>
    <row r="2" spans="1:384" s="1" customFormat="1" ht="54.6" customHeight="1" x14ac:dyDescent="0.25">
      <c r="B2"/>
      <c r="C2" s="151" t="str">
        <f>"مدرسة"&amp;" "&amp;أساسيات!K2</f>
        <v>مدرسة قرطبة</v>
      </c>
      <c r="D2" s="61" t="str">
        <f>"ذكور:"&amp;" "&amp;COUNTIFS('أسماء الطلاب'!J3:J975,C1,'أسماء الطلاب'!Q3:Q975,"ذكر")</f>
        <v>ذكور: 16</v>
      </c>
      <c r="E2" s="59"/>
      <c r="F2" s="60" t="str">
        <f>"إناث:"&amp;" "&amp;COUNTIFS('أسماء الطلاب'!J3:J975,C1,'أسماء الطلاب'!Q3:Q975,"أنثى")</f>
        <v>إناث: 15</v>
      </c>
      <c r="G2" s="58"/>
      <c r="H2" s="58"/>
      <c r="I2" s="58"/>
      <c r="M2" s="4"/>
      <c r="N2" s="2" t="str">
        <f>"تفقد الطلاب عن شهر: "&amp;VLOOKUP(D1,{1,"كانون الثّاني";2,"شباط";3,"آذار";4,"نيسان";5,"أيّار";6,"حزيران";7,"تـمّوز";8,"آب";9,"أيلول";10,"تشرين الأوّل";11,"تشرين الثّاني";12,"كانون الأوّل"},2,0)&amp;"/"&amp;أساسيات!F1</f>
        <v>تفقد الطلاب عن شهر: أيلول/2018</v>
      </c>
      <c r="V2" s="7" t="str">
        <f>"الصف:"&amp;" "&amp;VLOOKUP($C$1,أساسيات!A2:D15,2,0)</f>
        <v>الصف: الثاني</v>
      </c>
      <c r="Z2" s="7" t="str">
        <f>"الشعبة:"&amp;" "&amp;VLOOKUP($C$1,أساسيات!A2:D15,3,0)</f>
        <v>الشعبة: الثانية</v>
      </c>
      <c r="AD2" s="1" t="str">
        <f>"المشرف:"&amp;" "&amp;VLOOKUP($C$1,أساسيات!A2:D15,4,0)</f>
        <v>المشرف: نور</v>
      </c>
      <c r="AG2" s="5" t="str">
        <f>"عدد الأيام:"&amp;COUNT(D$4:AH$4)-COUNTIF(D$5:AH$5,"خميس")-COUNTIF(D$5:AH$5,"جمعة")</f>
        <v>عدد الأيام:22</v>
      </c>
      <c r="AH2" s="149"/>
      <c r="AI2" s="61" t="str">
        <f>"ذكور:"&amp;" "&amp;COUNTIFS('أسماء الطلاب'!J3:J975,C1,'أسماء الطلاب'!Q3:Q975,"ذكر")</f>
        <v>ذكور: 16</v>
      </c>
      <c r="AJ2" s="60"/>
      <c r="AK2" s="60" t="str">
        <f>"إناث:"&amp;" "&amp;COUNTIFS('أسماء الطلاب'!J3:J975,C1,'أسماء الطلاب'!Q3:Q975,"أنثى")</f>
        <v>إناث: 15</v>
      </c>
      <c r="AL2" s="58"/>
      <c r="AM2" s="58">
        <f>COUNTIFS(D6:AH6,"م",D4:AH4,"&gt;4/12/2019")</f>
        <v>0</v>
      </c>
      <c r="AN2" s="58"/>
      <c r="AR2" s="4"/>
      <c r="AS2" s="2" t="str">
        <f>"تفقد الطلاب عن شهر: "&amp;VLOOKUP(AI1,{1,"كانون الثّاني";2,"شباط";3,"آذار";4,"نيسان";5,"أيّار";6,"حزيران";7,"تـمّوز";8,"آب";9,"أيلول";10,"تشرين الأوّل";11,"تشرين الثّاني";12,"كانون الأوّل"},2,0)&amp;"/"&amp;أساسيات!F1</f>
        <v>تفقد الطلاب عن شهر: تشرين الأوّل/2018</v>
      </c>
      <c r="BA2" s="7" t="str">
        <f>"الصف:"&amp;" "&amp;VLOOKUP($C$1,أساسيات!A2:D15,2,0)</f>
        <v>الصف: الثاني</v>
      </c>
      <c r="BE2" s="7" t="str">
        <f>"الشعبة:"&amp;" "&amp;VLOOKUP($C$1,أساسيات!A2:D15,3,0)</f>
        <v>الشعبة: الثانية</v>
      </c>
      <c r="BI2" s="1" t="str">
        <f>"المشرف:"&amp;" "&amp;VLOOKUP($C$1,أساسيات!A2:D15,4,0)</f>
        <v>المشرف: نور</v>
      </c>
      <c r="BL2" s="150" t="str">
        <f>"عدد الأيام:"&amp;COUNT(AI$4:BM$4)-COUNTIF(AI$5:BM$5,"خميس")-COUNTIF(AI$5:BM$5,"جمعة")</f>
        <v>عدد الأيام:23</v>
      </c>
      <c r="BM2" s="149"/>
      <c r="BN2" s="61" t="str">
        <f>"ذكور:"&amp;" "&amp;COUNTIFS('أسماء الطلاب'!J3:J975,C1,'أسماء الطلاب'!Q3:Q975,"ذكر")</f>
        <v>ذكور: 16</v>
      </c>
      <c r="BO2" s="59"/>
      <c r="BP2" s="60" t="str">
        <f>"إناث:"&amp;" "&amp;COUNTIFS('أسماء الطلاب'!J3:J975,C1,'أسماء الطلاب'!Q3:Q975,"أنثى")</f>
        <v>إناث: 15</v>
      </c>
      <c r="BQ2" s="58"/>
      <c r="BR2" s="58"/>
      <c r="BS2" s="58"/>
      <c r="BW2" s="4"/>
      <c r="BX2" s="2" t="str">
        <f>"تفقد الطلاب عن شهر: "&amp;VLOOKUP(BN1,{1,"كانون الثّاني";2,"شباط";3,"آذار";4,"نيسان";5,"أيّار";6,"حزيران";7,"تـمّوز";8,"آب";9,"أيلول";10,"تشرين الأوّل";11,"تشرين الثّاني";12,"كانون الأوّل"},2,0)&amp;"/"&amp;أساسيات!F1</f>
        <v>تفقد الطلاب عن شهر: تشرين الثّاني/2018</v>
      </c>
      <c r="CF2" s="7" t="str">
        <f>"الصف:"&amp;" "&amp;VLOOKUP($C$1,أساسيات!A2:D15,2,0)</f>
        <v>الصف: الثاني</v>
      </c>
      <c r="CJ2" s="7" t="str">
        <f>"الشعبة:"&amp;" "&amp;VLOOKUP($C$1,أساسيات!A2:D15,3,0)</f>
        <v>الشعبة: الثانية</v>
      </c>
      <c r="CN2" s="1" t="str">
        <f>"المشرف:"&amp;" "&amp;VLOOKUP($C$1,أساسيات!A2:D15,4,0)</f>
        <v>المشرف: نور</v>
      </c>
      <c r="CQ2" s="5" t="str">
        <f>"عدد الأيام:"&amp;COUNT(BN$4:CR$4)-COUNTIF(BN$5:CR$5,"خميس")-COUNTIF(BN$5:CR$5,"جمعة")</f>
        <v>عدد الأيام:22</v>
      </c>
      <c r="CR2" s="149"/>
      <c r="CS2" s="61" t="str">
        <f>"ذكور:"&amp;" "&amp;COUNTIFS('أسماء الطلاب'!J3:J975,C1,'أسماء الطلاب'!Q3:Q975,"ذكر")</f>
        <v>ذكور: 16</v>
      </c>
      <c r="CT2" s="59"/>
      <c r="CU2" s="60" t="str">
        <f>"إناث:"&amp;" "&amp;COUNTIFS('أسماء الطلاب'!J3:J975,C1,'أسماء الطلاب'!Q3:Q975,"أنثى")</f>
        <v>إناث: 15</v>
      </c>
      <c r="CV2" s="58"/>
      <c r="CW2" s="58"/>
      <c r="CX2" s="58"/>
      <c r="DB2" s="4"/>
      <c r="DC2" s="2" t="str">
        <f>"تفقد الطلاب عن شهر: "&amp;VLOOKUP(CS1,{1,"كانون الثّاني";2,"شباط";3,"آذار";4,"نيسان";5,"أيّار";6,"حزيران";7,"تـمّوز";8,"آب";9,"أيلول";10,"تشرين الأوّل";11,"تشرين الثّاني";12,"كانون الأوّل"},2,0)&amp;"/"&amp;أساسيات!F1</f>
        <v>تفقد الطلاب عن شهر: كانون الأوّل/2018</v>
      </c>
      <c r="DK2" s="7" t="str">
        <f>"الصف:"&amp;" "&amp;VLOOKUP($C$1,أساسيات!A2:D15,2,0)</f>
        <v>الصف: الثاني</v>
      </c>
      <c r="DO2" s="7" t="str">
        <f>"الشعبة:"&amp;" "&amp;VLOOKUP($C$1,أساسيات!A2:D15,3,0)</f>
        <v>الشعبة: الثانية</v>
      </c>
      <c r="DS2" s="1" t="str">
        <f>"المشرف:"&amp;" "&amp;VLOOKUP($C$1,أساسيات!A2:D15,4,0)</f>
        <v>المشرف: نور</v>
      </c>
      <c r="DV2" s="5" t="str">
        <f>"عدد الأيام:"&amp;COUNT(CS$4:DW$4)-COUNTIF(CS$5:DW$5,"خميس")-COUNTIF(CS$5:DW$5,"جمعة")</f>
        <v>عدد الأيام:23</v>
      </c>
      <c r="DW2" s="149"/>
      <c r="DX2" s="61" t="str">
        <f>"ذكور:"&amp;" "&amp;COUNTIFS('أسماء الطلاب'!J3:J975,C1,'أسماء الطلاب'!Q3:Q975,"ذكر")</f>
        <v>ذكور: 16</v>
      </c>
      <c r="DY2" s="59"/>
      <c r="DZ2" s="60" t="str">
        <f>"إناث:"&amp;" "&amp;COUNTIFS('أسماء الطلاب'!J3:J975,C1,'أسماء الطلاب'!Q3:Q975,"أنثى")</f>
        <v>إناث: 15</v>
      </c>
      <c r="EA2" s="58"/>
      <c r="EB2" s="58"/>
      <c r="EC2" s="58"/>
      <c r="EG2" s="4"/>
      <c r="EH2" s="2" t="str">
        <f>"تفقد الطلاب عن شهر: "&amp;VLOOKUP(DX1,{1,"كانون الثّاني";2,"شباط";3,"آذار";4,"نيسان";5,"أيّار";6,"حزيران";7,"تـمّوز";8,"آب";9,"أيلول";10,"تشرين الأوّل";11,"تشرين الثّاني";12,"كانون الأوّل"},2,0)&amp;"/"&amp;أساسيات!F1+1</f>
        <v>تفقد الطلاب عن شهر: كانون الثّاني/2019</v>
      </c>
      <c r="EP2" s="7" t="str">
        <f>"الصف:"&amp;" "&amp;VLOOKUP($C$1,أساسيات!A2:D15,2,0)</f>
        <v>الصف: الثاني</v>
      </c>
      <c r="ET2" s="7" t="str">
        <f>"الشعبة:"&amp;" "&amp;VLOOKUP($C$1,أساسيات!A2:D15,3,0)</f>
        <v>الشعبة: الثانية</v>
      </c>
      <c r="EX2" s="1" t="str">
        <f>"المشرف:"&amp;" "&amp;VLOOKUP($C$1,أساسيات!A2:D15,4,0)</f>
        <v>المشرف: نور</v>
      </c>
      <c r="FA2" s="5" t="str">
        <f>"عدد الأيام:"&amp;COUNT(DX$4:FB$4)-COUNTIF(DX$5:FB$5,"خميس")-COUNTIF(DX$5:FB$5,"جمعة")</f>
        <v>عدد الأيام:22</v>
      </c>
      <c r="FB2" s="149"/>
      <c r="FC2" s="61" t="str">
        <f>"ذكور:"&amp;" "&amp;COUNTIFS('أسماء الطلاب'!J3:J975,C1,'أسماء الطلاب'!Q3:Q975,"ذكر")</f>
        <v>ذكور: 16</v>
      </c>
      <c r="FD2" s="59"/>
      <c r="FE2" s="60" t="str">
        <f>"إناث:"&amp;" "&amp;COUNTIFS('أسماء الطلاب'!J3:J975,C1,'أسماء الطلاب'!Q3:Q975,"أنثى")</f>
        <v>إناث: 15</v>
      </c>
      <c r="FF2" s="58"/>
      <c r="FG2" s="58"/>
      <c r="FH2" s="58"/>
      <c r="FL2" s="4"/>
      <c r="FM2" s="2" t="str">
        <f>"تفقد الطلاب عن شهر: "&amp;VLOOKUP(FC1,{1,"كانون الثّاني";2,"شباط";3,"آذار";4,"نيسان";5,"أيّار";6,"حزيران";7,"تـمّوز";8,"آب";9,"أيلول";10,"تشرين الأوّل";11,"تشرين الثّاني";12,"كانون الأوّل"},2,0)&amp;"/"&amp;أساسيات!F1+1</f>
        <v>تفقد الطلاب عن شهر: شباط/2019</v>
      </c>
      <c r="FU2" s="7" t="str">
        <f>"الصف:"&amp;" "&amp;VLOOKUP($C$1,أساسيات!A2:D15,2,0)</f>
        <v>الصف: الثاني</v>
      </c>
      <c r="FY2" s="7" t="str">
        <f>"الشعبة:"&amp;" "&amp;VLOOKUP($C$1,أساسيات!A2:D15,3,0)</f>
        <v>الشعبة: الثانية</v>
      </c>
      <c r="GC2" s="1" t="str">
        <f>"المشرف:"&amp;" "&amp;VLOOKUP($C$1,أساسيات!A2:D15,4,0)</f>
        <v>المشرف: نور</v>
      </c>
      <c r="GF2" s="5" t="str">
        <f>"عدد الأيام:"&amp;COUNT(FC$4:GG$4)-COUNTIF(FC$5:GG$5,"خميس")-COUNTIF(FC$5:GG$5,"جمعة")</f>
        <v>عدد الأيام:20</v>
      </c>
      <c r="GG2" s="149"/>
      <c r="GH2" s="61" t="str">
        <f>"ذكور:"&amp;" "&amp;COUNTIFS('أسماء الطلاب'!J3:J975,C1,'أسماء الطلاب'!Q3:Q975,"ذكر")</f>
        <v>ذكور: 16</v>
      </c>
      <c r="GI2" s="59"/>
      <c r="GJ2" s="60" t="str">
        <f>"إناث:"&amp;" "&amp;COUNTIFS('أسماء الطلاب'!J3:J975,C1,'أسماء الطلاب'!Q3:Q975,"أنثى")</f>
        <v>إناث: 15</v>
      </c>
      <c r="GK2" s="58"/>
      <c r="GL2" s="58"/>
      <c r="GM2" s="58"/>
      <c r="GQ2" s="4"/>
      <c r="GR2" s="2" t="str">
        <f>"تفقد الطلاب عن شهر: "&amp;VLOOKUP(GH1,{1,"كانون الثّاني";2,"شباط";3,"آذار";4,"نيسان";5,"أيّار";6,"حزيران";7,"تـمّوز";8,"آب";9,"أيلول";10,"تشرين الأوّل";11,"تشرين الثّاني";12,"كانون الأوّل"},2,0)&amp;"/"&amp;أساسيات!F1+1</f>
        <v>تفقد الطلاب عن شهر: آذار/2019</v>
      </c>
      <c r="GZ2" s="7" t="str">
        <f>"الصف:"&amp;" "&amp;VLOOKUP($C$1,أساسيات!A2:D15,2,0)</f>
        <v>الصف: الثاني</v>
      </c>
      <c r="HD2" s="7" t="str">
        <f>"الشعبة:"&amp;" "&amp;VLOOKUP($C$1,أساسيات!A2:D15,3,0)</f>
        <v>الشعبة: الثانية</v>
      </c>
      <c r="HH2" s="1" t="str">
        <f>"المشرف:"&amp;" "&amp;VLOOKUP($C$1,أساسيات!A2:D15,4,0)</f>
        <v>المشرف: نور</v>
      </c>
      <c r="HK2" s="5" t="str">
        <f>"عدد الأيام:"&amp;COUNT(GH$4:HL$4)-COUNTIF(GH$5:HL$5,"خميس")-COUNTIF(GH$5:HL$5,"جمعة")</f>
        <v>عدد الأيام:22</v>
      </c>
      <c r="HL2" s="149"/>
      <c r="HM2" s="61" t="str">
        <f>"ذكور:"&amp;" "&amp;COUNTIFS('أسماء الطلاب'!J3:J975,C1,'أسماء الطلاب'!Q3:Q975,"ذكر")</f>
        <v>ذكور: 16</v>
      </c>
      <c r="HN2" s="59"/>
      <c r="HO2" s="60" t="str">
        <f>"إناث:"&amp;" "&amp;COUNTIFS('أسماء الطلاب'!J3:J975,C1,'أسماء الطلاب'!Q3:Q975,"أنثى")</f>
        <v>إناث: 15</v>
      </c>
      <c r="HP2" s="58"/>
      <c r="HQ2" s="58"/>
      <c r="HR2" s="58"/>
      <c r="HV2" s="4"/>
      <c r="HW2" s="2" t="str">
        <f>"تفقد الطلاب عن شهر: "&amp;VLOOKUP(HM1,{1,"كانون الثّاني";2,"شباط";3,"آذار";4,"نيسان";5,"أيّار";6,"حزيران";7,"تـمّوز";8,"آب";9,"أيلول";10,"تشرين الأوّل";11,"تشرين الثّاني";12,"كانون الأوّل"},2,0)&amp;"/"&amp;أساسيات!F1+1</f>
        <v>تفقد الطلاب عن شهر: نيسان/2019</v>
      </c>
      <c r="IE2" s="7" t="str">
        <f>"الصف:"&amp;" "&amp;VLOOKUP($C$1,أساسيات!A2:D15,2,0)</f>
        <v>الصف: الثاني</v>
      </c>
      <c r="II2" s="7" t="str">
        <f>"الشعبة:"&amp;" "&amp;VLOOKUP($C$1,أساسيات!A2:D15,3,0)</f>
        <v>الشعبة: الثانية</v>
      </c>
      <c r="IM2" s="1" t="str">
        <f>"المشرف:"&amp;" "&amp;VLOOKUP($C$1,أساسيات!A2:D15,4,0)</f>
        <v>المشرف: نور</v>
      </c>
      <c r="IP2" s="5" t="str">
        <f>"عدد الأيام:"&amp;COUNT(HM$4:IQ$4)-COUNTIF(HM$5:IQ$5,"خميس")-COUNTIF(HM$5:IQ$5,"جمعة")</f>
        <v>عدد الأيام:22</v>
      </c>
      <c r="IQ2" s="149"/>
      <c r="IR2" s="61" t="str">
        <f>"ذكور:"&amp;" "&amp;COUNTIFS('أسماء الطلاب'!J3:J975,C1,'أسماء الطلاب'!Q3:Q975,"ذكر")</f>
        <v>ذكور: 16</v>
      </c>
      <c r="IS2" s="59"/>
      <c r="IT2" s="60" t="str">
        <f>"إناث:"&amp;" "&amp;COUNTIFS('أسماء الطلاب'!J3:J975,C1,'أسماء الطلاب'!Q3:Q975,"أنثى")</f>
        <v>إناث: 15</v>
      </c>
      <c r="IU2" s="58"/>
      <c r="IV2" s="58"/>
      <c r="IW2" s="58"/>
      <c r="JA2" s="4"/>
      <c r="JB2" s="2" t="str">
        <f>"تفقد الطلاب عن شهر: "&amp;VLOOKUP(IR1,{1,"كانون الثّاني";2,"شباط";3,"آذار";4,"نيسان";5,"أيّار";6,"حزيران";7,"تـمّوز";8,"آب";9,"أيلول";10,"تشرين الأوّل";11,"تشرين الثّاني";12,"كانون الأوّل"},2,0)&amp;"/"&amp;أساسيات!F1+1</f>
        <v>تفقد الطلاب عن شهر: أيّار/2019</v>
      </c>
      <c r="JJ2" s="7" t="str">
        <f>"الصف:"&amp;" "&amp;VLOOKUP($C$1,أساسيات!A2:D15,2,0)</f>
        <v>الصف: الثاني</v>
      </c>
      <c r="JN2" s="7" t="str">
        <f>"الشعبة:"&amp;" "&amp;VLOOKUP($C$1,أساسيات!A2:D15,3,0)</f>
        <v>الشعبة: الثانية</v>
      </c>
      <c r="JR2" s="1" t="str">
        <f>"المشرف:"&amp;" "&amp;VLOOKUP($C$1,أساسيات!A2:D15,4,0)</f>
        <v>المشرف: نور</v>
      </c>
      <c r="JU2" s="5" t="str">
        <f>"عدد الأيام:"&amp;COUNT(IR$4:JV$4)-COUNTIF(IR$5:JV$5,"خميس")-COUNTIF(IR$5:JV$5,"جمعة")</f>
        <v>عدد الأيام:22</v>
      </c>
      <c r="JV2" s="149"/>
      <c r="JW2" s="61" t="str">
        <f>"ذكور:"&amp;" "&amp;COUNTIFS('أسماء الطلاب'!J3:J975,C1,'أسماء الطلاب'!Q3:Q975,"ذكر")</f>
        <v>ذكور: 16</v>
      </c>
      <c r="JX2" s="59"/>
      <c r="JY2" s="60" t="str">
        <f>"إناث:"&amp;" "&amp;COUNTIFS('أسماء الطلاب'!J3:J975,C1,'أسماء الطلاب'!Q3:Q975,"أنثى")</f>
        <v>إناث: 15</v>
      </c>
      <c r="JZ2" s="58"/>
      <c r="KA2" s="58"/>
      <c r="KB2" s="58"/>
      <c r="KF2" s="4"/>
      <c r="KG2" s="2" t="str">
        <f>"تفقد الطلاب عن شهر: "&amp;VLOOKUP(JW1,{1,"كانون الثّاني";2,"شباط";3,"آذار";4,"نيسان";5,"أيّار";6,"حزيران";7,"تـمّوز";8,"آب";9,"أيلول";10,"تشرين الأوّل";11,"تشرين الثّاني";12,"كانون الأوّل"},2,0)&amp;"/"&amp;أساسيات!F1+1</f>
        <v>تفقد الطلاب عن شهر: حزيران/2019</v>
      </c>
      <c r="KO2" s="7" t="str">
        <f>"الصف:"&amp;" "&amp;VLOOKUP($C$1,أساسيات!A2:D15,2,0)</f>
        <v>الصف: الثاني</v>
      </c>
      <c r="KS2" s="7" t="str">
        <f>"الشعبة:"&amp;" "&amp;VLOOKUP($C$1,أساسيات!A2:D15,3,0)</f>
        <v>الشعبة: الثانية</v>
      </c>
      <c r="KW2" s="1" t="str">
        <f>"المشرف:"&amp;" "&amp;VLOOKUP($C$1,أساسيات!A2:D15,4,0)</f>
        <v>المشرف: نور</v>
      </c>
      <c r="KZ2" s="5" t="str">
        <f>"عدد الأيام:"&amp;COUNT(JW$4:LA$4)-COUNTIF(JW$5:LA$5,"خميس")-COUNTIF(JW$5:LA$5,"جمعة")</f>
        <v>عدد الأيام:22</v>
      </c>
      <c r="LA2" s="149"/>
      <c r="LB2" s="61" t="str">
        <f>"ذكور:"&amp;" "&amp;COUNTIFS('أسماء الطلاب'!J3:J975,C1,'أسماء الطلاب'!Q3:Q975,"ذكر")</f>
        <v>ذكور: 16</v>
      </c>
      <c r="LC2" s="59"/>
      <c r="LD2" s="60" t="str">
        <f>"إناث:"&amp;" "&amp;COUNTIFS('أسماء الطلاب'!J3:J975,C1,'أسماء الطلاب'!Q3:Q975,"أنثى")</f>
        <v>إناث: 15</v>
      </c>
      <c r="LE2" s="58"/>
      <c r="LF2" s="58"/>
      <c r="LG2" s="58"/>
      <c r="LK2" s="4"/>
      <c r="LL2" s="2" t="str">
        <f>"تفقد الطلاب عن شهر: "&amp;VLOOKUP(LB1,{1,"كانون الثّاني";2,"شباط";3,"آذار";4,"نيسان";5,"أيّار";6,"حزيران";7,"تـمّوز";8,"آب";9,"أيلول";10,"تشرين الأوّل";11,"تشرين الثّاني";12,"كانون الأوّل"},2,0)&amp;"/"&amp;أساسيات!F1+1</f>
        <v>تفقد الطلاب عن شهر: تـمّوز/2019</v>
      </c>
      <c r="LT2" s="7" t="str">
        <f>"الصف:"&amp;" "&amp;VLOOKUP($C$1,أساسيات!A2:D15,2,0)</f>
        <v>الصف: الثاني</v>
      </c>
      <c r="LX2" s="7" t="str">
        <f>"الشعبة:"&amp;" "&amp;VLOOKUP($C$1,أساسيات!A2:D15,3,0)</f>
        <v>الشعبة: الثانية</v>
      </c>
      <c r="MB2" s="1" t="str">
        <f>"المشرف:"&amp;" "&amp;VLOOKUP($C$1,أساسيات!A2:D15,4,0)</f>
        <v>المشرف: نور</v>
      </c>
      <c r="ME2" s="5" t="str">
        <f>"عدد الأيام:"&amp;COUNT(LB$4:MF$4)-COUNTIF(LB$5:MF$5,"خميس")-COUNTIF(LB$5:MF$5,"جمعة")</f>
        <v>عدد الأيام:22</v>
      </c>
      <c r="MF2" s="149"/>
      <c r="MG2" s="61" t="str">
        <f>"ذكور:"&amp;" "&amp;COUNTIFS('أسماء الطلاب'!J3:J975,C1,'أسماء الطلاب'!Q3:Q975,"ذكر")</f>
        <v>ذكور: 16</v>
      </c>
      <c r="MH2" s="59"/>
      <c r="MI2" s="60" t="str">
        <f>"إناث:"&amp;" "&amp;COUNTIFS('أسماء الطلاب'!J3:J975,C1,'أسماء الطلاب'!Q3:Q975,"أنثى")</f>
        <v>إناث: 15</v>
      </c>
      <c r="MJ2" s="58"/>
      <c r="MK2" s="58"/>
      <c r="ML2" s="58"/>
      <c r="MP2" s="4"/>
      <c r="MQ2" s="2" t="str">
        <f>"تفقد الطلاب عن شهر: "&amp;VLOOKUP(MG1,{1,"كانون الثّاني";2,"شباط";3,"آذار";4,"نيسان";5,"أيّار";6,"حزيران";7,"تـمّوز";8,"آب";9,"أيلول";10,"تشرين الأوّل";11,"تشرين الثّاني";12,"كانون الأوّل"},2,0)&amp;"/"&amp;أساسيات!F1+1</f>
        <v>تفقد الطلاب عن شهر: آب/2019</v>
      </c>
      <c r="MY2" s="7" t="str">
        <f>"الصف:"&amp;" "&amp;VLOOKUP($C$1,أساسيات!A2:D15,2,0)</f>
        <v>الصف: الثاني</v>
      </c>
      <c r="NC2" s="7" t="str">
        <f>"الشعبة:"&amp;" "&amp;VLOOKUP($C$1,أساسيات!A2:D15,3,0)</f>
        <v>الشعبة: الثانية</v>
      </c>
      <c r="NG2" s="1" t="str">
        <f>"المشرف:"&amp;" "&amp;VLOOKUP($C$1,أساسيات!A2:D15,4,0)</f>
        <v>المشرف: نور</v>
      </c>
      <c r="NJ2" s="5" t="str">
        <f>"عدد الأيام:"&amp;COUNT(MG$4:NK$4)-COUNTIF(MG$5:NK$5,"خميس")-COUNTIF(MG$5:NK$5,"جمعة")</f>
        <v>عدد الأيام:22</v>
      </c>
      <c r="NK2" s="58"/>
      <c r="NL2" s="172"/>
      <c r="NM2" s="173"/>
      <c r="NN2" s="173"/>
      <c r="NO2" s="173"/>
      <c r="NP2" s="173"/>
      <c r="NQ2" s="173"/>
    </row>
    <row r="3" spans="1:384" s="1" customFormat="1" ht="15.45" customHeight="1" x14ac:dyDescent="0.25">
      <c r="A3" s="57"/>
      <c r="B3" s="57"/>
      <c r="C3" s="57"/>
      <c r="D3" s="162">
        <f>IF(OR(D$5=أساسيات!F3,D$5=أساسيات!F4,D$5=""),"",IF(SUMPRODUCT((YEAR(أساسيات!$L$2:$L$15)=YEAR(D$4))*(MONTH(أساسيات!$L$2:$L$15)=$D$1)*(DAY(أساسيات!$L$2:$L$15)=DAY(D$4)))&gt;0,1,""))</f>
        <v>1</v>
      </c>
      <c r="E3" s="162">
        <f>IF(OR(E$5=أساسيات!G3,E$5=أساسيات!G4,E$5=""),"",IF(SUMPRODUCT((YEAR(أساسيات!$L$2:$L$15)=YEAR(E$4))*(MONTH(أساسيات!$L$2:$L$15)=$D$1)*(DAY(أساسيات!$L$2:$L$15)=DAY(E$4)))&gt;0,1,""))</f>
        <v>1</v>
      </c>
      <c r="F3" s="162">
        <f>IF(OR(F$5=أساسيات!H3,F$5=أساسيات!H4,F$5=""),"",IF(SUMPRODUCT((YEAR(أساسيات!$L$2:$L$15)=YEAR(F$4))*(MONTH(أساسيات!$L$2:$L$15)=$D$1)*(DAY(أساسيات!$L$2:$L$15)=DAY(F$4)))&gt;0,1,""))</f>
        <v>1</v>
      </c>
      <c r="G3" s="162" t="str">
        <f>IF(OR(G$5=أساسيات!I3,G$5=أساسيات!I4,G$5=""),"",IF(SUMPRODUCT((YEAR(أساسيات!$L$2:$L$15)=YEAR(G$4))*(MONTH(أساسيات!$L$2:$L$15)=$D$1)*(DAY(أساسيات!$L$2:$L$15)=DAY(G$4)))&gt;0,1,""))</f>
        <v/>
      </c>
      <c r="H3" s="162">
        <f>IF(OR(H$5=أساسيات!J3,H$5=أساسيات!J4,H$5=""),"",IF(SUMPRODUCT((YEAR(أساسيات!$L$2:$L$15)=YEAR(H$4))*(MONTH(أساسيات!$L$2:$L$15)=$D$1)*(DAY(أساسيات!$L$2:$L$15)=DAY(H$4)))&gt;0,1,""))</f>
        <v>1</v>
      </c>
      <c r="I3" s="162" t="str">
        <f>IF(OR(I$5=أساسيات!K3,I$5=أساسيات!K4,I$5=""),"",IF(SUMPRODUCT((YEAR(أساسيات!$L$2:$L$15)=YEAR(I$4))*(MONTH(أساسيات!$L$2:$L$15)=$D$1)*(DAY(أساسيات!$L$2:$L$15)=DAY(I$4)))&gt;0,1,""))</f>
        <v/>
      </c>
      <c r="J3" s="162" t="str">
        <f>IF(OR(J$5=أساسيات!L3,J$5=أساسيات!L4,J$5=""),"",IF(SUMPRODUCT((YEAR(أساسيات!$L$2:$L$15)=YEAR(J$4))*(MONTH(أساسيات!$L$2:$L$15)=$D$1)*(DAY(أساسيات!$L$2:$L$15)=DAY(J$4)))&gt;0,1,""))</f>
        <v/>
      </c>
      <c r="K3" s="162" t="str">
        <f>IF(OR(K$5=أساسيات!M3,K$5=أساسيات!M4,K$5=""),"",IF(SUMPRODUCT((YEAR(أساسيات!$L$2:$L$15)=YEAR(K$4))*(MONTH(أساسيات!$L$2:$L$15)=$D$1)*(DAY(أساسيات!$L$2:$L$15)=DAY(K$4)))&gt;0,1,""))</f>
        <v/>
      </c>
      <c r="L3" s="162" t="str">
        <f>IF(OR(L$5=أساسيات!N3,L$5=أساسيات!N4,L$5=""),"",IF(SUMPRODUCT((YEAR(أساسيات!$L$2:$L$15)=YEAR(L$4))*(MONTH(أساسيات!$L$2:$L$15)=$D$1)*(DAY(أساسيات!$L$2:$L$15)=DAY(L$4)))&gt;0,1,""))</f>
        <v/>
      </c>
      <c r="M3" s="162" t="str">
        <f>IF(OR(M$5=أساسيات!O3,M$5=أساسيات!O4,M$5=""),"",IF(SUMPRODUCT((YEAR(أساسيات!$L$2:$L$15)=YEAR(M$4))*(MONTH(أساسيات!$L$2:$L$15)=$D$1)*(DAY(أساسيات!$L$2:$L$15)=DAY(M$4)))&gt;0,1,""))</f>
        <v/>
      </c>
      <c r="N3" s="162" t="str">
        <f>IF(OR(N$5=أساسيات!P3,N$5=أساسيات!P4,N$5=""),"",IF(SUMPRODUCT((YEAR(أساسيات!$L$2:$L$15)=YEAR(N$4))*(MONTH(أساسيات!$L$2:$L$15)=$D$1)*(DAY(أساسيات!$L$2:$L$15)=DAY(N$4)))&gt;0,1,""))</f>
        <v/>
      </c>
      <c r="O3" s="162" t="str">
        <f>IF(OR(O$5=أساسيات!Q3,O$5=أساسيات!Q4,O$5=""),"",IF(SUMPRODUCT((YEAR(أساسيات!$L$2:$L$15)=YEAR(O$4))*(MONTH(أساسيات!$L$2:$L$15)=$D$1)*(DAY(أساسيات!$L$2:$L$15)=DAY(O$4)))&gt;0,1,""))</f>
        <v/>
      </c>
      <c r="P3" s="162" t="str">
        <f>IF(OR(P$5=أساسيات!R3,P$5=أساسيات!R4,P$5=""),"",IF(SUMPRODUCT((YEAR(أساسيات!$L$2:$L$15)=YEAR(P$4))*(MONTH(أساسيات!$L$2:$L$15)=$D$1)*(DAY(أساسيات!$L$2:$L$15)=DAY(P$4)))&gt;0,1,""))</f>
        <v/>
      </c>
      <c r="Q3" s="162" t="str">
        <f>IF(OR(Q$5=أساسيات!S3,Q$5=أساسيات!S4,Q$5=""),"",IF(SUMPRODUCT((YEAR(أساسيات!$L$2:$L$15)=YEAR(Q$4))*(MONTH(أساسيات!$L$2:$L$15)=$D$1)*(DAY(أساسيات!$L$2:$L$15)=DAY(Q$4)))&gt;0,1,""))</f>
        <v/>
      </c>
      <c r="R3" s="162" t="str">
        <f>IF(OR(R$5=أساسيات!T3,R$5=أساسيات!T4,R$5=""),"",IF(SUMPRODUCT((YEAR(أساسيات!$L$2:$L$15)=YEAR(R$4))*(MONTH(أساسيات!$L$2:$L$15)=$D$1)*(DAY(أساسيات!$L$2:$L$15)=DAY(R$4)))&gt;0,1,""))</f>
        <v/>
      </c>
      <c r="S3" s="162" t="str">
        <f>IF(OR(S$5=أساسيات!U3,S$5=أساسيات!U4,S$5=""),"",IF(SUMPRODUCT((YEAR(أساسيات!$L$2:$L$15)=YEAR(S$4))*(MONTH(أساسيات!$L$2:$L$15)=$D$1)*(DAY(أساسيات!$L$2:$L$15)=DAY(S$4)))&gt;0,1,""))</f>
        <v/>
      </c>
      <c r="T3" s="162" t="str">
        <f>IF(OR(T$5=أساسيات!V3,T$5=أساسيات!V4,T$5=""),"",IF(SUMPRODUCT((YEAR(أساسيات!$L$2:$L$15)=YEAR(T$4))*(MONTH(أساسيات!$L$2:$L$15)=$D$1)*(DAY(أساسيات!$L$2:$L$15)=DAY(T$4)))&gt;0,1,""))</f>
        <v/>
      </c>
      <c r="U3" s="162" t="str">
        <f>IF(OR(U$5=أساسيات!W3,U$5=أساسيات!W4,U$5=""),"",IF(SUMPRODUCT((YEAR(أساسيات!$L$2:$L$15)=YEAR(U$4))*(MONTH(أساسيات!$L$2:$L$15)=$D$1)*(DAY(أساسيات!$L$2:$L$15)=DAY(U$4)))&gt;0,1,""))</f>
        <v/>
      </c>
      <c r="V3" s="162">
        <f>IF(OR(V$5=أساسيات!X3,V$5=أساسيات!X4,V$5=""),"",IF(SUMPRODUCT((YEAR(أساسيات!$L$2:$L$15)=YEAR(V$4))*(MONTH(أساسيات!$L$2:$L$15)=$D$1)*(DAY(أساسيات!$L$2:$L$15)=DAY(V$4)))&gt;0,1,""))</f>
        <v>1</v>
      </c>
      <c r="W3" s="162" t="str">
        <f>IF(OR(W$5=أساسيات!Y3,W$5=أساسيات!Y4,W$5=""),"",IF(SUMPRODUCT((YEAR(أساسيات!$L$2:$L$15)=YEAR(W$4))*(MONTH(أساسيات!$L$2:$L$15)=$D$1)*(DAY(أساسيات!$L$2:$L$15)=DAY(W$4)))&gt;0,1,""))</f>
        <v/>
      </c>
      <c r="X3" s="162" t="str">
        <f>IF(OR(X$5=أساسيات!Z3,X$5=أساسيات!Z4,X$5=""),"",IF(SUMPRODUCT((YEAR(أساسيات!$L$2:$L$15)=YEAR(X$4))*(MONTH(أساسيات!$L$2:$L$15)=$D$1)*(DAY(أساسيات!$L$2:$L$15)=DAY(X$4)))&gt;0,1,""))</f>
        <v/>
      </c>
      <c r="Y3" s="162" t="str">
        <f>IF(OR(Y$5=أساسيات!AA3,Y$5=أساسيات!AA4,Y$5=""),"",IF(SUMPRODUCT((YEAR(أساسيات!$L$2:$L$15)=YEAR(Y$4))*(MONTH(أساسيات!$L$2:$L$15)=$D$1)*(DAY(أساسيات!$L$2:$L$15)=DAY(Y$4)))&gt;0,1,""))</f>
        <v/>
      </c>
      <c r="Z3" s="162" t="str">
        <f>IF(OR(Z$5=أساسيات!AB3,Z$5=أساسيات!AB4,Z$5=""),"",IF(SUMPRODUCT((YEAR(أساسيات!$L$2:$L$15)=YEAR(Z$4))*(MONTH(أساسيات!$L$2:$L$15)=$D$1)*(DAY(أساسيات!$L$2:$L$15)=DAY(Z$4)))&gt;0,1,""))</f>
        <v/>
      </c>
      <c r="AA3" s="162" t="str">
        <f>IF(OR(AA$5=أساسيات!AC3,AA$5=أساسيات!AC4,AA$5=""),"",IF(SUMPRODUCT((YEAR(أساسيات!$L$2:$L$15)=YEAR(AA$4))*(MONTH(أساسيات!$L$2:$L$15)=$D$1)*(DAY(أساسيات!$L$2:$L$15)=DAY(AA$4)))&gt;0,1,""))</f>
        <v/>
      </c>
      <c r="AB3" s="162" t="str">
        <f>IF(OR(AB$5=أساسيات!AD3,AB$5=أساسيات!AD4,AB$5=""),"",IF(SUMPRODUCT((YEAR(أساسيات!$L$2:$L$15)=YEAR(AB$4))*(MONTH(أساسيات!$L$2:$L$15)=$D$1)*(DAY(أساسيات!$L$2:$L$15)=DAY(AB$4)))&gt;0,1,""))</f>
        <v/>
      </c>
      <c r="AC3" s="162" t="str">
        <f>IF(OR(AC$5=أساسيات!AE3,AC$5=أساسيات!AE4,AC$5=""),"",IF(SUMPRODUCT((YEAR(أساسيات!$L$2:$L$15)=YEAR(AC$4))*(MONTH(أساسيات!$L$2:$L$15)=$D$1)*(DAY(أساسيات!$L$2:$L$15)=DAY(AC$4)))&gt;0,1,""))</f>
        <v/>
      </c>
      <c r="AD3" s="162" t="str">
        <f>IF(OR(AD$5=أساسيات!AF3,AD$5=أساسيات!AF4,AD$5=""),"",IF(SUMPRODUCT((YEAR(أساسيات!$L$2:$L$15)=YEAR(AD$4))*(MONTH(أساسيات!$L$2:$L$15)=$D$1)*(DAY(أساسيات!$L$2:$L$15)=DAY(AD$4)))&gt;0,1,""))</f>
        <v/>
      </c>
      <c r="AE3" s="162" t="str">
        <f>IF(OR(AE$5=أساسيات!AG3,AE$5=أساسيات!AG4,AE$5=""),"",IF(SUMPRODUCT((YEAR(أساسيات!$L$2:$L$15)=YEAR(AE$4))*(MONTH(أساسيات!$L$2:$L$15)=$D$1)*(DAY(أساسيات!$L$2:$L$15)=DAY(AE$4)))&gt;0,1,""))</f>
        <v/>
      </c>
      <c r="AF3" s="162" t="str">
        <f>IF(OR(AF$5=أساسيات!AH3,AF$5=أساسيات!AH4,AF$5=""),"",IF(SUMPRODUCT((YEAR(أساسيات!$L$2:$L$15)=YEAR(AF$4))*(MONTH(أساسيات!$L$2:$L$15)=$D$1)*(DAY(أساسيات!$L$2:$L$15)=DAY(AF$4)))&gt;0,1,""))</f>
        <v/>
      </c>
      <c r="AG3" s="162" t="str">
        <f>IF(OR(AG$5=أساسيات!AI3,AG$5=أساسيات!AI4,AG$5=""),"",IF(SUMPRODUCT((YEAR(أساسيات!$L$2:$L$15)=YEAR(AG$4))*(MONTH(أساسيات!$L$2:$L$15)=$D$1)*(DAY(أساسيات!$L$2:$L$15)=DAY(AG$4)))&gt;0,1,""))</f>
        <v/>
      </c>
      <c r="AH3" s="163" t="str">
        <f>IF(OR(AH$5=أساسيات!AJ3,AH$5=أساسيات!AJ4,AH$5=""),"",IF(SUMPRODUCT((YEAR(أساسيات!$L$2:$L$15)=YEAR(AH$4))*(MONTH(أساسيات!$L$2:$L$15)=$D$1)*(DAY(أساسيات!$L$2:$L$15)=DAY(AH$4)))&gt;0,1,""))</f>
        <v/>
      </c>
      <c r="AI3" s="162" t="str">
        <f>IF(OR(AI$5=أساسيات!AK3,AI$5=أساسيات!AK4,AI$5=""),"",IF(SUMPRODUCT((YEAR(أساسيات!$L$2:$L$15)=YEAR(AI$4))*(MONTH(أساسيات!$L$2:$L$15)=$AI$1)*(DAY(أساسيات!$L$2:$L$15)=DAY(AI$4)))&gt;0,1,""))</f>
        <v/>
      </c>
      <c r="AJ3" s="162" t="str">
        <f>IF(OR(AJ$5=أساسيات!AL3,AJ$5=أساسيات!AL4,AJ$5=""),"",IF(SUMPRODUCT((YEAR(أساسيات!$L$2:$L$15)=YEAR(AJ$4))*(MONTH(أساسيات!$L$2:$L$15)=$AI$1)*(DAY(أساسيات!$L$2:$L$15)=DAY(AJ$4)))&gt;0,1,""))</f>
        <v/>
      </c>
      <c r="AK3" s="162" t="str">
        <f>IF(OR(AK$5=أساسيات!AM3,AK$5=أساسيات!AM4,AK$5=""),"",IF(SUMPRODUCT((YEAR(أساسيات!$L$2:$L$15)=YEAR(AK$4))*(MONTH(أساسيات!$L$2:$L$15)=$AI$1)*(DAY(أساسيات!$L$2:$L$15)=DAY(AK$4)))&gt;0,1,""))</f>
        <v/>
      </c>
      <c r="AL3" s="162" t="str">
        <f>IF(OR(AL$5=أساسيات!AN3,AL$5=أساسيات!AN4,AL$5=""),"",IF(SUMPRODUCT((YEAR(أساسيات!$L$2:$L$15)=YEAR(AL$4))*(MONTH(أساسيات!$L$2:$L$15)=$AI$1)*(DAY(أساسيات!$L$2:$L$15)=DAY(AL$4)))&gt;0,1,""))</f>
        <v/>
      </c>
      <c r="AM3" s="162" t="str">
        <f>IF(OR(AM$5=أساسيات!AO3,AM$5=أساسيات!AO4,AM$5=""),"",IF(SUMPRODUCT((YEAR(أساسيات!$L$2:$L$15)=YEAR(AM$4))*(MONTH(أساسيات!$L$2:$L$15)=$AI$1)*(DAY(أساسيات!$L$2:$L$15)=DAY(AM$4)))&gt;0,1,""))</f>
        <v/>
      </c>
      <c r="AN3" s="162">
        <f>IF(OR(AN$5=أساسيات!AP3,AN$5=أساسيات!AP4,AN$5=""),"",IF(SUMPRODUCT((YEAR(أساسيات!$L$2:$L$15)=YEAR(AN$4))*(MONTH(أساسيات!$L$2:$L$15)=$AI$1)*(DAY(أساسيات!$L$2:$L$15)=DAY(AN$4)))&gt;0,1,""))</f>
        <v>1</v>
      </c>
      <c r="AO3" s="162">
        <f>IF(OR(AO$5=أساسيات!AQ3,AO$5=أساسيات!AQ4,AO$5=""),"",IF(SUMPRODUCT((YEAR(أساسيات!$L$2:$L$15)=YEAR(AO$4))*(MONTH(أساسيات!$L$2:$L$15)=$AI$1)*(DAY(أساسيات!$L$2:$L$15)=DAY(AO$4)))&gt;0,1,""))</f>
        <v>1</v>
      </c>
      <c r="AP3" s="162" t="str">
        <f>IF(OR(AP$5=أساسيات!AR3,AP$5=أساسيات!AR4,AP$5=""),"",IF(SUMPRODUCT((YEAR(أساسيات!$L$2:$L$15)=YEAR(AP$4))*(MONTH(أساسيات!$L$2:$L$15)=$AI$1)*(DAY(أساسيات!$L$2:$L$15)=DAY(AP$4)))&gt;0,1,""))</f>
        <v/>
      </c>
      <c r="AQ3" s="162" t="str">
        <f>IF(OR(AQ$5=أساسيات!AS3,AQ$5=أساسيات!AS4,AQ$5=""),"",IF(SUMPRODUCT((YEAR(أساسيات!$L$2:$L$15)=YEAR(AQ$4))*(MONTH(أساسيات!$L$2:$L$15)=$AI$1)*(DAY(أساسيات!$L$2:$L$15)=DAY(AQ$4)))&gt;0,1,""))</f>
        <v/>
      </c>
      <c r="AR3" s="162" t="str">
        <f>IF(OR(AR$5=أساسيات!AT3,AR$5=أساسيات!AT4,AR$5=""),"",IF(SUMPRODUCT((YEAR(أساسيات!$L$2:$L$15)=YEAR(AR$4))*(MONTH(أساسيات!$L$2:$L$15)=$AI$1)*(DAY(أساسيات!$L$2:$L$15)=DAY(AR$4)))&gt;0,1,""))</f>
        <v/>
      </c>
      <c r="AS3" s="162" t="str">
        <f>IF(OR(AS$5=أساسيات!AU3,AS$5=أساسيات!AU4,AS$5=""),"",IF(SUMPRODUCT((YEAR(أساسيات!$L$2:$L$15)=YEAR(AS$4))*(MONTH(أساسيات!$L$2:$L$15)=$AI$1)*(DAY(أساسيات!$L$2:$L$15)=DAY(AS$4)))&gt;0,1,""))</f>
        <v/>
      </c>
      <c r="AT3" s="162" t="str">
        <f>IF(OR(AT$5=أساسيات!AV3,AT$5=أساسيات!AV4,AT$5=""),"",IF(SUMPRODUCT((YEAR(أساسيات!$L$2:$L$15)=YEAR(AT$4))*(MONTH(أساسيات!$L$2:$L$15)=$AI$1)*(DAY(أساسيات!$L$2:$L$15)=DAY(AT$4)))&gt;0,1,""))</f>
        <v/>
      </c>
      <c r="AU3" s="162" t="str">
        <f>IF(OR(AU$5=أساسيات!AW3,AU$5=أساسيات!AW4,AU$5=""),"",IF(SUMPRODUCT((YEAR(أساسيات!$L$2:$L$15)=YEAR(AU$4))*(MONTH(أساسيات!$L$2:$L$15)=$AI$1)*(DAY(أساسيات!$L$2:$L$15)=DAY(AU$4)))&gt;0,1,""))</f>
        <v/>
      </c>
      <c r="AV3" s="162" t="str">
        <f>IF(OR(AV$5=أساسيات!AX3,AV$5=أساسيات!AX4,AV$5=""),"",IF(SUMPRODUCT((YEAR(أساسيات!$L$2:$L$15)=YEAR(AV$4))*(MONTH(أساسيات!$L$2:$L$15)=$AI$1)*(DAY(أساسيات!$L$2:$L$15)=DAY(AV$4)))&gt;0,1,""))</f>
        <v/>
      </c>
      <c r="AW3" s="162" t="str">
        <f>IF(OR(AW$5=أساسيات!AY3,AW$5=أساسيات!AY4,AW$5=""),"",IF(SUMPRODUCT((YEAR(أساسيات!$L$2:$L$15)=YEAR(AW$4))*(MONTH(أساسيات!$L$2:$L$15)=$AI$1)*(DAY(أساسيات!$L$2:$L$15)=DAY(AW$4)))&gt;0,1,""))</f>
        <v/>
      </c>
      <c r="AX3" s="162" t="str">
        <f>IF(OR(AX$5=أساسيات!AZ3,AX$5=أساسيات!AZ4,AX$5=""),"",IF(SUMPRODUCT((YEAR(أساسيات!$L$2:$L$15)=YEAR(AX$4))*(MONTH(أساسيات!$L$2:$L$15)=$AI$1)*(DAY(أساسيات!$L$2:$L$15)=DAY(AX$4)))&gt;0,1,""))</f>
        <v/>
      </c>
      <c r="AY3" s="162" t="str">
        <f>IF(OR(AY$5=أساسيات!BA3,AY$5=أساسيات!BA4,AY$5=""),"",IF(SUMPRODUCT((YEAR(أساسيات!$L$2:$L$15)=YEAR(AY$4))*(MONTH(أساسيات!$L$2:$L$15)=$AI$1)*(DAY(أساسيات!$L$2:$L$15)=DAY(AY$4)))&gt;0,1,""))</f>
        <v/>
      </c>
      <c r="AZ3" s="162" t="str">
        <f>IF(OR(AZ$5=أساسيات!BB3,AZ$5=أساسيات!BB4,AZ$5=""),"",IF(SUMPRODUCT((YEAR(أساسيات!$L$2:$L$15)=YEAR(AZ$4))*(MONTH(أساسيات!$L$2:$L$15)=$AI$1)*(DAY(أساسيات!$L$2:$L$15)=DAY(AZ$4)))&gt;0,1,""))</f>
        <v/>
      </c>
      <c r="BA3" s="162" t="str">
        <f>IF(OR(BA$5=أساسيات!BC3,BA$5=أساسيات!BC4,BA$5=""),"",IF(SUMPRODUCT((YEAR(أساسيات!$L$2:$L$15)=YEAR(BA$4))*(MONTH(أساسيات!$L$2:$L$15)=$AI$1)*(DAY(أساسيات!$L$2:$L$15)=DAY(BA$4)))&gt;0,1,""))</f>
        <v/>
      </c>
      <c r="BB3" s="162" t="str">
        <f>IF(OR(BB$5=أساسيات!BD3,BB$5=أساسيات!BD4,BB$5=""),"",IF(SUMPRODUCT((YEAR(أساسيات!$L$2:$L$15)=YEAR(BB$4))*(MONTH(أساسيات!$L$2:$L$15)=$AI$1)*(DAY(أساسيات!$L$2:$L$15)=DAY(BB$4)))&gt;0,1,""))</f>
        <v/>
      </c>
      <c r="BC3" s="162" t="str">
        <f>IF(OR(BC$5=أساسيات!BE3,BC$5=أساسيات!BE4,BC$5=""),"",IF(SUMPRODUCT((YEAR(أساسيات!$L$2:$L$15)=YEAR(BC$4))*(MONTH(أساسيات!$L$2:$L$15)=$AI$1)*(DAY(أساسيات!$L$2:$L$15)=DAY(BC$4)))&gt;0,1,""))</f>
        <v/>
      </c>
      <c r="BD3" s="162" t="str">
        <f>IF(OR(BD$5=أساسيات!BF3,BD$5=أساسيات!BF4,BD$5=""),"",IF(SUMPRODUCT((YEAR(أساسيات!$L$2:$L$15)=YEAR(BD$4))*(MONTH(أساسيات!$L$2:$L$15)=$AI$1)*(DAY(أساسيات!$L$2:$L$15)=DAY(BD$4)))&gt;0,1,""))</f>
        <v/>
      </c>
      <c r="BE3" s="162" t="str">
        <f>IF(OR(BE$5=أساسيات!BG3,BE$5=أساسيات!BG4,BE$5=""),"",IF(SUMPRODUCT((YEAR(أساسيات!$L$2:$L$15)=YEAR(BE$4))*(MONTH(أساسيات!$L$2:$L$15)=$AI$1)*(DAY(أساسيات!$L$2:$L$15)=DAY(BE$4)))&gt;0,1,""))</f>
        <v/>
      </c>
      <c r="BF3" s="162" t="str">
        <f>IF(OR(BF$5=أساسيات!BH3,BF$5=أساسيات!BH4,BF$5=""),"",IF(SUMPRODUCT((YEAR(أساسيات!$L$2:$L$15)=YEAR(BF$4))*(MONTH(أساسيات!$L$2:$L$15)=$AI$1)*(DAY(أساسيات!$L$2:$L$15)=DAY(BF$4)))&gt;0,1,""))</f>
        <v/>
      </c>
      <c r="BG3" s="162" t="str">
        <f>IF(OR(BG$5=أساسيات!BI3,BG$5=أساسيات!BI4,BG$5=""),"",IF(SUMPRODUCT((YEAR(أساسيات!$L$2:$L$15)=YEAR(BG$4))*(MONTH(أساسيات!$L$2:$L$15)=$AI$1)*(DAY(أساسيات!$L$2:$L$15)=DAY(BG$4)))&gt;0,1,""))</f>
        <v/>
      </c>
      <c r="BH3" s="162" t="str">
        <f>IF(OR(BH$5=أساسيات!BJ3,BH$5=أساسيات!BJ4,BH$5=""),"",IF(SUMPRODUCT((YEAR(أساسيات!$L$2:$L$15)=YEAR(BH$4))*(MONTH(أساسيات!$L$2:$L$15)=$AI$1)*(DAY(أساسيات!$L$2:$L$15)=DAY(BH$4)))&gt;0,1,""))</f>
        <v/>
      </c>
      <c r="BI3" s="162" t="str">
        <f>IF(OR(BI$5=أساسيات!BK3,BI$5=أساسيات!BK4,BI$5=""),"",IF(SUMPRODUCT((YEAR(أساسيات!$L$2:$L$15)=YEAR(BI$4))*(MONTH(أساسيات!$L$2:$L$15)=$AI$1)*(DAY(أساسيات!$L$2:$L$15)=DAY(BI$4)))&gt;0,1,""))</f>
        <v/>
      </c>
      <c r="BJ3" s="162" t="str">
        <f>IF(OR(BJ$5=أساسيات!BL3,BJ$5=أساسيات!BL4,BJ$5=""),"",IF(SUMPRODUCT((YEAR(أساسيات!$L$2:$L$15)=YEAR(BJ$4))*(MONTH(أساسيات!$L$2:$L$15)=$AI$1)*(DAY(أساسيات!$L$2:$L$15)=DAY(BJ$4)))&gt;0,1,""))</f>
        <v/>
      </c>
      <c r="BK3" s="162" t="str">
        <f>IF(OR(BK$5=أساسيات!BM3,BK$5=أساسيات!BM4,BK$5=""),"",IF(SUMPRODUCT((YEAR(أساسيات!$L$2:$L$15)=YEAR(BK$4))*(MONTH(أساسيات!$L$2:$L$15)=$AI$1)*(DAY(أساسيات!$L$2:$L$15)=DAY(BK$4)))&gt;0,1,""))</f>
        <v/>
      </c>
      <c r="BL3" s="164" t="str">
        <f>IF(OR(BL$5=أساسيات!BN3,BL$5=أساسيات!BN4,BL$5=""),"",IF(SUMPRODUCT((YEAR(أساسيات!$L$2:$L$15)=YEAR(BL$4))*(MONTH(أساسيات!$L$2:$L$15)=$AI$1)*(DAY(أساسيات!$L$2:$L$15)=DAY(BL$4)))&gt;0,1,""))</f>
        <v/>
      </c>
      <c r="BM3" s="163" t="str">
        <f>IF(OR(BM$5=أساسيات!BO3,BM$5=أساسيات!BO4,BM$5=""),"",IF(SUMPRODUCT((YEAR(أساسيات!$L$2:$L$15)=YEAR(BM$4))*(MONTH(أساسيات!$L$2:$L$15)=$AI$1)*(DAY(أساسيات!$L$2:$L$15)=DAY(BM$4)))&gt;0,1,""))</f>
        <v/>
      </c>
      <c r="BN3" s="165" t="str">
        <f>IF(OR(BN$5=أساسيات!BP3,BN$5=أساسيات!BP4,BN$5=""),"",IF(SUMPRODUCT((YEAR(أساسيات!$L$2:$L$15)=YEAR(BN$4))*(MONTH(أساسيات!$L$2:$L$15)=$BN$1)*(DAY(أساسيات!$L$2:$L$15)=DAY(BN$4)))&gt;0,1,""))</f>
        <v/>
      </c>
      <c r="BO3" s="164" t="str">
        <f>IF(OR(BO$5=أساسيات!BQ3,BO$5=أساسيات!BQ4,BO$5=""),"",IF(SUMPRODUCT((YEAR(أساسيات!$L$2:$L$15)=YEAR(BO$4))*(MONTH(أساسيات!$L$2:$L$15)=$BN$1)*(DAY(أساسيات!$L$2:$L$15)=DAY(BO$4)))&gt;0,1,""))</f>
        <v/>
      </c>
      <c r="BP3" s="164" t="str">
        <f>IF(OR(BP$5=أساسيات!BR3,BP$5=أساسيات!BR4,BP$5=""),"",IF(SUMPRODUCT((YEAR(أساسيات!$L$2:$L$15)=YEAR(BP$4))*(MONTH(أساسيات!$L$2:$L$15)=$BN$1)*(DAY(أساسيات!$L$2:$L$15)=DAY(BP$4)))&gt;0,1,""))</f>
        <v/>
      </c>
      <c r="BQ3" s="164" t="str">
        <f>IF(OR(BQ$5=أساسيات!BS3,BQ$5=أساسيات!BS4,BQ$5=""),"",IF(SUMPRODUCT((YEAR(أساسيات!$L$2:$L$15)=YEAR(BQ$4))*(MONTH(أساسيات!$L$2:$L$15)=$BN$1)*(DAY(أساسيات!$L$2:$L$15)=DAY(BQ$4)))&gt;0,1,""))</f>
        <v/>
      </c>
      <c r="BR3" s="162" t="str">
        <f>IF(OR(BR$5=أساسيات!BT3,BR$5=أساسيات!BT4,BR$5=""),"",IF(SUMPRODUCT((YEAR(أساسيات!$L$2:$L$15)=YEAR(BR$4))*(MONTH(أساسيات!$L$2:$L$15)=$BN$1)*(DAY(أساسيات!$L$2:$L$15)=DAY(BR$4)))&gt;0,1,""))</f>
        <v/>
      </c>
      <c r="BS3" s="162" t="str">
        <f>IF(OR(BS$5=أساسيات!BU3,BS$5=أساسيات!BU4,BS$5=""),"",IF(SUMPRODUCT((YEAR(أساسيات!$L$2:$L$15)=YEAR(BS$4))*(MONTH(أساسيات!$L$2:$L$15)=$BN$1)*(DAY(أساسيات!$L$2:$L$15)=DAY(BS$4)))&gt;0,1,""))</f>
        <v/>
      </c>
      <c r="BT3" s="162" t="str">
        <f>IF(OR(BT$5=أساسيات!BV3,BT$5=أساسيات!BV4,BT$5=""),"",IF(SUMPRODUCT((YEAR(أساسيات!$L$2:$L$15)=YEAR(BT$4))*(MONTH(أساسيات!$L$2:$L$15)=$BN$1)*(DAY(أساسيات!$L$2:$L$15)=DAY(BT$4)))&gt;0,1,""))</f>
        <v/>
      </c>
      <c r="BU3" s="162" t="str">
        <f>IF(OR(BU$5=أساسيات!BW3,BU$5=أساسيات!BW4,BU$5=""),"",IF(SUMPRODUCT((YEAR(أساسيات!$L$2:$L$15)=YEAR(BU$4))*(MONTH(أساسيات!$L$2:$L$15)=$BN$1)*(DAY(أساسيات!$L$2:$L$15)=DAY(BU$4)))&gt;0,1,""))</f>
        <v/>
      </c>
      <c r="BV3" s="162" t="str">
        <f>IF(OR(BV$5=أساسيات!BX3,BV$5=أساسيات!BX4,BV$5=""),"",IF(SUMPRODUCT((YEAR(أساسيات!$L$2:$L$15)=YEAR(BV$4))*(MONTH(أساسيات!$L$2:$L$15)=$BN$1)*(DAY(أساسيات!$L$2:$L$15)=DAY(BV$4)))&gt;0,1,""))</f>
        <v/>
      </c>
      <c r="BW3" s="162" t="str">
        <f>IF(OR(BW$5=أساسيات!BY3,BW$5=أساسيات!BY4,BW$5=""),"",IF(SUMPRODUCT((YEAR(أساسيات!$L$2:$L$15)=YEAR(BW$4))*(MONTH(أساسيات!$L$2:$L$15)=$BN$1)*(DAY(أساسيات!$L$2:$L$15)=DAY(BW$4)))&gt;0,1,""))</f>
        <v/>
      </c>
      <c r="BX3" s="162" t="str">
        <f>IF(OR(BX$5=أساسيات!BZ3,BX$5=أساسيات!BZ4,BX$5=""),"",IF(SUMPRODUCT((YEAR(أساسيات!$L$2:$L$15)=YEAR(BX$4))*(MONTH(أساسيات!$L$2:$L$15)=$BN$1)*(DAY(أساسيات!$L$2:$L$15)=DAY(BX$4)))&gt;0,1,""))</f>
        <v/>
      </c>
      <c r="BY3" s="162" t="str">
        <f>IF(OR(BY$5=أساسيات!CA3,BY$5=أساسيات!CA4,BY$5=""),"",IF(SUMPRODUCT((YEAR(أساسيات!$L$2:$L$15)=YEAR(BY$4))*(MONTH(أساسيات!$L$2:$L$15)=$BN$1)*(DAY(أساسيات!$L$2:$L$15)=DAY(BY$4)))&gt;0,1,""))</f>
        <v/>
      </c>
      <c r="BZ3" s="162" t="str">
        <f>IF(OR(BZ$5=أساسيات!CB3,BZ$5=أساسيات!CB4,BZ$5=""),"",IF(SUMPRODUCT((YEAR(أساسيات!$L$2:$L$15)=YEAR(BZ$4))*(MONTH(أساسيات!$L$2:$L$15)=$BN$1)*(DAY(أساسيات!$L$2:$L$15)=DAY(BZ$4)))&gt;0,1,""))</f>
        <v/>
      </c>
      <c r="CA3" s="162" t="str">
        <f>IF(OR(CA$5=أساسيات!CC3,CA$5=أساسيات!CC4,CA$5=""),"",IF(SUMPRODUCT((YEAR(أساسيات!$L$2:$L$15)=YEAR(CA$4))*(MONTH(أساسيات!$L$2:$L$15)=$BN$1)*(DAY(أساسيات!$L$2:$L$15)=DAY(CA$4)))&gt;0,1,""))</f>
        <v/>
      </c>
      <c r="CB3" s="162" t="str">
        <f>IF(OR(CB$5=أساسيات!CD3,CB$5=أساسيات!CD4,CB$5=""),"",IF(SUMPRODUCT((YEAR(أساسيات!$L$2:$L$15)=YEAR(CB$4))*(MONTH(أساسيات!$L$2:$L$15)=$BN$1)*(DAY(أساسيات!$L$2:$L$15)=DAY(CB$4)))&gt;0,1,""))</f>
        <v/>
      </c>
      <c r="CC3" s="162" t="str">
        <f>IF(OR(CC$5=أساسيات!CE3,CC$5=أساسيات!CE4,CC$5=""),"",IF(SUMPRODUCT((YEAR(أساسيات!$L$2:$L$15)=YEAR(CC$4))*(MONTH(أساسيات!$L$2:$L$15)=$BN$1)*(DAY(أساسيات!$L$2:$L$15)=DAY(CC$4)))&gt;0,1,""))</f>
        <v/>
      </c>
      <c r="CD3" s="162" t="str">
        <f>IF(OR(CD$5=أساسيات!CF3,CD$5=أساسيات!CF4,CD$5=""),"",IF(SUMPRODUCT((YEAR(أساسيات!$L$2:$L$15)=YEAR(CD$4))*(MONTH(أساسيات!$L$2:$L$15)=$BN$1)*(DAY(أساسيات!$L$2:$L$15)=DAY(CD$4)))&gt;0,1,""))</f>
        <v/>
      </c>
      <c r="CE3" s="162" t="str">
        <f>IF(OR(CE$5=أساسيات!CG3,CE$5=أساسيات!CG4,CE$5=""),"",IF(SUMPRODUCT((YEAR(أساسيات!$L$2:$L$15)=YEAR(CE$4))*(MONTH(أساسيات!$L$2:$L$15)=$BN$1)*(DAY(أساسيات!$L$2:$L$15)=DAY(CE$4)))&gt;0,1,""))</f>
        <v/>
      </c>
      <c r="CF3" s="162" t="str">
        <f>IF(OR(CF$5=أساسيات!CH3,CF$5=أساسيات!CH4,CF$5=""),"",IF(SUMPRODUCT((YEAR(أساسيات!$L$2:$L$15)=YEAR(CF$4))*(MONTH(أساسيات!$L$2:$L$15)=$BN$1)*(DAY(أساسيات!$L$2:$L$15)=DAY(CF$4)))&gt;0,1,""))</f>
        <v/>
      </c>
      <c r="CG3" s="162" t="str">
        <f>IF(OR(CG$5=أساسيات!CI3,CG$5=أساسيات!CI4,CG$5=""),"",IF(SUMPRODUCT((YEAR(أساسيات!$L$2:$L$15)=YEAR(CG$4))*(MONTH(أساسيات!$L$2:$L$15)=$BN$1)*(DAY(أساسيات!$L$2:$L$15)=DAY(CG$4)))&gt;0,1,""))</f>
        <v/>
      </c>
      <c r="CH3" s="162" t="str">
        <f>IF(OR(CH$5=أساسيات!CJ3,CH$5=أساسيات!CJ4,CH$5=""),"",IF(SUMPRODUCT((YEAR(أساسيات!$L$2:$L$15)=YEAR(CH$4))*(MONTH(أساسيات!$L$2:$L$15)=$BN$1)*(DAY(أساسيات!$L$2:$L$15)=DAY(CH$4)))&gt;0,1,""))</f>
        <v/>
      </c>
      <c r="CI3" s="162" t="str">
        <f>IF(OR(CI$5=أساسيات!CK3,CI$5=أساسيات!CK4,CI$5=""),"",IF(SUMPRODUCT((YEAR(أساسيات!$L$2:$L$15)=YEAR(CI$4))*(MONTH(أساسيات!$L$2:$L$15)=$BN$1)*(DAY(أساسيات!$L$2:$L$15)=DAY(CI$4)))&gt;0,1,""))</f>
        <v/>
      </c>
      <c r="CJ3" s="162" t="str">
        <f>IF(OR(CJ$5=أساسيات!CL3,CJ$5=أساسيات!CL4,CJ$5=""),"",IF(SUMPRODUCT((YEAR(أساسيات!$L$2:$L$15)=YEAR(CJ$4))*(MONTH(أساسيات!$L$2:$L$15)=$BN$1)*(DAY(أساسيات!$L$2:$L$15)=DAY(CJ$4)))&gt;0,1,""))</f>
        <v/>
      </c>
      <c r="CK3" s="162" t="str">
        <f>IF(OR(CK$5=أساسيات!CM3,CK$5=أساسيات!CM4,CK$5=""),"",IF(SUMPRODUCT((YEAR(أساسيات!$L$2:$L$15)=YEAR(CK$4))*(MONTH(أساسيات!$L$2:$L$15)=$BN$1)*(DAY(أساسيات!$L$2:$L$15)=DAY(CK$4)))&gt;0,1,""))</f>
        <v/>
      </c>
      <c r="CL3" s="162" t="str">
        <f>IF(OR(CL$5=أساسيات!CN3,CL$5=أساسيات!CN4,CL$5=""),"",IF(SUMPRODUCT((YEAR(أساسيات!$L$2:$L$15)=YEAR(CL$4))*(MONTH(أساسيات!$L$2:$L$15)=$BN$1)*(DAY(أساسيات!$L$2:$L$15)=DAY(CL$4)))&gt;0,1,""))</f>
        <v/>
      </c>
      <c r="CM3" s="162" t="str">
        <f>IF(OR(CM$5=أساسيات!CO3,CM$5=أساسيات!CO4,CM$5=""),"",IF(SUMPRODUCT((YEAR(أساسيات!$L$2:$L$15)=YEAR(CM$4))*(MONTH(أساسيات!$L$2:$L$15)=$BN$1)*(DAY(أساسيات!$L$2:$L$15)=DAY(CM$4)))&gt;0,1,""))</f>
        <v/>
      </c>
      <c r="CN3" s="162" t="str">
        <f>IF(OR(CN$5=أساسيات!CP3,CN$5=أساسيات!CP4,CN$5=""),"",IF(SUMPRODUCT((YEAR(أساسيات!$L$2:$L$15)=YEAR(CN$4))*(MONTH(أساسيات!$L$2:$L$15)=$BN$1)*(DAY(أساسيات!$L$2:$L$15)=DAY(CN$4)))&gt;0,1,""))</f>
        <v/>
      </c>
      <c r="CO3" s="162" t="str">
        <f>IF(OR(CO$5=أساسيات!CQ3,CO$5=أساسيات!CQ4,CO$5=""),"",IF(SUMPRODUCT((YEAR(أساسيات!$L$2:$L$15)=YEAR(CO$4))*(MONTH(أساسيات!$L$2:$L$15)=$BN$1)*(DAY(أساسيات!$L$2:$L$15)=DAY(CO$4)))&gt;0,1,""))</f>
        <v/>
      </c>
      <c r="CP3" s="162" t="str">
        <f>IF(OR(CP$5=أساسيات!CR3,CP$5=أساسيات!CR4,CP$5=""),"",IF(SUMPRODUCT((YEAR(أساسيات!$L$2:$L$15)=YEAR(CP$4))*(MONTH(أساسيات!$L$2:$L$15)=$BN$1)*(DAY(أساسيات!$L$2:$L$15)=DAY(CP$4)))&gt;0,1,""))</f>
        <v/>
      </c>
      <c r="CQ3" s="162" t="str">
        <f>IF(OR(CQ$5=أساسيات!CS3,CQ$5=أساسيات!CS4,CQ$5=""),"",IF(SUMPRODUCT((YEAR(أساسيات!$L$2:$L$15)=YEAR(CQ$4))*(MONTH(أساسيات!$L$2:$L$15)=$BN$1)*(DAY(أساسيات!$L$2:$L$15)=DAY(CQ$4)))&gt;0,1,""))</f>
        <v/>
      </c>
      <c r="CR3" s="162" t="str">
        <f>IF(OR(CR$5=أساسيات!CT3,CR$5=أساسيات!CT4,CR$5=""),"",IF(SUMPRODUCT((YEAR(أساسيات!$L$2:$L$15)=YEAR(CR$4))*(MONTH(أساسيات!$L$2:$L$15)=$BN$1)*(DAY(أساسيات!$L$2:$L$15)=DAY(CR$4)))&gt;0,1,""))</f>
        <v/>
      </c>
      <c r="CS3" s="165" t="str">
        <f>IF(OR(CS$5=أساسيات!CU3,CS$5=أساسيات!CU4,CS$5=""),"",IF(SUMPRODUCT((YEAR(أساسيات!$L$2:$L$15)=YEAR(CS$4))*(MONTH(أساسيات!$L$2:$L$15)=$CS$1)*(DAY(أساسيات!$L$2:$L$15)=DAY(CS$4)))&gt;0,1,""))</f>
        <v/>
      </c>
      <c r="CT3" s="164" t="str">
        <f>IF(OR(CT$5=أساسيات!CV3,CT$5=أساسيات!CV4,CT$5=""),"",IF(SUMPRODUCT((YEAR(أساسيات!$L$2:$L$15)=YEAR(CT$4))*(MONTH(أساسيات!$L$2:$L$15)=$CS$1)*(DAY(أساسيات!$L$2:$L$15)=DAY(CT$4)))&gt;0,1,""))</f>
        <v/>
      </c>
      <c r="CU3" s="164" t="str">
        <f>IF(OR(CU$5=أساسيات!CW3,CU$5=أساسيات!CW4,CU$5=""),"",IF(SUMPRODUCT((YEAR(أساسيات!$L$2:$L$15)=YEAR(CU$4))*(MONTH(أساسيات!$L$2:$L$15)=$CS$1)*(DAY(أساسيات!$L$2:$L$15)=DAY(CU$4)))&gt;0,1,""))</f>
        <v/>
      </c>
      <c r="CV3" s="162" t="str">
        <f>IF(OR(CV$5=أساسيات!CX3,CV$5=أساسيات!CX4,CV$5=""),"",IF(SUMPRODUCT((YEAR(أساسيات!$L$2:$L$15)=YEAR(CV$4))*(MONTH(أساسيات!$L$2:$L$15)=$CS$1)*(DAY(أساسيات!$L$2:$L$15)=DAY(CV$4)))&gt;0,1,""))</f>
        <v/>
      </c>
      <c r="CW3" s="162" t="str">
        <f>IF(OR(CW$5=أساسيات!CY3,CW$5=أساسيات!CY4,CW$5=""),"",IF(SUMPRODUCT((YEAR(أساسيات!$L$2:$L$15)=YEAR(CW$4))*(MONTH(أساسيات!$L$2:$L$15)=$CS$1)*(DAY(أساسيات!$L$2:$L$15)=DAY(CW$4)))&gt;0,1,""))</f>
        <v/>
      </c>
      <c r="CX3" s="162" t="str">
        <f>IF(OR(CX$5=أساسيات!CZ3,CX$5=أساسيات!CZ4,CX$5=""),"",IF(SUMPRODUCT((YEAR(أساسيات!$L$2:$L$15)=YEAR(CX$4))*(MONTH(أساسيات!$L$2:$L$15)=$CS$1)*(DAY(أساسيات!$L$2:$L$15)=DAY(CX$4)))&gt;0,1,""))</f>
        <v/>
      </c>
      <c r="CY3" s="162" t="str">
        <f>IF(OR(CY$5=أساسيات!DA3,CY$5=أساسيات!DA4,CY$5=""),"",IF(SUMPRODUCT((YEAR(أساسيات!$L$2:$L$15)=YEAR(CY$4))*(MONTH(أساسيات!$L$2:$L$15)=$CS$1)*(DAY(أساسيات!$L$2:$L$15)=DAY(CY$4)))&gt;0,1,""))</f>
        <v/>
      </c>
      <c r="CZ3" s="162" t="str">
        <f>IF(OR(CZ$5=أساسيات!DB3,CZ$5=أساسيات!DB4,CZ$5=""),"",IF(SUMPRODUCT((YEAR(أساسيات!$L$2:$L$15)=YEAR(CZ$4))*(MONTH(أساسيات!$L$2:$L$15)=$CS$1)*(DAY(أساسيات!$L$2:$L$15)=DAY(CZ$4)))&gt;0,1,""))</f>
        <v/>
      </c>
      <c r="DA3" s="162" t="str">
        <f>IF(OR(DA$5=أساسيات!DC3,DA$5=أساسيات!DC4,DA$5=""),"",IF(SUMPRODUCT((YEAR(أساسيات!$L$2:$L$15)=YEAR(DA$4))*(MONTH(أساسيات!$L$2:$L$15)=$CS$1)*(DAY(أساسيات!$L$2:$L$15)=DAY(DA$4)))&gt;0,1,""))</f>
        <v/>
      </c>
      <c r="DB3" s="162" t="str">
        <f>IF(OR(DB$5=أساسيات!DD3,DB$5=أساسيات!DD4,DB$5=""),"",IF(SUMPRODUCT((YEAR(أساسيات!$L$2:$L$15)=YEAR(DB$4))*(MONTH(أساسيات!$L$2:$L$15)=$CS$1)*(DAY(أساسيات!$L$2:$L$15)=DAY(DB$4)))&gt;0,1,""))</f>
        <v/>
      </c>
      <c r="DC3" s="162" t="str">
        <f>IF(OR(DC$5=أساسيات!DE3,DC$5=أساسيات!DE4,DC$5=""),"",IF(SUMPRODUCT((YEAR(أساسيات!$L$2:$L$15)=YEAR(DC$4))*(MONTH(أساسيات!$L$2:$L$15)=$CS$1)*(DAY(أساسيات!$L$2:$L$15)=DAY(DC$4)))&gt;0,1,""))</f>
        <v/>
      </c>
      <c r="DD3" s="162" t="str">
        <f>IF(OR(DD$5=أساسيات!DF3,DD$5=أساسيات!DF4,DD$5=""),"",IF(SUMPRODUCT((YEAR(أساسيات!$L$2:$L$15)=YEAR(DD$4))*(MONTH(أساسيات!$L$2:$L$15)=$CS$1)*(DAY(أساسيات!$L$2:$L$15)=DAY(DD$4)))&gt;0,1,""))</f>
        <v/>
      </c>
      <c r="DE3" s="162" t="str">
        <f>IF(OR(DE$5=أساسيات!DG3,DE$5=أساسيات!DG4,DE$5=""),"",IF(SUMPRODUCT((YEAR(أساسيات!$L$2:$L$15)=YEAR(DE$4))*(MONTH(أساسيات!$L$2:$L$15)=$CS$1)*(DAY(أساسيات!$L$2:$L$15)=DAY(DE$4)))&gt;0,1,""))</f>
        <v/>
      </c>
      <c r="DF3" s="162" t="str">
        <f>IF(OR(DF$5=أساسيات!DH3,DF$5=أساسيات!DH4,DF$5=""),"",IF(SUMPRODUCT((YEAR(أساسيات!$L$2:$L$15)=YEAR(DF$4))*(MONTH(أساسيات!$L$2:$L$15)=$CS$1)*(DAY(أساسيات!$L$2:$L$15)=DAY(DF$4)))&gt;0,1,""))</f>
        <v/>
      </c>
      <c r="DG3" s="162" t="str">
        <f>IF(OR(DG$5=أساسيات!DI3,DG$5=أساسيات!DI4,DG$5=""),"",IF(SUMPRODUCT((YEAR(أساسيات!$L$2:$L$15)=YEAR(DG$4))*(MONTH(أساسيات!$L$2:$L$15)=$CS$1)*(DAY(أساسيات!$L$2:$L$15)=DAY(DG$4)))&gt;0,1,""))</f>
        <v/>
      </c>
      <c r="DH3" s="162" t="str">
        <f>IF(OR(DH$5=أساسيات!DJ3,DH$5=أساسيات!DJ4,DH$5=""),"",IF(SUMPRODUCT((YEAR(أساسيات!$L$2:$L$15)=YEAR(DH$4))*(MONTH(أساسيات!$L$2:$L$15)=$CS$1)*(DAY(أساسيات!$L$2:$L$15)=DAY(DH$4)))&gt;0,1,""))</f>
        <v/>
      </c>
      <c r="DI3" s="162" t="str">
        <f>IF(OR(DI$5=أساسيات!DK3,DI$5=أساسيات!DK4,DI$5=""),"",IF(SUMPRODUCT((YEAR(أساسيات!$L$2:$L$15)=YEAR(DI$4))*(MONTH(أساسيات!$L$2:$L$15)=$CS$1)*(DAY(أساسيات!$L$2:$L$15)=DAY(DI$4)))&gt;0,1,""))</f>
        <v/>
      </c>
      <c r="DJ3" s="162" t="str">
        <f>IF(OR(DJ$5=أساسيات!DL3,DJ$5=أساسيات!DL4,DJ$5=""),"",IF(SUMPRODUCT((YEAR(أساسيات!$L$2:$L$15)=YEAR(DJ$4))*(MONTH(أساسيات!$L$2:$L$15)=$CS$1)*(DAY(أساسيات!$L$2:$L$15)=DAY(DJ$4)))&gt;0,1,""))</f>
        <v/>
      </c>
      <c r="DK3" s="162" t="str">
        <f>IF(OR(DK$5=أساسيات!DM3,DK$5=أساسيات!DM4,DK$5=""),"",IF(SUMPRODUCT((YEAR(أساسيات!$L$2:$L$15)=YEAR(DK$4))*(MONTH(أساسيات!$L$2:$L$15)=$CS$1)*(DAY(أساسيات!$L$2:$L$15)=DAY(DK$4)))&gt;0,1,""))</f>
        <v/>
      </c>
      <c r="DL3" s="162" t="str">
        <f>IF(OR(DL$5=أساسيات!DN3,DL$5=أساسيات!DN4,DL$5=""),"",IF(SUMPRODUCT((YEAR(أساسيات!$L$2:$L$15)=YEAR(DL$4))*(MONTH(أساسيات!$L$2:$L$15)=$CS$1)*(DAY(أساسيات!$L$2:$L$15)=DAY(DL$4)))&gt;0,1,""))</f>
        <v/>
      </c>
      <c r="DM3" s="162" t="str">
        <f>IF(OR(DM$5=أساسيات!DO3,DM$5=أساسيات!DO4,DM$5=""),"",IF(SUMPRODUCT((YEAR(أساسيات!$L$2:$L$15)=YEAR(DM$4))*(MONTH(أساسيات!$L$2:$L$15)=$CS$1)*(DAY(أساسيات!$L$2:$L$15)=DAY(DM$4)))&gt;0,1,""))</f>
        <v/>
      </c>
      <c r="DN3" s="162" t="str">
        <f>IF(OR(DN$5=أساسيات!DP3,DN$5=أساسيات!DP4,DN$5=""),"",IF(SUMPRODUCT((YEAR(أساسيات!$L$2:$L$15)=YEAR(DN$4))*(MONTH(أساسيات!$L$2:$L$15)=$CS$1)*(DAY(أساسيات!$L$2:$L$15)=DAY(DN$4)))&gt;0,1,""))</f>
        <v/>
      </c>
      <c r="DO3" s="162" t="str">
        <f>IF(OR(DO$5=أساسيات!DQ3,DO$5=أساسيات!DQ4,DO$5=""),"",IF(SUMPRODUCT((YEAR(أساسيات!$L$2:$L$15)=YEAR(DO$4))*(MONTH(أساسيات!$L$2:$L$15)=$CS$1)*(DAY(أساسيات!$L$2:$L$15)=DAY(DO$4)))&gt;0,1,""))</f>
        <v/>
      </c>
      <c r="DP3" s="162" t="str">
        <f>IF(OR(DP$5=أساسيات!DR3,DP$5=أساسيات!DR4,DP$5=""),"",IF(SUMPRODUCT((YEAR(أساسيات!$L$2:$L$15)=YEAR(DP$4))*(MONTH(أساسيات!$L$2:$L$15)=$CS$1)*(DAY(أساسيات!$L$2:$L$15)=DAY(DP$4)))&gt;0,1,""))</f>
        <v/>
      </c>
      <c r="DQ3" s="162" t="str">
        <f>IF(OR(DQ$5=أساسيات!DS3,DQ$5=أساسيات!DS4,DQ$5=""),"",IF(SUMPRODUCT((YEAR(أساسيات!$L$2:$L$15)=YEAR(DQ$4))*(MONTH(أساسيات!$L$2:$L$15)=$CS$1)*(DAY(أساسيات!$L$2:$L$15)=DAY(DQ$4)))&gt;0,1,""))</f>
        <v/>
      </c>
      <c r="DR3" s="162" t="str">
        <f>IF(OR(DR$5=أساسيات!DT3,DR$5=أساسيات!DT4,DR$5=""),"",IF(SUMPRODUCT((YEAR(أساسيات!$L$2:$L$15)=YEAR(DR$4))*(MONTH(أساسيات!$L$2:$L$15)=$CS$1)*(DAY(أساسيات!$L$2:$L$15)=DAY(DR$4)))&gt;0,1,""))</f>
        <v/>
      </c>
      <c r="DS3" s="162" t="str">
        <f>IF(OR(DS$5=أساسيات!DU3,DS$5=أساسيات!DU4,DS$5=""),"",IF(SUMPRODUCT((YEAR(أساسيات!$L$2:$L$15)=YEAR(DS$4))*(MONTH(أساسيات!$L$2:$L$15)=$CS$1)*(DAY(أساسيات!$L$2:$L$15)=DAY(DS$4)))&gt;0,1,""))</f>
        <v/>
      </c>
      <c r="DT3" s="162" t="str">
        <f>IF(OR(DT$5=أساسيات!DV3,DT$5=أساسيات!DV4,DT$5=""),"",IF(SUMPRODUCT((YEAR(أساسيات!$L$2:$L$15)=YEAR(DT$4))*(MONTH(أساسيات!$L$2:$L$15)=$CS$1)*(DAY(أساسيات!$L$2:$L$15)=DAY(DT$4)))&gt;0,1,""))</f>
        <v/>
      </c>
      <c r="DU3" s="162" t="str">
        <f>IF(OR(DU$5=أساسيات!DW3,DU$5=أساسيات!DW4,DU$5=""),"",IF(SUMPRODUCT((YEAR(أساسيات!$L$2:$L$15)=YEAR(DU$4))*(MONTH(أساسيات!$L$2:$L$15)=$CS$1)*(DAY(أساسيات!$L$2:$L$15)=DAY(DU$4)))&gt;0,1,""))</f>
        <v/>
      </c>
      <c r="DV3" s="162" t="str">
        <f>IF(OR(DV$5=أساسيات!DX3,DV$5=أساسيات!DX4,DV$5=""),"",IF(SUMPRODUCT((YEAR(أساسيات!$L$2:$L$15)=YEAR(DV$4))*(MONTH(أساسيات!$L$2:$L$15)=$CS$1)*(DAY(أساسيات!$L$2:$L$15)=DAY(DV$4)))&gt;0,1,""))</f>
        <v/>
      </c>
      <c r="DW3" s="162" t="str">
        <f>IF(OR(DW$5=أساسيات!DY3,DW$5=أساسيات!DY4,DW$5=""),"",IF(SUMPRODUCT((YEAR(أساسيات!$L$2:$L$15)=YEAR(DW$4))*(MONTH(أساسيات!$L$2:$L$15)=$CS$1)*(DAY(أساسيات!$L$2:$L$15)=DAY(DW$4)))&gt;0,1,""))</f>
        <v/>
      </c>
      <c r="DX3" s="165" t="str">
        <f>IF(OR(DX$5=أساسيات!DZ3,DX$5=أساسيات!DZ4,DX$5=""),"",IF(SUMPRODUCT((YEAR(أساسيات!$L$2:$L$15)=YEAR(DX$4))*(MONTH(أساسيات!$L$2:$L$15)=$DX$1)*(DAY(أساسيات!$L$2:$L$15)=DAY(DX$4)))&gt;0,1,""))</f>
        <v/>
      </c>
      <c r="DY3" s="164" t="str">
        <f>IF(OR(DY$5=أساسيات!EA3,DY$5=أساسيات!EA4,DY$5=""),"",IF(SUMPRODUCT((YEAR(أساسيات!$L$2:$L$15)=YEAR(DY$4))*(MONTH(أساسيات!$L$2:$L$15)=$DX$1)*(DAY(أساسيات!$L$2:$L$15)=DAY(DY$4)))&gt;0,1,""))</f>
        <v/>
      </c>
      <c r="DZ3" s="164" t="str">
        <f>IF(OR(DZ$5=أساسيات!EB3,DZ$5=أساسيات!EB4,DZ$5=""),"",IF(SUMPRODUCT((YEAR(أساسيات!$L$2:$L$15)=YEAR(DZ$4))*(MONTH(أساسيات!$L$2:$L$15)=$DX$1)*(DAY(أساسيات!$L$2:$L$15)=DAY(DZ$4)))&gt;0,1,""))</f>
        <v/>
      </c>
      <c r="EA3" s="162" t="str">
        <f>IF(OR(EA$5=أساسيات!EC3,EA$5=أساسيات!EC4,EA$5=""),"",IF(SUMPRODUCT((YEAR(أساسيات!$L$2:$L$15)=YEAR(EA$4))*(MONTH(أساسيات!$L$2:$L$15)=$DX$1)*(DAY(أساسيات!$L$2:$L$15)=DAY(EA$4)))&gt;0,1,""))</f>
        <v/>
      </c>
      <c r="EB3" s="162" t="str">
        <f>IF(OR(EB$5=أساسيات!ED3,EB$5=أساسيات!ED4,EB$5=""),"",IF(SUMPRODUCT((YEAR(أساسيات!$L$2:$L$15)=YEAR(EB$4))*(MONTH(أساسيات!$L$2:$L$15)=$DX$1)*(DAY(أساسيات!$L$2:$L$15)=DAY(EB$4)))&gt;0,1,""))</f>
        <v/>
      </c>
      <c r="EC3" s="162" t="str">
        <f>IF(OR(EC$5=أساسيات!EE3,EC$5=أساسيات!EE4,EC$5=""),"",IF(SUMPRODUCT((YEAR(أساسيات!$L$2:$L$15)=YEAR(EC$4))*(MONTH(أساسيات!$L$2:$L$15)=$DX$1)*(DAY(أساسيات!$L$2:$L$15)=DAY(EC$4)))&gt;0,1,""))</f>
        <v/>
      </c>
      <c r="ED3" s="162" t="str">
        <f>IF(OR(ED$5=أساسيات!EF3,ED$5=أساسيات!EF4,ED$5=""),"",IF(SUMPRODUCT((YEAR(أساسيات!$L$2:$L$15)=YEAR(ED$4))*(MONTH(أساسيات!$L$2:$L$15)=$DX$1)*(DAY(أساسيات!$L$2:$L$15)=DAY(ED$4)))&gt;0,1,""))</f>
        <v/>
      </c>
      <c r="EE3" s="162" t="str">
        <f>IF(OR(EE$5=أساسيات!EG3,EE$5=أساسيات!EG4,EE$5=""),"",IF(SUMPRODUCT((YEAR(أساسيات!$L$2:$L$15)=YEAR(EE$4))*(MONTH(أساسيات!$L$2:$L$15)=$DX$1)*(DAY(أساسيات!$L$2:$L$15)=DAY(EE$4)))&gt;0,1,""))</f>
        <v/>
      </c>
      <c r="EF3" s="162" t="str">
        <f>IF(OR(EF$5=أساسيات!EH3,EF$5=أساسيات!EH4,EF$5=""),"",IF(SUMPRODUCT((YEAR(أساسيات!$L$2:$L$15)=YEAR(EF$4))*(MONTH(أساسيات!$L$2:$L$15)=$DX$1)*(DAY(أساسيات!$L$2:$L$15)=DAY(EF$4)))&gt;0,1,""))</f>
        <v/>
      </c>
      <c r="EG3" s="162" t="str">
        <f>IF(OR(EG$5=أساسيات!EI3,EG$5=أساسيات!EI4,EG$5=""),"",IF(SUMPRODUCT((YEAR(أساسيات!$L$2:$L$15)=YEAR(EG$4))*(MONTH(أساسيات!$L$2:$L$15)=$DX$1)*(DAY(أساسيات!$L$2:$L$15)=DAY(EG$4)))&gt;0,1,""))</f>
        <v/>
      </c>
      <c r="EH3" s="162" t="str">
        <f>IF(OR(EH$5=أساسيات!EJ3,EH$5=أساسيات!EJ4,EH$5=""),"",IF(SUMPRODUCT((YEAR(أساسيات!$L$2:$L$15)=YEAR(EH$4))*(MONTH(أساسيات!$L$2:$L$15)=$DX$1)*(DAY(أساسيات!$L$2:$L$15)=DAY(EH$4)))&gt;0,1,""))</f>
        <v/>
      </c>
      <c r="EI3" s="162" t="str">
        <f>IF(OR(EI$5=أساسيات!EK3,EI$5=أساسيات!EK4,EI$5=""),"",IF(SUMPRODUCT((YEAR(أساسيات!$L$2:$L$15)=YEAR(EI$4))*(MONTH(أساسيات!$L$2:$L$15)=$DX$1)*(DAY(أساسيات!$L$2:$L$15)=DAY(EI$4)))&gt;0,1,""))</f>
        <v/>
      </c>
      <c r="EJ3" s="162" t="str">
        <f>IF(OR(EJ$5=أساسيات!EL3,EJ$5=أساسيات!EL4,EJ$5=""),"",IF(SUMPRODUCT((YEAR(أساسيات!$L$2:$L$15)=YEAR(EJ$4))*(MONTH(أساسيات!$L$2:$L$15)=$DX$1)*(DAY(أساسيات!$L$2:$L$15)=DAY(EJ$4)))&gt;0,1,""))</f>
        <v/>
      </c>
      <c r="EK3" s="162" t="str">
        <f>IF(OR(EK$5=أساسيات!EM3,EK$5=أساسيات!EM4,EK$5=""),"",IF(SUMPRODUCT((YEAR(أساسيات!$L$2:$L$15)=YEAR(EK$4))*(MONTH(أساسيات!$L$2:$L$15)=$DX$1)*(DAY(أساسيات!$L$2:$L$15)=DAY(EK$4)))&gt;0,1,""))</f>
        <v/>
      </c>
      <c r="EL3" s="162" t="str">
        <f>IF(OR(EL$5=أساسيات!EN3,EL$5=أساسيات!EN4,EL$5=""),"",IF(SUMPRODUCT((YEAR(أساسيات!$L$2:$L$15)=YEAR(EL$4))*(MONTH(أساسيات!$L$2:$L$15)=$DX$1)*(DAY(أساسيات!$L$2:$L$15)=DAY(EL$4)))&gt;0,1,""))</f>
        <v/>
      </c>
      <c r="EM3" s="162" t="str">
        <f>IF(OR(EM$5=أساسيات!EO3,EM$5=أساسيات!EO4,EM$5=""),"",IF(SUMPRODUCT((YEAR(أساسيات!$L$2:$L$15)=YEAR(EM$4))*(MONTH(أساسيات!$L$2:$L$15)=$DX$1)*(DAY(أساسيات!$L$2:$L$15)=DAY(EM$4)))&gt;0,1,""))</f>
        <v/>
      </c>
      <c r="EN3" s="162" t="str">
        <f>IF(OR(EN$5=أساسيات!EP3,EN$5=أساسيات!EP4,EN$5=""),"",IF(SUMPRODUCT((YEAR(أساسيات!$L$2:$L$15)=YEAR(EN$4))*(MONTH(أساسيات!$L$2:$L$15)=$DX$1)*(DAY(أساسيات!$L$2:$L$15)=DAY(EN$4)))&gt;0,1,""))</f>
        <v/>
      </c>
      <c r="EO3" s="162" t="str">
        <f>IF(OR(EO$5=أساسيات!EQ3,EO$5=أساسيات!EQ4,EO$5=""),"",IF(SUMPRODUCT((YEAR(أساسيات!$L$2:$L$15)=YEAR(EO$4))*(MONTH(أساسيات!$L$2:$L$15)=$DX$1)*(DAY(أساسيات!$L$2:$L$15)=DAY(EO$4)))&gt;0,1,""))</f>
        <v/>
      </c>
      <c r="EP3" s="162" t="str">
        <f>IF(OR(EP$5=أساسيات!ER3,EP$5=أساسيات!ER4,EP$5=""),"",IF(SUMPRODUCT((YEAR(أساسيات!$L$2:$L$15)=YEAR(EP$4))*(MONTH(أساسيات!$L$2:$L$15)=$DX$1)*(DAY(أساسيات!$L$2:$L$15)=DAY(EP$4)))&gt;0,1,""))</f>
        <v/>
      </c>
      <c r="EQ3" s="162" t="str">
        <f>IF(OR(EQ$5=أساسيات!ES3,EQ$5=أساسيات!ES4,EQ$5=""),"",IF(SUMPRODUCT((YEAR(أساسيات!$L$2:$L$15)=YEAR(EQ$4))*(MONTH(أساسيات!$L$2:$L$15)=$DX$1)*(DAY(أساسيات!$L$2:$L$15)=DAY(EQ$4)))&gt;0,1,""))</f>
        <v/>
      </c>
      <c r="ER3" s="162" t="str">
        <f>IF(OR(ER$5=أساسيات!ET3,ER$5=أساسيات!ET4,ER$5=""),"",IF(SUMPRODUCT((YEAR(أساسيات!$L$2:$L$15)=YEAR(ER$4))*(MONTH(أساسيات!$L$2:$L$15)=$DX$1)*(DAY(أساسيات!$L$2:$L$15)=DAY(ER$4)))&gt;0,1,""))</f>
        <v/>
      </c>
      <c r="ES3" s="162" t="str">
        <f>IF(OR(ES$5=أساسيات!EU3,ES$5=أساسيات!EU4,ES$5=""),"",IF(SUMPRODUCT((YEAR(أساسيات!$L$2:$L$15)=YEAR(ES$4))*(MONTH(أساسيات!$L$2:$L$15)=$DX$1)*(DAY(أساسيات!$L$2:$L$15)=DAY(ES$4)))&gt;0,1,""))</f>
        <v/>
      </c>
      <c r="ET3" s="162" t="str">
        <f>IF(OR(ET$5=أساسيات!EV3,ET$5=أساسيات!EV4,ET$5=""),"",IF(SUMPRODUCT((YEAR(أساسيات!$L$2:$L$15)=YEAR(ET$4))*(MONTH(أساسيات!$L$2:$L$15)=$DX$1)*(DAY(أساسيات!$L$2:$L$15)=DAY(ET$4)))&gt;0,1,""))</f>
        <v/>
      </c>
      <c r="EU3" s="162" t="str">
        <f>IF(OR(EU$5=أساسيات!EW3,EU$5=أساسيات!EW4,EU$5=""),"",IF(SUMPRODUCT((YEAR(أساسيات!$L$2:$L$15)=YEAR(EU$4))*(MONTH(أساسيات!$L$2:$L$15)=$DX$1)*(DAY(أساسيات!$L$2:$L$15)=DAY(EU$4)))&gt;0,1,""))</f>
        <v/>
      </c>
      <c r="EV3" s="162" t="str">
        <f>IF(OR(EV$5=أساسيات!EX3,EV$5=أساسيات!EX4,EV$5=""),"",IF(SUMPRODUCT((YEAR(أساسيات!$L$2:$L$15)=YEAR(EV$4))*(MONTH(أساسيات!$L$2:$L$15)=$DX$1)*(DAY(أساسيات!$L$2:$L$15)=DAY(EV$4)))&gt;0,1,""))</f>
        <v/>
      </c>
      <c r="EW3" s="162" t="str">
        <f>IF(OR(EW$5=أساسيات!EY3,EW$5=أساسيات!EY4,EW$5=""),"",IF(SUMPRODUCT((YEAR(أساسيات!$L$2:$L$15)=YEAR(EW$4))*(MONTH(أساسيات!$L$2:$L$15)=$DX$1)*(DAY(أساسيات!$L$2:$L$15)=DAY(EW$4)))&gt;0,1,""))</f>
        <v/>
      </c>
      <c r="EX3" s="162" t="str">
        <f>IF(OR(EX$5=أساسيات!EZ3,EX$5=أساسيات!EZ4,EX$5=""),"",IF(SUMPRODUCT((YEAR(أساسيات!$L$2:$L$15)=YEAR(EX$4))*(MONTH(أساسيات!$L$2:$L$15)=$DX$1)*(DAY(أساسيات!$L$2:$L$15)=DAY(EX$4)))&gt;0,1,""))</f>
        <v/>
      </c>
      <c r="EY3" s="162" t="str">
        <f>IF(OR(EY$5=أساسيات!FA3,EY$5=أساسيات!FA4,EY$5=""),"",IF(SUMPRODUCT((YEAR(أساسيات!$L$2:$L$15)=YEAR(EY$4))*(MONTH(أساسيات!$L$2:$L$15)=$DX$1)*(DAY(أساسيات!$L$2:$L$15)=DAY(EY$4)))&gt;0,1,""))</f>
        <v/>
      </c>
      <c r="EZ3" s="162" t="str">
        <f>IF(OR(EZ$5=أساسيات!FB3,EZ$5=أساسيات!FB4,EZ$5=""),"",IF(SUMPRODUCT((YEAR(أساسيات!$L$2:$L$15)=YEAR(EZ$4))*(MONTH(أساسيات!$L$2:$L$15)=$DX$1)*(DAY(أساسيات!$L$2:$L$15)=DAY(EZ$4)))&gt;0,1,""))</f>
        <v/>
      </c>
      <c r="FA3" s="162" t="str">
        <f>IF(OR(FA$5=أساسيات!FC3,FA$5=أساسيات!FC4,FA$5=""),"",IF(SUMPRODUCT((YEAR(أساسيات!$L$2:$L$15)=YEAR(FA$4))*(MONTH(أساسيات!$L$2:$L$15)=$DX$1)*(DAY(أساسيات!$L$2:$L$15)=DAY(FA$4)))&gt;0,1,""))</f>
        <v/>
      </c>
      <c r="FB3" s="162" t="str">
        <f>IF(OR(FB$5=أساسيات!FD3,FB$5=أساسيات!FD4,FB$5=""),"",IF(SUMPRODUCT((YEAR(أساسيات!$L$2:$L$15)=YEAR(FB$4))*(MONTH(أساسيات!$L$2:$L$15)=$DX$1)*(DAY(أساسيات!$L$2:$L$15)=DAY(FB$4)))&gt;0,1,""))</f>
        <v/>
      </c>
      <c r="FC3" s="165" t="str">
        <f>IF(OR(FC$5=أساسيات!FE3,FC$5=أساسيات!FE4,FC$5=""),"",IF(SUMPRODUCT((YEAR(أساسيات!$L$2:$L$15)=YEAR(FC$4))*(MONTH(أساسيات!$L$2:$L$15)=$FC$1)*(DAY(أساسيات!$L$2:$L$15)=DAY(FC$4)))&gt;0,1,""))</f>
        <v/>
      </c>
      <c r="FD3" s="164" t="str">
        <f>IF(OR(FD$5=أساسيات!FF3,FD$5=أساسيات!FF4,FD$5=""),"",IF(SUMPRODUCT((YEAR(أساسيات!$L$2:$L$15)=YEAR(FD$4))*(MONTH(أساسيات!$L$2:$L$15)=$FC$1)*(DAY(أساسيات!$L$2:$L$15)=DAY(FD$4)))&gt;0,1,""))</f>
        <v/>
      </c>
      <c r="FE3" s="164" t="str">
        <f>IF(OR(FE$5=أساسيات!FG3,FE$5=أساسيات!FG4,FE$5=""),"",IF(SUMPRODUCT((YEAR(أساسيات!$L$2:$L$15)=YEAR(FE$4))*(MONTH(أساسيات!$L$2:$L$15)=$FC$1)*(DAY(أساسيات!$L$2:$L$15)=DAY(FE$4)))&gt;0,1,""))</f>
        <v/>
      </c>
      <c r="FF3" s="162" t="str">
        <f>IF(OR(FF$5=أساسيات!FH3,FF$5=أساسيات!FH4,FF$5=""),"",IF(SUMPRODUCT((YEAR(أساسيات!$L$2:$L$15)=YEAR(FF$4))*(MONTH(أساسيات!$L$2:$L$15)=$FC$1)*(DAY(أساسيات!$L$2:$L$15)=DAY(FF$4)))&gt;0,1,""))</f>
        <v/>
      </c>
      <c r="FG3" s="162" t="str">
        <f>IF(OR(FG$5=أساسيات!FI3,FG$5=أساسيات!FI4,FG$5=""),"",IF(SUMPRODUCT((YEAR(أساسيات!$L$2:$L$15)=YEAR(FG$4))*(MONTH(أساسيات!$L$2:$L$15)=$FC$1)*(DAY(أساسيات!$L$2:$L$15)=DAY(FG$4)))&gt;0,1,""))</f>
        <v/>
      </c>
      <c r="FH3" s="162" t="str">
        <f>IF(OR(FH$5=أساسيات!FJ3,FH$5=أساسيات!FJ4,FH$5=""),"",IF(SUMPRODUCT((YEAR(أساسيات!$L$2:$L$15)=YEAR(FH$4))*(MONTH(أساسيات!$L$2:$L$15)=$FC$1)*(DAY(أساسيات!$L$2:$L$15)=DAY(FH$4)))&gt;0,1,""))</f>
        <v/>
      </c>
      <c r="FI3" s="162" t="str">
        <f>IF(OR(FI$5=أساسيات!FK3,FI$5=أساسيات!FK4,FI$5=""),"",IF(SUMPRODUCT((YEAR(أساسيات!$L$2:$L$15)=YEAR(FI$4))*(MONTH(أساسيات!$L$2:$L$15)=$FC$1)*(DAY(أساسيات!$L$2:$L$15)=DAY(FI$4)))&gt;0,1,""))</f>
        <v/>
      </c>
      <c r="FJ3" s="162" t="str">
        <f>IF(OR(FJ$5=أساسيات!FL3,FJ$5=أساسيات!FL4,FJ$5=""),"",IF(SUMPRODUCT((YEAR(أساسيات!$L$2:$L$15)=YEAR(FJ$4))*(MONTH(أساسيات!$L$2:$L$15)=$FC$1)*(DAY(أساسيات!$L$2:$L$15)=DAY(FJ$4)))&gt;0,1,""))</f>
        <v/>
      </c>
      <c r="FK3" s="162" t="str">
        <f>IF(OR(FK$5=أساسيات!FM3,FK$5=أساسيات!FM4,FK$5=""),"",IF(SUMPRODUCT((YEAR(أساسيات!$L$2:$L$15)=YEAR(FK$4))*(MONTH(أساسيات!$L$2:$L$15)=$FC$1)*(DAY(أساسيات!$L$2:$L$15)=DAY(FK$4)))&gt;0,1,""))</f>
        <v/>
      </c>
      <c r="FL3" s="162" t="str">
        <f>IF(OR(FL$5=أساسيات!FN3,FL$5=أساسيات!FN4,FL$5=""),"",IF(SUMPRODUCT((YEAR(أساسيات!$L$2:$L$15)=YEAR(FL$4))*(MONTH(أساسيات!$L$2:$L$15)=$FC$1)*(DAY(أساسيات!$L$2:$L$15)=DAY(FL$4)))&gt;0,1,""))</f>
        <v/>
      </c>
      <c r="FM3" s="162" t="str">
        <f>IF(OR(FM$5=أساسيات!FO3,FM$5=أساسيات!FO4,FM$5=""),"",IF(SUMPRODUCT((YEAR(أساسيات!$L$2:$L$15)=YEAR(FM$4))*(MONTH(أساسيات!$L$2:$L$15)=$FC$1)*(DAY(أساسيات!$L$2:$L$15)=DAY(FM$4)))&gt;0,1,""))</f>
        <v/>
      </c>
      <c r="FN3" s="162" t="str">
        <f>IF(OR(FN$5=أساسيات!FP3,FN$5=أساسيات!FP4,FN$5=""),"",IF(SUMPRODUCT((YEAR(أساسيات!$L$2:$L$15)=YEAR(FN$4))*(MONTH(أساسيات!$L$2:$L$15)=$FC$1)*(DAY(أساسيات!$L$2:$L$15)=DAY(FN$4)))&gt;0,1,""))</f>
        <v/>
      </c>
      <c r="FO3" s="162" t="str">
        <f>IF(OR(FO$5=أساسيات!FQ3,FO$5=أساسيات!FQ4,FO$5=""),"",IF(SUMPRODUCT((YEAR(أساسيات!$L$2:$L$15)=YEAR(FO$4))*(MONTH(أساسيات!$L$2:$L$15)=$FC$1)*(DAY(أساسيات!$L$2:$L$15)=DAY(FO$4)))&gt;0,1,""))</f>
        <v/>
      </c>
      <c r="FP3" s="162" t="str">
        <f>IF(OR(FP$5=أساسيات!FR3,FP$5=أساسيات!FR4,FP$5=""),"",IF(SUMPRODUCT((YEAR(أساسيات!$L$2:$L$15)=YEAR(FP$4))*(MONTH(أساسيات!$L$2:$L$15)=$FC$1)*(DAY(أساسيات!$L$2:$L$15)=DAY(FP$4)))&gt;0,1,""))</f>
        <v/>
      </c>
      <c r="FQ3" s="162" t="str">
        <f>IF(OR(FQ$5=أساسيات!FS3,FQ$5=أساسيات!FS4,FQ$5=""),"",IF(SUMPRODUCT((YEAR(أساسيات!$L$2:$L$15)=YEAR(FQ$4))*(MONTH(أساسيات!$L$2:$L$15)=$FC$1)*(DAY(أساسيات!$L$2:$L$15)=DAY(FQ$4)))&gt;0,1,""))</f>
        <v/>
      </c>
      <c r="FR3" s="162" t="str">
        <f>IF(OR(FR$5=أساسيات!FT3,FR$5=أساسيات!FT4,FR$5=""),"",IF(SUMPRODUCT((YEAR(أساسيات!$L$2:$L$15)=YEAR(FR$4))*(MONTH(أساسيات!$L$2:$L$15)=$FC$1)*(DAY(أساسيات!$L$2:$L$15)=DAY(FR$4)))&gt;0,1,""))</f>
        <v/>
      </c>
      <c r="FS3" s="162" t="str">
        <f>IF(OR(FS$5=أساسيات!FU3,FS$5=أساسيات!FU4,FS$5=""),"",IF(SUMPRODUCT((YEAR(أساسيات!$L$2:$L$15)=YEAR(FS$4))*(MONTH(أساسيات!$L$2:$L$15)=$FC$1)*(DAY(أساسيات!$L$2:$L$15)=DAY(FS$4)))&gt;0,1,""))</f>
        <v/>
      </c>
      <c r="FT3" s="162" t="str">
        <f>IF(OR(FT$5=أساسيات!FV3,FT$5=أساسيات!FV4,FT$5=""),"",IF(SUMPRODUCT((YEAR(أساسيات!$L$2:$L$15)=YEAR(FT$4))*(MONTH(أساسيات!$L$2:$L$15)=$FC$1)*(DAY(أساسيات!$L$2:$L$15)=DAY(FT$4)))&gt;0,1,""))</f>
        <v/>
      </c>
      <c r="FU3" s="162" t="str">
        <f>IF(OR(FU$5=أساسيات!FW3,FU$5=أساسيات!FW4,FU$5=""),"",IF(SUMPRODUCT((YEAR(أساسيات!$L$2:$L$15)=YEAR(FU$4))*(MONTH(أساسيات!$L$2:$L$15)=$FC$1)*(DAY(أساسيات!$L$2:$L$15)=DAY(FU$4)))&gt;0,1,""))</f>
        <v/>
      </c>
      <c r="FV3" s="162" t="str">
        <f>IF(OR(FV$5=أساسيات!FX3,FV$5=أساسيات!FX4,FV$5=""),"",IF(SUMPRODUCT((YEAR(أساسيات!$L$2:$L$15)=YEAR(FV$4))*(MONTH(أساسيات!$L$2:$L$15)=$FC$1)*(DAY(أساسيات!$L$2:$L$15)=DAY(FV$4)))&gt;0,1,""))</f>
        <v/>
      </c>
      <c r="FW3" s="162" t="str">
        <f>IF(OR(FW$5=أساسيات!FY3,FW$5=أساسيات!FY4,FW$5=""),"",IF(SUMPRODUCT((YEAR(أساسيات!$L$2:$L$15)=YEAR(FW$4))*(MONTH(أساسيات!$L$2:$L$15)=$FC$1)*(DAY(أساسيات!$L$2:$L$15)=DAY(FW$4)))&gt;0,1,""))</f>
        <v/>
      </c>
      <c r="FX3" s="162" t="str">
        <f>IF(OR(FX$5=أساسيات!FZ3,FX$5=أساسيات!FZ4,FX$5=""),"",IF(SUMPRODUCT((YEAR(أساسيات!$L$2:$L$15)=YEAR(FX$4))*(MONTH(أساسيات!$L$2:$L$15)=$FC$1)*(DAY(أساسيات!$L$2:$L$15)=DAY(FX$4)))&gt;0,1,""))</f>
        <v/>
      </c>
      <c r="FY3" s="162" t="str">
        <f>IF(OR(FY$5=أساسيات!GA3,FY$5=أساسيات!GA4,FY$5=""),"",IF(SUMPRODUCT((YEAR(أساسيات!$L$2:$L$15)=YEAR(FY$4))*(MONTH(أساسيات!$L$2:$L$15)=$FC$1)*(DAY(أساسيات!$L$2:$L$15)=DAY(FY$4)))&gt;0,1,""))</f>
        <v/>
      </c>
      <c r="FZ3" s="162" t="str">
        <f>IF(OR(FZ$5=أساسيات!GB3,FZ$5=أساسيات!GB4,FZ$5=""),"",IF(SUMPRODUCT((YEAR(أساسيات!$L$2:$L$15)=YEAR(FZ$4))*(MONTH(أساسيات!$L$2:$L$15)=$FC$1)*(DAY(أساسيات!$L$2:$L$15)=DAY(FZ$4)))&gt;0,1,""))</f>
        <v/>
      </c>
      <c r="GA3" s="162" t="str">
        <f>IF(OR(GA$5=أساسيات!GC3,GA$5=أساسيات!GC4,GA$5=""),"",IF(SUMPRODUCT((YEAR(أساسيات!$L$2:$L$15)=YEAR(GA$4))*(MONTH(أساسيات!$L$2:$L$15)=$FC$1)*(DAY(أساسيات!$L$2:$L$15)=DAY(GA$4)))&gt;0,1,""))</f>
        <v/>
      </c>
      <c r="GB3" s="162" t="str">
        <f>IF(OR(GB$5=أساسيات!GD3,GB$5=أساسيات!GD4,GB$5=""),"",IF(SUMPRODUCT((YEAR(أساسيات!$L$2:$L$15)=YEAR(GB$4))*(MONTH(أساسيات!$L$2:$L$15)=$FC$1)*(DAY(أساسيات!$L$2:$L$15)=DAY(GB$4)))&gt;0,1,""))</f>
        <v/>
      </c>
      <c r="GC3" s="162" t="str">
        <f>IF(OR(GC$5=أساسيات!GE3,GC$5=أساسيات!GE4,GC$5=""),"",IF(SUMPRODUCT((YEAR(أساسيات!$L$2:$L$15)=YEAR(GC$4))*(MONTH(أساسيات!$L$2:$L$15)=$FC$1)*(DAY(أساسيات!$L$2:$L$15)=DAY(GC$4)))&gt;0,1,""))</f>
        <v/>
      </c>
      <c r="GD3" s="162" t="str">
        <f>IF(OR(GD$5=أساسيات!GF3,GD$5=أساسيات!GF4,GD$5=""),"",IF(SUMPRODUCT((YEAR(أساسيات!$L$2:$L$15)=YEAR(GD$4))*(MONTH(أساسيات!$L$2:$L$15)=$FC$1)*(DAY(أساسيات!$L$2:$L$15)=DAY(GD$4)))&gt;0,1,""))</f>
        <v/>
      </c>
      <c r="GE3" s="162" t="str">
        <f>IF(OR(GE$5=أساسيات!GG3,GE$5=أساسيات!GG4,GE$5=""),"",IF(SUMPRODUCT((YEAR(أساسيات!$L$2:$L$15)=YEAR(GE$4))*(MONTH(أساسيات!$L$2:$L$15)=$FC$1)*(DAY(أساسيات!$L$2:$L$15)=DAY(GE$4)))&gt;0,1,""))</f>
        <v/>
      </c>
      <c r="GF3" s="162" t="str">
        <f>IF(OR(GF$5=أساسيات!GH3,GF$5=أساسيات!GH4,GF$5=""),"",IF(SUMPRODUCT((YEAR(أساسيات!$L$2:$L$15)=YEAR(GF$4))*(MONTH(أساسيات!$L$2:$L$15)=$FC$1)*(DAY(أساسيات!$L$2:$L$15)=DAY(GF$4)))&gt;0,1,""))</f>
        <v/>
      </c>
      <c r="GG3" s="162" t="str">
        <f>IF(OR(GG$5=أساسيات!GI3,GG$5=أساسيات!GI4,GG$5=""),"",IF(SUMPRODUCT((YEAR(أساسيات!$L$2:$L$15)=YEAR(GG$4))*(MONTH(أساسيات!$L$2:$L$15)=$FC$1)*(DAY(أساسيات!$L$2:$L$15)=DAY(GG$4)))&gt;0,1,""))</f>
        <v/>
      </c>
      <c r="GH3" s="165" t="str">
        <f>IF(OR(GH$5=أساسيات!GJ3,GH$5=أساسيات!GJ4,GH$5=""),"",IF(SUMPRODUCT((YEAR(أساسيات!$L$2:$L$15)=YEAR(GH$4))*(MONTH(أساسيات!$L$2:$L$15)=$GH$1)*(DAY(أساسيات!$L$2:$L$15)=DAY(GH$4)))&gt;0,1,""))</f>
        <v/>
      </c>
      <c r="GI3" s="164" t="str">
        <f>IF(OR(GI$5=أساسيات!GK3,GI$5=أساسيات!GK4,GI$5=""),"",IF(SUMPRODUCT((YEAR(أساسيات!$L$2:$L$15)=YEAR(GI$4))*(MONTH(أساسيات!$L$2:$L$15)=$GH$1)*(DAY(أساسيات!$L$2:$L$15)=DAY(GI$4)))&gt;0,1,""))</f>
        <v/>
      </c>
      <c r="GJ3" s="164" t="str">
        <f>IF(OR(GJ$5=أساسيات!GL3,GJ$5=أساسيات!GL4,GJ$5=""),"",IF(SUMPRODUCT((YEAR(أساسيات!$L$2:$L$15)=YEAR(GJ$4))*(MONTH(أساسيات!$L$2:$L$15)=$GH$1)*(DAY(أساسيات!$L$2:$L$15)=DAY(GJ$4)))&gt;0,1,""))</f>
        <v/>
      </c>
      <c r="GK3" s="164" t="str">
        <f>IF(OR(GK$5=أساسيات!GM3,GK$5=أساسيات!GM4,GK$5=""),"",IF(SUMPRODUCT((YEAR(أساسيات!$L$2:$L$15)=YEAR(GK$4))*(MONTH(أساسيات!$L$2:$L$15)=$GH$1)*(DAY(أساسيات!$L$2:$L$15)=DAY(GK$4)))&gt;0,1,""))</f>
        <v/>
      </c>
      <c r="GL3" s="162" t="str">
        <f>IF(OR(GL$5=أساسيات!GN3,GL$5=أساسيات!GN4,GL$5=""),"",IF(SUMPRODUCT((YEAR(أساسيات!$L$2:$L$15)=YEAR(GL$4))*(MONTH(أساسيات!$L$2:$L$15)=$GH$1)*(DAY(أساسيات!$L$2:$L$15)=DAY(GL$4)))&gt;0,1,""))</f>
        <v/>
      </c>
      <c r="GM3" s="162" t="str">
        <f>IF(OR(GM$5=أساسيات!GO3,GM$5=أساسيات!GO4,GM$5=""),"",IF(SUMPRODUCT((YEAR(أساسيات!$L$2:$L$15)=YEAR(GM$4))*(MONTH(أساسيات!$L$2:$L$15)=$GH$1)*(DAY(أساسيات!$L$2:$L$15)=DAY(GM$4)))&gt;0,1,""))</f>
        <v/>
      </c>
      <c r="GN3" s="162" t="str">
        <f>IF(OR(GN$5=أساسيات!GP3,GN$5=أساسيات!GP4,GN$5=""),"",IF(SUMPRODUCT((YEAR(أساسيات!$L$2:$L$15)=YEAR(GN$4))*(MONTH(أساسيات!$L$2:$L$15)=$GH$1)*(DAY(أساسيات!$L$2:$L$15)=DAY(GN$4)))&gt;0,1,""))</f>
        <v/>
      </c>
      <c r="GO3" s="162" t="str">
        <f>IF(OR(GO$5=أساسيات!GQ3,GO$5=أساسيات!GQ4,GO$5=""),"",IF(SUMPRODUCT((YEAR(أساسيات!$L$2:$L$15)=YEAR(GO$4))*(MONTH(أساسيات!$L$2:$L$15)=$GH$1)*(DAY(أساسيات!$L$2:$L$15)=DAY(GO$4)))&gt;0,1,""))</f>
        <v/>
      </c>
      <c r="GP3" s="162" t="str">
        <f>IF(OR(GP$5=أساسيات!GR3,GP$5=أساسيات!GR4,GP$5=""),"",IF(SUMPRODUCT((YEAR(أساسيات!$L$2:$L$15)=YEAR(GP$4))*(MONTH(أساسيات!$L$2:$L$15)=$GH$1)*(DAY(أساسيات!$L$2:$L$15)=DAY(GP$4)))&gt;0,1,""))</f>
        <v/>
      </c>
      <c r="GQ3" s="162" t="str">
        <f>IF(OR(GQ$5=أساسيات!GS3,GQ$5=أساسيات!GS4,GQ$5=""),"",IF(SUMPRODUCT((YEAR(أساسيات!$L$2:$L$15)=YEAR(GQ$4))*(MONTH(أساسيات!$L$2:$L$15)=$GH$1)*(DAY(أساسيات!$L$2:$L$15)=DAY(GQ$4)))&gt;0,1,""))</f>
        <v/>
      </c>
      <c r="GR3" s="162" t="str">
        <f>IF(OR(GR$5=أساسيات!GT3,GR$5=أساسيات!GT4,GR$5=""),"",IF(SUMPRODUCT((YEAR(أساسيات!$L$2:$L$15)=YEAR(GR$4))*(MONTH(أساسيات!$L$2:$L$15)=$GH$1)*(DAY(أساسيات!$L$2:$L$15)=DAY(GR$4)))&gt;0,1,""))</f>
        <v/>
      </c>
      <c r="GS3" s="162" t="str">
        <f>IF(OR(GS$5=أساسيات!GU3,GS$5=أساسيات!GU4,GS$5=""),"",IF(SUMPRODUCT((YEAR(أساسيات!$L$2:$L$15)=YEAR(GS$4))*(MONTH(أساسيات!$L$2:$L$15)=$GH$1)*(DAY(أساسيات!$L$2:$L$15)=DAY(GS$4)))&gt;0,1,""))</f>
        <v/>
      </c>
      <c r="GT3" s="162" t="str">
        <f>IF(OR(GT$5=أساسيات!GV3,GT$5=أساسيات!GV4,GT$5=""),"",IF(SUMPRODUCT((YEAR(أساسيات!$L$2:$L$15)=YEAR(GT$4))*(MONTH(أساسيات!$L$2:$L$15)=$GH$1)*(DAY(أساسيات!$L$2:$L$15)=DAY(GT$4)))&gt;0,1,""))</f>
        <v/>
      </c>
      <c r="GU3" s="162" t="str">
        <f>IF(OR(GU$5=أساسيات!GW3,GU$5=أساسيات!GW4,GU$5=""),"",IF(SUMPRODUCT((YEAR(أساسيات!$L$2:$L$15)=YEAR(GU$4))*(MONTH(أساسيات!$L$2:$L$15)=$GH$1)*(DAY(أساسيات!$L$2:$L$15)=DAY(GU$4)))&gt;0,1,""))</f>
        <v/>
      </c>
      <c r="GV3" s="162" t="str">
        <f>IF(OR(GV$5=أساسيات!GX3,GV$5=أساسيات!GX4,GV$5=""),"",IF(SUMPRODUCT((YEAR(أساسيات!$L$2:$L$15)=YEAR(GV$4))*(MONTH(أساسيات!$L$2:$L$15)=$GH$1)*(DAY(أساسيات!$L$2:$L$15)=DAY(GV$4)))&gt;0,1,""))</f>
        <v/>
      </c>
      <c r="GW3" s="162" t="str">
        <f>IF(OR(GW$5=أساسيات!GY3,GW$5=أساسيات!GY4,GW$5=""),"",IF(SUMPRODUCT((YEAR(أساسيات!$L$2:$L$15)=YEAR(GW$4))*(MONTH(أساسيات!$L$2:$L$15)=$GH$1)*(DAY(أساسيات!$L$2:$L$15)=DAY(GW$4)))&gt;0,1,""))</f>
        <v/>
      </c>
      <c r="GX3" s="162" t="str">
        <f>IF(OR(GX$5=أساسيات!GZ3,GX$5=أساسيات!GZ4,GX$5=""),"",IF(SUMPRODUCT((YEAR(أساسيات!$L$2:$L$15)=YEAR(GX$4))*(MONTH(أساسيات!$L$2:$L$15)=$GH$1)*(DAY(أساسيات!$L$2:$L$15)=DAY(GX$4)))&gt;0,1,""))</f>
        <v/>
      </c>
      <c r="GY3" s="162" t="str">
        <f>IF(OR(GY$5=أساسيات!HA3,GY$5=أساسيات!HA4,GY$5=""),"",IF(SUMPRODUCT((YEAR(أساسيات!$L$2:$L$15)=YEAR(GY$4))*(MONTH(أساسيات!$L$2:$L$15)=$GH$1)*(DAY(أساسيات!$L$2:$L$15)=DAY(GY$4)))&gt;0,1,""))</f>
        <v/>
      </c>
      <c r="GZ3" s="162" t="str">
        <f>IF(OR(GZ$5=أساسيات!HB3,GZ$5=أساسيات!HB4,GZ$5=""),"",IF(SUMPRODUCT((YEAR(أساسيات!$L$2:$L$15)=YEAR(GZ$4))*(MONTH(أساسيات!$L$2:$L$15)=$GH$1)*(DAY(أساسيات!$L$2:$L$15)=DAY(GZ$4)))&gt;0,1,""))</f>
        <v/>
      </c>
      <c r="HA3" s="162" t="str">
        <f>IF(OR(HA$5=أساسيات!HC3,HA$5=أساسيات!HC4,HA$5=""),"",IF(SUMPRODUCT((YEAR(أساسيات!$L$2:$L$15)=YEAR(HA$4))*(MONTH(أساسيات!$L$2:$L$15)=$GH$1)*(DAY(أساسيات!$L$2:$L$15)=DAY(HA$4)))&gt;0,1,""))</f>
        <v/>
      </c>
      <c r="HB3" s="162" t="str">
        <f>IF(OR(HB$5=أساسيات!HD3,HB$5=أساسيات!HD4,HB$5=""),"",IF(SUMPRODUCT((YEAR(أساسيات!$L$2:$L$15)=YEAR(HB$4))*(MONTH(أساسيات!$L$2:$L$15)=$GH$1)*(DAY(أساسيات!$L$2:$L$15)=DAY(HB$4)))&gt;0,1,""))</f>
        <v/>
      </c>
      <c r="HC3" s="162" t="str">
        <f>IF(OR(HC$5=أساسيات!HE3,HC$5=أساسيات!HE4,HC$5=""),"",IF(SUMPRODUCT((YEAR(أساسيات!$L$2:$L$15)=YEAR(HC$4))*(MONTH(أساسيات!$L$2:$L$15)=$GH$1)*(DAY(أساسيات!$L$2:$L$15)=DAY(HC$4)))&gt;0,1,""))</f>
        <v/>
      </c>
      <c r="HD3" s="162" t="str">
        <f>IF(OR(HD$5=أساسيات!HF3,HD$5=أساسيات!HF4,HD$5=""),"",IF(SUMPRODUCT((YEAR(أساسيات!$L$2:$L$15)=YEAR(HD$4))*(MONTH(أساسيات!$L$2:$L$15)=$GH$1)*(DAY(أساسيات!$L$2:$L$15)=DAY(HD$4)))&gt;0,1,""))</f>
        <v/>
      </c>
      <c r="HE3" s="162" t="str">
        <f>IF(OR(HE$5=أساسيات!HG3,HE$5=أساسيات!HG4,HE$5=""),"",IF(SUMPRODUCT((YEAR(أساسيات!$L$2:$L$15)=YEAR(HE$4))*(MONTH(أساسيات!$L$2:$L$15)=$GH$1)*(DAY(أساسيات!$L$2:$L$15)=DAY(HE$4)))&gt;0,1,""))</f>
        <v/>
      </c>
      <c r="HF3" s="162" t="str">
        <f>IF(OR(HF$5=أساسيات!HH3,HF$5=أساسيات!HH4,HF$5=""),"",IF(SUMPRODUCT((YEAR(أساسيات!$L$2:$L$15)=YEAR(HF$4))*(MONTH(أساسيات!$L$2:$L$15)=$GH$1)*(DAY(أساسيات!$L$2:$L$15)=DAY(HF$4)))&gt;0,1,""))</f>
        <v/>
      </c>
      <c r="HG3" s="162" t="str">
        <f>IF(OR(HG$5=أساسيات!HI3,HG$5=أساسيات!HI4,HG$5=""),"",IF(SUMPRODUCT((YEAR(أساسيات!$L$2:$L$15)=YEAR(HG$4))*(MONTH(أساسيات!$L$2:$L$15)=$GH$1)*(DAY(أساسيات!$L$2:$L$15)=DAY(HG$4)))&gt;0,1,""))</f>
        <v/>
      </c>
      <c r="HH3" s="162" t="str">
        <f>IF(OR(HH$5=أساسيات!HJ3,HH$5=أساسيات!HJ4,HH$5=""),"",IF(SUMPRODUCT((YEAR(أساسيات!$L$2:$L$15)=YEAR(HH$4))*(MONTH(أساسيات!$L$2:$L$15)=$GH$1)*(DAY(أساسيات!$L$2:$L$15)=DAY(HH$4)))&gt;0,1,""))</f>
        <v/>
      </c>
      <c r="HI3" s="162" t="str">
        <f>IF(OR(HI$5=أساسيات!HK3,HI$5=أساسيات!HK4,HI$5=""),"",IF(SUMPRODUCT((YEAR(أساسيات!$L$2:$L$15)=YEAR(HI$4))*(MONTH(أساسيات!$L$2:$L$15)=$GH$1)*(DAY(أساسيات!$L$2:$L$15)=DAY(HI$4)))&gt;0,1,""))</f>
        <v/>
      </c>
      <c r="HJ3" s="162" t="str">
        <f>IF(OR(HJ$5=أساسيات!HL3,HJ$5=أساسيات!HL4,HJ$5=""),"",IF(SUMPRODUCT((YEAR(أساسيات!$L$2:$L$15)=YEAR(HJ$4))*(MONTH(أساسيات!$L$2:$L$15)=$GH$1)*(DAY(أساسيات!$L$2:$L$15)=DAY(HJ$4)))&gt;0,1,""))</f>
        <v/>
      </c>
      <c r="HK3" s="162" t="str">
        <f>IF(OR(HK$5=أساسيات!HM3,HK$5=أساسيات!HM4,HK$5=""),"",IF(SUMPRODUCT((YEAR(أساسيات!$L$2:$L$15)=YEAR(HK$4))*(MONTH(أساسيات!$L$2:$L$15)=$GH$1)*(DAY(أساسيات!$L$2:$L$15)=DAY(HK$4)))&gt;0,1,""))</f>
        <v/>
      </c>
      <c r="HL3" s="162" t="str">
        <f>IF(OR(HL$5=أساسيات!HN3,HL$5=أساسيات!HN4,HL$5=""),"",IF(SUMPRODUCT((YEAR(أساسيات!$L$2:$L$15)=YEAR(HL$4))*(MONTH(أساسيات!$L$2:$L$15)=$GH$1)*(DAY(أساسيات!$L$2:$L$15)=DAY(HL$4)))&gt;0,1,""))</f>
        <v/>
      </c>
      <c r="HM3" s="165" t="str">
        <f>IF(OR(HM$5=أساسيات!HO3,HM$5=أساسيات!HO4,HM$5=""),"",IF(SUMPRODUCT((YEAR(أساسيات!$L$2:$L$15)=YEAR(HM$4))*(MONTH(أساسيات!$L$2:$L$15)=$HM$1)*(DAY(أساسيات!$L$2:$L$15)=DAY(HM$4)))&gt;0,1,""))</f>
        <v/>
      </c>
      <c r="HN3" s="164" t="str">
        <f>IF(OR(HN$5=أساسيات!HP3,HN$5=أساسيات!HP4,HN$5=""),"",IF(SUMPRODUCT((YEAR(أساسيات!$L$2:$L$15)=YEAR(HN$4))*(MONTH(أساسيات!$L$2:$L$15)=$HM$1)*(DAY(أساسيات!$L$2:$L$15)=DAY(HN$4)))&gt;0,1,""))</f>
        <v/>
      </c>
      <c r="HO3" s="164" t="str">
        <f>IF(OR(HO$5=أساسيات!HQ3,HO$5=أساسيات!HQ4,HO$5=""),"",IF(SUMPRODUCT((YEAR(أساسيات!$L$2:$L$15)=YEAR(HO$4))*(MONTH(أساسيات!$L$2:$L$15)=$HM$1)*(DAY(أساسيات!$L$2:$L$15)=DAY(HO$4)))&gt;0,1,""))</f>
        <v/>
      </c>
      <c r="HP3" s="162" t="str">
        <f>IF(OR(HP$5=أساسيات!HR3,HP$5=أساسيات!HR4,HP$5=""),"",IF(SUMPRODUCT((YEAR(أساسيات!$L$2:$L$15)=YEAR(HP$4))*(MONTH(أساسيات!$L$2:$L$15)=$HM$1)*(DAY(أساسيات!$L$2:$L$15)=DAY(HP$4)))&gt;0,1,""))</f>
        <v/>
      </c>
      <c r="HQ3" s="162" t="str">
        <f>IF(OR(HQ$5=أساسيات!HS3,HQ$5=أساسيات!HS4,HQ$5=""),"",IF(SUMPRODUCT((YEAR(أساسيات!$L$2:$L$15)=YEAR(HQ$4))*(MONTH(أساسيات!$L$2:$L$15)=$HM$1)*(DAY(أساسيات!$L$2:$L$15)=DAY(HQ$4)))&gt;0,1,""))</f>
        <v/>
      </c>
      <c r="HR3" s="162" t="str">
        <f>IF(OR(HR$5=أساسيات!HT3,HR$5=أساسيات!HT4,HR$5=""),"",IF(SUMPRODUCT((YEAR(أساسيات!$L$2:$L$15)=YEAR(HR$4))*(MONTH(أساسيات!$L$2:$L$15)=$HM$1)*(DAY(أساسيات!$L$2:$L$15)=DAY(HR$4)))&gt;0,1,""))</f>
        <v/>
      </c>
      <c r="HS3" s="162" t="str">
        <f>IF(OR(HS$5=أساسيات!HU3,HS$5=أساسيات!HU4,HS$5=""),"",IF(SUMPRODUCT((YEAR(أساسيات!$L$2:$L$15)=YEAR(HS$4))*(MONTH(أساسيات!$L$2:$L$15)=$HM$1)*(DAY(أساسيات!$L$2:$L$15)=DAY(HS$4)))&gt;0,1,""))</f>
        <v/>
      </c>
      <c r="HT3" s="162" t="str">
        <f>IF(OR(HT$5=أساسيات!HV3,HT$5=أساسيات!HV4,HT$5=""),"",IF(SUMPRODUCT((YEAR(أساسيات!$L$2:$L$15)=YEAR(HT$4))*(MONTH(أساسيات!$L$2:$L$15)=$HM$1)*(DAY(أساسيات!$L$2:$L$15)=DAY(HT$4)))&gt;0,1,""))</f>
        <v/>
      </c>
      <c r="HU3" s="162" t="str">
        <f>IF(OR(HU$5=أساسيات!HW3,HU$5=أساسيات!HW4,HU$5=""),"",IF(SUMPRODUCT((YEAR(أساسيات!$L$2:$L$15)=YEAR(HU$4))*(MONTH(أساسيات!$L$2:$L$15)=$HM$1)*(DAY(أساسيات!$L$2:$L$15)=DAY(HU$4)))&gt;0,1,""))</f>
        <v/>
      </c>
      <c r="HV3" s="162" t="str">
        <f>IF(OR(HV$5=أساسيات!HX3,HV$5=أساسيات!HX4,HV$5=""),"",IF(SUMPRODUCT((YEAR(أساسيات!$L$2:$L$15)=YEAR(HV$4))*(MONTH(أساسيات!$L$2:$L$15)=$HM$1)*(DAY(أساسيات!$L$2:$L$15)=DAY(HV$4)))&gt;0,1,""))</f>
        <v/>
      </c>
      <c r="HW3" s="162" t="str">
        <f>IF(OR(HW$5=أساسيات!HY3,HW$5=أساسيات!HY4,HW$5=""),"",IF(SUMPRODUCT((YEAR(أساسيات!$L$2:$L$15)=YEAR(HW$4))*(MONTH(أساسيات!$L$2:$L$15)=$HM$1)*(DAY(أساسيات!$L$2:$L$15)=DAY(HW$4)))&gt;0,1,""))</f>
        <v/>
      </c>
      <c r="HX3" s="162" t="str">
        <f>IF(OR(HX$5=أساسيات!HZ3,HX$5=أساسيات!HZ4,HX$5=""),"",IF(SUMPRODUCT((YEAR(أساسيات!$L$2:$L$15)=YEAR(HX$4))*(MONTH(أساسيات!$L$2:$L$15)=$HM$1)*(DAY(أساسيات!$L$2:$L$15)=DAY(HX$4)))&gt;0,1,""))</f>
        <v/>
      </c>
      <c r="HY3" s="162" t="str">
        <f>IF(OR(HY$5=أساسيات!IA3,HY$5=أساسيات!IA4,HY$5=""),"",IF(SUMPRODUCT((YEAR(أساسيات!$L$2:$L$15)=YEAR(HY$4))*(MONTH(أساسيات!$L$2:$L$15)=$HM$1)*(DAY(أساسيات!$L$2:$L$15)=DAY(HY$4)))&gt;0,1,""))</f>
        <v/>
      </c>
      <c r="HZ3" s="162" t="str">
        <f>IF(OR(HZ$5=أساسيات!IB3,HZ$5=أساسيات!IB4,HZ$5=""),"",IF(SUMPRODUCT((YEAR(أساسيات!$L$2:$L$15)=YEAR(HZ$4))*(MONTH(أساسيات!$L$2:$L$15)=$HM$1)*(DAY(أساسيات!$L$2:$L$15)=DAY(HZ$4)))&gt;0,1,""))</f>
        <v/>
      </c>
      <c r="IA3" s="162" t="str">
        <f>IF(OR(IA$5=أساسيات!IC3,IA$5=أساسيات!IC4,IA$5=""),"",IF(SUMPRODUCT((YEAR(أساسيات!$L$2:$L$15)=YEAR(IA$4))*(MONTH(أساسيات!$L$2:$L$15)=$HM$1)*(DAY(أساسيات!$L$2:$L$15)=DAY(IA$4)))&gt;0,1,""))</f>
        <v/>
      </c>
      <c r="IB3" s="162" t="str">
        <f>IF(OR(IB$5=أساسيات!ID3,IB$5=أساسيات!ID4,IB$5=""),"",IF(SUMPRODUCT((YEAR(أساسيات!$L$2:$L$15)=YEAR(IB$4))*(MONTH(أساسيات!$L$2:$L$15)=$HM$1)*(DAY(أساسيات!$L$2:$L$15)=DAY(IB$4)))&gt;0,1,""))</f>
        <v/>
      </c>
      <c r="IC3" s="162" t="str">
        <f>IF(OR(IC$5=أساسيات!IE3,IC$5=أساسيات!IE4,IC$5=""),"",IF(SUMPRODUCT((YEAR(أساسيات!$L$2:$L$15)=YEAR(IC$4))*(MONTH(أساسيات!$L$2:$L$15)=$HM$1)*(DAY(أساسيات!$L$2:$L$15)=DAY(IC$4)))&gt;0,1,""))</f>
        <v/>
      </c>
      <c r="ID3" s="162" t="str">
        <f>IF(OR(ID$5=أساسيات!IF3,ID$5=أساسيات!IF4,ID$5=""),"",IF(SUMPRODUCT((YEAR(أساسيات!$L$2:$L$15)=YEAR(ID$4))*(MONTH(أساسيات!$L$2:$L$15)=$HM$1)*(DAY(أساسيات!$L$2:$L$15)=DAY(ID$4)))&gt;0,1,""))</f>
        <v/>
      </c>
      <c r="IE3" s="162" t="str">
        <f>IF(OR(IE$5=أساسيات!IG3,IE$5=أساسيات!IG4,IE$5=""),"",IF(SUMPRODUCT((YEAR(أساسيات!$L$2:$L$15)=YEAR(IE$4))*(MONTH(أساسيات!$L$2:$L$15)=$HM$1)*(DAY(أساسيات!$L$2:$L$15)=DAY(IE$4)))&gt;0,1,""))</f>
        <v/>
      </c>
      <c r="IF3" s="162" t="str">
        <f>IF(OR(IF$5=أساسيات!IH3,IF$5=أساسيات!IH4,IF$5=""),"",IF(SUMPRODUCT((YEAR(أساسيات!$L$2:$L$15)=YEAR(IF$4))*(MONTH(أساسيات!$L$2:$L$15)=$HM$1)*(DAY(أساسيات!$L$2:$L$15)=DAY(IF$4)))&gt;0,1,""))</f>
        <v/>
      </c>
      <c r="IG3" s="162" t="str">
        <f>IF(OR(IG$5=أساسيات!II3,IG$5=أساسيات!II4,IG$5=""),"",IF(SUMPRODUCT((YEAR(أساسيات!$L$2:$L$15)=YEAR(IG$4))*(MONTH(أساسيات!$L$2:$L$15)=$HM$1)*(DAY(أساسيات!$L$2:$L$15)=DAY(IG$4)))&gt;0,1,""))</f>
        <v/>
      </c>
      <c r="IH3" s="162" t="str">
        <f>IF(OR(IH$5=أساسيات!IJ3,IH$5=أساسيات!IJ4,IH$5=""),"",IF(SUMPRODUCT((YEAR(أساسيات!$L$2:$L$15)=YEAR(IH$4))*(MONTH(أساسيات!$L$2:$L$15)=$HM$1)*(DAY(أساسيات!$L$2:$L$15)=DAY(IH$4)))&gt;0,1,""))</f>
        <v/>
      </c>
      <c r="II3" s="162" t="str">
        <f>IF(OR(II$5=أساسيات!IK3,II$5=أساسيات!IK4,II$5=""),"",IF(SUMPRODUCT((YEAR(أساسيات!$L$2:$L$15)=YEAR(II$4))*(MONTH(أساسيات!$L$2:$L$15)=$HM$1)*(DAY(أساسيات!$L$2:$L$15)=DAY(II$4)))&gt;0,1,""))</f>
        <v/>
      </c>
      <c r="IJ3" s="162" t="str">
        <f>IF(OR(IJ$5=أساسيات!IL3,IJ$5=أساسيات!IL4,IJ$5=""),"",IF(SUMPRODUCT((YEAR(أساسيات!$L$2:$L$15)=YEAR(IJ$4))*(MONTH(أساسيات!$L$2:$L$15)=$HM$1)*(DAY(أساسيات!$L$2:$L$15)=DAY(IJ$4)))&gt;0,1,""))</f>
        <v/>
      </c>
      <c r="IK3" s="162" t="str">
        <f>IF(OR(IK$5=أساسيات!IM3,IK$5=أساسيات!IM4,IK$5=""),"",IF(SUMPRODUCT((YEAR(أساسيات!$L$2:$L$15)=YEAR(IK$4))*(MONTH(أساسيات!$L$2:$L$15)=$HM$1)*(DAY(أساسيات!$L$2:$L$15)=DAY(IK$4)))&gt;0,1,""))</f>
        <v/>
      </c>
      <c r="IL3" s="162" t="str">
        <f>IF(OR(IL$5=أساسيات!IN3,IL$5=أساسيات!IN4,IL$5=""),"",IF(SUMPRODUCT((YEAR(أساسيات!$L$2:$L$15)=YEAR(IL$4))*(MONTH(أساسيات!$L$2:$L$15)=$HM$1)*(DAY(أساسيات!$L$2:$L$15)=DAY(IL$4)))&gt;0,1,""))</f>
        <v/>
      </c>
      <c r="IM3" s="162" t="str">
        <f>IF(OR(IM$5=أساسيات!IO3,IM$5=أساسيات!IO4,IM$5=""),"",IF(SUMPRODUCT((YEAR(أساسيات!$L$2:$L$15)=YEAR(IM$4))*(MONTH(أساسيات!$L$2:$L$15)=$HM$1)*(DAY(أساسيات!$L$2:$L$15)=DAY(IM$4)))&gt;0,1,""))</f>
        <v/>
      </c>
      <c r="IN3" s="162" t="str">
        <f>IF(OR(IN$5=أساسيات!IP3,IN$5=أساسيات!IP4,IN$5=""),"",IF(SUMPRODUCT((YEAR(أساسيات!$L$2:$L$15)=YEAR(IN$4))*(MONTH(أساسيات!$L$2:$L$15)=$HM$1)*(DAY(أساسيات!$L$2:$L$15)=DAY(IN$4)))&gt;0,1,""))</f>
        <v/>
      </c>
      <c r="IO3" s="162" t="str">
        <f>IF(OR(IO$5=أساسيات!IQ3,IO$5=أساسيات!IQ4,IO$5=""),"",IF(SUMPRODUCT((YEAR(أساسيات!$L$2:$L$15)=YEAR(IO$4))*(MONTH(أساسيات!$L$2:$L$15)=$HM$1)*(DAY(أساسيات!$L$2:$L$15)=DAY(IO$4)))&gt;0,1,""))</f>
        <v/>
      </c>
      <c r="IP3" s="162" t="str">
        <f>IF(OR(IP$5=أساسيات!IR3,IP$5=أساسيات!IR4,IP$5=""),"",IF(SUMPRODUCT((YEAR(أساسيات!$L$2:$L$15)=YEAR(IP$4))*(MONTH(أساسيات!$L$2:$L$15)=$HM$1)*(DAY(أساسيات!$L$2:$L$15)=DAY(IP$4)))&gt;0,1,""))</f>
        <v/>
      </c>
      <c r="IQ3" s="162" t="str">
        <f>IF(OR(IQ$5=أساسيات!IS3,IQ$5=أساسيات!IS4,IQ$5=""),"",IF(SUMPRODUCT((YEAR(أساسيات!$L$2:$L$15)=YEAR(IQ$4))*(MONTH(أساسيات!$L$2:$L$15)=$HM$1)*(DAY(أساسيات!$L$2:$L$15)=DAY(IQ$4)))&gt;0,1,""))</f>
        <v/>
      </c>
      <c r="IR3" s="165" t="str">
        <f>IF(OR(IR$5=أساسيات!IT3,IR$5=أساسيات!IT4,IR$5=""),"",IF(SUMPRODUCT((YEAR(أساسيات!$L$2:$L$15)=YEAR(IR$4))*(MONTH(أساسيات!$L$2:$L$15)=$IR$1)*(DAY(أساسيات!$L$2:$L$15)=DAY(IR$4)))&gt;0,1,""))</f>
        <v/>
      </c>
      <c r="IS3" s="164" t="str">
        <f>IF(OR(IS$5=أساسيات!IU3,IS$5=أساسيات!IU4,IS$5=""),"",IF(SUMPRODUCT((YEAR(أساسيات!$L$2:$L$15)=YEAR(IS$4))*(MONTH(أساسيات!$L$2:$L$15)=$IR$1)*(DAY(أساسيات!$L$2:$L$15)=DAY(IS$4)))&gt;0,1,""))</f>
        <v/>
      </c>
      <c r="IT3" s="164" t="str">
        <f>IF(OR(IT$5=أساسيات!IV3,IT$5=أساسيات!IV4,IT$5=""),"",IF(SUMPRODUCT((YEAR(أساسيات!$L$2:$L$15)=YEAR(IT$4))*(MONTH(أساسيات!$L$2:$L$15)=$IR$1)*(DAY(أساسيات!$L$2:$L$15)=DAY(IT$4)))&gt;0,1,""))</f>
        <v/>
      </c>
      <c r="IU3" s="162" t="str">
        <f>IF(OR(IU$5=أساسيات!IW3,IU$5=أساسيات!IW4,IU$5=""),"",IF(SUMPRODUCT((YEAR(أساسيات!$L$2:$L$15)=YEAR(IU$4))*(MONTH(أساسيات!$L$2:$L$15)=$IR$1)*(DAY(أساسيات!$L$2:$L$15)=DAY(IU$4)))&gt;0,1,""))</f>
        <v/>
      </c>
      <c r="IV3" s="162" t="str">
        <f>IF(OR(IV$5=أساسيات!IX3,IV$5=أساسيات!IX4,IV$5=""),"",IF(SUMPRODUCT((YEAR(أساسيات!$L$2:$L$15)=YEAR(IV$4))*(MONTH(أساسيات!$L$2:$L$15)=$IR$1)*(DAY(أساسيات!$L$2:$L$15)=DAY(IV$4)))&gt;0,1,""))</f>
        <v/>
      </c>
      <c r="IW3" s="162" t="str">
        <f>IF(OR(IW$5=أساسيات!IY3,IW$5=أساسيات!IY4,IW$5=""),"",IF(SUMPRODUCT((YEAR(أساسيات!$L$2:$L$15)=YEAR(IW$4))*(MONTH(أساسيات!$L$2:$L$15)=$IR$1)*(DAY(أساسيات!$L$2:$L$15)=DAY(IW$4)))&gt;0,1,""))</f>
        <v/>
      </c>
      <c r="IX3" s="162" t="str">
        <f>IF(OR(IX$5=أساسيات!IZ3,IX$5=أساسيات!IZ4,IX$5=""),"",IF(SUMPRODUCT((YEAR(أساسيات!$L$2:$L$15)=YEAR(IX$4))*(MONTH(أساسيات!$L$2:$L$15)=$IR$1)*(DAY(أساسيات!$L$2:$L$15)=DAY(IX$4)))&gt;0,1,""))</f>
        <v/>
      </c>
      <c r="IY3" s="162" t="str">
        <f>IF(OR(IY$5=أساسيات!JA3,IY$5=أساسيات!JA4,IY$5=""),"",IF(SUMPRODUCT((YEAR(أساسيات!$L$2:$L$15)=YEAR(IY$4))*(MONTH(أساسيات!$L$2:$L$15)=$IR$1)*(DAY(أساسيات!$L$2:$L$15)=DAY(IY$4)))&gt;0,1,""))</f>
        <v/>
      </c>
      <c r="IZ3" s="162" t="str">
        <f>IF(OR(IZ$5=أساسيات!JB3,IZ$5=أساسيات!JB4,IZ$5=""),"",IF(SUMPRODUCT((YEAR(أساسيات!$L$2:$L$15)=YEAR(IZ$4))*(MONTH(أساسيات!$L$2:$L$15)=$IR$1)*(DAY(أساسيات!$L$2:$L$15)=DAY(IZ$4)))&gt;0,1,""))</f>
        <v/>
      </c>
      <c r="JA3" s="162" t="str">
        <f>IF(OR(JA$5=أساسيات!JC3,JA$5=أساسيات!JC4,JA$5=""),"",IF(SUMPRODUCT((YEAR(أساسيات!$L$2:$L$15)=YEAR(JA$4))*(MONTH(أساسيات!$L$2:$L$15)=$IR$1)*(DAY(أساسيات!$L$2:$L$15)=DAY(JA$4)))&gt;0,1,""))</f>
        <v/>
      </c>
      <c r="JB3" s="162" t="str">
        <f>IF(OR(JB$5=أساسيات!JD3,JB$5=أساسيات!JD4,JB$5=""),"",IF(SUMPRODUCT((YEAR(أساسيات!$L$2:$L$15)=YEAR(JB$4))*(MONTH(أساسيات!$L$2:$L$15)=$IR$1)*(DAY(أساسيات!$L$2:$L$15)=DAY(JB$4)))&gt;0,1,""))</f>
        <v/>
      </c>
      <c r="JC3" s="162" t="str">
        <f>IF(OR(JC$5=أساسيات!JE3,JC$5=أساسيات!JE4,JC$5=""),"",IF(SUMPRODUCT((YEAR(أساسيات!$L$2:$L$15)=YEAR(JC$4))*(MONTH(أساسيات!$L$2:$L$15)=$IR$1)*(DAY(أساسيات!$L$2:$L$15)=DAY(JC$4)))&gt;0,1,""))</f>
        <v/>
      </c>
      <c r="JD3" s="162" t="str">
        <f>IF(OR(JD$5=أساسيات!JF3,JD$5=أساسيات!JF4,JD$5=""),"",IF(SUMPRODUCT((YEAR(أساسيات!$L$2:$L$15)=YEAR(JD$4))*(MONTH(أساسيات!$L$2:$L$15)=$IR$1)*(DAY(أساسيات!$L$2:$L$15)=DAY(JD$4)))&gt;0,1,""))</f>
        <v/>
      </c>
      <c r="JE3" s="162" t="str">
        <f>IF(OR(JE$5=أساسيات!JG3,JE$5=أساسيات!JG4,JE$5=""),"",IF(SUMPRODUCT((YEAR(أساسيات!$L$2:$L$15)=YEAR(JE$4))*(MONTH(أساسيات!$L$2:$L$15)=$IR$1)*(DAY(أساسيات!$L$2:$L$15)=DAY(JE$4)))&gt;0,1,""))</f>
        <v/>
      </c>
      <c r="JF3" s="162" t="str">
        <f>IF(OR(JF$5=أساسيات!JH3,JF$5=أساسيات!JH4,JF$5=""),"",IF(SUMPRODUCT((YEAR(أساسيات!$L$2:$L$15)=YEAR(JF$4))*(MONTH(أساسيات!$L$2:$L$15)=$IR$1)*(DAY(أساسيات!$L$2:$L$15)=DAY(JF$4)))&gt;0,1,""))</f>
        <v/>
      </c>
      <c r="JG3" s="162" t="str">
        <f>IF(OR(JG$5=أساسيات!JI3,JG$5=أساسيات!JI4,JG$5=""),"",IF(SUMPRODUCT((YEAR(أساسيات!$L$2:$L$15)=YEAR(JG$4))*(MONTH(أساسيات!$L$2:$L$15)=$IR$1)*(DAY(أساسيات!$L$2:$L$15)=DAY(JG$4)))&gt;0,1,""))</f>
        <v/>
      </c>
      <c r="JH3" s="162" t="str">
        <f>IF(OR(JH$5=أساسيات!JJ3,JH$5=أساسيات!JJ4,JH$5=""),"",IF(SUMPRODUCT((YEAR(أساسيات!$L$2:$L$15)=YEAR(JH$4))*(MONTH(أساسيات!$L$2:$L$15)=$IR$1)*(DAY(أساسيات!$L$2:$L$15)=DAY(JH$4)))&gt;0,1,""))</f>
        <v/>
      </c>
      <c r="JI3" s="162" t="str">
        <f>IF(OR(JI$5=أساسيات!JK3,JI$5=أساسيات!JK4,JI$5=""),"",IF(SUMPRODUCT((YEAR(أساسيات!$L$2:$L$15)=YEAR(JI$4))*(MONTH(أساسيات!$L$2:$L$15)=$IR$1)*(DAY(أساسيات!$L$2:$L$15)=DAY(JI$4)))&gt;0,1,""))</f>
        <v/>
      </c>
      <c r="JJ3" s="162" t="str">
        <f>IF(OR(JJ$5=أساسيات!JL3,JJ$5=أساسيات!JL4,JJ$5=""),"",IF(SUMPRODUCT((YEAR(أساسيات!$L$2:$L$15)=YEAR(JJ$4))*(MONTH(أساسيات!$L$2:$L$15)=$IR$1)*(DAY(أساسيات!$L$2:$L$15)=DAY(JJ$4)))&gt;0,1,""))</f>
        <v/>
      </c>
      <c r="JK3" s="162" t="str">
        <f>IF(OR(JK$5=أساسيات!JM3,JK$5=أساسيات!JM4,JK$5=""),"",IF(SUMPRODUCT((YEAR(أساسيات!$L$2:$L$15)=YEAR(JK$4))*(MONTH(أساسيات!$L$2:$L$15)=$IR$1)*(DAY(أساسيات!$L$2:$L$15)=DAY(JK$4)))&gt;0,1,""))</f>
        <v/>
      </c>
      <c r="JL3" s="162" t="str">
        <f>IF(OR(JL$5=أساسيات!JN3,JL$5=أساسيات!JN4,JL$5=""),"",IF(SUMPRODUCT((YEAR(أساسيات!$L$2:$L$15)=YEAR(JL$4))*(MONTH(أساسيات!$L$2:$L$15)=$IR$1)*(DAY(أساسيات!$L$2:$L$15)=DAY(JL$4)))&gt;0,1,""))</f>
        <v/>
      </c>
      <c r="JM3" s="162" t="str">
        <f>IF(OR(JM$5=أساسيات!JO3,JM$5=أساسيات!JO4,JM$5=""),"",IF(SUMPRODUCT((YEAR(أساسيات!$L$2:$L$15)=YEAR(JM$4))*(MONTH(أساسيات!$L$2:$L$15)=$IR$1)*(DAY(أساسيات!$L$2:$L$15)=DAY(JM$4)))&gt;0,1,""))</f>
        <v/>
      </c>
      <c r="JN3" s="162" t="str">
        <f>IF(OR(JN$5=أساسيات!JP3,JN$5=أساسيات!JP4,JN$5=""),"",IF(SUMPRODUCT((YEAR(أساسيات!$L$2:$L$15)=YEAR(JN$4))*(MONTH(أساسيات!$L$2:$L$15)=$IR$1)*(DAY(أساسيات!$L$2:$L$15)=DAY(JN$4)))&gt;0,1,""))</f>
        <v/>
      </c>
      <c r="JO3" s="162" t="str">
        <f>IF(OR(JO$5=أساسيات!JQ3,JO$5=أساسيات!JQ4,JO$5=""),"",IF(SUMPRODUCT((YEAR(أساسيات!$L$2:$L$15)=YEAR(JO$4))*(MONTH(أساسيات!$L$2:$L$15)=$IR$1)*(DAY(أساسيات!$L$2:$L$15)=DAY(JO$4)))&gt;0,1,""))</f>
        <v/>
      </c>
      <c r="JP3" s="162" t="str">
        <f>IF(OR(JP$5=أساسيات!JR3,JP$5=أساسيات!JR4,JP$5=""),"",IF(SUMPRODUCT((YEAR(أساسيات!$L$2:$L$15)=YEAR(JP$4))*(MONTH(أساسيات!$L$2:$L$15)=$IR$1)*(DAY(أساسيات!$L$2:$L$15)=DAY(JP$4)))&gt;0,1,""))</f>
        <v/>
      </c>
      <c r="JQ3" s="162" t="str">
        <f>IF(OR(JQ$5=أساسيات!JS3,JQ$5=أساسيات!JS4,JQ$5=""),"",IF(SUMPRODUCT((YEAR(أساسيات!$L$2:$L$15)=YEAR(JQ$4))*(MONTH(أساسيات!$L$2:$L$15)=$IR$1)*(DAY(أساسيات!$L$2:$L$15)=DAY(JQ$4)))&gt;0,1,""))</f>
        <v/>
      </c>
      <c r="JR3" s="162" t="str">
        <f>IF(OR(JR$5=أساسيات!JT3,JR$5=أساسيات!JT4,JR$5=""),"",IF(SUMPRODUCT((YEAR(أساسيات!$L$2:$L$15)=YEAR(JR$4))*(MONTH(أساسيات!$L$2:$L$15)=$IR$1)*(DAY(أساسيات!$L$2:$L$15)=DAY(JR$4)))&gt;0,1,""))</f>
        <v/>
      </c>
      <c r="JS3" s="162" t="str">
        <f>IF(OR(JS$5=أساسيات!JU3,JS$5=أساسيات!JU4,JS$5=""),"",IF(SUMPRODUCT((YEAR(أساسيات!$L$2:$L$15)=YEAR(JS$4))*(MONTH(أساسيات!$L$2:$L$15)=$IR$1)*(DAY(أساسيات!$L$2:$L$15)=DAY(JS$4)))&gt;0,1,""))</f>
        <v/>
      </c>
      <c r="JT3" s="162" t="str">
        <f>IF(OR(JT$5=أساسيات!JV3,JT$5=أساسيات!JV4,JT$5=""),"",IF(SUMPRODUCT((YEAR(أساسيات!$L$2:$L$15)=YEAR(JT$4))*(MONTH(أساسيات!$L$2:$L$15)=$IR$1)*(DAY(أساسيات!$L$2:$L$15)=DAY(JT$4)))&gt;0,1,""))</f>
        <v/>
      </c>
      <c r="JU3" s="162" t="str">
        <f>IF(OR(JU$5=أساسيات!JW3,JU$5=أساسيات!JW4,JU$5=""),"",IF(SUMPRODUCT((YEAR(أساسيات!$L$2:$L$15)=YEAR(JU$4))*(MONTH(أساسيات!$L$2:$L$15)=$IR$1)*(DAY(أساسيات!$L$2:$L$15)=DAY(JU$4)))&gt;0,1,""))</f>
        <v/>
      </c>
      <c r="JV3" s="162" t="str">
        <f>IF(OR(JV$5=أساسيات!JX3,JV$5=أساسيات!JX4,JV$5=""),"",IF(SUMPRODUCT((YEAR(أساسيات!$L$2:$L$15)=YEAR(JV$4))*(MONTH(أساسيات!$L$2:$L$15)=$IR$1)*(DAY(أساسيات!$L$2:$L$15)=DAY(JV$4)))&gt;0,1,""))</f>
        <v/>
      </c>
      <c r="JW3" s="165" t="str">
        <f>IF(OR(JW$5=أساسيات!JY3,JW$5=أساسيات!JY4,JW$5=""),"",IF(SUMPRODUCT((YEAR(أساسيات!$L$2:$L$15)=YEAR(JW$4))*(MONTH(أساسيات!$L$2:$L$15)=$JW$1)*(DAY(أساسيات!$L$2:$L$15)=DAY(JW$4)))&gt;0,1,""))</f>
        <v/>
      </c>
      <c r="JX3" s="164" t="str">
        <f>IF(OR(JX$5=أساسيات!JZ3,JX$5=أساسيات!JZ4,JX$5=""),"",IF(SUMPRODUCT((YEAR(أساسيات!$L$2:$L$15)=YEAR(JX$4))*(MONTH(أساسيات!$L$2:$L$15)=$JW$1)*(DAY(أساسيات!$L$2:$L$15)=DAY(JX$4)))&gt;0,1,""))</f>
        <v/>
      </c>
      <c r="JY3" s="164" t="str">
        <f>IF(OR(JY$5=أساسيات!KA3,JY$5=أساسيات!KA4,JY$5=""),"",IF(SUMPRODUCT((YEAR(أساسيات!$L$2:$L$15)=YEAR(JY$4))*(MONTH(أساسيات!$L$2:$L$15)=$JW$1)*(DAY(أساسيات!$L$2:$L$15)=DAY(JY$4)))&gt;0,1,""))</f>
        <v/>
      </c>
      <c r="JZ3" s="162" t="str">
        <f>IF(OR(JZ$5=أساسيات!KB3,JZ$5=أساسيات!KB4,JZ$5=""),"",IF(SUMPRODUCT((YEAR(أساسيات!$L$2:$L$15)=YEAR(JZ$4))*(MONTH(أساسيات!$L$2:$L$15)=$JW$1)*(DAY(أساسيات!$L$2:$L$15)=DAY(JZ$4)))&gt;0,1,""))</f>
        <v/>
      </c>
      <c r="KA3" s="162" t="str">
        <f>IF(OR(KA$5=أساسيات!KC3,KA$5=أساسيات!KC4,KA$5=""),"",IF(SUMPRODUCT((YEAR(أساسيات!$L$2:$L$15)=YEAR(KA$4))*(MONTH(أساسيات!$L$2:$L$15)=$JW$1)*(DAY(أساسيات!$L$2:$L$15)=DAY(KA$4)))&gt;0,1,""))</f>
        <v/>
      </c>
      <c r="KB3" s="162" t="str">
        <f>IF(OR(KB$5=أساسيات!KD3,KB$5=أساسيات!KD4,KB$5=""),"",IF(SUMPRODUCT((YEAR(أساسيات!$L$2:$L$15)=YEAR(KB$4))*(MONTH(أساسيات!$L$2:$L$15)=$JW$1)*(DAY(أساسيات!$L$2:$L$15)=DAY(KB$4)))&gt;0,1,""))</f>
        <v/>
      </c>
      <c r="KC3" s="162" t="str">
        <f>IF(OR(KC$5=أساسيات!KE3,KC$5=أساسيات!KE4,KC$5=""),"",IF(SUMPRODUCT((YEAR(أساسيات!$L$2:$L$15)=YEAR(KC$4))*(MONTH(أساسيات!$L$2:$L$15)=$JW$1)*(DAY(أساسيات!$L$2:$L$15)=DAY(KC$4)))&gt;0,1,""))</f>
        <v/>
      </c>
      <c r="KD3" s="162" t="str">
        <f>IF(OR(KD$5=أساسيات!KF3,KD$5=أساسيات!KF4,KD$5=""),"",IF(SUMPRODUCT((YEAR(أساسيات!$L$2:$L$15)=YEAR(KD$4))*(MONTH(أساسيات!$L$2:$L$15)=$JW$1)*(DAY(أساسيات!$L$2:$L$15)=DAY(KD$4)))&gt;0,1,""))</f>
        <v/>
      </c>
      <c r="KE3" s="162" t="str">
        <f>IF(OR(KE$5=أساسيات!KG3,KE$5=أساسيات!KG4,KE$5=""),"",IF(SUMPRODUCT((YEAR(أساسيات!$L$2:$L$15)=YEAR(KE$4))*(MONTH(أساسيات!$L$2:$L$15)=$JW$1)*(DAY(أساسيات!$L$2:$L$15)=DAY(KE$4)))&gt;0,1,""))</f>
        <v/>
      </c>
      <c r="KF3" s="162" t="str">
        <f>IF(OR(KF$5=أساسيات!KH3,KF$5=أساسيات!KH4,KF$5=""),"",IF(SUMPRODUCT((YEAR(أساسيات!$L$2:$L$15)=YEAR(KF$4))*(MONTH(أساسيات!$L$2:$L$15)=$JW$1)*(DAY(أساسيات!$L$2:$L$15)=DAY(KF$4)))&gt;0,1,""))</f>
        <v/>
      </c>
      <c r="KG3" s="162" t="str">
        <f>IF(OR(KG$5=أساسيات!KI3,KG$5=أساسيات!KI4,KG$5=""),"",IF(SUMPRODUCT((YEAR(أساسيات!$L$2:$L$15)=YEAR(KG$4))*(MONTH(أساسيات!$L$2:$L$15)=$JW$1)*(DAY(أساسيات!$L$2:$L$15)=DAY(KG$4)))&gt;0,1,""))</f>
        <v/>
      </c>
      <c r="KH3" s="162" t="str">
        <f>IF(OR(KH$5=أساسيات!KJ3,KH$5=أساسيات!KJ4,KH$5=""),"",IF(SUMPRODUCT((YEAR(أساسيات!$L$2:$L$15)=YEAR(KH$4))*(MONTH(أساسيات!$L$2:$L$15)=$JW$1)*(DAY(أساسيات!$L$2:$L$15)=DAY(KH$4)))&gt;0,1,""))</f>
        <v/>
      </c>
      <c r="KI3" s="162" t="str">
        <f>IF(OR(KI$5=أساسيات!KK3,KI$5=أساسيات!KK4,KI$5=""),"",IF(SUMPRODUCT((YEAR(أساسيات!$L$2:$L$15)=YEAR(KI$4))*(MONTH(أساسيات!$L$2:$L$15)=$JW$1)*(DAY(أساسيات!$L$2:$L$15)=DAY(KI$4)))&gt;0,1,""))</f>
        <v/>
      </c>
      <c r="KJ3" s="162" t="str">
        <f>IF(OR(KJ$5=أساسيات!KL3,KJ$5=أساسيات!KL4,KJ$5=""),"",IF(SUMPRODUCT((YEAR(أساسيات!$L$2:$L$15)=YEAR(KJ$4))*(MONTH(أساسيات!$L$2:$L$15)=$JW$1)*(DAY(أساسيات!$L$2:$L$15)=DAY(KJ$4)))&gt;0,1,""))</f>
        <v/>
      </c>
      <c r="KK3" s="162" t="str">
        <f>IF(OR(KK$5=أساسيات!KM3,KK$5=أساسيات!KM4,KK$5=""),"",IF(SUMPRODUCT((YEAR(أساسيات!$L$2:$L$15)=YEAR(KK$4))*(MONTH(أساسيات!$L$2:$L$15)=$JW$1)*(DAY(أساسيات!$L$2:$L$15)=DAY(KK$4)))&gt;0,1,""))</f>
        <v/>
      </c>
      <c r="KL3" s="162" t="str">
        <f>IF(OR(KL$5=أساسيات!KN3,KL$5=أساسيات!KN4,KL$5=""),"",IF(SUMPRODUCT((YEAR(أساسيات!$L$2:$L$15)=YEAR(KL$4))*(MONTH(أساسيات!$L$2:$L$15)=$JW$1)*(DAY(أساسيات!$L$2:$L$15)=DAY(KL$4)))&gt;0,1,""))</f>
        <v/>
      </c>
      <c r="KM3" s="162" t="str">
        <f>IF(OR(KM$5=أساسيات!KO3,KM$5=أساسيات!KO4,KM$5=""),"",IF(SUMPRODUCT((YEAR(أساسيات!$L$2:$L$15)=YEAR(KM$4))*(MONTH(أساسيات!$L$2:$L$15)=$JW$1)*(DAY(أساسيات!$L$2:$L$15)=DAY(KM$4)))&gt;0,1,""))</f>
        <v/>
      </c>
      <c r="KN3" s="162" t="str">
        <f>IF(OR(KN$5=أساسيات!KP3,KN$5=أساسيات!KP4,KN$5=""),"",IF(SUMPRODUCT((YEAR(أساسيات!$L$2:$L$15)=YEAR(KN$4))*(MONTH(أساسيات!$L$2:$L$15)=$JW$1)*(DAY(أساسيات!$L$2:$L$15)=DAY(KN$4)))&gt;0,1,""))</f>
        <v/>
      </c>
      <c r="KO3" s="162" t="str">
        <f>IF(OR(KO$5=أساسيات!KQ3,KO$5=أساسيات!KQ4,KO$5=""),"",IF(SUMPRODUCT((YEAR(أساسيات!$L$2:$L$15)=YEAR(KO$4))*(MONTH(أساسيات!$L$2:$L$15)=$JW$1)*(DAY(أساسيات!$L$2:$L$15)=DAY(KO$4)))&gt;0,1,""))</f>
        <v/>
      </c>
      <c r="KP3" s="162" t="str">
        <f>IF(OR(KP$5=أساسيات!KR3,KP$5=أساسيات!KR4,KP$5=""),"",IF(SUMPRODUCT((YEAR(أساسيات!$L$2:$L$15)=YEAR(KP$4))*(MONTH(أساسيات!$L$2:$L$15)=$JW$1)*(DAY(أساسيات!$L$2:$L$15)=DAY(KP$4)))&gt;0,1,""))</f>
        <v/>
      </c>
      <c r="KQ3" s="162" t="str">
        <f>IF(OR(KQ$5=أساسيات!KS3,KQ$5=أساسيات!KS4,KQ$5=""),"",IF(SUMPRODUCT((YEAR(أساسيات!$L$2:$L$15)=YEAR(KQ$4))*(MONTH(أساسيات!$L$2:$L$15)=$JW$1)*(DAY(أساسيات!$L$2:$L$15)=DAY(KQ$4)))&gt;0,1,""))</f>
        <v/>
      </c>
      <c r="KR3" s="162" t="str">
        <f>IF(OR(KR$5=أساسيات!KT3,KR$5=أساسيات!KT4,KR$5=""),"",IF(SUMPRODUCT((YEAR(أساسيات!$L$2:$L$15)=YEAR(KR$4))*(MONTH(أساسيات!$L$2:$L$15)=$JW$1)*(DAY(أساسيات!$L$2:$L$15)=DAY(KR$4)))&gt;0,1,""))</f>
        <v/>
      </c>
      <c r="KS3" s="162" t="str">
        <f>IF(OR(KS$5=أساسيات!KU3,KS$5=أساسيات!KU4,KS$5=""),"",IF(SUMPRODUCT((YEAR(أساسيات!$L$2:$L$15)=YEAR(KS$4))*(MONTH(أساسيات!$L$2:$L$15)=$JW$1)*(DAY(أساسيات!$L$2:$L$15)=DAY(KS$4)))&gt;0,1,""))</f>
        <v/>
      </c>
      <c r="KT3" s="162" t="str">
        <f>IF(OR(KT$5=أساسيات!KV3,KT$5=أساسيات!KV4,KT$5=""),"",IF(SUMPRODUCT((YEAR(أساسيات!$L$2:$L$15)=YEAR(KT$4))*(MONTH(أساسيات!$L$2:$L$15)=$JW$1)*(DAY(أساسيات!$L$2:$L$15)=DAY(KT$4)))&gt;0,1,""))</f>
        <v/>
      </c>
      <c r="KU3" s="162" t="str">
        <f>IF(OR(KU$5=أساسيات!KW3,KU$5=أساسيات!KW4,KU$5=""),"",IF(SUMPRODUCT((YEAR(أساسيات!$L$2:$L$15)=YEAR(KU$4))*(MONTH(أساسيات!$L$2:$L$15)=$JW$1)*(DAY(أساسيات!$L$2:$L$15)=DAY(KU$4)))&gt;0,1,""))</f>
        <v/>
      </c>
      <c r="KV3" s="162" t="str">
        <f>IF(OR(KV$5=أساسيات!KX3,KV$5=أساسيات!KX4,KV$5=""),"",IF(SUMPRODUCT((YEAR(أساسيات!$L$2:$L$15)=YEAR(KV$4))*(MONTH(أساسيات!$L$2:$L$15)=$JW$1)*(DAY(أساسيات!$L$2:$L$15)=DAY(KV$4)))&gt;0,1,""))</f>
        <v/>
      </c>
      <c r="KW3" s="162" t="str">
        <f>IF(OR(KW$5=أساسيات!KY3,KW$5=أساسيات!KY4,KW$5=""),"",IF(SUMPRODUCT((YEAR(أساسيات!$L$2:$L$15)=YEAR(KW$4))*(MONTH(أساسيات!$L$2:$L$15)=$JW$1)*(DAY(أساسيات!$L$2:$L$15)=DAY(KW$4)))&gt;0,1,""))</f>
        <v/>
      </c>
      <c r="KX3" s="162" t="str">
        <f>IF(OR(KX$5=أساسيات!KZ3,KX$5=أساسيات!KZ4,KX$5=""),"",IF(SUMPRODUCT((YEAR(أساسيات!$L$2:$L$15)=YEAR(KX$4))*(MONTH(أساسيات!$L$2:$L$15)=$JW$1)*(DAY(أساسيات!$L$2:$L$15)=DAY(KX$4)))&gt;0,1,""))</f>
        <v/>
      </c>
      <c r="KY3" s="162" t="str">
        <f>IF(OR(KY$5=أساسيات!LA3,KY$5=أساسيات!LA4,KY$5=""),"",IF(SUMPRODUCT((YEAR(أساسيات!$L$2:$L$15)=YEAR(KY$4))*(MONTH(أساسيات!$L$2:$L$15)=$JW$1)*(DAY(أساسيات!$L$2:$L$15)=DAY(KY$4)))&gt;0,1,""))</f>
        <v/>
      </c>
      <c r="KZ3" s="162" t="str">
        <f>IF(OR(KZ$5=أساسيات!LB3,KZ$5=أساسيات!LB4,KZ$5=""),"",IF(SUMPRODUCT((YEAR(أساسيات!$L$2:$L$15)=YEAR(KZ$4))*(MONTH(أساسيات!$L$2:$L$15)=$JW$1)*(DAY(أساسيات!$L$2:$L$15)=DAY(KZ$4)))&gt;0,1,""))</f>
        <v/>
      </c>
      <c r="LA3" s="162" t="str">
        <f>IF(OR(LA$5=أساسيات!LC3,LA$5=أساسيات!LC4,LA$5=""),"",IF(SUMPRODUCT((YEAR(أساسيات!$L$2:$L$15)=YEAR(LA$4))*(MONTH(أساسيات!$L$2:$L$15)=$JW$1)*(DAY(أساسيات!$L$2:$L$15)=DAY(LA$4)))&gt;0,1,""))</f>
        <v/>
      </c>
      <c r="LB3" s="165" t="str">
        <f>IF(OR(LB$5=أساسيات!LD3,LB$5=أساسيات!LD4,LB$5=""),"",IF(SUMPRODUCT((YEAR(أساسيات!$L$2:$L$15)=YEAR(LB$4))*(MONTH(أساسيات!$L$2:$L$15)=$LB$1)*(DAY(أساسيات!$L$2:$L$15)=DAY(LB$4)))&gt;0,1,""))</f>
        <v/>
      </c>
      <c r="LC3" s="164" t="str">
        <f>IF(OR(LC$5=أساسيات!LE3,LC$5=أساسيات!LE4,LC$5=""),"",IF(SUMPRODUCT((YEAR(أساسيات!$L$2:$L$15)=YEAR(LC$4))*(MONTH(أساسيات!$L$2:$L$15)=$LB$1)*(DAY(أساسيات!$L$2:$L$15)=DAY(LC$4)))&gt;0,1,""))</f>
        <v/>
      </c>
      <c r="LD3" s="164" t="str">
        <f>IF(OR(LD$5=أساسيات!LF3,LD$5=أساسيات!LF4,LD$5=""),"",IF(SUMPRODUCT((YEAR(أساسيات!$L$2:$L$15)=YEAR(LD$4))*(MONTH(أساسيات!$L$2:$L$15)=$LB$1)*(DAY(أساسيات!$L$2:$L$15)=DAY(LD$4)))&gt;0,1,""))</f>
        <v/>
      </c>
      <c r="LE3" s="162" t="str">
        <f>IF(OR(LE$5=أساسيات!LG3,LE$5=أساسيات!LG4,LE$5=""),"",IF(SUMPRODUCT((YEAR(أساسيات!$L$2:$L$15)=YEAR(LE$4))*(MONTH(أساسيات!$L$2:$L$15)=$LB$1)*(DAY(أساسيات!$L$2:$L$15)=DAY(LE$4)))&gt;0,1,""))</f>
        <v/>
      </c>
      <c r="LF3" s="162" t="str">
        <f>IF(OR(LF$5=أساسيات!LH3,LF$5=أساسيات!LH4,LF$5=""),"",IF(SUMPRODUCT((YEAR(أساسيات!$L$2:$L$15)=YEAR(LF$4))*(MONTH(أساسيات!$L$2:$L$15)=$LB$1)*(DAY(أساسيات!$L$2:$L$15)=DAY(LF$4)))&gt;0,1,""))</f>
        <v/>
      </c>
      <c r="LG3" s="162" t="str">
        <f>IF(OR(LG$5=أساسيات!LI3,LG$5=أساسيات!LI4,LG$5=""),"",IF(SUMPRODUCT((YEAR(أساسيات!$L$2:$L$15)=YEAR(LG$4))*(MONTH(أساسيات!$L$2:$L$15)=$LB$1)*(DAY(أساسيات!$L$2:$L$15)=DAY(LG$4)))&gt;0,1,""))</f>
        <v/>
      </c>
      <c r="LH3" s="162" t="str">
        <f>IF(OR(LH$5=أساسيات!LJ3,LH$5=أساسيات!LJ4,LH$5=""),"",IF(SUMPRODUCT((YEAR(أساسيات!$L$2:$L$15)=YEAR(LH$4))*(MONTH(أساسيات!$L$2:$L$15)=$LB$1)*(DAY(أساسيات!$L$2:$L$15)=DAY(LH$4)))&gt;0,1,""))</f>
        <v/>
      </c>
      <c r="LI3" s="162" t="str">
        <f>IF(OR(LI$5=أساسيات!LK3,LI$5=أساسيات!LK4,LI$5=""),"",IF(SUMPRODUCT((YEAR(أساسيات!$L$2:$L$15)=YEAR(LI$4))*(MONTH(أساسيات!$L$2:$L$15)=$LB$1)*(DAY(أساسيات!$L$2:$L$15)=DAY(LI$4)))&gt;0,1,""))</f>
        <v/>
      </c>
      <c r="LJ3" s="162" t="str">
        <f>IF(OR(LJ$5=أساسيات!LL3,LJ$5=أساسيات!LL4,LJ$5=""),"",IF(SUMPRODUCT((YEAR(أساسيات!$L$2:$L$15)=YEAR(LJ$4))*(MONTH(أساسيات!$L$2:$L$15)=$LB$1)*(DAY(أساسيات!$L$2:$L$15)=DAY(LJ$4)))&gt;0,1,""))</f>
        <v/>
      </c>
      <c r="LK3" s="162" t="str">
        <f>IF(OR(LK$5=أساسيات!LM3,LK$5=أساسيات!LM4,LK$5=""),"",IF(SUMPRODUCT((YEAR(أساسيات!$L$2:$L$15)=YEAR(LK$4))*(MONTH(أساسيات!$L$2:$L$15)=$LB$1)*(DAY(أساسيات!$L$2:$L$15)=DAY(LK$4)))&gt;0,1,""))</f>
        <v/>
      </c>
      <c r="LL3" s="162" t="str">
        <f>IF(OR(LL$5=أساسيات!LN3,LL$5=أساسيات!LN4,LL$5=""),"",IF(SUMPRODUCT((YEAR(أساسيات!$L$2:$L$15)=YEAR(LL$4))*(MONTH(أساسيات!$L$2:$L$15)=$LB$1)*(DAY(أساسيات!$L$2:$L$15)=DAY(LL$4)))&gt;0,1,""))</f>
        <v/>
      </c>
      <c r="LM3" s="162" t="str">
        <f>IF(OR(LM$5=أساسيات!LO3,LM$5=أساسيات!LO4,LM$5=""),"",IF(SUMPRODUCT((YEAR(أساسيات!$L$2:$L$15)=YEAR(LM$4))*(MONTH(أساسيات!$L$2:$L$15)=$LB$1)*(DAY(أساسيات!$L$2:$L$15)=DAY(LM$4)))&gt;0,1,""))</f>
        <v/>
      </c>
      <c r="LN3" s="162" t="str">
        <f>IF(OR(LN$5=أساسيات!LP3,LN$5=أساسيات!LP4,LN$5=""),"",IF(SUMPRODUCT((YEAR(أساسيات!$L$2:$L$15)=YEAR(LN$4))*(MONTH(أساسيات!$L$2:$L$15)=$LB$1)*(DAY(أساسيات!$L$2:$L$15)=DAY(LN$4)))&gt;0,1,""))</f>
        <v/>
      </c>
      <c r="LO3" s="162" t="str">
        <f>IF(OR(LO$5=أساسيات!LQ3,LO$5=أساسيات!LQ4,LO$5=""),"",IF(SUMPRODUCT((YEAR(أساسيات!$L$2:$L$15)=YEAR(LO$4))*(MONTH(أساسيات!$L$2:$L$15)=$LB$1)*(DAY(أساسيات!$L$2:$L$15)=DAY(LO$4)))&gt;0,1,""))</f>
        <v/>
      </c>
      <c r="LP3" s="162" t="str">
        <f>IF(OR(LP$5=أساسيات!LR3,LP$5=أساسيات!LR4,LP$5=""),"",IF(SUMPRODUCT((YEAR(أساسيات!$L$2:$L$15)=YEAR(LP$4))*(MONTH(أساسيات!$L$2:$L$15)=$LB$1)*(DAY(أساسيات!$L$2:$L$15)=DAY(LP$4)))&gt;0,1,""))</f>
        <v/>
      </c>
      <c r="LQ3" s="162" t="str">
        <f>IF(OR(LQ$5=أساسيات!LS3,LQ$5=أساسيات!LS4,LQ$5=""),"",IF(SUMPRODUCT((YEAR(أساسيات!$L$2:$L$15)=YEAR(LQ$4))*(MONTH(أساسيات!$L$2:$L$15)=$LB$1)*(DAY(أساسيات!$L$2:$L$15)=DAY(LQ$4)))&gt;0,1,""))</f>
        <v/>
      </c>
      <c r="LR3" s="162" t="str">
        <f>IF(OR(LR$5=أساسيات!LT3,LR$5=أساسيات!LT4,LR$5=""),"",IF(SUMPRODUCT((YEAR(أساسيات!$L$2:$L$15)=YEAR(LR$4))*(MONTH(أساسيات!$L$2:$L$15)=$LB$1)*(DAY(أساسيات!$L$2:$L$15)=DAY(LR$4)))&gt;0,1,""))</f>
        <v/>
      </c>
      <c r="LS3" s="162" t="str">
        <f>IF(OR(LS$5=أساسيات!LU3,LS$5=أساسيات!LU4,LS$5=""),"",IF(SUMPRODUCT((YEAR(أساسيات!$L$2:$L$15)=YEAR(LS$4))*(MONTH(أساسيات!$L$2:$L$15)=$LB$1)*(DAY(أساسيات!$L$2:$L$15)=DAY(LS$4)))&gt;0,1,""))</f>
        <v/>
      </c>
      <c r="LT3" s="162" t="str">
        <f>IF(OR(LT$5=أساسيات!LV3,LT$5=أساسيات!LV4,LT$5=""),"",IF(SUMPRODUCT((YEAR(أساسيات!$L$2:$L$15)=YEAR(LT$4))*(MONTH(أساسيات!$L$2:$L$15)=$LB$1)*(DAY(أساسيات!$L$2:$L$15)=DAY(LT$4)))&gt;0,1,""))</f>
        <v/>
      </c>
      <c r="LU3" s="162" t="str">
        <f>IF(OR(LU$5=أساسيات!LW3,LU$5=أساسيات!LW4,LU$5=""),"",IF(SUMPRODUCT((YEAR(أساسيات!$L$2:$L$15)=YEAR(LU$4))*(MONTH(أساسيات!$L$2:$L$15)=$LB$1)*(DAY(أساسيات!$L$2:$L$15)=DAY(LU$4)))&gt;0,1,""))</f>
        <v/>
      </c>
      <c r="LV3" s="162" t="str">
        <f>IF(OR(LV$5=أساسيات!LX3,LV$5=أساسيات!LX4,LV$5=""),"",IF(SUMPRODUCT((YEAR(أساسيات!$L$2:$L$15)=YEAR(LV$4))*(MONTH(أساسيات!$L$2:$L$15)=$LB$1)*(DAY(أساسيات!$L$2:$L$15)=DAY(LV$4)))&gt;0,1,""))</f>
        <v/>
      </c>
      <c r="LW3" s="162" t="str">
        <f>IF(OR(LW$5=أساسيات!LY3,LW$5=أساسيات!LY4,LW$5=""),"",IF(SUMPRODUCT((YEAR(أساسيات!$L$2:$L$15)=YEAR(LW$4))*(MONTH(أساسيات!$L$2:$L$15)=$LB$1)*(DAY(أساسيات!$L$2:$L$15)=DAY(LW$4)))&gt;0,1,""))</f>
        <v/>
      </c>
      <c r="LX3" s="162" t="str">
        <f>IF(OR(LX$5=أساسيات!LZ3,LX$5=أساسيات!LZ4,LX$5=""),"",IF(SUMPRODUCT((YEAR(أساسيات!$L$2:$L$15)=YEAR(LX$4))*(MONTH(أساسيات!$L$2:$L$15)=$LB$1)*(DAY(أساسيات!$L$2:$L$15)=DAY(LX$4)))&gt;0,1,""))</f>
        <v/>
      </c>
      <c r="LY3" s="162" t="str">
        <f>IF(OR(LY$5=أساسيات!MA3,LY$5=أساسيات!MA4,LY$5=""),"",IF(SUMPRODUCT((YEAR(أساسيات!$L$2:$L$15)=YEAR(LY$4))*(MONTH(أساسيات!$L$2:$L$15)=$LB$1)*(DAY(أساسيات!$L$2:$L$15)=DAY(LY$4)))&gt;0,1,""))</f>
        <v/>
      </c>
      <c r="LZ3" s="162" t="str">
        <f>IF(OR(LZ$5=أساسيات!MB3,LZ$5=أساسيات!MB4,LZ$5=""),"",IF(SUMPRODUCT((YEAR(أساسيات!$L$2:$L$15)=YEAR(LZ$4))*(MONTH(أساسيات!$L$2:$L$15)=$LB$1)*(DAY(أساسيات!$L$2:$L$15)=DAY(LZ$4)))&gt;0,1,""))</f>
        <v/>
      </c>
      <c r="MA3" s="162" t="str">
        <f>IF(OR(MA$5=أساسيات!MC3,MA$5=أساسيات!MC4,MA$5=""),"",IF(SUMPRODUCT((YEAR(أساسيات!$L$2:$L$15)=YEAR(MA$4))*(MONTH(أساسيات!$L$2:$L$15)=$LB$1)*(DAY(أساسيات!$L$2:$L$15)=DAY(MA$4)))&gt;0,1,""))</f>
        <v/>
      </c>
      <c r="MB3" s="162" t="str">
        <f>IF(OR(MB$5=أساسيات!MD3,MB$5=أساسيات!MD4,MB$5=""),"",IF(SUMPRODUCT((YEAR(أساسيات!$L$2:$L$15)=YEAR(MB$4))*(MONTH(أساسيات!$L$2:$L$15)=$LB$1)*(DAY(أساسيات!$L$2:$L$15)=DAY(MB$4)))&gt;0,1,""))</f>
        <v/>
      </c>
      <c r="MC3" s="162" t="str">
        <f>IF(OR(MC$5=أساسيات!ME3,MC$5=أساسيات!ME4,MC$5=""),"",IF(SUMPRODUCT((YEAR(أساسيات!$L$2:$L$15)=YEAR(MC$4))*(MONTH(أساسيات!$L$2:$L$15)=$LB$1)*(DAY(أساسيات!$L$2:$L$15)=DAY(MC$4)))&gt;0,1,""))</f>
        <v/>
      </c>
      <c r="MD3" s="162" t="str">
        <f>IF(OR(MD$5=أساسيات!MF3,MD$5=أساسيات!MF4,MD$5=""),"",IF(SUMPRODUCT((YEAR(أساسيات!$L$2:$L$15)=YEAR(MD$4))*(MONTH(أساسيات!$L$2:$L$15)=$LB$1)*(DAY(أساسيات!$L$2:$L$15)=DAY(MD$4)))&gt;0,1,""))</f>
        <v/>
      </c>
      <c r="ME3" s="162" t="str">
        <f>IF(OR(ME$5=أساسيات!MG3,ME$5=أساسيات!MG4,ME$5=""),"",IF(SUMPRODUCT((YEAR(أساسيات!$L$2:$L$15)=YEAR(ME$4))*(MONTH(أساسيات!$L$2:$L$15)=$LB$1)*(DAY(أساسيات!$L$2:$L$15)=DAY(ME$4)))&gt;0,1,""))</f>
        <v/>
      </c>
      <c r="MF3" s="162" t="str">
        <f>IF(OR(MF$5=أساسيات!MH3,MF$5=أساسيات!MH4,MF$5=""),"",IF(SUMPRODUCT((YEAR(أساسيات!$L$2:$L$15)=YEAR(MF$4))*(MONTH(أساسيات!$L$2:$L$15)=$LB$1)*(DAY(أساسيات!$L$2:$L$15)=DAY(MF$4)))&gt;0,1,""))</f>
        <v/>
      </c>
      <c r="MG3" s="165" t="str">
        <f>IF(OR(MG$5=أساسيات!MI3,MG$5=أساسيات!MI4,MG$5=""),"",IF(SUMPRODUCT((YEAR(أساسيات!$L$2:$L$15)=YEAR(MG$4))*(MONTH(أساسيات!$L$2:$L$15)=$MG$1)*(DAY(أساسيات!$L$2:$L$15)=DAY(MG$4)))&gt;0,1,""))</f>
        <v/>
      </c>
      <c r="MH3" s="164">
        <f>IF(OR(MH$5=أساسيات!MJ3,MH$5=أساسيات!MJ4,MH$5=""),"",IF(SUMPRODUCT((YEAR(أساسيات!$L$2:$L$15)=YEAR(MH$4))*(MONTH(أساسيات!$L$2:$L$15)=$MG$1)*(DAY(أساسيات!$L$2:$L$15)=DAY(MH$4)))&gt;0,1,""))</f>
        <v>1</v>
      </c>
      <c r="MI3" s="164" t="str">
        <f>IF(OR(MI$5=أساسيات!MK3,MI$5=أساسيات!MK4,MI$5=""),"",IF(SUMPRODUCT((YEAR(أساسيات!$L$2:$L$15)=YEAR(MI$4))*(MONTH(أساسيات!$L$2:$L$15)=$MG$1)*(DAY(أساسيات!$L$2:$L$15)=DAY(MI$4)))&gt;0,1,""))</f>
        <v/>
      </c>
      <c r="MJ3" s="162" t="str">
        <f>IF(OR(MJ$5=أساسيات!ML3,MJ$5=أساسيات!ML4,MJ$5=""),"",IF(SUMPRODUCT((YEAR(أساسيات!$L$2:$L$15)=YEAR(MJ$4))*(MONTH(أساسيات!$L$2:$L$15)=$MG$1)*(DAY(أساسيات!$L$2:$L$15)=DAY(MJ$4)))&gt;0,1,""))</f>
        <v/>
      </c>
      <c r="MK3" s="162" t="str">
        <f>IF(OR(MK$5=أساسيات!MM3,MK$5=أساسيات!MM4,MK$5=""),"",IF(SUMPRODUCT((YEAR(أساسيات!$L$2:$L$15)=YEAR(MK$4))*(MONTH(أساسيات!$L$2:$L$15)=$MG$1)*(DAY(أساسيات!$L$2:$L$15)=DAY(MK$4)))&gt;0,1,""))</f>
        <v/>
      </c>
      <c r="ML3" s="162" t="str">
        <f>IF(OR(ML$5=أساسيات!MN3,ML$5=أساسيات!MN4,ML$5=""),"",IF(SUMPRODUCT((YEAR(أساسيات!$L$2:$L$15)=YEAR(ML$4))*(MONTH(أساسيات!$L$2:$L$15)=$MG$1)*(DAY(أساسيات!$L$2:$L$15)=DAY(ML$4)))&gt;0,1,""))</f>
        <v/>
      </c>
      <c r="MM3" s="162" t="str">
        <f>IF(OR(MM$5=أساسيات!MO3,MM$5=أساسيات!MO4,MM$5=""),"",IF(SUMPRODUCT((YEAR(أساسيات!$L$2:$L$15)=YEAR(MM$4))*(MONTH(أساسيات!$L$2:$L$15)=$MG$1)*(DAY(أساسيات!$L$2:$L$15)=DAY(MM$4)))&gt;0,1,""))</f>
        <v/>
      </c>
      <c r="MN3" s="162" t="str">
        <f>IF(OR(MN$5=أساسيات!MP3,MN$5=أساسيات!MP4,MN$5=""),"",IF(SUMPRODUCT((YEAR(أساسيات!$L$2:$L$15)=YEAR(MN$4))*(MONTH(أساسيات!$L$2:$L$15)=$MG$1)*(DAY(أساسيات!$L$2:$L$15)=DAY(MN$4)))&gt;0,1,""))</f>
        <v/>
      </c>
      <c r="MO3" s="162" t="str">
        <f>IF(OR(MO$5=أساسيات!MQ3,MO$5=أساسيات!MQ4,MO$5=""),"",IF(SUMPRODUCT((YEAR(أساسيات!$L$2:$L$15)=YEAR(MO$4))*(MONTH(أساسيات!$L$2:$L$15)=$MG$1)*(DAY(أساسيات!$L$2:$L$15)=DAY(MO$4)))&gt;0,1,""))</f>
        <v/>
      </c>
      <c r="MP3" s="162" t="str">
        <f>IF(OR(MP$5=أساسيات!MR3,MP$5=أساسيات!MR4,MP$5=""),"",IF(SUMPRODUCT((YEAR(أساسيات!$L$2:$L$15)=YEAR(MP$4))*(MONTH(أساسيات!$L$2:$L$15)=$MG$1)*(DAY(أساسيات!$L$2:$L$15)=DAY(MP$4)))&gt;0,1,""))</f>
        <v/>
      </c>
      <c r="MQ3" s="162" t="str">
        <f>IF(OR(MQ$5=أساسيات!MS3,MQ$5=أساسيات!MS4,MQ$5=""),"",IF(SUMPRODUCT((YEAR(أساسيات!$L$2:$L$15)=YEAR(MQ$4))*(MONTH(أساسيات!$L$2:$L$15)=$MG$1)*(DAY(أساسيات!$L$2:$L$15)=DAY(MQ$4)))&gt;0,1,""))</f>
        <v/>
      </c>
      <c r="MR3" s="162" t="str">
        <f>IF(OR(MR$5=أساسيات!MT3,MR$5=أساسيات!MT4,MR$5=""),"",IF(SUMPRODUCT((YEAR(أساسيات!$L$2:$L$15)=YEAR(MR$4))*(MONTH(أساسيات!$L$2:$L$15)=$MG$1)*(DAY(أساسيات!$L$2:$L$15)=DAY(MR$4)))&gt;0,1,""))</f>
        <v/>
      </c>
      <c r="MS3" s="162" t="str">
        <f>IF(OR(MS$5=أساسيات!MU3,MS$5=أساسيات!MU4,MS$5=""),"",IF(SUMPRODUCT((YEAR(أساسيات!$L$2:$L$15)=YEAR(MS$4))*(MONTH(أساسيات!$L$2:$L$15)=$MG$1)*(DAY(أساسيات!$L$2:$L$15)=DAY(MS$4)))&gt;0,1,""))</f>
        <v/>
      </c>
      <c r="MT3" s="162" t="str">
        <f>IF(OR(MT$5=أساسيات!MV3,MT$5=أساسيات!MV4,MT$5=""),"",IF(SUMPRODUCT((YEAR(أساسيات!$L$2:$L$15)=YEAR(MT$4))*(MONTH(أساسيات!$L$2:$L$15)=$MG$1)*(DAY(أساسيات!$L$2:$L$15)=DAY(MT$4)))&gt;0,1,""))</f>
        <v/>
      </c>
      <c r="MU3" s="162" t="str">
        <f>IF(OR(MU$5=أساسيات!MW3,MU$5=أساسيات!MW4,MU$5=""),"",IF(SUMPRODUCT((YEAR(أساسيات!$L$2:$L$15)=YEAR(MU$4))*(MONTH(أساسيات!$L$2:$L$15)=$MG$1)*(DAY(أساسيات!$L$2:$L$15)=DAY(MU$4)))&gt;0,1,""))</f>
        <v/>
      </c>
      <c r="MV3" s="162" t="str">
        <f>IF(OR(MV$5=أساسيات!MX3,MV$5=أساسيات!MX4,MV$5=""),"",IF(SUMPRODUCT((YEAR(أساسيات!$L$2:$L$15)=YEAR(MV$4))*(MONTH(أساسيات!$L$2:$L$15)=$MG$1)*(DAY(أساسيات!$L$2:$L$15)=DAY(MV$4)))&gt;0,1,""))</f>
        <v/>
      </c>
      <c r="MW3" s="162" t="str">
        <f>IF(OR(MW$5=أساسيات!MY3,MW$5=أساسيات!MY4,MW$5=""),"",IF(SUMPRODUCT((YEAR(أساسيات!$L$2:$L$15)=YEAR(MW$4))*(MONTH(أساسيات!$L$2:$L$15)=$MG$1)*(DAY(أساسيات!$L$2:$L$15)=DAY(MW$4)))&gt;0,1,""))</f>
        <v/>
      </c>
      <c r="MX3" s="162" t="str">
        <f>IF(OR(MX$5=أساسيات!MZ3,MX$5=أساسيات!MZ4,MX$5=""),"",IF(SUMPRODUCT((YEAR(أساسيات!$L$2:$L$15)=YEAR(MX$4))*(MONTH(أساسيات!$L$2:$L$15)=$MG$1)*(DAY(أساسيات!$L$2:$L$15)=DAY(MX$4)))&gt;0,1,""))</f>
        <v/>
      </c>
      <c r="MY3" s="162" t="str">
        <f>IF(OR(MY$5=أساسيات!NA3,MY$5=أساسيات!NA4,MY$5=""),"",IF(SUMPRODUCT((YEAR(أساسيات!$L$2:$L$15)=YEAR(MY$4))*(MONTH(أساسيات!$L$2:$L$15)=$MG$1)*(DAY(أساسيات!$L$2:$L$15)=DAY(MY$4)))&gt;0,1,""))</f>
        <v/>
      </c>
      <c r="MZ3" s="162" t="str">
        <f>IF(OR(MZ$5=أساسيات!NB3,MZ$5=أساسيات!NB4,MZ$5=""),"",IF(SUMPRODUCT((YEAR(أساسيات!$L$2:$L$15)=YEAR(MZ$4))*(MONTH(أساسيات!$L$2:$L$15)=$MG$1)*(DAY(أساسيات!$L$2:$L$15)=DAY(MZ$4)))&gt;0,1,""))</f>
        <v/>
      </c>
      <c r="NA3" s="162" t="str">
        <f>IF(OR(NA$5=أساسيات!NC3,NA$5=أساسيات!NC4,NA$5=""),"",IF(SUMPRODUCT((YEAR(أساسيات!$L$2:$L$15)=YEAR(NA$4))*(MONTH(أساسيات!$L$2:$L$15)=$MG$1)*(DAY(أساسيات!$L$2:$L$15)=DAY(NA$4)))&gt;0,1,""))</f>
        <v/>
      </c>
      <c r="NB3" s="162" t="str">
        <f>IF(OR(NB$5=أساسيات!ND3,NB$5=أساسيات!ND4,NB$5=""),"",IF(SUMPRODUCT((YEAR(أساسيات!$L$2:$L$15)=YEAR(NB$4))*(MONTH(أساسيات!$L$2:$L$15)=$MG$1)*(DAY(أساسيات!$L$2:$L$15)=DAY(NB$4)))&gt;0,1,""))</f>
        <v/>
      </c>
      <c r="NC3" s="162" t="str">
        <f>IF(OR(NC$5=أساسيات!NE3,NC$5=أساسيات!NE4,NC$5=""),"",IF(SUMPRODUCT((YEAR(أساسيات!$L$2:$L$15)=YEAR(NC$4))*(MONTH(أساسيات!$L$2:$L$15)=$MG$1)*(DAY(أساسيات!$L$2:$L$15)=DAY(NC$4)))&gt;0,1,""))</f>
        <v/>
      </c>
      <c r="ND3" s="162" t="str">
        <f>IF(OR(ND$5=أساسيات!NF3,ND$5=أساسيات!NF4,ND$5=""),"",IF(SUMPRODUCT((YEAR(أساسيات!$L$2:$L$15)=YEAR(ND$4))*(MONTH(أساسيات!$L$2:$L$15)=$MG$1)*(DAY(أساسيات!$L$2:$L$15)=DAY(ND$4)))&gt;0,1,""))</f>
        <v/>
      </c>
      <c r="NE3" s="162" t="str">
        <f>IF(OR(NE$5=أساسيات!NG3,NE$5=أساسيات!NG4,NE$5=""),"",IF(SUMPRODUCT((YEAR(أساسيات!$L$2:$L$15)=YEAR(NE$4))*(MONTH(أساسيات!$L$2:$L$15)=$MG$1)*(DAY(أساسيات!$L$2:$L$15)=DAY(NE$4)))&gt;0,1,""))</f>
        <v/>
      </c>
      <c r="NF3" s="162" t="str">
        <f>IF(OR(NF$5=أساسيات!NH3,NF$5=أساسيات!NH4,NF$5=""),"",IF(SUMPRODUCT((YEAR(أساسيات!$L$2:$L$15)=YEAR(NF$4))*(MONTH(أساسيات!$L$2:$L$15)=$MG$1)*(DAY(أساسيات!$L$2:$L$15)=DAY(NF$4)))&gt;0,1,""))</f>
        <v/>
      </c>
      <c r="NG3" s="162" t="str">
        <f>IF(OR(NG$5=أساسيات!NI3,NG$5=أساسيات!NI4,NG$5=""),"",IF(SUMPRODUCT((YEAR(أساسيات!$L$2:$L$15)=YEAR(NG$4))*(MONTH(أساسيات!$L$2:$L$15)=$MG$1)*(DAY(أساسيات!$L$2:$L$15)=DAY(NG$4)))&gt;0,1,""))</f>
        <v/>
      </c>
      <c r="NH3" s="162" t="str">
        <f>IF(OR(NH$5=أساسيات!NJ3,NH$5=أساسيات!NJ4,NH$5=""),"",IF(SUMPRODUCT((YEAR(أساسيات!$L$2:$L$15)=YEAR(NH$4))*(MONTH(أساسيات!$L$2:$L$15)=$MG$1)*(DAY(أساسيات!$L$2:$L$15)=DAY(NH$4)))&gt;0,1,""))</f>
        <v/>
      </c>
      <c r="NI3" s="162" t="str">
        <f>IF(OR(NI$5=أساسيات!NK3,NI$5=أساسيات!NK4,NI$5=""),"",IF(SUMPRODUCT((YEAR(أساسيات!$L$2:$L$15)=YEAR(NI$4))*(MONTH(أساسيات!$L$2:$L$15)=$MG$1)*(DAY(أساسيات!$L$2:$L$15)=DAY(NI$4)))&gt;0,1,""))</f>
        <v/>
      </c>
      <c r="NJ3" s="162" t="str">
        <f>IF(OR(NJ$5=أساسيات!NL3,NJ$5=أساسيات!NL4,NJ$5=""),"",IF(SUMPRODUCT((YEAR(أساسيات!$L$2:$L$15)=YEAR(NJ$4))*(MONTH(أساسيات!$L$2:$L$15)=$MG$1)*(DAY(أساسيات!$L$2:$L$15)=DAY(NJ$4)))&gt;0,1,""))</f>
        <v/>
      </c>
      <c r="NK3" s="162" t="str">
        <f>IF(OR(NK$5=أساسيات!NM3,NK$5=أساسيات!NM4,NK$5=""),"",IF(SUMPRODUCT((YEAR(أساسيات!$L$2:$L$15)=YEAR(NK$4))*(MONTH(أساسيات!$L$2:$L$15)=$MG$1)*(DAY(أساسيات!$L$2:$L$15)=DAY(NK$4)))&gt;0,1,""))</f>
        <v/>
      </c>
      <c r="NL3" s="178" t="s">
        <v>1526</v>
      </c>
      <c r="NM3" s="178"/>
      <c r="NN3" s="178"/>
      <c r="NO3" s="178" t="s">
        <v>1527</v>
      </c>
      <c r="NP3" s="178"/>
      <c r="NQ3" s="178"/>
    </row>
    <row r="4" spans="1:384" ht="15.9" customHeight="1" x14ac:dyDescent="0.25">
      <c r="A4" s="174" t="s">
        <v>0</v>
      </c>
      <c r="B4" s="179" t="s">
        <v>2</v>
      </c>
      <c r="C4" s="174" t="s">
        <v>579</v>
      </c>
      <c r="D4" s="11">
        <f>IF(MONTH(DATE(أساسيات!F1,D1,COLUMNS($D$2:D2)))&lt;&gt;D1,"",DATE(أساسيات!F1,D1,COLUMNS($D$2:D2)))</f>
        <v>43344</v>
      </c>
      <c r="E4" s="11">
        <f>IF(MONTH(DATE(أساسيات!F1,D1,COLUMNS($D$2:E2)))&lt;&gt;D1,"",DATE(أساسيات!F1,D1,COLUMNS($D$2:E2)))</f>
        <v>43345</v>
      </c>
      <c r="F4" s="11">
        <f>IF(MONTH(DATE(أساسيات!F1,D1,COLUMNS($D$2:F2)))&lt;&gt;D1,"",DATE(أساسيات!F1,D1,COLUMNS($D$2:F2)))</f>
        <v>43346</v>
      </c>
      <c r="G4" s="11">
        <f>IF(MONTH(DATE(أساسيات!F1,D1,COLUMNS($D$2:G2)))&lt;&gt;D1,"",DATE(أساسيات!F1,D1,COLUMNS($D$2:G2)))</f>
        <v>43347</v>
      </c>
      <c r="H4" s="11">
        <f>IF(MONTH(DATE(أساسيات!F1,D1,COLUMNS($D$2:H2)))&lt;&gt;D1,"",DATE(أساسيات!F1,D1,COLUMNS($D$2:H2)))</f>
        <v>43348</v>
      </c>
      <c r="I4" s="11">
        <f>IF(MONTH(DATE(أساسيات!F1,D1,COLUMNS($D$2:I2)))&lt;&gt;D1,"",DATE(أساسيات!F1,D1,COLUMNS($D$2:I2)))</f>
        <v>43349</v>
      </c>
      <c r="J4" s="11">
        <f>IF(MONTH(DATE(أساسيات!F1,D1,COLUMNS($D$2:J2)))&lt;&gt;D1,"",DATE(أساسيات!F1,D1,COLUMNS($D$2:J2)))</f>
        <v>43350</v>
      </c>
      <c r="K4" s="11">
        <f>IF(MONTH(DATE(أساسيات!F1,D1,COLUMNS($D$2:K2)))&lt;&gt;D1,"",DATE(أساسيات!F1,D1,COLUMNS($D$2:K2)))</f>
        <v>43351</v>
      </c>
      <c r="L4" s="11">
        <f>IF(MONTH(DATE(أساسيات!F1,D1,COLUMNS($D$2:L2)))&lt;&gt;D1,"",DATE(أساسيات!F1,D1,COLUMNS($D$2:L2)))</f>
        <v>43352</v>
      </c>
      <c r="M4" s="11">
        <f>IF(MONTH(DATE(أساسيات!F1,D1,COLUMNS($D$2:M2)))&lt;&gt;D1,"",DATE(أساسيات!F1,D1,COLUMNS($D$2:M2)))</f>
        <v>43353</v>
      </c>
      <c r="N4" s="11">
        <f>IF(MONTH(DATE(أساسيات!F1,D1,COLUMNS($D$2:N2)))&lt;&gt;D1,"",DATE(أساسيات!F1,D1,COLUMNS($D$2:N2)))</f>
        <v>43354</v>
      </c>
      <c r="O4" s="11">
        <f>IF(MONTH(DATE(أساسيات!F1,D1,COLUMNS($D$2:O2)))&lt;&gt;D1,"",DATE(أساسيات!F1,D1,COLUMNS($D$2:O2)))</f>
        <v>43355</v>
      </c>
      <c r="P4" s="11">
        <f>IF(MONTH(DATE(أساسيات!F1,D1,COLUMNS($D$2:P2)))&lt;&gt;D1,"",DATE(أساسيات!F1,D1,COLUMNS($D$2:P2)))</f>
        <v>43356</v>
      </c>
      <c r="Q4" s="11">
        <f>IF(MONTH(DATE(أساسيات!F1,D1,COLUMNS($D$2:Q2)))&lt;&gt;D1,"",DATE(أساسيات!F1,D1,COLUMNS($D$2:Q2)))</f>
        <v>43357</v>
      </c>
      <c r="R4" s="11">
        <f>IF(MONTH(DATE(أساسيات!F1,D1,COLUMNS($D$2:R2)))&lt;&gt;D1,"",DATE(أساسيات!F1,D1,COLUMNS($D$2:R2)))</f>
        <v>43358</v>
      </c>
      <c r="S4" s="11">
        <f>IF(MONTH(DATE(أساسيات!F1,D1,COLUMNS($D$2:S2)))&lt;&gt;D1,"",DATE(أساسيات!F1,D1,COLUMNS($D$2:S2)))</f>
        <v>43359</v>
      </c>
      <c r="T4" s="11">
        <f>IF(MONTH(DATE(أساسيات!F1,D1,COLUMNS($D$2:T2)))&lt;&gt;D1,"",DATE(أساسيات!F1,D1,COLUMNS($D$2:T2)))</f>
        <v>43360</v>
      </c>
      <c r="U4" s="11">
        <f>IF(MONTH(DATE(أساسيات!F1,D1,COLUMNS($D$2:U2)))&lt;&gt;D1,"",DATE(أساسيات!F1,D1,COLUMNS($D$2:U2)))</f>
        <v>43361</v>
      </c>
      <c r="V4" s="11">
        <f>IF(MONTH(DATE(أساسيات!F1,D1,COLUMNS($D$2:V2)))&lt;&gt;D1,"",DATE(أساسيات!F1,D1,COLUMNS($D$2:V2)))</f>
        <v>43362</v>
      </c>
      <c r="W4" s="11">
        <f>IF(MONTH(DATE(أساسيات!F1,D1,COLUMNS($D$2:W2)))&lt;&gt;D1,"",DATE(أساسيات!F1,D1,COLUMNS($D$2:W2)))</f>
        <v>43363</v>
      </c>
      <c r="X4" s="11">
        <f>IF(MONTH(DATE(أساسيات!F1,D1,COLUMNS($D$2:X2)))&lt;&gt;D1,"",DATE(أساسيات!F1,D1,COLUMNS($D$2:X2)))</f>
        <v>43364</v>
      </c>
      <c r="Y4" s="11">
        <f>IF(MONTH(DATE(أساسيات!F1,D1,COLUMNS($D$2:Y2)))&lt;&gt;D1,"",DATE(أساسيات!F1,D1,COLUMNS($D$2:Y2)))</f>
        <v>43365</v>
      </c>
      <c r="Z4" s="11">
        <f>IF(MONTH(DATE(أساسيات!F1,D1,COLUMNS($D$2:Z2)))&lt;&gt;D1,"",DATE(أساسيات!F1,D1,COLUMNS($D$2:Z2)))</f>
        <v>43366</v>
      </c>
      <c r="AA4" s="11">
        <f>IF(MONTH(DATE(أساسيات!F1,D1,COLUMNS($D$2:AA2)))&lt;&gt;D1,"",DATE(أساسيات!F1,D1,COLUMNS($D$2:AA2)))</f>
        <v>43367</v>
      </c>
      <c r="AB4" s="11">
        <f>IF(MONTH(DATE(أساسيات!F1,D1,COLUMNS($D$2:AB2)))&lt;&gt;D1,"",DATE(أساسيات!F1,D1,COLUMNS($D$2:AB2)))</f>
        <v>43368</v>
      </c>
      <c r="AC4" s="11">
        <f>IF(MONTH(DATE(أساسيات!F1,D1,COLUMNS($D$2:AC2)))&lt;&gt;D1,"",DATE(أساسيات!F1,D1,COLUMNS($D$2:AC2)))</f>
        <v>43369</v>
      </c>
      <c r="AD4" s="11">
        <f>IF(MONTH(DATE(أساسيات!F1,D1,COLUMNS($D$2:AD2)))&lt;&gt;D1,"",DATE(أساسيات!F1,D1,COLUMNS($D$2:AD2)))</f>
        <v>43370</v>
      </c>
      <c r="AE4" s="11">
        <f>IF(MONTH(DATE(أساسيات!F1,D1,COLUMNS($D$2:AE2)))&lt;&gt;D1,"",DATE(أساسيات!F1,D1,COLUMNS($D$2:AE2)))</f>
        <v>43371</v>
      </c>
      <c r="AF4" s="11">
        <f>IF(MONTH(DATE(أساسيات!F1,D1,COLUMNS($D$2:AF2)))&lt;&gt;D1,"",DATE(أساسيات!F1,D1,COLUMNS($D$2:AF2)))</f>
        <v>43372</v>
      </c>
      <c r="AG4" s="11">
        <f>IF(MONTH(DATE(أساسيات!F1,D1,COLUMNS($D$2:AG2)))&lt;&gt;D1,"",DATE(أساسيات!F1,D1,COLUMNS($D$2:AG2)))</f>
        <v>43373</v>
      </c>
      <c r="AH4" s="11" t="str">
        <f>IF(MONTH(DATE(أساسيات!F1,D1,COLUMNS($D$2:AH2)))&lt;&gt;D1,"",DATE(أساسيات!F1,D1,COLUMNS($D$2:AH2)))</f>
        <v/>
      </c>
      <c r="AI4" s="11">
        <f>IF(MONTH(DATE(أساسيات!$F$1,$AI$1,COLUMNS($AI$2:AI2)))&lt;&gt;$AI$1,"",DATE(أساسيات!$F$1,$AI$1,COLUMNS($AI$2:AI2)))</f>
        <v>43374</v>
      </c>
      <c r="AJ4" s="11">
        <f>IF(MONTH(DATE(أساسيات!$F$1,$AI$1,COLUMNS($AI$2:AJ2)))&lt;&gt;$AI$1,"",DATE(أساسيات!$F$1,$AI$1,COLUMNS($AI$2:AJ2)))</f>
        <v>43375</v>
      </c>
      <c r="AK4" s="11">
        <f>IF(MONTH(DATE(أساسيات!$F$1,$AI$1,COLUMNS($AI$2:AK2)))&lt;&gt;$AI$1,"",DATE(أساسيات!$F$1,$AI$1,COLUMNS($AI$2:AK2)))</f>
        <v>43376</v>
      </c>
      <c r="AL4" s="11">
        <f>IF(MONTH(DATE(أساسيات!$F$1,$AI$1,COLUMNS($AI$2:AL2)))&lt;&gt;$AI$1,"",DATE(أساسيات!$F$1,$AI$1,COLUMNS($AI$2:AL2)))</f>
        <v>43377</v>
      </c>
      <c r="AM4" s="11">
        <f>IF(MONTH(DATE(أساسيات!$F$1,$AI$1,COLUMNS($AI$2:AM2)))&lt;&gt;$AI$1,"",DATE(أساسيات!$F$1,$AI$1,COLUMNS($AI$2:AM2)))</f>
        <v>43378</v>
      </c>
      <c r="AN4" s="11">
        <f>IF(MONTH(DATE(أساسيات!$F$1,$AI$1,COLUMNS($AI$2:AN2)))&lt;&gt;$AI$1,"",DATE(أساسيات!$F$1,$AI$1,COLUMNS($AI$2:AN2)))</f>
        <v>43379</v>
      </c>
      <c r="AO4" s="11">
        <f>IF(MONTH(DATE(أساسيات!$F$1,$AI$1,COLUMNS($AI$2:AO2)))&lt;&gt;$AI$1,"",DATE(أساسيات!$F$1,$AI$1,COLUMNS($AI$2:AO2)))</f>
        <v>43380</v>
      </c>
      <c r="AP4" s="11">
        <f>IF(MONTH(DATE(أساسيات!$F$1,$AI$1,COLUMNS($AI$2:AP2)))&lt;&gt;$AI$1,"",DATE(أساسيات!$F$1,$AI$1,COLUMNS($AI$2:AP2)))</f>
        <v>43381</v>
      </c>
      <c r="AQ4" s="11">
        <f>IF(MONTH(DATE(أساسيات!$F$1,$AI$1,COLUMNS($AI$2:AQ2)))&lt;&gt;$AI$1,"",DATE(أساسيات!$F$1,$AI$1,COLUMNS($AI$2:AQ2)))</f>
        <v>43382</v>
      </c>
      <c r="AR4" s="11">
        <f>IF(MONTH(DATE(أساسيات!$F$1,$AI$1,COLUMNS($AI$2:AR2)))&lt;&gt;$AI$1,"",DATE(أساسيات!$F$1,$AI$1,COLUMNS($AI$2:AR2)))</f>
        <v>43383</v>
      </c>
      <c r="AS4" s="11">
        <f>IF(MONTH(DATE(أساسيات!$F$1,$AI$1,COLUMNS($AI$2:AS2)))&lt;&gt;$AI$1,"",DATE(أساسيات!$F$1,$AI$1,COLUMNS($AI$2:AS2)))</f>
        <v>43384</v>
      </c>
      <c r="AT4" s="11">
        <f>IF(MONTH(DATE(أساسيات!$F$1,$AI$1,COLUMNS($AI$2:AT2)))&lt;&gt;$AI$1,"",DATE(أساسيات!$F$1,$AI$1,COLUMNS($AI$2:AT2)))</f>
        <v>43385</v>
      </c>
      <c r="AU4" s="11">
        <f>IF(MONTH(DATE(أساسيات!$F$1,$AI$1,COLUMNS($AI$2:AU2)))&lt;&gt;$AI$1,"",DATE(أساسيات!$F$1,$AI$1,COLUMNS($AI$2:AU2)))</f>
        <v>43386</v>
      </c>
      <c r="AV4" s="11">
        <f>IF(MONTH(DATE(أساسيات!$F$1,$AI$1,COLUMNS($AI$2:AV2)))&lt;&gt;$AI$1,"",DATE(أساسيات!$F$1,$AI$1,COLUMNS($AI$2:AV2)))</f>
        <v>43387</v>
      </c>
      <c r="AW4" s="11">
        <f>IF(MONTH(DATE(أساسيات!$F$1,$AI$1,COLUMNS($AI$2:AW2)))&lt;&gt;$AI$1,"",DATE(أساسيات!$F$1,$AI$1,COLUMNS($AI$2:AW2)))</f>
        <v>43388</v>
      </c>
      <c r="AX4" s="11">
        <f>IF(MONTH(DATE(أساسيات!$F$1,$AI$1,COLUMNS($AI$2:AX2)))&lt;&gt;$AI$1,"",DATE(أساسيات!$F$1,$AI$1,COLUMNS($AI$2:AX2)))</f>
        <v>43389</v>
      </c>
      <c r="AY4" s="11">
        <f>IF(MONTH(DATE(أساسيات!$F$1,$AI$1,COLUMNS($AI$2:AY2)))&lt;&gt;$AI$1,"",DATE(أساسيات!$F$1,$AI$1,COLUMNS($AI$2:AY2)))</f>
        <v>43390</v>
      </c>
      <c r="AZ4" s="11">
        <f>IF(MONTH(DATE(أساسيات!$F$1,$AI$1,COLUMNS($AI$2:AZ2)))&lt;&gt;$AI$1,"",DATE(أساسيات!$F$1,$AI$1,COLUMNS($AI$2:AZ2)))</f>
        <v>43391</v>
      </c>
      <c r="BA4" s="11">
        <f>IF(MONTH(DATE(أساسيات!$F$1,$AI$1,COLUMNS($AI$2:BA2)))&lt;&gt;$AI$1,"",DATE(أساسيات!$F$1,$AI$1,COLUMNS($AI$2:BA2)))</f>
        <v>43392</v>
      </c>
      <c r="BB4" s="11">
        <f>IF(MONTH(DATE(أساسيات!$F$1,$AI$1,COLUMNS($AI$2:BB2)))&lt;&gt;$AI$1,"",DATE(أساسيات!$F$1,$AI$1,COLUMNS($AI$2:BB2)))</f>
        <v>43393</v>
      </c>
      <c r="BC4" s="11">
        <f>IF(MONTH(DATE(أساسيات!$F$1,$AI$1,COLUMNS($AI$2:BC2)))&lt;&gt;$AI$1,"",DATE(أساسيات!$F$1,$AI$1,COLUMNS($AI$2:BC2)))</f>
        <v>43394</v>
      </c>
      <c r="BD4" s="11">
        <f>IF(MONTH(DATE(أساسيات!$F$1,$AI$1,COLUMNS($AI$2:BD2)))&lt;&gt;$AI$1,"",DATE(أساسيات!$F$1,$AI$1,COLUMNS($AI$2:BD2)))</f>
        <v>43395</v>
      </c>
      <c r="BE4" s="11">
        <f>IF(MONTH(DATE(أساسيات!$F$1,$AI$1,COLUMNS($AI$2:BE2)))&lt;&gt;$AI$1,"",DATE(أساسيات!$F$1,$AI$1,COLUMNS($AI$2:BE2)))</f>
        <v>43396</v>
      </c>
      <c r="BF4" s="11">
        <f>IF(MONTH(DATE(أساسيات!$F$1,$AI$1,COLUMNS($AI$2:BF2)))&lt;&gt;$AI$1,"",DATE(أساسيات!$F$1,$AI$1,COLUMNS($AI$2:BF2)))</f>
        <v>43397</v>
      </c>
      <c r="BG4" s="11">
        <f>IF(MONTH(DATE(أساسيات!$F$1,$AI$1,COLUMNS($AI$2:BG2)))&lt;&gt;$AI$1,"",DATE(أساسيات!$F$1,$AI$1,COLUMNS($AI$2:BG2)))</f>
        <v>43398</v>
      </c>
      <c r="BH4" s="11">
        <f>IF(MONTH(DATE(أساسيات!$F$1,$AI$1,COLUMNS($AI$2:BH2)))&lt;&gt;$AI$1,"",DATE(أساسيات!$F$1,$AI$1,COLUMNS($AI$2:BH2)))</f>
        <v>43399</v>
      </c>
      <c r="BI4" s="11">
        <f>IF(MONTH(DATE(أساسيات!$F$1,$AI$1,COLUMNS($AI$2:BI2)))&lt;&gt;$AI$1,"",DATE(أساسيات!$F$1,$AI$1,COLUMNS($AI$2:BI2)))</f>
        <v>43400</v>
      </c>
      <c r="BJ4" s="11">
        <f>IF(MONTH(DATE(أساسيات!$F$1,$AI$1,COLUMNS($AI$2:BJ2)))&lt;&gt;$AI$1,"",DATE(أساسيات!$F$1,$AI$1,COLUMNS($AI$2:BJ2)))</f>
        <v>43401</v>
      </c>
      <c r="BK4" s="11">
        <f>IF(MONTH(DATE(أساسيات!$F$1,$AI$1,COLUMNS($AI$2:BK2)))&lt;&gt;$AI$1,"",DATE(أساسيات!$F$1,$AI$1,COLUMNS($AI$2:BK2)))</f>
        <v>43402</v>
      </c>
      <c r="BL4" s="11">
        <f>IF(MONTH(DATE(أساسيات!$F$1,$AI$1,COLUMNS($AI$2:BL2)))&lt;&gt;$AI$1,"",DATE(أساسيات!$F$1,$AI$1,COLUMNS($AI$2:BL2)))</f>
        <v>43403</v>
      </c>
      <c r="BM4" s="11">
        <f>IF(MONTH(DATE(أساسيات!$F$1,$AI$1,COLUMNS($AI$2:BM2)))&lt;&gt;$AI$1,"",DATE(أساسيات!$F$1,$AI$1,COLUMNS($AI$2:BM2)))</f>
        <v>43404</v>
      </c>
      <c r="BN4" s="11">
        <f>IF(MONTH(DATE(أساسيات!$F$1,$BN$1,COLUMNS($BN$2:BN2)))&lt;&gt;$BN$1,"",DATE(أساسيات!$F$1,$AI$1,COLUMNS($BN$2:BN2)))</f>
        <v>43374</v>
      </c>
      <c r="BO4" s="11">
        <f>IF(MONTH(DATE(أساسيات!$F$1,$BN$1,COLUMNS($BN$2:BO2)))&lt;&gt;$BN$1,"",DATE(أساسيات!$F$1,$AI$1,COLUMNS($BN$2:BO2)))</f>
        <v>43375</v>
      </c>
      <c r="BP4" s="11">
        <f>IF(MONTH(DATE(أساسيات!$F$1,$BN$1,COLUMNS($BN$2:BP2)))&lt;&gt;$BN$1,"",DATE(أساسيات!$F$1,$AI$1,COLUMNS($BN$2:BP2)))</f>
        <v>43376</v>
      </c>
      <c r="BQ4" s="11">
        <f>IF(MONTH(DATE(أساسيات!$F$1,$BN$1,COLUMNS($BN$2:BQ2)))&lt;&gt;$BN$1,"",DATE(أساسيات!$F$1,$AI$1,COLUMNS($BN$2:BQ2)))</f>
        <v>43377</v>
      </c>
      <c r="BR4" s="11">
        <f>IF(MONTH(DATE(أساسيات!$F$1,$BN$1,COLUMNS($BN$2:BR2)))&lt;&gt;$BN$1,"",DATE(أساسيات!$F$1,$AI$1,COLUMNS($BN$2:BR2)))</f>
        <v>43378</v>
      </c>
      <c r="BS4" s="11">
        <f>IF(MONTH(DATE(أساسيات!$F$1,$BN$1,COLUMNS($BN$2:BS2)))&lt;&gt;$BN$1,"",DATE(أساسيات!$F$1,$AI$1,COLUMNS($BN$2:BS2)))</f>
        <v>43379</v>
      </c>
      <c r="BT4" s="11">
        <f>IF(MONTH(DATE(أساسيات!$F$1,$BN$1,COLUMNS($BN$2:BT2)))&lt;&gt;$BN$1,"",DATE(أساسيات!$F$1,$AI$1,COLUMNS($BN$2:BT2)))</f>
        <v>43380</v>
      </c>
      <c r="BU4" s="11">
        <f>IF(MONTH(DATE(أساسيات!$F$1,$BN$1,COLUMNS($BN$2:BU2)))&lt;&gt;$BN$1,"",DATE(أساسيات!$F$1,$AI$1,COLUMNS($BN$2:BU2)))</f>
        <v>43381</v>
      </c>
      <c r="BV4" s="11">
        <f>IF(MONTH(DATE(أساسيات!$F$1,$BN$1,COLUMNS($BN$2:BV2)))&lt;&gt;$BN$1,"",DATE(أساسيات!$F$1,$AI$1,COLUMNS($BN$2:BV2)))</f>
        <v>43382</v>
      </c>
      <c r="BW4" s="11">
        <f>IF(MONTH(DATE(أساسيات!$F$1,$BN$1,COLUMNS($BN$2:BW2)))&lt;&gt;$BN$1,"",DATE(أساسيات!$F$1,$AI$1,COLUMNS($BN$2:BW2)))</f>
        <v>43383</v>
      </c>
      <c r="BX4" s="11">
        <f>IF(MONTH(DATE(أساسيات!$F$1,$BN$1,COLUMNS($BN$2:BX2)))&lt;&gt;$BN$1,"",DATE(أساسيات!$F$1,$AI$1,COLUMNS($BN$2:BX2)))</f>
        <v>43384</v>
      </c>
      <c r="BY4" s="11">
        <f>IF(MONTH(DATE(أساسيات!$F$1,$BN$1,COLUMNS($BN$2:BY2)))&lt;&gt;$BN$1,"",DATE(أساسيات!$F$1,$AI$1,COLUMNS($BN$2:BY2)))</f>
        <v>43385</v>
      </c>
      <c r="BZ4" s="11">
        <f>IF(MONTH(DATE(أساسيات!$F$1,$BN$1,COLUMNS($BN$2:BZ2)))&lt;&gt;$BN$1,"",DATE(أساسيات!$F$1,$AI$1,COLUMNS($BN$2:BZ2)))</f>
        <v>43386</v>
      </c>
      <c r="CA4" s="11">
        <f>IF(MONTH(DATE(أساسيات!$F$1,$BN$1,COLUMNS($BN$2:CA2)))&lt;&gt;$BN$1,"",DATE(أساسيات!$F$1,$AI$1,COLUMNS($BN$2:CA2)))</f>
        <v>43387</v>
      </c>
      <c r="CB4" s="11">
        <f>IF(MONTH(DATE(أساسيات!$F$1,$BN$1,COLUMNS($BN$2:CB2)))&lt;&gt;$BN$1,"",DATE(أساسيات!$F$1,$AI$1,COLUMNS($BN$2:CB2)))</f>
        <v>43388</v>
      </c>
      <c r="CC4" s="11">
        <f>IF(MONTH(DATE(أساسيات!$F$1,$BN$1,COLUMNS($BN$2:CC2)))&lt;&gt;$BN$1,"",DATE(أساسيات!$F$1,$AI$1,COLUMNS($BN$2:CC2)))</f>
        <v>43389</v>
      </c>
      <c r="CD4" s="11">
        <f>IF(MONTH(DATE(أساسيات!$F$1,$BN$1,COLUMNS($BN$2:CD2)))&lt;&gt;$BN$1,"",DATE(أساسيات!$F$1,$AI$1,COLUMNS($BN$2:CD2)))</f>
        <v>43390</v>
      </c>
      <c r="CE4" s="11">
        <f>IF(MONTH(DATE(أساسيات!$F$1,$BN$1,COLUMNS($BN$2:CE2)))&lt;&gt;$BN$1,"",DATE(أساسيات!$F$1,$AI$1,COLUMNS($BN$2:CE2)))</f>
        <v>43391</v>
      </c>
      <c r="CF4" s="11">
        <f>IF(MONTH(DATE(أساسيات!$F$1,$BN$1,COLUMNS($BN$2:CF2)))&lt;&gt;$BN$1,"",DATE(أساسيات!$F$1,$AI$1,COLUMNS($BN$2:CF2)))</f>
        <v>43392</v>
      </c>
      <c r="CG4" s="11">
        <f>IF(MONTH(DATE(أساسيات!$F$1,$BN$1,COLUMNS($BN$2:CG2)))&lt;&gt;$BN$1,"",DATE(أساسيات!$F$1,$AI$1,COLUMNS($BN$2:CG2)))</f>
        <v>43393</v>
      </c>
      <c r="CH4" s="11">
        <f>IF(MONTH(DATE(أساسيات!$F$1,$BN$1,COLUMNS($BN$2:CH2)))&lt;&gt;$BN$1,"",DATE(أساسيات!$F$1,$AI$1,COLUMNS($BN$2:CH2)))</f>
        <v>43394</v>
      </c>
      <c r="CI4" s="11">
        <f>IF(MONTH(DATE(أساسيات!$F$1,$BN$1,COLUMNS($BN$2:CI2)))&lt;&gt;$BN$1,"",DATE(أساسيات!$F$1,$AI$1,COLUMNS($BN$2:CI2)))</f>
        <v>43395</v>
      </c>
      <c r="CJ4" s="11">
        <f>IF(MONTH(DATE(أساسيات!$F$1,$BN$1,COLUMNS($BN$2:CJ2)))&lt;&gt;$BN$1,"",DATE(أساسيات!$F$1,$AI$1,COLUMNS($BN$2:CJ2)))</f>
        <v>43396</v>
      </c>
      <c r="CK4" s="11">
        <f>IF(MONTH(DATE(أساسيات!$F$1,$BN$1,COLUMNS($BN$2:CK2)))&lt;&gt;$BN$1,"",DATE(أساسيات!$F$1,$AI$1,COLUMNS($BN$2:CK2)))</f>
        <v>43397</v>
      </c>
      <c r="CL4" s="11">
        <f>IF(MONTH(DATE(أساسيات!$F$1,$BN$1,COLUMNS($BN$2:CL2)))&lt;&gt;$BN$1,"",DATE(أساسيات!$F$1,$AI$1,COLUMNS($BN$2:CL2)))</f>
        <v>43398</v>
      </c>
      <c r="CM4" s="11">
        <f>IF(MONTH(DATE(أساسيات!$F$1,$BN$1,COLUMNS($BN$2:CM2)))&lt;&gt;$BN$1,"",DATE(أساسيات!$F$1,$AI$1,COLUMNS($BN$2:CM2)))</f>
        <v>43399</v>
      </c>
      <c r="CN4" s="11">
        <f>IF(MONTH(DATE(أساسيات!$F$1,$BN$1,COLUMNS($BN$2:CN2)))&lt;&gt;$BN$1,"",DATE(أساسيات!$F$1,$AI$1,COLUMNS($BN$2:CN2)))</f>
        <v>43400</v>
      </c>
      <c r="CO4" s="11">
        <f>IF(MONTH(DATE(أساسيات!$F$1,$BN$1,COLUMNS($BN$2:CO2)))&lt;&gt;$BN$1,"",DATE(أساسيات!$F$1,$AI$1,COLUMNS($BN$2:CO2)))</f>
        <v>43401</v>
      </c>
      <c r="CP4" s="11">
        <f>IF(MONTH(DATE(أساسيات!$F$1,$BN$1,COLUMNS($BN$2:CP2)))&lt;&gt;$BN$1,"",DATE(أساسيات!$F$1,$AI$1,COLUMNS($BN$2:CP2)))</f>
        <v>43402</v>
      </c>
      <c r="CQ4" s="11">
        <f>IF(MONTH(DATE(أساسيات!$F$1,$BN$1,COLUMNS($BN$2:CQ2)))&lt;&gt;$BN$1,"",DATE(أساسيات!$F$1,$AI$1,COLUMNS($BN$2:CQ2)))</f>
        <v>43403</v>
      </c>
      <c r="CR4" s="11" t="str">
        <f>IF(MONTH(DATE(أساسيات!$F$1,$BN$1,COLUMNS($BN$2:CR2)))&lt;&gt;$BN$1,"",DATE(أساسيات!$F$1,$AI$1,COLUMNS($BN$2:CR2)))</f>
        <v/>
      </c>
      <c r="CS4" s="11">
        <f>IF(MONTH(DATE(أساسيات!$F$1,$CS$1,COLUMNS($CS$2:CS2)))&lt;&gt;$CS$1,"",DATE(أساسيات!$F$1,$AI$1,COLUMNS($CS$2:CS2)))</f>
        <v>43374</v>
      </c>
      <c r="CT4" s="11">
        <f>IF(MONTH(DATE(أساسيات!$F$1,$CS$1,COLUMNS($CS$2:CT2)))&lt;&gt;$CS$1,"",DATE(أساسيات!$F$1,$AI$1,COLUMNS($CS$2:CT2)))</f>
        <v>43375</v>
      </c>
      <c r="CU4" s="11">
        <f>IF(MONTH(DATE(أساسيات!$F$1,$CS$1,COLUMNS($CS$2:CU2)))&lt;&gt;$CS$1,"",DATE(أساسيات!$F$1,$AI$1,COLUMNS($CS$2:CU2)))</f>
        <v>43376</v>
      </c>
      <c r="CV4" s="11">
        <f>IF(MONTH(DATE(أساسيات!$F$1,$CS$1,COLUMNS($CS$2:CV2)))&lt;&gt;$CS$1,"",DATE(أساسيات!$F$1,$AI$1,COLUMNS($CS$2:CV2)))</f>
        <v>43377</v>
      </c>
      <c r="CW4" s="11">
        <f>IF(MONTH(DATE(أساسيات!$F$1,$CS$1,COLUMNS($CS$2:CW2)))&lt;&gt;$CS$1,"",DATE(أساسيات!$F$1,$AI$1,COLUMNS($CS$2:CW2)))</f>
        <v>43378</v>
      </c>
      <c r="CX4" s="11">
        <f>IF(MONTH(DATE(أساسيات!$F$1,$CS$1,COLUMNS($CS$2:CX2)))&lt;&gt;$CS$1,"",DATE(أساسيات!$F$1,$AI$1,COLUMNS($CS$2:CX2)))</f>
        <v>43379</v>
      </c>
      <c r="CY4" s="11">
        <f>IF(MONTH(DATE(أساسيات!$F$1,$CS$1,COLUMNS($CS$2:CY2)))&lt;&gt;$CS$1,"",DATE(أساسيات!$F$1,$AI$1,COLUMNS($CS$2:CY2)))</f>
        <v>43380</v>
      </c>
      <c r="CZ4" s="11">
        <f>IF(MONTH(DATE(أساسيات!$F$1,$CS$1,COLUMNS($CS$2:CZ2)))&lt;&gt;$CS$1,"",DATE(أساسيات!$F$1,$AI$1,COLUMNS($CS$2:CZ2)))</f>
        <v>43381</v>
      </c>
      <c r="DA4" s="11">
        <f>IF(MONTH(DATE(أساسيات!$F$1,$CS$1,COLUMNS($CS$2:DA2)))&lt;&gt;$CS$1,"",DATE(أساسيات!$F$1,$AI$1,COLUMNS($CS$2:DA2)))</f>
        <v>43382</v>
      </c>
      <c r="DB4" s="11">
        <f>IF(MONTH(DATE(أساسيات!$F$1,$CS$1,COLUMNS($CS$2:DB2)))&lt;&gt;$CS$1,"",DATE(أساسيات!$F$1,$AI$1,COLUMNS($CS$2:DB2)))</f>
        <v>43383</v>
      </c>
      <c r="DC4" s="11">
        <f>IF(MONTH(DATE(أساسيات!$F$1,$CS$1,COLUMNS($CS$2:DC2)))&lt;&gt;$CS$1,"",DATE(أساسيات!$F$1,$AI$1,COLUMNS($CS$2:DC2)))</f>
        <v>43384</v>
      </c>
      <c r="DD4" s="11">
        <f>IF(MONTH(DATE(أساسيات!$F$1,$CS$1,COLUMNS($CS$2:DD2)))&lt;&gt;$CS$1,"",DATE(أساسيات!$F$1,$AI$1,COLUMNS($CS$2:DD2)))</f>
        <v>43385</v>
      </c>
      <c r="DE4" s="11">
        <f>IF(MONTH(DATE(أساسيات!$F$1,$CS$1,COLUMNS($CS$2:DE2)))&lt;&gt;$CS$1,"",DATE(أساسيات!$F$1,$AI$1,COLUMNS($CS$2:DE2)))</f>
        <v>43386</v>
      </c>
      <c r="DF4" s="11">
        <f>IF(MONTH(DATE(أساسيات!$F$1,$CS$1,COLUMNS($CS$2:DF2)))&lt;&gt;$CS$1,"",DATE(أساسيات!$F$1,$AI$1,COLUMNS($CS$2:DF2)))</f>
        <v>43387</v>
      </c>
      <c r="DG4" s="11">
        <f>IF(MONTH(DATE(أساسيات!$F$1,$CS$1,COLUMNS($CS$2:DG2)))&lt;&gt;$CS$1,"",DATE(أساسيات!$F$1,$AI$1,COLUMNS($CS$2:DG2)))</f>
        <v>43388</v>
      </c>
      <c r="DH4" s="11">
        <f>IF(MONTH(DATE(أساسيات!$F$1,$CS$1,COLUMNS($CS$2:DH2)))&lt;&gt;$CS$1,"",DATE(أساسيات!$F$1,$AI$1,COLUMNS($CS$2:DH2)))</f>
        <v>43389</v>
      </c>
      <c r="DI4" s="11">
        <f>IF(MONTH(DATE(أساسيات!$F$1,$CS$1,COLUMNS($CS$2:DI2)))&lt;&gt;$CS$1,"",DATE(أساسيات!$F$1,$AI$1,COLUMNS($CS$2:DI2)))</f>
        <v>43390</v>
      </c>
      <c r="DJ4" s="11">
        <f>IF(MONTH(DATE(أساسيات!$F$1,$CS$1,COLUMNS($CS$2:DJ2)))&lt;&gt;$CS$1,"",DATE(أساسيات!$F$1,$AI$1,COLUMNS($CS$2:DJ2)))</f>
        <v>43391</v>
      </c>
      <c r="DK4" s="11">
        <f>IF(MONTH(DATE(أساسيات!$F$1,$CS$1,COLUMNS($CS$2:DK2)))&lt;&gt;$CS$1,"",DATE(أساسيات!$F$1,$AI$1,COLUMNS($CS$2:DK2)))</f>
        <v>43392</v>
      </c>
      <c r="DL4" s="11">
        <f>IF(MONTH(DATE(أساسيات!$F$1,$CS$1,COLUMNS($CS$2:DL2)))&lt;&gt;$CS$1,"",DATE(أساسيات!$F$1,$AI$1,COLUMNS($CS$2:DL2)))</f>
        <v>43393</v>
      </c>
      <c r="DM4" s="11">
        <f>IF(MONTH(DATE(أساسيات!$F$1,$CS$1,COLUMNS($CS$2:DM2)))&lt;&gt;$CS$1,"",DATE(أساسيات!$F$1,$AI$1,COLUMNS($CS$2:DM2)))</f>
        <v>43394</v>
      </c>
      <c r="DN4" s="11">
        <f>IF(MONTH(DATE(أساسيات!$F$1,$CS$1,COLUMNS($CS$2:DN2)))&lt;&gt;$CS$1,"",DATE(أساسيات!$F$1,$AI$1,COLUMNS($CS$2:DN2)))</f>
        <v>43395</v>
      </c>
      <c r="DO4" s="11">
        <f>IF(MONTH(DATE(أساسيات!$F$1,$CS$1,COLUMNS($CS$2:DO2)))&lt;&gt;$CS$1,"",DATE(أساسيات!$F$1,$AI$1,COLUMNS($CS$2:DO2)))</f>
        <v>43396</v>
      </c>
      <c r="DP4" s="11">
        <f>IF(MONTH(DATE(أساسيات!$F$1,$CS$1,COLUMNS($CS$2:DP2)))&lt;&gt;$CS$1,"",DATE(أساسيات!$F$1,$AI$1,COLUMNS($CS$2:DP2)))</f>
        <v>43397</v>
      </c>
      <c r="DQ4" s="11">
        <f>IF(MONTH(DATE(أساسيات!$F$1,$CS$1,COLUMNS($CS$2:DQ2)))&lt;&gt;$CS$1,"",DATE(أساسيات!$F$1,$AI$1,COLUMNS($CS$2:DQ2)))</f>
        <v>43398</v>
      </c>
      <c r="DR4" s="11">
        <f>IF(MONTH(DATE(أساسيات!$F$1,$CS$1,COLUMNS($CS$2:DR2)))&lt;&gt;$CS$1,"",DATE(أساسيات!$F$1,$AI$1,COLUMNS($CS$2:DR2)))</f>
        <v>43399</v>
      </c>
      <c r="DS4" s="11">
        <f>IF(MONTH(DATE(أساسيات!$F$1,$CS$1,COLUMNS($CS$2:DS2)))&lt;&gt;$CS$1,"",DATE(أساسيات!$F$1,$AI$1,COLUMNS($CS$2:DS2)))</f>
        <v>43400</v>
      </c>
      <c r="DT4" s="11">
        <f>IF(MONTH(DATE(أساسيات!$F$1,$CS$1,COLUMNS($CS$2:DT2)))&lt;&gt;$CS$1,"",DATE(أساسيات!$F$1,$AI$1,COLUMNS($CS$2:DT2)))</f>
        <v>43401</v>
      </c>
      <c r="DU4" s="11">
        <f>IF(MONTH(DATE(أساسيات!$F$1,$CS$1,COLUMNS($CS$2:DU2)))&lt;&gt;$CS$1,"",DATE(أساسيات!$F$1,$AI$1,COLUMNS($CS$2:DU2)))</f>
        <v>43402</v>
      </c>
      <c r="DV4" s="11">
        <f>IF(MONTH(DATE(أساسيات!$F$1,$CS$1,COLUMNS($CS$2:DV2)))&lt;&gt;$CS$1,"",DATE(أساسيات!$F$1,$AI$1,COLUMNS($CS$2:DV2)))</f>
        <v>43403</v>
      </c>
      <c r="DW4" s="11">
        <f>IF(MONTH(DATE(أساسيات!$F$1,$CS$1,COLUMNS($CS$2:DW2)))&lt;&gt;$CS$1,"",DATE(أساسيات!$F$1,$AI$1,COLUMNS($CS$2:DW2)))</f>
        <v>43404</v>
      </c>
      <c r="DX4" s="11">
        <f>IF(MONTH(DATE(أساسيات!$F$1+1,$DX$1,COLUMNS($DX$2:DX2)))&lt;&gt;$DX$1,"",DATE(أساسيات!$F$1+1,$AI$1,COLUMNS($DX$2:DX2)))</f>
        <v>43739</v>
      </c>
      <c r="DY4" s="11">
        <f>IF(MONTH(DATE(أساسيات!$F$1+1,$DX$1,COLUMNS($DX$2:DY2)))&lt;&gt;$DX$1,"",DATE(أساسيات!$F$1+1,$AI$1,COLUMNS($DX$2:DY2)))</f>
        <v>43740</v>
      </c>
      <c r="DZ4" s="11">
        <f>IF(MONTH(DATE(أساسيات!$F$1+1,$DX$1,COLUMNS($DX$2:DZ2)))&lt;&gt;$DX$1,"",DATE(أساسيات!$F$1+1,$AI$1,COLUMNS($DX$2:DZ2)))</f>
        <v>43741</v>
      </c>
      <c r="EA4" s="11">
        <f>IF(MONTH(DATE(أساسيات!$F$1+1,$DX$1,COLUMNS($DX$2:EA2)))&lt;&gt;$DX$1,"",DATE(أساسيات!$F$1+1,$AI$1,COLUMNS($DX$2:EA2)))</f>
        <v>43742</v>
      </c>
      <c r="EB4" s="11">
        <f>IF(MONTH(DATE(أساسيات!$F$1+1,$DX$1,COLUMNS($DX$2:EB2)))&lt;&gt;$DX$1,"",DATE(أساسيات!$F$1+1,$AI$1,COLUMNS($DX$2:EB2)))</f>
        <v>43743</v>
      </c>
      <c r="EC4" s="11">
        <f>IF(MONTH(DATE(أساسيات!$F$1+1,$DX$1,COLUMNS($DX$2:EC2)))&lt;&gt;$DX$1,"",DATE(أساسيات!$F$1+1,$AI$1,COLUMNS($DX$2:EC2)))</f>
        <v>43744</v>
      </c>
      <c r="ED4" s="11">
        <f>IF(MONTH(DATE(أساسيات!$F$1+1,$DX$1,COLUMNS($DX$2:ED2)))&lt;&gt;$DX$1,"",DATE(أساسيات!$F$1+1,$AI$1,COLUMNS($DX$2:ED2)))</f>
        <v>43745</v>
      </c>
      <c r="EE4" s="11">
        <f>IF(MONTH(DATE(أساسيات!$F$1+1,$DX$1,COLUMNS($DX$2:EE2)))&lt;&gt;$DX$1,"",DATE(أساسيات!$F$1+1,$AI$1,COLUMNS($DX$2:EE2)))</f>
        <v>43746</v>
      </c>
      <c r="EF4" s="11">
        <f>IF(MONTH(DATE(أساسيات!$F$1+1,$DX$1,COLUMNS($DX$2:EF2)))&lt;&gt;$DX$1,"",DATE(أساسيات!$F$1+1,$AI$1,COLUMNS($DX$2:EF2)))</f>
        <v>43747</v>
      </c>
      <c r="EG4" s="11">
        <f>IF(MONTH(DATE(أساسيات!$F$1+1,$DX$1,COLUMNS($DX$2:EG2)))&lt;&gt;$DX$1,"",DATE(أساسيات!$F$1+1,$AI$1,COLUMNS($DX$2:EG2)))</f>
        <v>43748</v>
      </c>
      <c r="EH4" s="11">
        <f>IF(MONTH(DATE(أساسيات!$F$1+1,$DX$1,COLUMNS($DX$2:EH2)))&lt;&gt;$DX$1,"",DATE(أساسيات!$F$1+1,$AI$1,COLUMNS($DX$2:EH2)))</f>
        <v>43749</v>
      </c>
      <c r="EI4" s="11">
        <f>IF(MONTH(DATE(أساسيات!$F$1+1,$DX$1,COLUMNS($DX$2:EI2)))&lt;&gt;$DX$1,"",DATE(أساسيات!$F$1+1,$AI$1,COLUMNS($DX$2:EI2)))</f>
        <v>43750</v>
      </c>
      <c r="EJ4" s="11">
        <f>IF(MONTH(DATE(أساسيات!$F$1+1,$DX$1,COLUMNS($DX$2:EJ2)))&lt;&gt;$DX$1,"",DATE(أساسيات!$F$1+1,$AI$1,COLUMNS($DX$2:EJ2)))</f>
        <v>43751</v>
      </c>
      <c r="EK4" s="11">
        <f>IF(MONTH(DATE(أساسيات!$F$1+1,$DX$1,COLUMNS($DX$2:EK2)))&lt;&gt;$DX$1,"",DATE(أساسيات!$F$1+1,$AI$1,COLUMNS($DX$2:EK2)))</f>
        <v>43752</v>
      </c>
      <c r="EL4" s="11">
        <f>IF(MONTH(DATE(أساسيات!$F$1+1,$DX$1,COLUMNS($DX$2:EL2)))&lt;&gt;$DX$1,"",DATE(أساسيات!$F$1+1,$AI$1,COLUMNS($DX$2:EL2)))</f>
        <v>43753</v>
      </c>
      <c r="EM4" s="11">
        <f>IF(MONTH(DATE(أساسيات!$F$1+1,$DX$1,COLUMNS($DX$2:EM2)))&lt;&gt;$DX$1,"",DATE(أساسيات!$F$1+1,$AI$1,COLUMNS($DX$2:EM2)))</f>
        <v>43754</v>
      </c>
      <c r="EN4" s="11">
        <f>IF(MONTH(DATE(أساسيات!$F$1+1,$DX$1,COLUMNS($DX$2:EN2)))&lt;&gt;$DX$1,"",DATE(أساسيات!$F$1+1,$AI$1,COLUMNS($DX$2:EN2)))</f>
        <v>43755</v>
      </c>
      <c r="EO4" s="11">
        <f>IF(MONTH(DATE(أساسيات!$F$1+1,$DX$1,COLUMNS($DX$2:EO2)))&lt;&gt;$DX$1,"",DATE(أساسيات!$F$1+1,$AI$1,COLUMNS($DX$2:EO2)))</f>
        <v>43756</v>
      </c>
      <c r="EP4" s="11">
        <f>IF(MONTH(DATE(أساسيات!$F$1+1,$DX$1,COLUMNS($DX$2:EP2)))&lt;&gt;$DX$1,"",DATE(أساسيات!$F$1+1,$AI$1,COLUMNS($DX$2:EP2)))</f>
        <v>43757</v>
      </c>
      <c r="EQ4" s="11">
        <f>IF(MONTH(DATE(أساسيات!$F$1+1,$DX$1,COLUMNS($DX$2:EQ2)))&lt;&gt;$DX$1,"",DATE(أساسيات!$F$1+1,$AI$1,COLUMNS($DX$2:EQ2)))</f>
        <v>43758</v>
      </c>
      <c r="ER4" s="11">
        <f>IF(MONTH(DATE(أساسيات!$F$1+1,$DX$1,COLUMNS($DX$2:ER2)))&lt;&gt;$DX$1,"",DATE(أساسيات!$F$1+1,$AI$1,COLUMNS($DX$2:ER2)))</f>
        <v>43759</v>
      </c>
      <c r="ES4" s="11">
        <f>IF(MONTH(DATE(أساسيات!$F$1+1,$DX$1,COLUMNS($DX$2:ES2)))&lt;&gt;$DX$1,"",DATE(أساسيات!$F$1+1,$AI$1,COLUMNS($DX$2:ES2)))</f>
        <v>43760</v>
      </c>
      <c r="ET4" s="11">
        <f>IF(MONTH(DATE(أساسيات!$F$1+1,$DX$1,COLUMNS($DX$2:ET2)))&lt;&gt;$DX$1,"",DATE(أساسيات!$F$1+1,$AI$1,COLUMNS($DX$2:ET2)))</f>
        <v>43761</v>
      </c>
      <c r="EU4" s="11">
        <f>IF(MONTH(DATE(أساسيات!$F$1+1,$DX$1,COLUMNS($DX$2:EU2)))&lt;&gt;$DX$1,"",DATE(أساسيات!$F$1+1,$AI$1,COLUMNS($DX$2:EU2)))</f>
        <v>43762</v>
      </c>
      <c r="EV4" s="11">
        <f>IF(MONTH(DATE(أساسيات!$F$1+1,$DX$1,COLUMNS($DX$2:EV2)))&lt;&gt;$DX$1,"",DATE(أساسيات!$F$1+1,$AI$1,COLUMNS($DX$2:EV2)))</f>
        <v>43763</v>
      </c>
      <c r="EW4" s="11">
        <f>IF(MONTH(DATE(أساسيات!$F$1+1,$DX$1,COLUMNS($DX$2:EW2)))&lt;&gt;$DX$1,"",DATE(أساسيات!$F$1+1,$AI$1,COLUMNS($DX$2:EW2)))</f>
        <v>43764</v>
      </c>
      <c r="EX4" s="11">
        <f>IF(MONTH(DATE(أساسيات!$F$1+1,$DX$1,COLUMNS($DX$2:EX2)))&lt;&gt;$DX$1,"",DATE(أساسيات!$F$1+1,$AI$1,COLUMNS($DX$2:EX2)))</f>
        <v>43765</v>
      </c>
      <c r="EY4" s="11">
        <f>IF(MONTH(DATE(أساسيات!$F$1+1,$DX$1,COLUMNS($DX$2:EY2)))&lt;&gt;$DX$1,"",DATE(أساسيات!$F$1+1,$AI$1,COLUMNS($DX$2:EY2)))</f>
        <v>43766</v>
      </c>
      <c r="EZ4" s="11">
        <f>IF(MONTH(DATE(أساسيات!$F$1+1,$DX$1,COLUMNS($DX$2:EZ2)))&lt;&gt;$DX$1,"",DATE(أساسيات!$F$1+1,$AI$1,COLUMNS($DX$2:EZ2)))</f>
        <v>43767</v>
      </c>
      <c r="FA4" s="11">
        <f>IF(MONTH(DATE(أساسيات!$F$1+1,$DX$1,COLUMNS($DX$2:FA2)))&lt;&gt;$DX$1,"",DATE(أساسيات!$F$1+1,$AI$1,COLUMNS($DX$2:FA2)))</f>
        <v>43768</v>
      </c>
      <c r="FB4" s="11">
        <f>IF(MONTH(DATE(أساسيات!$F$1+1,$DX$1,COLUMNS($DX$2:FB2)))&lt;&gt;$DX$1,"",DATE(أساسيات!$F$1+1,$AI$1,COLUMNS($DX$2:FB2)))</f>
        <v>43769</v>
      </c>
      <c r="FC4" s="11">
        <f>IF(MONTH(DATE(أساسيات!$F$1+1,$FC$1,COLUMNS($FC$2:FC2)))&lt;&gt;$FC$1,"",DATE(أساسيات!$F$1+1,$AI$1,COLUMNS($FC$2:FC2)))</f>
        <v>43739</v>
      </c>
      <c r="FD4" s="11">
        <f>IF(MONTH(DATE(أساسيات!$F$1+1,$FC$1,COLUMNS($FC$2:FD2)))&lt;&gt;$FC$1,"",DATE(أساسيات!$F$1+1,$AI$1,COLUMNS($FC$2:FD2)))</f>
        <v>43740</v>
      </c>
      <c r="FE4" s="11">
        <f>IF(MONTH(DATE(أساسيات!$F$1+1,$FC$1,COLUMNS($FC$2:FE2)))&lt;&gt;$FC$1,"",DATE(أساسيات!$F$1+1,$AI$1,COLUMNS($FC$2:FE2)))</f>
        <v>43741</v>
      </c>
      <c r="FF4" s="11">
        <f>IF(MONTH(DATE(أساسيات!$F$1+1,$FC$1,COLUMNS($FC$2:FF2)))&lt;&gt;$FC$1,"",DATE(أساسيات!$F$1+1,$AI$1,COLUMNS($FC$2:FF2)))</f>
        <v>43742</v>
      </c>
      <c r="FG4" s="11">
        <f>IF(MONTH(DATE(أساسيات!$F$1+1,$FC$1,COLUMNS($FC$2:FG2)))&lt;&gt;$FC$1,"",DATE(أساسيات!$F$1+1,$AI$1,COLUMNS($FC$2:FG2)))</f>
        <v>43743</v>
      </c>
      <c r="FH4" s="11">
        <f>IF(MONTH(DATE(أساسيات!$F$1+1,$FC$1,COLUMNS($FC$2:FH2)))&lt;&gt;$FC$1,"",DATE(أساسيات!$F$1+1,$AI$1,COLUMNS($FC$2:FH2)))</f>
        <v>43744</v>
      </c>
      <c r="FI4" s="11">
        <f>IF(MONTH(DATE(أساسيات!$F$1+1,$FC$1,COLUMNS($FC$2:FI2)))&lt;&gt;$FC$1,"",DATE(أساسيات!$F$1+1,$AI$1,COLUMNS($FC$2:FI2)))</f>
        <v>43745</v>
      </c>
      <c r="FJ4" s="11">
        <f>IF(MONTH(DATE(أساسيات!$F$1+1,$FC$1,COLUMNS($FC$2:FJ2)))&lt;&gt;$FC$1,"",DATE(أساسيات!$F$1+1,$AI$1,COLUMNS($FC$2:FJ2)))</f>
        <v>43746</v>
      </c>
      <c r="FK4" s="11">
        <f>IF(MONTH(DATE(أساسيات!$F$1+1,$FC$1,COLUMNS($FC$2:FK2)))&lt;&gt;$FC$1,"",DATE(أساسيات!$F$1+1,$AI$1,COLUMNS($FC$2:FK2)))</f>
        <v>43747</v>
      </c>
      <c r="FL4" s="11">
        <f>IF(MONTH(DATE(أساسيات!$F$1+1,$FC$1,COLUMNS($FC$2:FL2)))&lt;&gt;$FC$1,"",DATE(أساسيات!$F$1+1,$AI$1,COLUMNS($FC$2:FL2)))</f>
        <v>43748</v>
      </c>
      <c r="FM4" s="11">
        <f>IF(MONTH(DATE(أساسيات!$F$1+1,$FC$1,COLUMNS($FC$2:FM2)))&lt;&gt;$FC$1,"",DATE(أساسيات!$F$1+1,$AI$1,COLUMNS($FC$2:FM2)))</f>
        <v>43749</v>
      </c>
      <c r="FN4" s="11">
        <f>IF(MONTH(DATE(أساسيات!$F$1+1,$FC$1,COLUMNS($FC$2:FN2)))&lt;&gt;$FC$1,"",DATE(أساسيات!$F$1+1,$AI$1,COLUMNS($FC$2:FN2)))</f>
        <v>43750</v>
      </c>
      <c r="FO4" s="11">
        <f>IF(MONTH(DATE(أساسيات!$F$1+1,$FC$1,COLUMNS($FC$2:FO2)))&lt;&gt;$FC$1,"",DATE(أساسيات!$F$1+1,$AI$1,COLUMNS($FC$2:FO2)))</f>
        <v>43751</v>
      </c>
      <c r="FP4" s="11">
        <f>IF(MONTH(DATE(أساسيات!$F$1+1,$FC$1,COLUMNS($FC$2:FP2)))&lt;&gt;$FC$1,"",DATE(أساسيات!$F$1+1,$AI$1,COLUMNS($FC$2:FP2)))</f>
        <v>43752</v>
      </c>
      <c r="FQ4" s="11">
        <f>IF(MONTH(DATE(أساسيات!$F$1+1,$FC$1,COLUMNS($FC$2:FQ2)))&lt;&gt;$FC$1,"",DATE(أساسيات!$F$1+1,$AI$1,COLUMNS($FC$2:FQ2)))</f>
        <v>43753</v>
      </c>
      <c r="FR4" s="11">
        <f>IF(MONTH(DATE(أساسيات!$F$1+1,$FC$1,COLUMNS($FC$2:FR2)))&lt;&gt;$FC$1,"",DATE(أساسيات!$F$1+1,$AI$1,COLUMNS($FC$2:FR2)))</f>
        <v>43754</v>
      </c>
      <c r="FS4" s="11">
        <f>IF(MONTH(DATE(أساسيات!$F$1+1,$FC$1,COLUMNS($FC$2:FS2)))&lt;&gt;$FC$1,"",DATE(أساسيات!$F$1+1,$AI$1,COLUMNS($FC$2:FS2)))</f>
        <v>43755</v>
      </c>
      <c r="FT4" s="11">
        <f>IF(MONTH(DATE(أساسيات!$F$1+1,$FC$1,COLUMNS($FC$2:FT2)))&lt;&gt;$FC$1,"",DATE(أساسيات!$F$1+1,$AI$1,COLUMNS($FC$2:FT2)))</f>
        <v>43756</v>
      </c>
      <c r="FU4" s="11">
        <f>IF(MONTH(DATE(أساسيات!$F$1+1,$FC$1,COLUMNS($FC$2:FU2)))&lt;&gt;$FC$1,"",DATE(أساسيات!$F$1+1,$AI$1,COLUMNS($FC$2:FU2)))</f>
        <v>43757</v>
      </c>
      <c r="FV4" s="11">
        <f>IF(MONTH(DATE(أساسيات!$F$1+1,$FC$1,COLUMNS($FC$2:FV2)))&lt;&gt;$FC$1,"",DATE(أساسيات!$F$1+1,$AI$1,COLUMNS($FC$2:FV2)))</f>
        <v>43758</v>
      </c>
      <c r="FW4" s="11">
        <f>IF(MONTH(DATE(أساسيات!$F$1+1,$FC$1,COLUMNS($FC$2:FW2)))&lt;&gt;$FC$1,"",DATE(أساسيات!$F$1+1,$AI$1,COLUMNS($FC$2:FW2)))</f>
        <v>43759</v>
      </c>
      <c r="FX4" s="11">
        <f>IF(MONTH(DATE(أساسيات!$F$1+1,$FC$1,COLUMNS($FC$2:FX2)))&lt;&gt;$FC$1,"",DATE(أساسيات!$F$1+1,$AI$1,COLUMNS($FC$2:FX2)))</f>
        <v>43760</v>
      </c>
      <c r="FY4" s="11">
        <f>IF(MONTH(DATE(أساسيات!$F$1+1,$FC$1,COLUMNS($FC$2:FY2)))&lt;&gt;$FC$1,"",DATE(أساسيات!$F$1+1,$AI$1,COLUMNS($FC$2:FY2)))</f>
        <v>43761</v>
      </c>
      <c r="FZ4" s="11">
        <f>IF(MONTH(DATE(أساسيات!$F$1+1,$FC$1,COLUMNS($FC$2:FZ2)))&lt;&gt;$FC$1,"",DATE(أساسيات!$F$1+1,$AI$1,COLUMNS($FC$2:FZ2)))</f>
        <v>43762</v>
      </c>
      <c r="GA4" s="11">
        <f>IF(MONTH(DATE(أساسيات!$F$1+1,$FC$1,COLUMNS($FC$2:GA2)))&lt;&gt;$FC$1,"",DATE(أساسيات!$F$1+1,$AI$1,COLUMNS($FC$2:GA2)))</f>
        <v>43763</v>
      </c>
      <c r="GB4" s="11">
        <f>IF(MONTH(DATE(أساسيات!$F$1+1,$FC$1,COLUMNS($FC$2:GB2)))&lt;&gt;$FC$1,"",DATE(أساسيات!$F$1+1,$AI$1,COLUMNS($FC$2:GB2)))</f>
        <v>43764</v>
      </c>
      <c r="GC4" s="11">
        <f>IF(MONTH(DATE(أساسيات!$F$1+1,$FC$1,COLUMNS($FC$2:GC2)))&lt;&gt;$FC$1,"",DATE(أساسيات!$F$1+1,$AI$1,COLUMNS($FC$2:GC2)))</f>
        <v>43765</v>
      </c>
      <c r="GD4" s="11">
        <f>IF(MONTH(DATE(أساسيات!$F$1+1,$FC$1,COLUMNS($FC$2:GD2)))&lt;&gt;$FC$1,"",DATE(أساسيات!$F$1+1,$AI$1,COLUMNS($FC$2:GD2)))</f>
        <v>43766</v>
      </c>
      <c r="GE4" s="11" t="str">
        <f>IF(MONTH(DATE(أساسيات!$F$1+1,$FC$1,COLUMNS($FC$2:GE2)))&lt;&gt;$FC$1,"",DATE(أساسيات!$F$1+1,$AI$1,COLUMNS($FC$2:GE2)))</f>
        <v/>
      </c>
      <c r="GF4" s="11" t="str">
        <f>IF(MONTH(DATE(أساسيات!$F$1+1,$FC$1,COLUMNS($FC$2:GF2)))&lt;&gt;$FC$1,"",DATE(أساسيات!$F$1+1,$AI$1,COLUMNS($FC$2:GF2)))</f>
        <v/>
      </c>
      <c r="GG4" s="11" t="str">
        <f>IF(MONTH(DATE(أساسيات!$F$1+1,$FC$1,COLUMNS($FC$2:GG2)))&lt;&gt;$FC$1,"",DATE(أساسيات!$F$1+1,$AI$1,COLUMNS($FC$2:GG2)))</f>
        <v/>
      </c>
      <c r="GH4" s="11">
        <f>IF(MONTH(DATE(أساسيات!$F$1+1,$GH$1,COLUMNS($GH$2:GH2)))&lt;&gt;$GH$1,"",DATE(أساسيات!$F$1+1,$AI$1,COLUMNS($GH$2:GH2)))</f>
        <v>43739</v>
      </c>
      <c r="GI4" s="11">
        <f>IF(MONTH(DATE(أساسيات!$F$1+1,$GH$1,COLUMNS($GH$2:GI2)))&lt;&gt;$GH$1,"",DATE(أساسيات!$F$1+1,$AI$1,COLUMNS($GH$2:GI2)))</f>
        <v>43740</v>
      </c>
      <c r="GJ4" s="11">
        <f>IF(MONTH(DATE(أساسيات!$F$1+1,$GH$1,COLUMNS($GH$2:GJ2)))&lt;&gt;$GH$1,"",DATE(أساسيات!$F$1+1,$AI$1,COLUMNS($GH$2:GJ2)))</f>
        <v>43741</v>
      </c>
      <c r="GK4" s="11">
        <f>IF(MONTH(DATE(أساسيات!$F$1+1,$GH$1,COLUMNS($GH$2:GK2)))&lt;&gt;$GH$1,"",DATE(أساسيات!$F$1+1,$AI$1,COLUMNS($GH$2:GK2)))</f>
        <v>43742</v>
      </c>
      <c r="GL4" s="11">
        <f>IF(MONTH(DATE(أساسيات!$F$1+1,$GH$1,COLUMNS($GH$2:GL2)))&lt;&gt;$GH$1,"",DATE(أساسيات!$F$1+1,$AI$1,COLUMNS($GH$2:GL2)))</f>
        <v>43743</v>
      </c>
      <c r="GM4" s="11">
        <f>IF(MONTH(DATE(أساسيات!$F$1+1,$GH$1,COLUMNS($GH$2:GM2)))&lt;&gt;$GH$1,"",DATE(أساسيات!$F$1+1,$AI$1,COLUMNS($GH$2:GM2)))</f>
        <v>43744</v>
      </c>
      <c r="GN4" s="11">
        <f>IF(MONTH(DATE(أساسيات!$F$1+1,$GH$1,COLUMNS($GH$2:GN2)))&lt;&gt;$GH$1,"",DATE(أساسيات!$F$1+1,$AI$1,COLUMNS($GH$2:GN2)))</f>
        <v>43745</v>
      </c>
      <c r="GO4" s="11">
        <f>IF(MONTH(DATE(أساسيات!$F$1+1,$GH$1,COLUMNS($GH$2:GO2)))&lt;&gt;$GH$1,"",DATE(أساسيات!$F$1+1,$AI$1,COLUMNS($GH$2:GO2)))</f>
        <v>43746</v>
      </c>
      <c r="GP4" s="11">
        <f>IF(MONTH(DATE(أساسيات!$F$1+1,$GH$1,COLUMNS($GH$2:GP2)))&lt;&gt;$GH$1,"",DATE(أساسيات!$F$1+1,$AI$1,COLUMNS($GH$2:GP2)))</f>
        <v>43747</v>
      </c>
      <c r="GQ4" s="11">
        <f>IF(MONTH(DATE(أساسيات!$F$1+1,$GH$1,COLUMNS($GH$2:GQ2)))&lt;&gt;$GH$1,"",DATE(أساسيات!$F$1+1,$AI$1,COLUMNS($GH$2:GQ2)))</f>
        <v>43748</v>
      </c>
      <c r="GR4" s="11">
        <f>IF(MONTH(DATE(أساسيات!$F$1+1,$GH$1,COLUMNS($GH$2:GR2)))&lt;&gt;$GH$1,"",DATE(أساسيات!$F$1+1,$AI$1,COLUMNS($GH$2:GR2)))</f>
        <v>43749</v>
      </c>
      <c r="GS4" s="11">
        <f>IF(MONTH(DATE(أساسيات!$F$1+1,$GH$1,COLUMNS($GH$2:GS2)))&lt;&gt;$GH$1,"",DATE(أساسيات!$F$1+1,$AI$1,COLUMNS($GH$2:GS2)))</f>
        <v>43750</v>
      </c>
      <c r="GT4" s="11">
        <f>IF(MONTH(DATE(أساسيات!$F$1+1,$GH$1,COLUMNS($GH$2:GT2)))&lt;&gt;$GH$1,"",DATE(أساسيات!$F$1+1,$AI$1,COLUMNS($GH$2:GT2)))</f>
        <v>43751</v>
      </c>
      <c r="GU4" s="11">
        <f>IF(MONTH(DATE(أساسيات!$F$1+1,$GH$1,COLUMNS($GH$2:GU2)))&lt;&gt;$GH$1,"",DATE(أساسيات!$F$1+1,$AI$1,COLUMNS($GH$2:GU2)))</f>
        <v>43752</v>
      </c>
      <c r="GV4" s="11">
        <f>IF(MONTH(DATE(أساسيات!$F$1+1,$GH$1,COLUMNS($GH$2:GV2)))&lt;&gt;$GH$1,"",DATE(أساسيات!$F$1+1,$AI$1,COLUMNS($GH$2:GV2)))</f>
        <v>43753</v>
      </c>
      <c r="GW4" s="11">
        <f>IF(MONTH(DATE(أساسيات!$F$1+1,$GH$1,COLUMNS($GH$2:GW2)))&lt;&gt;$GH$1,"",DATE(أساسيات!$F$1+1,$AI$1,COLUMNS($GH$2:GW2)))</f>
        <v>43754</v>
      </c>
      <c r="GX4" s="11">
        <f>IF(MONTH(DATE(أساسيات!$F$1+1,$GH$1,COLUMNS($GH$2:GX2)))&lt;&gt;$GH$1,"",DATE(أساسيات!$F$1+1,$AI$1,COLUMNS($GH$2:GX2)))</f>
        <v>43755</v>
      </c>
      <c r="GY4" s="11">
        <f>IF(MONTH(DATE(أساسيات!$F$1+1,$GH$1,COLUMNS($GH$2:GY2)))&lt;&gt;$GH$1,"",DATE(أساسيات!$F$1+1,$AI$1,COLUMNS($GH$2:GY2)))</f>
        <v>43756</v>
      </c>
      <c r="GZ4" s="11">
        <f>IF(MONTH(DATE(أساسيات!$F$1+1,$GH$1,COLUMNS($GH$2:GZ2)))&lt;&gt;$GH$1,"",DATE(أساسيات!$F$1+1,$AI$1,COLUMNS($GH$2:GZ2)))</f>
        <v>43757</v>
      </c>
      <c r="HA4" s="11">
        <f>IF(MONTH(DATE(أساسيات!$F$1+1,$GH$1,COLUMNS($GH$2:HA2)))&lt;&gt;$GH$1,"",DATE(أساسيات!$F$1+1,$AI$1,COLUMNS($GH$2:HA2)))</f>
        <v>43758</v>
      </c>
      <c r="HB4" s="11">
        <f>IF(MONTH(DATE(أساسيات!$F$1+1,$GH$1,COLUMNS($GH$2:HB2)))&lt;&gt;$GH$1,"",DATE(أساسيات!$F$1+1,$AI$1,COLUMNS($GH$2:HB2)))</f>
        <v>43759</v>
      </c>
      <c r="HC4" s="11">
        <f>IF(MONTH(DATE(أساسيات!$F$1+1,$GH$1,COLUMNS($GH$2:HC2)))&lt;&gt;$GH$1,"",DATE(أساسيات!$F$1+1,$AI$1,COLUMNS($GH$2:HC2)))</f>
        <v>43760</v>
      </c>
      <c r="HD4" s="11">
        <f>IF(MONTH(DATE(أساسيات!$F$1+1,$GH$1,COLUMNS($GH$2:HD2)))&lt;&gt;$GH$1,"",DATE(أساسيات!$F$1+1,$AI$1,COLUMNS($GH$2:HD2)))</f>
        <v>43761</v>
      </c>
      <c r="HE4" s="11">
        <f>IF(MONTH(DATE(أساسيات!$F$1+1,$GH$1,COLUMNS($GH$2:HE2)))&lt;&gt;$GH$1,"",DATE(أساسيات!$F$1+1,$AI$1,COLUMNS($GH$2:HE2)))</f>
        <v>43762</v>
      </c>
      <c r="HF4" s="11">
        <f>IF(MONTH(DATE(أساسيات!$F$1+1,$GH$1,COLUMNS($GH$2:HF2)))&lt;&gt;$GH$1,"",DATE(أساسيات!$F$1+1,$AI$1,COLUMNS($GH$2:HF2)))</f>
        <v>43763</v>
      </c>
      <c r="HG4" s="11">
        <f>IF(MONTH(DATE(أساسيات!$F$1+1,$GH$1,COLUMNS($GH$2:HG2)))&lt;&gt;$GH$1,"",DATE(أساسيات!$F$1+1,$AI$1,COLUMNS($GH$2:HG2)))</f>
        <v>43764</v>
      </c>
      <c r="HH4" s="11">
        <f>IF(MONTH(DATE(أساسيات!$F$1+1,$GH$1,COLUMNS($GH$2:HH2)))&lt;&gt;$GH$1,"",DATE(أساسيات!$F$1+1,$AI$1,COLUMNS($GH$2:HH2)))</f>
        <v>43765</v>
      </c>
      <c r="HI4" s="11">
        <f>IF(MONTH(DATE(أساسيات!$F$1+1,$GH$1,COLUMNS($GH$2:HI2)))&lt;&gt;$GH$1,"",DATE(أساسيات!$F$1+1,$AI$1,COLUMNS($GH$2:HI2)))</f>
        <v>43766</v>
      </c>
      <c r="HJ4" s="11">
        <f>IF(MONTH(DATE(أساسيات!$F$1+1,$GH$1,COLUMNS($GH$2:HJ2)))&lt;&gt;$GH$1,"",DATE(أساسيات!$F$1+1,$AI$1,COLUMNS($GH$2:HJ2)))</f>
        <v>43767</v>
      </c>
      <c r="HK4" s="11">
        <f>IF(MONTH(DATE(أساسيات!$F$1+1,$GH$1,COLUMNS($GH$2:HK2)))&lt;&gt;$GH$1,"",DATE(أساسيات!$F$1+1,$AI$1,COLUMNS($GH$2:HK2)))</f>
        <v>43768</v>
      </c>
      <c r="HL4" s="11">
        <f>IF(MONTH(DATE(أساسيات!$F$1+1,$GH$1,COLUMNS($GH$2:HL2)))&lt;&gt;$GH$1,"",DATE(أساسيات!$F$1+1,$AI$1,COLUMNS($GH$2:HL2)))</f>
        <v>43769</v>
      </c>
      <c r="HM4" s="11">
        <f>IF(MONTH(DATE(أساسيات!$F$1+1,$HM$1,COLUMNS($HM$2:HM2)))&lt;&gt;$HM$1,"",DATE(أساسيات!$F$1+1,$AI$1,COLUMNS($HM$2:HM2)))</f>
        <v>43739</v>
      </c>
      <c r="HN4" s="11">
        <f>IF(MONTH(DATE(أساسيات!$F$1+1,$HM$1,COLUMNS($HM$2:HN2)))&lt;&gt;$HM$1,"",DATE(أساسيات!$F$1+1,$AI$1,COLUMNS($HM$2:HN2)))</f>
        <v>43740</v>
      </c>
      <c r="HO4" s="11">
        <f>IF(MONTH(DATE(أساسيات!$F$1+1,$HM$1,COLUMNS($HM$2:HO2)))&lt;&gt;$HM$1,"",DATE(أساسيات!$F$1+1,$AI$1,COLUMNS($HM$2:HO2)))</f>
        <v>43741</v>
      </c>
      <c r="HP4" s="11">
        <f>IF(MONTH(DATE(أساسيات!$F$1+1,$HM$1,COLUMNS($HM$2:HP2)))&lt;&gt;$HM$1,"",DATE(أساسيات!$F$1+1,$AI$1,COLUMNS($HM$2:HP2)))</f>
        <v>43742</v>
      </c>
      <c r="HQ4" s="11">
        <f>IF(MONTH(DATE(أساسيات!$F$1+1,$HM$1,COLUMNS($HM$2:HQ2)))&lt;&gt;$HM$1,"",DATE(أساسيات!$F$1+1,$AI$1,COLUMNS($HM$2:HQ2)))</f>
        <v>43743</v>
      </c>
      <c r="HR4" s="11">
        <f>IF(MONTH(DATE(أساسيات!$F$1+1,$HM$1,COLUMNS($HM$2:HR2)))&lt;&gt;$HM$1,"",DATE(أساسيات!$F$1+1,$AI$1,COLUMNS($HM$2:HR2)))</f>
        <v>43744</v>
      </c>
      <c r="HS4" s="11">
        <f>IF(MONTH(DATE(أساسيات!$F$1+1,$HM$1,COLUMNS($HM$2:HS2)))&lt;&gt;$HM$1,"",DATE(أساسيات!$F$1+1,$AI$1,COLUMNS($HM$2:HS2)))</f>
        <v>43745</v>
      </c>
      <c r="HT4" s="11">
        <f>IF(MONTH(DATE(أساسيات!$F$1+1,$HM$1,COLUMNS($HM$2:HT2)))&lt;&gt;$HM$1,"",DATE(أساسيات!$F$1+1,$AI$1,COLUMNS($HM$2:HT2)))</f>
        <v>43746</v>
      </c>
      <c r="HU4" s="11">
        <f>IF(MONTH(DATE(أساسيات!$F$1+1,$HM$1,COLUMNS($HM$2:HU2)))&lt;&gt;$HM$1,"",DATE(أساسيات!$F$1+1,$AI$1,COLUMNS($HM$2:HU2)))</f>
        <v>43747</v>
      </c>
      <c r="HV4" s="11">
        <f>IF(MONTH(DATE(أساسيات!$F$1+1,$HM$1,COLUMNS($HM$2:HV2)))&lt;&gt;$HM$1,"",DATE(أساسيات!$F$1+1,$AI$1,COLUMNS($HM$2:HV2)))</f>
        <v>43748</v>
      </c>
      <c r="HW4" s="11">
        <f>IF(MONTH(DATE(أساسيات!$F$1+1,$HM$1,COLUMNS($HM$2:HW2)))&lt;&gt;$HM$1,"",DATE(أساسيات!$F$1+1,$AI$1,COLUMNS($HM$2:HW2)))</f>
        <v>43749</v>
      </c>
      <c r="HX4" s="11">
        <f>IF(MONTH(DATE(أساسيات!$F$1+1,$HM$1,COLUMNS($HM$2:HX2)))&lt;&gt;$HM$1,"",DATE(أساسيات!$F$1+1,$AI$1,COLUMNS($HM$2:HX2)))</f>
        <v>43750</v>
      </c>
      <c r="HY4" s="11">
        <f>IF(MONTH(DATE(أساسيات!$F$1+1,$HM$1,COLUMNS($HM$2:HY2)))&lt;&gt;$HM$1,"",DATE(أساسيات!$F$1+1,$AI$1,COLUMNS($HM$2:HY2)))</f>
        <v>43751</v>
      </c>
      <c r="HZ4" s="11">
        <f>IF(MONTH(DATE(أساسيات!$F$1+1,$HM$1,COLUMNS($HM$2:HZ2)))&lt;&gt;$HM$1,"",DATE(أساسيات!$F$1+1,$AI$1,COLUMNS($HM$2:HZ2)))</f>
        <v>43752</v>
      </c>
      <c r="IA4" s="11">
        <f>IF(MONTH(DATE(أساسيات!$F$1+1,$HM$1,COLUMNS($HM$2:IA2)))&lt;&gt;$HM$1,"",DATE(أساسيات!$F$1+1,$AI$1,COLUMNS($HM$2:IA2)))</f>
        <v>43753</v>
      </c>
      <c r="IB4" s="11">
        <f>IF(MONTH(DATE(أساسيات!$F$1+1,$HM$1,COLUMNS($HM$2:IB2)))&lt;&gt;$HM$1,"",DATE(أساسيات!$F$1+1,$AI$1,COLUMNS($HM$2:IB2)))</f>
        <v>43754</v>
      </c>
      <c r="IC4" s="11">
        <f>IF(MONTH(DATE(أساسيات!$F$1+1,$HM$1,COLUMNS($HM$2:IC2)))&lt;&gt;$HM$1,"",DATE(أساسيات!$F$1+1,$AI$1,COLUMNS($HM$2:IC2)))</f>
        <v>43755</v>
      </c>
      <c r="ID4" s="11">
        <f>IF(MONTH(DATE(أساسيات!$F$1+1,$HM$1,COLUMNS($HM$2:ID2)))&lt;&gt;$HM$1,"",DATE(أساسيات!$F$1+1,$AI$1,COLUMNS($HM$2:ID2)))</f>
        <v>43756</v>
      </c>
      <c r="IE4" s="11">
        <f>IF(MONTH(DATE(أساسيات!$F$1+1,$HM$1,COLUMNS($HM$2:IE2)))&lt;&gt;$HM$1,"",DATE(أساسيات!$F$1+1,$AI$1,COLUMNS($HM$2:IE2)))</f>
        <v>43757</v>
      </c>
      <c r="IF4" s="11">
        <f>IF(MONTH(DATE(أساسيات!$F$1+1,$HM$1,COLUMNS($HM$2:IF2)))&lt;&gt;$HM$1,"",DATE(أساسيات!$F$1+1,$AI$1,COLUMNS($HM$2:IF2)))</f>
        <v>43758</v>
      </c>
      <c r="IG4" s="11">
        <f>IF(MONTH(DATE(أساسيات!$F$1+1,$HM$1,COLUMNS($HM$2:IG2)))&lt;&gt;$HM$1,"",DATE(أساسيات!$F$1+1,$AI$1,COLUMNS($HM$2:IG2)))</f>
        <v>43759</v>
      </c>
      <c r="IH4" s="11">
        <f>IF(MONTH(DATE(أساسيات!$F$1+1,$HM$1,COLUMNS($HM$2:IH2)))&lt;&gt;$HM$1,"",DATE(أساسيات!$F$1+1,$AI$1,COLUMNS($HM$2:IH2)))</f>
        <v>43760</v>
      </c>
      <c r="II4" s="11">
        <f>IF(MONTH(DATE(أساسيات!$F$1+1,$HM$1,COLUMNS($HM$2:II2)))&lt;&gt;$HM$1,"",DATE(أساسيات!$F$1+1,$AI$1,COLUMNS($HM$2:II2)))</f>
        <v>43761</v>
      </c>
      <c r="IJ4" s="11">
        <f>IF(MONTH(DATE(أساسيات!$F$1+1,$HM$1,COLUMNS($HM$2:IJ2)))&lt;&gt;$HM$1,"",DATE(أساسيات!$F$1+1,$AI$1,COLUMNS($HM$2:IJ2)))</f>
        <v>43762</v>
      </c>
      <c r="IK4" s="11">
        <f>IF(MONTH(DATE(أساسيات!$F$1+1,$HM$1,COLUMNS($HM$2:IK2)))&lt;&gt;$HM$1,"",DATE(أساسيات!$F$1+1,$AI$1,COLUMNS($HM$2:IK2)))</f>
        <v>43763</v>
      </c>
      <c r="IL4" s="11">
        <f>IF(MONTH(DATE(أساسيات!$F$1+1,$HM$1,COLUMNS($HM$2:IL2)))&lt;&gt;$HM$1,"",DATE(أساسيات!$F$1+1,$AI$1,COLUMNS($HM$2:IL2)))</f>
        <v>43764</v>
      </c>
      <c r="IM4" s="11">
        <f>IF(MONTH(DATE(أساسيات!$F$1+1,$HM$1,COLUMNS($HM$2:IM2)))&lt;&gt;$HM$1,"",DATE(أساسيات!$F$1+1,$AI$1,COLUMNS($HM$2:IM2)))</f>
        <v>43765</v>
      </c>
      <c r="IN4" s="11">
        <f>IF(MONTH(DATE(أساسيات!$F$1+1,$HM$1,COLUMNS($HM$2:IN2)))&lt;&gt;$HM$1,"",DATE(أساسيات!$F$1+1,$AI$1,COLUMNS($HM$2:IN2)))</f>
        <v>43766</v>
      </c>
      <c r="IO4" s="11">
        <f>IF(MONTH(DATE(أساسيات!$F$1+1,$HM$1,COLUMNS($HM$2:IO2)))&lt;&gt;$HM$1,"",DATE(أساسيات!$F$1+1,$AI$1,COLUMNS($HM$2:IO2)))</f>
        <v>43767</v>
      </c>
      <c r="IP4" s="11">
        <f>IF(MONTH(DATE(أساسيات!$F$1+1,$HM$1,COLUMNS($HM$2:IP2)))&lt;&gt;$HM$1,"",DATE(أساسيات!$F$1+1,$AI$1,COLUMNS($HM$2:IP2)))</f>
        <v>43768</v>
      </c>
      <c r="IQ4" s="11" t="str">
        <f>IF(MONTH(DATE(أساسيات!$F$1+1,$HM$1,COLUMNS($HM$2:IQ2)))&lt;&gt;$HM$1,"",DATE(أساسيات!$F$1+1,$AI$1,COLUMNS($HM$2:IQ2)))</f>
        <v/>
      </c>
      <c r="IR4" s="11">
        <f>IF(MONTH(DATE(أساسيات!$F$1+1,$IR$1,COLUMNS($IR$2:IR2)))&lt;&gt;$IR$1,"",DATE(أساسيات!$F$1+1,$AI$1,COLUMNS($IR$2:IR2)))</f>
        <v>43739</v>
      </c>
      <c r="IS4" s="11">
        <f>IF(MONTH(DATE(أساسيات!$F$1+1,$IR$1,COLUMNS($IR$2:IS2)))&lt;&gt;$IR$1,"",DATE(أساسيات!$F$1+1,$AI$1,COLUMNS($IR$2:IS2)))</f>
        <v>43740</v>
      </c>
      <c r="IT4" s="11">
        <f>IF(MONTH(DATE(أساسيات!$F$1+1,$IR$1,COLUMNS($IR$2:IT2)))&lt;&gt;$IR$1,"",DATE(أساسيات!$F$1+1,$AI$1,COLUMNS($IR$2:IT2)))</f>
        <v>43741</v>
      </c>
      <c r="IU4" s="11">
        <f>IF(MONTH(DATE(أساسيات!$F$1+1,$IR$1,COLUMNS($IR$2:IU2)))&lt;&gt;$IR$1,"",DATE(أساسيات!$F$1+1,$AI$1,COLUMNS($IR$2:IU2)))</f>
        <v>43742</v>
      </c>
      <c r="IV4" s="11">
        <f>IF(MONTH(DATE(أساسيات!$F$1+1,$IR$1,COLUMNS($IR$2:IV2)))&lt;&gt;$IR$1,"",DATE(أساسيات!$F$1+1,$AI$1,COLUMNS($IR$2:IV2)))</f>
        <v>43743</v>
      </c>
      <c r="IW4" s="11">
        <f>IF(MONTH(DATE(أساسيات!$F$1+1,$IR$1,COLUMNS($IR$2:IW2)))&lt;&gt;$IR$1,"",DATE(أساسيات!$F$1+1,$AI$1,COLUMNS($IR$2:IW2)))</f>
        <v>43744</v>
      </c>
      <c r="IX4" s="11">
        <f>IF(MONTH(DATE(أساسيات!$F$1+1,$IR$1,COLUMNS($IR$2:IX2)))&lt;&gt;$IR$1,"",DATE(أساسيات!$F$1+1,$AI$1,COLUMNS($IR$2:IX2)))</f>
        <v>43745</v>
      </c>
      <c r="IY4" s="11">
        <f>IF(MONTH(DATE(أساسيات!$F$1+1,$IR$1,COLUMNS($IR$2:IY2)))&lt;&gt;$IR$1,"",DATE(أساسيات!$F$1+1,$AI$1,COLUMNS($IR$2:IY2)))</f>
        <v>43746</v>
      </c>
      <c r="IZ4" s="11">
        <f>IF(MONTH(DATE(أساسيات!$F$1+1,$IR$1,COLUMNS($IR$2:IZ2)))&lt;&gt;$IR$1,"",DATE(أساسيات!$F$1+1,$AI$1,COLUMNS($IR$2:IZ2)))</f>
        <v>43747</v>
      </c>
      <c r="JA4" s="11">
        <f>IF(MONTH(DATE(أساسيات!$F$1+1,$IR$1,COLUMNS($IR$2:JA2)))&lt;&gt;$IR$1,"",DATE(أساسيات!$F$1+1,$AI$1,COLUMNS($IR$2:JA2)))</f>
        <v>43748</v>
      </c>
      <c r="JB4" s="11">
        <f>IF(MONTH(DATE(أساسيات!$F$1+1,$IR$1,COLUMNS($IR$2:JB2)))&lt;&gt;$IR$1,"",DATE(أساسيات!$F$1+1,$AI$1,COLUMNS($IR$2:JB2)))</f>
        <v>43749</v>
      </c>
      <c r="JC4" s="11">
        <f>IF(MONTH(DATE(أساسيات!$F$1+1,$IR$1,COLUMNS($IR$2:JC2)))&lt;&gt;$IR$1,"",DATE(أساسيات!$F$1+1,$AI$1,COLUMNS($IR$2:JC2)))</f>
        <v>43750</v>
      </c>
      <c r="JD4" s="11">
        <f>IF(MONTH(DATE(أساسيات!$F$1+1,$IR$1,COLUMNS($IR$2:JD2)))&lt;&gt;$IR$1,"",DATE(أساسيات!$F$1+1,$AI$1,COLUMNS($IR$2:JD2)))</f>
        <v>43751</v>
      </c>
      <c r="JE4" s="11">
        <f>IF(MONTH(DATE(أساسيات!$F$1+1,$IR$1,COLUMNS($IR$2:JE2)))&lt;&gt;$IR$1,"",DATE(أساسيات!$F$1+1,$AI$1,COLUMNS($IR$2:JE2)))</f>
        <v>43752</v>
      </c>
      <c r="JF4" s="11">
        <f>IF(MONTH(DATE(أساسيات!$F$1+1,$IR$1,COLUMNS($IR$2:JF2)))&lt;&gt;$IR$1,"",DATE(أساسيات!$F$1+1,$AI$1,COLUMNS($IR$2:JF2)))</f>
        <v>43753</v>
      </c>
      <c r="JG4" s="11">
        <f>IF(MONTH(DATE(أساسيات!$F$1+1,$IR$1,COLUMNS($IR$2:JG2)))&lt;&gt;$IR$1,"",DATE(أساسيات!$F$1+1,$AI$1,COLUMNS($IR$2:JG2)))</f>
        <v>43754</v>
      </c>
      <c r="JH4" s="11">
        <f>IF(MONTH(DATE(أساسيات!$F$1+1,$IR$1,COLUMNS($IR$2:JH2)))&lt;&gt;$IR$1,"",DATE(أساسيات!$F$1+1,$AI$1,COLUMNS($IR$2:JH2)))</f>
        <v>43755</v>
      </c>
      <c r="JI4" s="11">
        <f>IF(MONTH(DATE(أساسيات!$F$1+1,$IR$1,COLUMNS($IR$2:JI2)))&lt;&gt;$IR$1,"",DATE(أساسيات!$F$1+1,$AI$1,COLUMNS($IR$2:JI2)))</f>
        <v>43756</v>
      </c>
      <c r="JJ4" s="11">
        <f>IF(MONTH(DATE(أساسيات!$F$1+1,$IR$1,COLUMNS($IR$2:JJ2)))&lt;&gt;$IR$1,"",DATE(أساسيات!$F$1+1,$AI$1,COLUMNS($IR$2:JJ2)))</f>
        <v>43757</v>
      </c>
      <c r="JK4" s="11">
        <f>IF(MONTH(DATE(أساسيات!$F$1+1,$IR$1,COLUMNS($IR$2:JK2)))&lt;&gt;$IR$1,"",DATE(أساسيات!$F$1+1,$AI$1,COLUMNS($IR$2:JK2)))</f>
        <v>43758</v>
      </c>
      <c r="JL4" s="11">
        <f>IF(MONTH(DATE(أساسيات!$F$1+1,$IR$1,COLUMNS($IR$2:JL2)))&lt;&gt;$IR$1,"",DATE(أساسيات!$F$1+1,$AI$1,COLUMNS($IR$2:JL2)))</f>
        <v>43759</v>
      </c>
      <c r="JM4" s="11">
        <f>IF(MONTH(DATE(أساسيات!$F$1+1,$IR$1,COLUMNS($IR$2:JM2)))&lt;&gt;$IR$1,"",DATE(أساسيات!$F$1+1,$AI$1,COLUMNS($IR$2:JM2)))</f>
        <v>43760</v>
      </c>
      <c r="JN4" s="11">
        <f>IF(MONTH(DATE(أساسيات!$F$1+1,$IR$1,COLUMNS($IR$2:JN2)))&lt;&gt;$IR$1,"",DATE(أساسيات!$F$1+1,$AI$1,COLUMNS($IR$2:JN2)))</f>
        <v>43761</v>
      </c>
      <c r="JO4" s="11">
        <f>IF(MONTH(DATE(أساسيات!$F$1+1,$IR$1,COLUMNS($IR$2:JO2)))&lt;&gt;$IR$1,"",DATE(أساسيات!$F$1+1,$AI$1,COLUMNS($IR$2:JO2)))</f>
        <v>43762</v>
      </c>
      <c r="JP4" s="11">
        <f>IF(MONTH(DATE(أساسيات!$F$1+1,$IR$1,COLUMNS($IR$2:JP2)))&lt;&gt;$IR$1,"",DATE(أساسيات!$F$1+1,$AI$1,COLUMNS($IR$2:JP2)))</f>
        <v>43763</v>
      </c>
      <c r="JQ4" s="11">
        <f>IF(MONTH(DATE(أساسيات!$F$1+1,$IR$1,COLUMNS($IR$2:JQ2)))&lt;&gt;$IR$1,"",DATE(أساسيات!$F$1+1,$AI$1,COLUMNS($IR$2:JQ2)))</f>
        <v>43764</v>
      </c>
      <c r="JR4" s="11">
        <f>IF(MONTH(DATE(أساسيات!$F$1+1,$IR$1,COLUMNS($IR$2:JR2)))&lt;&gt;$IR$1,"",DATE(أساسيات!$F$1+1,$AI$1,COLUMNS($IR$2:JR2)))</f>
        <v>43765</v>
      </c>
      <c r="JS4" s="11">
        <f>IF(MONTH(DATE(أساسيات!$F$1+1,$IR$1,COLUMNS($IR$2:JS2)))&lt;&gt;$IR$1,"",DATE(أساسيات!$F$1+1,$AI$1,COLUMNS($IR$2:JS2)))</f>
        <v>43766</v>
      </c>
      <c r="JT4" s="11">
        <f>IF(MONTH(DATE(أساسيات!$F$1+1,$IR$1,COLUMNS($IR$2:JT2)))&lt;&gt;$IR$1,"",DATE(أساسيات!$F$1+1,$AI$1,COLUMNS($IR$2:JT2)))</f>
        <v>43767</v>
      </c>
      <c r="JU4" s="11">
        <f>IF(MONTH(DATE(أساسيات!$F$1+1,$IR$1,COLUMNS($IR$2:JU2)))&lt;&gt;$IR$1,"",DATE(أساسيات!$F$1+1,$AI$1,COLUMNS($IR$2:JU2)))</f>
        <v>43768</v>
      </c>
      <c r="JV4" s="11">
        <f>IF(MONTH(DATE(أساسيات!$F$1+1,$IR$1,COLUMNS($IR$2:JV2)))&lt;&gt;$IR$1,"",DATE(أساسيات!$F$1+1,$AI$1,COLUMNS($IR$2:JV2)))</f>
        <v>43769</v>
      </c>
      <c r="JW4" s="11">
        <f>IF(MONTH(DATE(أساسيات!$F$1+1,$JW$1,COLUMNS($JW$2:JW2)))&lt;&gt;$JW$1,"",DATE(أساسيات!$F$1+1,$AI$1,COLUMNS($JW$2:JW2)))</f>
        <v>43739</v>
      </c>
      <c r="JX4" s="11">
        <f>IF(MONTH(DATE(أساسيات!$F$1+1,$JW$1,COLUMNS($JW$2:JX2)))&lt;&gt;$JW$1,"",DATE(أساسيات!$F$1+1,$AI$1,COLUMNS($JW$2:JX2)))</f>
        <v>43740</v>
      </c>
      <c r="JY4" s="11">
        <f>IF(MONTH(DATE(أساسيات!$F$1+1,$JW$1,COLUMNS($JW$2:JY2)))&lt;&gt;$JW$1,"",DATE(أساسيات!$F$1+1,$AI$1,COLUMNS($JW$2:JY2)))</f>
        <v>43741</v>
      </c>
      <c r="JZ4" s="11">
        <f>IF(MONTH(DATE(أساسيات!$F$1+1,$JW$1,COLUMNS($JW$2:JZ2)))&lt;&gt;$JW$1,"",DATE(أساسيات!$F$1+1,$AI$1,COLUMNS($JW$2:JZ2)))</f>
        <v>43742</v>
      </c>
      <c r="KA4" s="11">
        <f>IF(MONTH(DATE(أساسيات!$F$1+1,$JW$1,COLUMNS($JW$2:KA2)))&lt;&gt;$JW$1,"",DATE(أساسيات!$F$1+1,$AI$1,COLUMNS($JW$2:KA2)))</f>
        <v>43743</v>
      </c>
      <c r="KB4" s="11">
        <f>IF(MONTH(DATE(أساسيات!$F$1+1,$JW$1,COLUMNS($JW$2:KB2)))&lt;&gt;$JW$1,"",DATE(أساسيات!$F$1+1,$AI$1,COLUMNS($JW$2:KB2)))</f>
        <v>43744</v>
      </c>
      <c r="KC4" s="11">
        <f>IF(MONTH(DATE(أساسيات!$F$1+1,$JW$1,COLUMNS($JW$2:KC2)))&lt;&gt;$JW$1,"",DATE(أساسيات!$F$1+1,$AI$1,COLUMNS($JW$2:KC2)))</f>
        <v>43745</v>
      </c>
      <c r="KD4" s="11">
        <f>IF(MONTH(DATE(أساسيات!$F$1+1,$JW$1,COLUMNS($JW$2:KD2)))&lt;&gt;$JW$1,"",DATE(أساسيات!$F$1+1,$AI$1,COLUMNS($JW$2:KD2)))</f>
        <v>43746</v>
      </c>
      <c r="KE4" s="11">
        <f>IF(MONTH(DATE(أساسيات!$F$1+1,$JW$1,COLUMNS($JW$2:KE2)))&lt;&gt;$JW$1,"",DATE(أساسيات!$F$1+1,$AI$1,COLUMNS($JW$2:KE2)))</f>
        <v>43747</v>
      </c>
      <c r="KF4" s="11">
        <f>IF(MONTH(DATE(أساسيات!$F$1+1,$JW$1,COLUMNS($JW$2:KF2)))&lt;&gt;$JW$1,"",DATE(أساسيات!$F$1+1,$AI$1,COLUMNS($JW$2:KF2)))</f>
        <v>43748</v>
      </c>
      <c r="KG4" s="11">
        <f>IF(MONTH(DATE(أساسيات!$F$1+1,$JW$1,COLUMNS($JW$2:KG2)))&lt;&gt;$JW$1,"",DATE(أساسيات!$F$1+1,$AI$1,COLUMNS($JW$2:KG2)))</f>
        <v>43749</v>
      </c>
      <c r="KH4" s="11">
        <f>IF(MONTH(DATE(أساسيات!$F$1+1,$JW$1,COLUMNS($JW$2:KH2)))&lt;&gt;$JW$1,"",DATE(أساسيات!$F$1+1,$AI$1,COLUMNS($JW$2:KH2)))</f>
        <v>43750</v>
      </c>
      <c r="KI4" s="11">
        <f>IF(MONTH(DATE(أساسيات!$F$1+1,$JW$1,COLUMNS($JW$2:KI2)))&lt;&gt;$JW$1,"",DATE(أساسيات!$F$1+1,$AI$1,COLUMNS($JW$2:KI2)))</f>
        <v>43751</v>
      </c>
      <c r="KJ4" s="11">
        <f>IF(MONTH(DATE(أساسيات!$F$1+1,$JW$1,COLUMNS($JW$2:KJ2)))&lt;&gt;$JW$1,"",DATE(أساسيات!$F$1+1,$AI$1,COLUMNS($JW$2:KJ2)))</f>
        <v>43752</v>
      </c>
      <c r="KK4" s="11">
        <f>IF(MONTH(DATE(أساسيات!$F$1+1,$JW$1,COLUMNS($JW$2:KK2)))&lt;&gt;$JW$1,"",DATE(أساسيات!$F$1+1,$AI$1,COLUMNS($JW$2:KK2)))</f>
        <v>43753</v>
      </c>
      <c r="KL4" s="11">
        <f>IF(MONTH(DATE(أساسيات!$F$1+1,$JW$1,COLUMNS($JW$2:KL2)))&lt;&gt;$JW$1,"",DATE(أساسيات!$F$1+1,$AI$1,COLUMNS($JW$2:KL2)))</f>
        <v>43754</v>
      </c>
      <c r="KM4" s="11">
        <f>IF(MONTH(DATE(أساسيات!$F$1+1,$JW$1,COLUMNS($JW$2:KM2)))&lt;&gt;$JW$1,"",DATE(أساسيات!$F$1+1,$AI$1,COLUMNS($JW$2:KM2)))</f>
        <v>43755</v>
      </c>
      <c r="KN4" s="11">
        <f>IF(MONTH(DATE(أساسيات!$F$1+1,$JW$1,COLUMNS($JW$2:KN2)))&lt;&gt;$JW$1,"",DATE(أساسيات!$F$1+1,$AI$1,COLUMNS($JW$2:KN2)))</f>
        <v>43756</v>
      </c>
      <c r="KO4" s="11">
        <f>IF(MONTH(DATE(أساسيات!$F$1+1,$JW$1,COLUMNS($JW$2:KO2)))&lt;&gt;$JW$1,"",DATE(أساسيات!$F$1+1,$AI$1,COLUMNS($JW$2:KO2)))</f>
        <v>43757</v>
      </c>
      <c r="KP4" s="11">
        <f>IF(MONTH(DATE(أساسيات!$F$1+1,$JW$1,COLUMNS($JW$2:KP2)))&lt;&gt;$JW$1,"",DATE(أساسيات!$F$1+1,$AI$1,COLUMNS($JW$2:KP2)))</f>
        <v>43758</v>
      </c>
      <c r="KQ4" s="11">
        <f>IF(MONTH(DATE(أساسيات!$F$1+1,$JW$1,COLUMNS($JW$2:KQ2)))&lt;&gt;$JW$1,"",DATE(أساسيات!$F$1+1,$AI$1,COLUMNS($JW$2:KQ2)))</f>
        <v>43759</v>
      </c>
      <c r="KR4" s="11">
        <f>IF(MONTH(DATE(أساسيات!$F$1+1,$JW$1,COLUMNS($JW$2:KR2)))&lt;&gt;$JW$1,"",DATE(أساسيات!$F$1+1,$AI$1,COLUMNS($JW$2:KR2)))</f>
        <v>43760</v>
      </c>
      <c r="KS4" s="11">
        <f>IF(MONTH(DATE(أساسيات!$F$1+1,$JW$1,COLUMNS($JW$2:KS2)))&lt;&gt;$JW$1,"",DATE(أساسيات!$F$1+1,$AI$1,COLUMNS($JW$2:KS2)))</f>
        <v>43761</v>
      </c>
      <c r="KT4" s="11">
        <f>IF(MONTH(DATE(أساسيات!$F$1+1,$JW$1,COLUMNS($JW$2:KT2)))&lt;&gt;$JW$1,"",DATE(أساسيات!$F$1+1,$AI$1,COLUMNS($JW$2:KT2)))</f>
        <v>43762</v>
      </c>
      <c r="KU4" s="11">
        <f>IF(MONTH(DATE(أساسيات!$F$1+1,$JW$1,COLUMNS($JW$2:KU2)))&lt;&gt;$JW$1,"",DATE(أساسيات!$F$1+1,$AI$1,COLUMNS($JW$2:KU2)))</f>
        <v>43763</v>
      </c>
      <c r="KV4" s="11">
        <f>IF(MONTH(DATE(أساسيات!$F$1+1,$JW$1,COLUMNS($JW$2:KV2)))&lt;&gt;$JW$1,"",DATE(أساسيات!$F$1+1,$AI$1,COLUMNS($JW$2:KV2)))</f>
        <v>43764</v>
      </c>
      <c r="KW4" s="11">
        <f>IF(MONTH(DATE(أساسيات!$F$1+1,$JW$1,COLUMNS($JW$2:KW2)))&lt;&gt;$JW$1,"",DATE(أساسيات!$F$1+1,$AI$1,COLUMNS($JW$2:KW2)))</f>
        <v>43765</v>
      </c>
      <c r="KX4" s="11">
        <f>IF(MONTH(DATE(أساسيات!$F$1+1,$JW$1,COLUMNS($JW$2:KX2)))&lt;&gt;$JW$1,"",DATE(أساسيات!$F$1+1,$AI$1,COLUMNS($JW$2:KX2)))</f>
        <v>43766</v>
      </c>
      <c r="KY4" s="11">
        <f>IF(MONTH(DATE(أساسيات!$F$1+1,$JW$1,COLUMNS($JW$2:KY2)))&lt;&gt;$JW$1,"",DATE(أساسيات!$F$1+1,$AI$1,COLUMNS($JW$2:KY2)))</f>
        <v>43767</v>
      </c>
      <c r="KZ4" s="11">
        <f>IF(MONTH(DATE(أساسيات!$F$1+1,$JW$1,COLUMNS($JW$2:KZ2)))&lt;&gt;$JW$1,"",DATE(أساسيات!$F$1+1,$AI$1,COLUMNS($JW$2:KZ2)))</f>
        <v>43768</v>
      </c>
      <c r="LA4" s="11" t="str">
        <f>IF(MONTH(DATE(أساسيات!$F$1+1,$JW$1,COLUMNS($JW$2:LA2)))&lt;&gt;$JW$1,"",DATE(أساسيات!$F$1+1,$AI$1,COLUMNS($JW$2:LA2)))</f>
        <v/>
      </c>
      <c r="LB4" s="11">
        <f>IF(MONTH(DATE(أساسيات!$F$1+1,$LB$1,COLUMNS($LB$2:LB2)))&lt;&gt;$LB$1,"",DATE(أساسيات!$F$1+1,$AI$1,COLUMNS($LB$2:LB2)))</f>
        <v>43739</v>
      </c>
      <c r="LC4" s="11">
        <f>IF(MONTH(DATE(أساسيات!$F$1+1,$LB$1,COLUMNS($LB$2:LC2)))&lt;&gt;$LB$1,"",DATE(أساسيات!$F$1+1,$AI$1,COLUMNS($LB$2:LC2)))</f>
        <v>43740</v>
      </c>
      <c r="LD4" s="11">
        <f>IF(MONTH(DATE(أساسيات!$F$1+1,$LB$1,COLUMNS($LB$2:LD2)))&lt;&gt;$LB$1,"",DATE(أساسيات!$F$1+1,$AI$1,COLUMNS($LB$2:LD2)))</f>
        <v>43741</v>
      </c>
      <c r="LE4" s="11">
        <f>IF(MONTH(DATE(أساسيات!$F$1+1,$LB$1,COLUMNS($LB$2:LE2)))&lt;&gt;$LB$1,"",DATE(أساسيات!$F$1+1,$AI$1,COLUMNS($LB$2:LE2)))</f>
        <v>43742</v>
      </c>
      <c r="LF4" s="11">
        <f>IF(MONTH(DATE(أساسيات!$F$1+1,$LB$1,COLUMNS($LB$2:LF2)))&lt;&gt;$LB$1,"",DATE(أساسيات!$F$1+1,$AI$1,COLUMNS($LB$2:LF2)))</f>
        <v>43743</v>
      </c>
      <c r="LG4" s="11">
        <f>IF(MONTH(DATE(أساسيات!$F$1+1,$LB$1,COLUMNS($LB$2:LG2)))&lt;&gt;$LB$1,"",DATE(أساسيات!$F$1+1,$AI$1,COLUMNS($LB$2:LG2)))</f>
        <v>43744</v>
      </c>
      <c r="LH4" s="11">
        <f>IF(MONTH(DATE(أساسيات!$F$1+1,$LB$1,COLUMNS($LB$2:LH2)))&lt;&gt;$LB$1,"",DATE(أساسيات!$F$1+1,$AI$1,COLUMNS($LB$2:LH2)))</f>
        <v>43745</v>
      </c>
      <c r="LI4" s="11">
        <f>IF(MONTH(DATE(أساسيات!$F$1+1,$LB$1,COLUMNS($LB$2:LI2)))&lt;&gt;$LB$1,"",DATE(أساسيات!$F$1+1,$AI$1,COLUMNS($LB$2:LI2)))</f>
        <v>43746</v>
      </c>
      <c r="LJ4" s="11">
        <f>IF(MONTH(DATE(أساسيات!$F$1+1,$LB$1,COLUMNS($LB$2:LJ2)))&lt;&gt;$LB$1,"",DATE(أساسيات!$F$1+1,$AI$1,COLUMNS($LB$2:LJ2)))</f>
        <v>43747</v>
      </c>
      <c r="LK4" s="11">
        <f>IF(MONTH(DATE(أساسيات!$F$1+1,$LB$1,COLUMNS($LB$2:LK2)))&lt;&gt;$LB$1,"",DATE(أساسيات!$F$1+1,$AI$1,COLUMNS($LB$2:LK2)))</f>
        <v>43748</v>
      </c>
      <c r="LL4" s="11">
        <f>IF(MONTH(DATE(أساسيات!$F$1+1,$LB$1,COLUMNS($LB$2:LL2)))&lt;&gt;$LB$1,"",DATE(أساسيات!$F$1+1,$AI$1,COLUMNS($LB$2:LL2)))</f>
        <v>43749</v>
      </c>
      <c r="LM4" s="11">
        <f>IF(MONTH(DATE(أساسيات!$F$1+1,$LB$1,COLUMNS($LB$2:LM2)))&lt;&gt;$LB$1,"",DATE(أساسيات!$F$1+1,$AI$1,COLUMNS($LB$2:LM2)))</f>
        <v>43750</v>
      </c>
      <c r="LN4" s="11">
        <f>IF(MONTH(DATE(أساسيات!$F$1+1,$LB$1,COLUMNS($LB$2:LN2)))&lt;&gt;$LB$1,"",DATE(أساسيات!$F$1+1,$AI$1,COLUMNS($LB$2:LN2)))</f>
        <v>43751</v>
      </c>
      <c r="LO4" s="11">
        <f>IF(MONTH(DATE(أساسيات!$F$1+1,$LB$1,COLUMNS($LB$2:LO2)))&lt;&gt;$LB$1,"",DATE(أساسيات!$F$1+1,$AI$1,COLUMNS($LB$2:LO2)))</f>
        <v>43752</v>
      </c>
      <c r="LP4" s="11">
        <f>IF(MONTH(DATE(أساسيات!$F$1+1,$LB$1,COLUMNS($LB$2:LP2)))&lt;&gt;$LB$1,"",DATE(أساسيات!$F$1+1,$AI$1,COLUMNS($LB$2:LP2)))</f>
        <v>43753</v>
      </c>
      <c r="LQ4" s="11">
        <f>IF(MONTH(DATE(أساسيات!$F$1+1,$LB$1,COLUMNS($LB$2:LQ2)))&lt;&gt;$LB$1,"",DATE(أساسيات!$F$1+1,$AI$1,COLUMNS($LB$2:LQ2)))</f>
        <v>43754</v>
      </c>
      <c r="LR4" s="11">
        <f>IF(MONTH(DATE(أساسيات!$F$1+1,$LB$1,COLUMNS($LB$2:LR2)))&lt;&gt;$LB$1,"",DATE(أساسيات!$F$1+1,$AI$1,COLUMNS($LB$2:LR2)))</f>
        <v>43755</v>
      </c>
      <c r="LS4" s="11">
        <f>IF(MONTH(DATE(أساسيات!$F$1+1,$LB$1,COLUMNS($LB$2:LS2)))&lt;&gt;$LB$1,"",DATE(أساسيات!$F$1+1,$AI$1,COLUMNS($LB$2:LS2)))</f>
        <v>43756</v>
      </c>
      <c r="LT4" s="11">
        <f>IF(MONTH(DATE(أساسيات!$F$1+1,$LB$1,COLUMNS($LB$2:LT2)))&lt;&gt;$LB$1,"",DATE(أساسيات!$F$1+1,$AI$1,COLUMNS($LB$2:LT2)))</f>
        <v>43757</v>
      </c>
      <c r="LU4" s="11">
        <f>IF(MONTH(DATE(أساسيات!$F$1+1,$LB$1,COLUMNS($LB$2:LU2)))&lt;&gt;$LB$1,"",DATE(أساسيات!$F$1+1,$AI$1,COLUMNS($LB$2:LU2)))</f>
        <v>43758</v>
      </c>
      <c r="LV4" s="11">
        <f>IF(MONTH(DATE(أساسيات!$F$1+1,$LB$1,COLUMNS($LB$2:LV2)))&lt;&gt;$LB$1,"",DATE(أساسيات!$F$1+1,$AI$1,COLUMNS($LB$2:LV2)))</f>
        <v>43759</v>
      </c>
      <c r="LW4" s="11">
        <f>IF(MONTH(DATE(أساسيات!$F$1+1,$LB$1,COLUMNS($LB$2:LW2)))&lt;&gt;$LB$1,"",DATE(أساسيات!$F$1+1,$AI$1,COLUMNS($LB$2:LW2)))</f>
        <v>43760</v>
      </c>
      <c r="LX4" s="11">
        <f>IF(MONTH(DATE(أساسيات!$F$1+1,$LB$1,COLUMNS($LB$2:LX2)))&lt;&gt;$LB$1,"",DATE(أساسيات!$F$1+1,$AI$1,COLUMNS($LB$2:LX2)))</f>
        <v>43761</v>
      </c>
      <c r="LY4" s="11">
        <f>IF(MONTH(DATE(أساسيات!$F$1+1,$LB$1,COLUMNS($LB$2:LY2)))&lt;&gt;$LB$1,"",DATE(أساسيات!$F$1+1,$AI$1,COLUMNS($LB$2:LY2)))</f>
        <v>43762</v>
      </c>
      <c r="LZ4" s="11">
        <f>IF(MONTH(DATE(أساسيات!$F$1+1,$LB$1,COLUMNS($LB$2:LZ2)))&lt;&gt;$LB$1,"",DATE(أساسيات!$F$1+1,$AI$1,COLUMNS($LB$2:LZ2)))</f>
        <v>43763</v>
      </c>
      <c r="MA4" s="11">
        <f>IF(MONTH(DATE(أساسيات!$F$1+1,$LB$1,COLUMNS($LB$2:MA2)))&lt;&gt;$LB$1,"",DATE(أساسيات!$F$1+1,$AI$1,COLUMNS($LB$2:MA2)))</f>
        <v>43764</v>
      </c>
      <c r="MB4" s="11">
        <f>IF(MONTH(DATE(أساسيات!$F$1+1,$LB$1,COLUMNS($LB$2:MB2)))&lt;&gt;$LB$1,"",DATE(أساسيات!$F$1+1,$AI$1,COLUMNS($LB$2:MB2)))</f>
        <v>43765</v>
      </c>
      <c r="MC4" s="11">
        <f>IF(MONTH(DATE(أساسيات!$F$1+1,$LB$1,COLUMNS($LB$2:MC2)))&lt;&gt;$LB$1,"",DATE(أساسيات!$F$1+1,$AI$1,COLUMNS($LB$2:MC2)))</f>
        <v>43766</v>
      </c>
      <c r="MD4" s="11">
        <f>IF(MONTH(DATE(أساسيات!$F$1+1,$LB$1,COLUMNS($LB$2:MD2)))&lt;&gt;$LB$1,"",DATE(أساسيات!$F$1+1,$AI$1,COLUMNS($LB$2:MD2)))</f>
        <v>43767</v>
      </c>
      <c r="ME4" s="11">
        <f>IF(MONTH(DATE(أساسيات!$F$1+1,$LB$1,COLUMNS($LB$2:ME2)))&lt;&gt;$LB$1,"",DATE(أساسيات!$F$1+1,$AI$1,COLUMNS($LB$2:ME2)))</f>
        <v>43768</v>
      </c>
      <c r="MF4" s="11">
        <f>IF(MONTH(DATE(أساسيات!$F$1+1,$LB$1,COLUMNS($LB$2:MF2)))&lt;&gt;$LB$1,"",DATE(أساسيات!$F$1+1,$AI$1,COLUMNS($LB$2:MF2)))</f>
        <v>43769</v>
      </c>
      <c r="MG4" s="11">
        <f>IF(MONTH(DATE(أساسيات!$F$1+1,$MG$1,COLUMNS($MG$2:MG2)))&lt;&gt;$MG$1,"",DATE(أساسيات!$F$1+1,$AI$1,COLUMNS($MG$2:MG2)))</f>
        <v>43739</v>
      </c>
      <c r="MH4" s="11">
        <f>IF(MONTH(DATE(أساسيات!$F$1+1,$MG$1,COLUMNS($MG$2:MH2)))&lt;&gt;$MG$1,"",DATE(أساسيات!$F$1+1,$AI$1,COLUMNS($MG$2:MH2)))</f>
        <v>43740</v>
      </c>
      <c r="MI4" s="11">
        <f>IF(MONTH(DATE(أساسيات!$F$1+1,$MG$1,COLUMNS($MG$2:MI2)))&lt;&gt;$MG$1,"",DATE(أساسيات!$F$1+1,$AI$1,COLUMNS($MG$2:MI2)))</f>
        <v>43741</v>
      </c>
      <c r="MJ4" s="11">
        <f>IF(MONTH(DATE(أساسيات!$F$1+1,$MG$1,COLUMNS($MG$2:MJ2)))&lt;&gt;$MG$1,"",DATE(أساسيات!$F$1+1,$AI$1,COLUMNS($MG$2:MJ2)))</f>
        <v>43742</v>
      </c>
      <c r="MK4" s="11">
        <f>IF(MONTH(DATE(أساسيات!$F$1+1,$MG$1,COLUMNS($MG$2:MK2)))&lt;&gt;$MG$1,"",DATE(أساسيات!$F$1+1,$AI$1,COLUMNS($MG$2:MK2)))</f>
        <v>43743</v>
      </c>
      <c r="ML4" s="11">
        <f>IF(MONTH(DATE(أساسيات!$F$1+1,$MG$1,COLUMNS($MG$2:ML2)))&lt;&gt;$MG$1,"",DATE(أساسيات!$F$1+1,$AI$1,COLUMNS($MG$2:ML2)))</f>
        <v>43744</v>
      </c>
      <c r="MM4" s="11">
        <f>IF(MONTH(DATE(أساسيات!$F$1+1,$MG$1,COLUMNS($MG$2:MM2)))&lt;&gt;$MG$1,"",DATE(أساسيات!$F$1+1,$AI$1,COLUMNS($MG$2:MM2)))</f>
        <v>43745</v>
      </c>
      <c r="MN4" s="11">
        <f>IF(MONTH(DATE(أساسيات!$F$1+1,$MG$1,COLUMNS($MG$2:MN2)))&lt;&gt;$MG$1,"",DATE(أساسيات!$F$1+1,$AI$1,COLUMNS($MG$2:MN2)))</f>
        <v>43746</v>
      </c>
      <c r="MO4" s="11">
        <f>IF(MONTH(DATE(أساسيات!$F$1+1,$MG$1,COLUMNS($MG$2:MO2)))&lt;&gt;$MG$1,"",DATE(أساسيات!$F$1+1,$AI$1,COLUMNS($MG$2:MO2)))</f>
        <v>43747</v>
      </c>
      <c r="MP4" s="11">
        <f>IF(MONTH(DATE(أساسيات!$F$1+1,$MG$1,COLUMNS($MG$2:MP2)))&lt;&gt;$MG$1,"",DATE(أساسيات!$F$1+1,$AI$1,COLUMNS($MG$2:MP2)))</f>
        <v>43748</v>
      </c>
      <c r="MQ4" s="11">
        <f>IF(MONTH(DATE(أساسيات!$F$1+1,$MG$1,COLUMNS($MG$2:MQ2)))&lt;&gt;$MG$1,"",DATE(أساسيات!$F$1+1,$AI$1,COLUMNS($MG$2:MQ2)))</f>
        <v>43749</v>
      </c>
      <c r="MR4" s="11">
        <f>IF(MONTH(DATE(أساسيات!$F$1+1,$MG$1,COLUMNS($MG$2:MR2)))&lt;&gt;$MG$1,"",DATE(أساسيات!$F$1+1,$AI$1,COLUMNS($MG$2:MR2)))</f>
        <v>43750</v>
      </c>
      <c r="MS4" s="11">
        <f>IF(MONTH(DATE(أساسيات!$F$1+1,$MG$1,COLUMNS($MG$2:MS2)))&lt;&gt;$MG$1,"",DATE(أساسيات!$F$1+1,$AI$1,COLUMNS($MG$2:MS2)))</f>
        <v>43751</v>
      </c>
      <c r="MT4" s="11">
        <f>IF(MONTH(DATE(أساسيات!$F$1+1,$MG$1,COLUMNS($MG$2:MT2)))&lt;&gt;$MG$1,"",DATE(أساسيات!$F$1+1,$AI$1,COLUMNS($MG$2:MT2)))</f>
        <v>43752</v>
      </c>
      <c r="MU4" s="11">
        <f>IF(MONTH(DATE(أساسيات!$F$1+1,$MG$1,COLUMNS($MG$2:MU2)))&lt;&gt;$MG$1,"",DATE(أساسيات!$F$1+1,$AI$1,COLUMNS($MG$2:MU2)))</f>
        <v>43753</v>
      </c>
      <c r="MV4" s="11">
        <f>IF(MONTH(DATE(أساسيات!$F$1+1,$MG$1,COLUMNS($MG$2:MV2)))&lt;&gt;$MG$1,"",DATE(أساسيات!$F$1+1,$AI$1,COLUMNS($MG$2:MV2)))</f>
        <v>43754</v>
      </c>
      <c r="MW4" s="11">
        <f>IF(MONTH(DATE(أساسيات!$F$1+1,$MG$1,COLUMNS($MG$2:MW2)))&lt;&gt;$MG$1,"",DATE(أساسيات!$F$1+1,$AI$1,COLUMNS($MG$2:MW2)))</f>
        <v>43755</v>
      </c>
      <c r="MX4" s="11">
        <f>IF(MONTH(DATE(أساسيات!$F$1+1,$MG$1,COLUMNS($MG$2:MX2)))&lt;&gt;$MG$1,"",DATE(أساسيات!$F$1+1,$AI$1,COLUMNS($MG$2:MX2)))</f>
        <v>43756</v>
      </c>
      <c r="MY4" s="11">
        <f>IF(MONTH(DATE(أساسيات!$F$1+1,$MG$1,COLUMNS($MG$2:MY2)))&lt;&gt;$MG$1,"",DATE(أساسيات!$F$1+1,$AI$1,COLUMNS($MG$2:MY2)))</f>
        <v>43757</v>
      </c>
      <c r="MZ4" s="11">
        <f>IF(MONTH(DATE(أساسيات!$F$1+1,$MG$1,COLUMNS($MG$2:MZ2)))&lt;&gt;$MG$1,"",DATE(أساسيات!$F$1+1,$AI$1,COLUMNS($MG$2:MZ2)))</f>
        <v>43758</v>
      </c>
      <c r="NA4" s="11">
        <f>IF(MONTH(DATE(أساسيات!$F$1+1,$MG$1,COLUMNS($MG$2:NA2)))&lt;&gt;$MG$1,"",DATE(أساسيات!$F$1+1,$AI$1,COLUMNS($MG$2:NA2)))</f>
        <v>43759</v>
      </c>
      <c r="NB4" s="11">
        <f>IF(MONTH(DATE(أساسيات!$F$1+1,$MG$1,COLUMNS($MG$2:NB2)))&lt;&gt;$MG$1,"",DATE(أساسيات!$F$1+1,$AI$1,COLUMNS($MG$2:NB2)))</f>
        <v>43760</v>
      </c>
      <c r="NC4" s="11">
        <f>IF(MONTH(DATE(أساسيات!$F$1+1,$MG$1,COLUMNS($MG$2:NC2)))&lt;&gt;$MG$1,"",DATE(أساسيات!$F$1+1,$AI$1,COLUMNS($MG$2:NC2)))</f>
        <v>43761</v>
      </c>
      <c r="ND4" s="11">
        <f>IF(MONTH(DATE(أساسيات!$F$1+1,$MG$1,COLUMNS($MG$2:ND2)))&lt;&gt;$MG$1,"",DATE(أساسيات!$F$1+1,$AI$1,COLUMNS($MG$2:ND2)))</f>
        <v>43762</v>
      </c>
      <c r="NE4" s="11">
        <f>IF(MONTH(DATE(أساسيات!$F$1+1,$MG$1,COLUMNS($MG$2:NE2)))&lt;&gt;$MG$1,"",DATE(أساسيات!$F$1+1,$AI$1,COLUMNS($MG$2:NE2)))</f>
        <v>43763</v>
      </c>
      <c r="NF4" s="11">
        <f>IF(MONTH(DATE(أساسيات!$F$1+1,$MG$1,COLUMNS($MG$2:NF2)))&lt;&gt;$MG$1,"",DATE(أساسيات!$F$1+1,$AI$1,COLUMNS($MG$2:NF2)))</f>
        <v>43764</v>
      </c>
      <c r="NG4" s="11">
        <f>IF(MONTH(DATE(أساسيات!$F$1+1,$MG$1,COLUMNS($MG$2:NG2)))&lt;&gt;$MG$1,"",DATE(أساسيات!$F$1+1,$AI$1,COLUMNS($MG$2:NG2)))</f>
        <v>43765</v>
      </c>
      <c r="NH4" s="11">
        <f>IF(MONTH(DATE(أساسيات!$F$1+1,$MG$1,COLUMNS($MG$2:NH2)))&lt;&gt;$MG$1,"",DATE(أساسيات!$F$1+1,$AI$1,COLUMNS($MG$2:NH2)))</f>
        <v>43766</v>
      </c>
      <c r="NI4" s="11">
        <f>IF(MONTH(DATE(أساسيات!$F$1+1,$MG$1,COLUMNS($MG$2:NI2)))&lt;&gt;$MG$1,"",DATE(أساسيات!$F$1+1,$AI$1,COLUMNS($MG$2:NI2)))</f>
        <v>43767</v>
      </c>
      <c r="NJ4" s="11">
        <f>IF(MONTH(DATE(أساسيات!$F$1+1,$MG$1,COLUMNS($MG$2:NJ2)))&lt;&gt;$MG$1,"",DATE(أساسيات!$F$1+1,$AI$1,COLUMNS($MG$2:NJ2)))</f>
        <v>43768</v>
      </c>
      <c r="NK4" s="166">
        <f>IF(MONTH(DATE(أساسيات!$F$1+1,$MG$1,COLUMNS($MG$2:NK2)))&lt;&gt;$MG$1,"",DATE(أساسيات!$F$1+1,$AI$1,COLUMNS($MG$2:NK2)))</f>
        <v>43769</v>
      </c>
      <c r="NL4" s="175" t="s">
        <v>1519</v>
      </c>
      <c r="NM4" s="175"/>
      <c r="NN4" s="176" t="s">
        <v>1523</v>
      </c>
      <c r="NO4" s="177" t="s">
        <v>1520</v>
      </c>
      <c r="NP4" s="177"/>
      <c r="NQ4" s="171" t="s">
        <v>1523</v>
      </c>
    </row>
    <row r="5" spans="1:384" ht="15.9" customHeight="1" x14ac:dyDescent="0.25">
      <c r="A5" s="174"/>
      <c r="B5" s="180"/>
      <c r="C5" s="174"/>
      <c r="D5" s="12" t="str">
        <f>IF(D4="","",VLOOKUP(WEEKDAY(D4),{2,"اثنين";3,"ثلاثاء";4,"أربعاء";5,"خميس";6,"جمعة";7,"سبت";1,"أحد"},2,0))</f>
        <v>سبت</v>
      </c>
      <c r="E5" s="12" t="str">
        <f>IF(E4="","",VLOOKUP(WEEKDAY(E4),{2,"اثنين";3,"ثلاثاء";4,"أربعاء";5,"خميس";6,"جمعة";7,"سبت";1,"أحد"},2,0))</f>
        <v>أحد</v>
      </c>
      <c r="F5" s="12" t="str">
        <f>IF(F4="","",VLOOKUP(WEEKDAY(F4),{2,"اثنين";3,"ثلاثاء";4,"أربعاء";5,"خميس";6,"جمعة";7,"سبت";1,"أحد"},2,0))</f>
        <v>اثنين</v>
      </c>
      <c r="G5" s="12" t="str">
        <f>IF(G4="","",VLOOKUP(WEEKDAY(G4),{2,"اثنين";3,"ثلاثاء";4,"أربعاء";5,"خميس";6,"جمعة";7,"سبت";1,"أحد"},2,0))</f>
        <v>ثلاثاء</v>
      </c>
      <c r="H5" s="12" t="str">
        <f>IF(H4="","",VLOOKUP(WEEKDAY(H4),{2,"اثنين";3,"ثلاثاء";4,"أربعاء";5,"خميس";6,"جمعة";7,"سبت";1,"أحد"},2,0))</f>
        <v>أربعاء</v>
      </c>
      <c r="I5" s="12" t="str">
        <f>IF(I4="","",VLOOKUP(WEEKDAY(I4),{2,"اثنين";3,"ثلاثاء";4,"أربعاء";5,"خميس";6,"جمعة";7,"سبت";1,"أحد"},2,0))</f>
        <v>خميس</v>
      </c>
      <c r="J5" s="12" t="str">
        <f>IF(J4="","",VLOOKUP(WEEKDAY(J4),{2,"اثنين";3,"ثلاثاء";4,"أربعاء";5,"خميس";6,"جمعة";7,"سبت";1,"أحد"},2,0))</f>
        <v>جمعة</v>
      </c>
      <c r="K5" s="12" t="str">
        <f>IF(K4="","",VLOOKUP(WEEKDAY(K4),{2,"اثنين";3,"ثلاثاء";4,"أربعاء";5,"خميس";6,"جمعة";7,"سبت";1,"أحد"},2,0))</f>
        <v>سبت</v>
      </c>
      <c r="L5" s="12" t="str">
        <f>IF(L4="","",VLOOKUP(WEEKDAY(L4),{2,"اثنين";3,"ثلاثاء";4,"أربعاء";5,"خميس";6,"جمعة";7,"سبت";1,"أحد"},2,0))</f>
        <v>أحد</v>
      </c>
      <c r="M5" s="12" t="str">
        <f>IF(M4="","",VLOOKUP(WEEKDAY(M4),{2,"اثنين";3,"ثلاثاء";4,"أربعاء";5,"خميس";6,"جمعة";7,"سبت";1,"أحد"},2,0))</f>
        <v>اثنين</v>
      </c>
      <c r="N5" s="12" t="str">
        <f>IF(N4="","",VLOOKUP(WEEKDAY(N4),{2,"اثنين";3,"ثلاثاء";4,"أربعاء";5,"خميس";6,"جمعة";7,"سبت";1,"أحد"},2,0))</f>
        <v>ثلاثاء</v>
      </c>
      <c r="O5" s="12" t="str">
        <f>IF(O4="","",VLOOKUP(WEEKDAY(O4),{2,"اثنين";3,"ثلاثاء";4,"أربعاء";5,"خميس";6,"جمعة";7,"سبت";1,"أحد"},2,0))</f>
        <v>أربعاء</v>
      </c>
      <c r="P5" s="12" t="str">
        <f>IF(P4="","",VLOOKUP(WEEKDAY(P4),{2,"اثنين";3,"ثلاثاء";4,"أربعاء";5,"خميس";6,"جمعة";7,"سبت";1,"أحد"},2,0))</f>
        <v>خميس</v>
      </c>
      <c r="Q5" s="12" t="str">
        <f>IF(Q4="","",VLOOKUP(WEEKDAY(Q4),{2,"اثنين";3,"ثلاثاء";4,"أربعاء";5,"خميس";6,"جمعة";7,"سبت";1,"أحد"},2,0))</f>
        <v>جمعة</v>
      </c>
      <c r="R5" s="12" t="str">
        <f>IF(R4="","",VLOOKUP(WEEKDAY(R4),{2,"اثنين";3,"ثلاثاء";4,"أربعاء";5,"خميس";6,"جمعة";7,"سبت";1,"أحد"},2,0))</f>
        <v>سبت</v>
      </c>
      <c r="S5" s="12" t="str">
        <f>IF(S4="","",VLOOKUP(WEEKDAY(S4),{2,"اثنين";3,"ثلاثاء";4,"أربعاء";5,"خميس";6,"جمعة";7,"سبت";1,"أحد"},2,0))</f>
        <v>أحد</v>
      </c>
      <c r="T5" s="12" t="str">
        <f>IF(T4="","",VLOOKUP(WEEKDAY(T4),{2,"اثنين";3,"ثلاثاء";4,"أربعاء";5,"خميس";6,"جمعة";7,"سبت";1,"أحد"},2,0))</f>
        <v>اثنين</v>
      </c>
      <c r="U5" s="12" t="str">
        <f>IF(U4="","",VLOOKUP(WEEKDAY(U4),{2,"اثنين";3,"ثلاثاء";4,"أربعاء";5,"خميس";6,"جمعة";7,"سبت";1,"أحد"},2,0))</f>
        <v>ثلاثاء</v>
      </c>
      <c r="V5" s="12" t="str">
        <f>IF(V4="","",VLOOKUP(WEEKDAY(V4),{2,"اثنين";3,"ثلاثاء";4,"أربعاء";5,"خميس";6,"جمعة";7,"سبت";1,"أحد"},2,0))</f>
        <v>أربعاء</v>
      </c>
      <c r="W5" s="12" t="str">
        <f>IF(W4="","",VLOOKUP(WEEKDAY(W4),{2,"اثنين";3,"ثلاثاء";4,"أربعاء";5,"خميس";6,"جمعة";7,"سبت";1,"أحد"},2,0))</f>
        <v>خميس</v>
      </c>
      <c r="X5" s="12" t="str">
        <f>IF(X4="","",VLOOKUP(WEEKDAY(X4),{2,"اثنين";3,"ثلاثاء";4,"أربعاء";5,"خميس";6,"جمعة";7,"سبت";1,"أحد"},2,0))</f>
        <v>جمعة</v>
      </c>
      <c r="Y5" s="12" t="str">
        <f>IF(Y4="","",VLOOKUP(WEEKDAY(Y4),{2,"اثنين";3,"ثلاثاء";4,"أربعاء";5,"خميس";6,"جمعة";7,"سبت";1,"أحد"},2,0))</f>
        <v>سبت</v>
      </c>
      <c r="Z5" s="12" t="str">
        <f>IF(Z4="","",VLOOKUP(WEEKDAY(Z4),{2,"اثنين";3,"ثلاثاء";4,"أربعاء";5,"خميس";6,"جمعة";7,"سبت";1,"أحد"},2,0))</f>
        <v>أحد</v>
      </c>
      <c r="AA5" s="12" t="str">
        <f>IF(AA4="","",VLOOKUP(WEEKDAY(AA4),{2,"اثنين";3,"ثلاثاء";4,"أربعاء";5,"خميس";6,"جمعة";7,"سبت";1,"أحد"},2,0))</f>
        <v>اثنين</v>
      </c>
      <c r="AB5" s="12" t="str">
        <f>IF(AB4="","",VLOOKUP(WEEKDAY(AB4),{2,"اثنين";3,"ثلاثاء";4,"أربعاء";5,"خميس";6,"جمعة";7,"سبت";1,"أحد"},2,0))</f>
        <v>ثلاثاء</v>
      </c>
      <c r="AC5" s="12" t="str">
        <f>IF(AC4="","",VLOOKUP(WEEKDAY(AC4),{2,"اثنين";3,"ثلاثاء";4,"أربعاء";5,"خميس";6,"جمعة";7,"سبت";1,"أحد"},2,0))</f>
        <v>أربعاء</v>
      </c>
      <c r="AD5" s="12" t="str">
        <f>IF(AD4="","",VLOOKUP(WEEKDAY(AD4),{2,"اثنين";3,"ثلاثاء";4,"أربعاء";5,"خميس";6,"جمعة";7,"سبت";1,"أحد"},2,0))</f>
        <v>خميس</v>
      </c>
      <c r="AE5" s="12" t="str">
        <f>IF(AE4="","",VLOOKUP(WEEKDAY(AE4),{2,"اثنين";3,"ثلاثاء";4,"أربعاء";5,"خميس";6,"جمعة";7,"سبت";1,"أحد"},2,0))</f>
        <v>جمعة</v>
      </c>
      <c r="AF5" s="12" t="str">
        <f>IF(AF4="","",VLOOKUP(WEEKDAY(AF4),{2,"اثنين";3,"ثلاثاء";4,"أربعاء";5,"خميس";6,"جمعة";7,"سبت";1,"أحد"},2,0))</f>
        <v>سبت</v>
      </c>
      <c r="AG5" s="12" t="str">
        <f>IF(AG4="","",VLOOKUP(WEEKDAY(AG4),{2,"اثنين";3,"ثلاثاء";4,"أربعاء";5,"خميس";6,"جمعة";7,"سبت";1,"أحد"},2,0))</f>
        <v>أحد</v>
      </c>
      <c r="AH5" s="12" t="str">
        <f>IF(AH4="","",VLOOKUP(WEEKDAY(AH4),{2,"اثنين";3,"ثلاثاء";4,"أربعاء";5,"خميس";6,"جمعة";7,"سبت";1,"أحد"},2,0))</f>
        <v/>
      </c>
      <c r="AI5" s="12" t="str">
        <f>IF(AI4="","",VLOOKUP(WEEKDAY(AI4),{2,"اثنين";3,"ثلاثاء";4,"أربعاء";5,"خميس";6,"جمعة";7,"سبت";1,"أحد"},2,0))</f>
        <v>اثنين</v>
      </c>
      <c r="AJ5" s="12" t="str">
        <f>IF(AJ4="","",VLOOKUP(WEEKDAY(AJ4),{2,"اثنين";3,"ثلاثاء";4,"أربعاء";5,"خميس";6,"جمعة";7,"سبت";1,"أحد"},2,0))</f>
        <v>ثلاثاء</v>
      </c>
      <c r="AK5" s="12" t="str">
        <f>IF(AK4="","",VLOOKUP(WEEKDAY(AK4),{2,"اثنين";3,"ثلاثاء";4,"أربعاء";5,"خميس";6,"جمعة";7,"سبت";1,"أحد"},2,0))</f>
        <v>أربعاء</v>
      </c>
      <c r="AL5" s="12" t="str">
        <f>IF(AL4="","",VLOOKUP(WEEKDAY(AL4),{2,"اثنين";3,"ثلاثاء";4,"أربعاء";5,"خميس";6,"جمعة";7,"سبت";1,"أحد"},2,0))</f>
        <v>خميس</v>
      </c>
      <c r="AM5" s="12" t="str">
        <f>IF(AM4="","",VLOOKUP(WEEKDAY(AM4),{2,"اثنين";3,"ثلاثاء";4,"أربعاء";5,"خميس";6,"جمعة";7,"سبت";1,"أحد"},2,0))</f>
        <v>جمعة</v>
      </c>
      <c r="AN5" s="12" t="str">
        <f>IF(AN4="","",VLOOKUP(WEEKDAY(AN4),{2,"اثنين";3,"ثلاثاء";4,"أربعاء";5,"خميس";6,"جمعة";7,"سبت";1,"أحد"},2,0))</f>
        <v>سبت</v>
      </c>
      <c r="AO5" s="12" t="str">
        <f>IF(AO4="","",VLOOKUP(WEEKDAY(AO4),{2,"اثنين";3,"ثلاثاء";4,"أربعاء";5,"خميس";6,"جمعة";7,"سبت";1,"أحد"},2,0))</f>
        <v>أحد</v>
      </c>
      <c r="AP5" s="12" t="str">
        <f>IF(AP4="","",VLOOKUP(WEEKDAY(AP4),{2,"اثنين";3,"ثلاثاء";4,"أربعاء";5,"خميس";6,"جمعة";7,"سبت";1,"أحد"},2,0))</f>
        <v>اثنين</v>
      </c>
      <c r="AQ5" s="12" t="str">
        <f>IF(AQ4="","",VLOOKUP(WEEKDAY(AQ4),{2,"اثنين";3,"ثلاثاء";4,"أربعاء";5,"خميس";6,"جمعة";7,"سبت";1,"أحد"},2,0))</f>
        <v>ثلاثاء</v>
      </c>
      <c r="AR5" s="12" t="str">
        <f>IF(AR4="","",VLOOKUP(WEEKDAY(AR4),{2,"اثنين";3,"ثلاثاء";4,"أربعاء";5,"خميس";6,"جمعة";7,"سبت";1,"أحد"},2,0))</f>
        <v>أربعاء</v>
      </c>
      <c r="AS5" s="12" t="str">
        <f>IF(AS4="","",VLOOKUP(WEEKDAY(AS4),{2,"اثنين";3,"ثلاثاء";4,"أربعاء";5,"خميس";6,"جمعة";7,"سبت";1,"أحد"},2,0))</f>
        <v>خميس</v>
      </c>
      <c r="AT5" s="12" t="str">
        <f>IF(AT4="","",VLOOKUP(WEEKDAY(AT4),{2,"اثنين";3,"ثلاثاء";4,"أربعاء";5,"خميس";6,"جمعة";7,"سبت";1,"أحد"},2,0))</f>
        <v>جمعة</v>
      </c>
      <c r="AU5" s="12" t="str">
        <f>IF(AU4="","",VLOOKUP(WEEKDAY(AU4),{2,"اثنين";3,"ثلاثاء";4,"أربعاء";5,"خميس";6,"جمعة";7,"سبت";1,"أحد"},2,0))</f>
        <v>سبت</v>
      </c>
      <c r="AV5" s="12" t="str">
        <f>IF(AV4="","",VLOOKUP(WEEKDAY(AV4),{2,"اثنين";3,"ثلاثاء";4,"أربعاء";5,"خميس";6,"جمعة";7,"سبت";1,"أحد"},2,0))</f>
        <v>أحد</v>
      </c>
      <c r="AW5" s="12" t="str">
        <f>IF(AW4="","",VLOOKUP(WEEKDAY(AW4),{2,"اثنين";3,"ثلاثاء";4,"أربعاء";5,"خميس";6,"جمعة";7,"سبت";1,"أحد"},2,0))</f>
        <v>اثنين</v>
      </c>
      <c r="AX5" s="12" t="str">
        <f>IF(AX4="","",VLOOKUP(WEEKDAY(AX4),{2,"اثنين";3,"ثلاثاء";4,"أربعاء";5,"خميس";6,"جمعة";7,"سبت";1,"أحد"},2,0))</f>
        <v>ثلاثاء</v>
      </c>
      <c r="AY5" s="12" t="str">
        <f>IF(AY4="","",VLOOKUP(WEEKDAY(AY4),{2,"اثنين";3,"ثلاثاء";4,"أربعاء";5,"خميس";6,"جمعة";7,"سبت";1,"أحد"},2,0))</f>
        <v>أربعاء</v>
      </c>
      <c r="AZ5" s="12" t="str">
        <f>IF(AZ4="","",VLOOKUP(WEEKDAY(AZ4),{2,"اثنين";3,"ثلاثاء";4,"أربعاء";5,"خميس";6,"جمعة";7,"سبت";1,"أحد"},2,0))</f>
        <v>خميس</v>
      </c>
      <c r="BA5" s="12" t="str">
        <f>IF(BA4="","",VLOOKUP(WEEKDAY(BA4),{2,"اثنين";3,"ثلاثاء";4,"أربعاء";5,"خميس";6,"جمعة";7,"سبت";1,"أحد"},2,0))</f>
        <v>جمعة</v>
      </c>
      <c r="BB5" s="12" t="str">
        <f>IF(BB4="","",VLOOKUP(WEEKDAY(BB4),{2,"اثنين";3,"ثلاثاء";4,"أربعاء";5,"خميس";6,"جمعة";7,"سبت";1,"أحد"},2,0))</f>
        <v>سبت</v>
      </c>
      <c r="BC5" s="12" t="str">
        <f>IF(BC4="","",VLOOKUP(WEEKDAY(BC4),{2,"اثنين";3,"ثلاثاء";4,"أربعاء";5,"خميس";6,"جمعة";7,"سبت";1,"أحد"},2,0))</f>
        <v>أحد</v>
      </c>
      <c r="BD5" s="12" t="str">
        <f>IF(BD4="","",VLOOKUP(WEEKDAY(BD4),{2,"اثنين";3,"ثلاثاء";4,"أربعاء";5,"خميس";6,"جمعة";7,"سبت";1,"أحد"},2,0))</f>
        <v>اثنين</v>
      </c>
      <c r="BE5" s="12" t="str">
        <f>IF(BE4="","",VLOOKUP(WEEKDAY(BE4),{2,"اثنين";3,"ثلاثاء";4,"أربعاء";5,"خميس";6,"جمعة";7,"سبت";1,"أحد"},2,0))</f>
        <v>ثلاثاء</v>
      </c>
      <c r="BF5" s="12" t="str">
        <f>IF(BF4="","",VLOOKUP(WEEKDAY(BF4),{2,"اثنين";3,"ثلاثاء";4,"أربعاء";5,"خميس";6,"جمعة";7,"سبت";1,"أحد"},2,0))</f>
        <v>أربعاء</v>
      </c>
      <c r="BG5" s="12" t="str">
        <f>IF(BG4="","",VLOOKUP(WEEKDAY(BG4),{2,"اثنين";3,"ثلاثاء";4,"أربعاء";5,"خميس";6,"جمعة";7,"سبت";1,"أحد"},2,0))</f>
        <v>خميس</v>
      </c>
      <c r="BH5" s="12" t="str">
        <f>IF(BH4="","",VLOOKUP(WEEKDAY(BH4),{2,"اثنين";3,"ثلاثاء";4,"أربعاء";5,"خميس";6,"جمعة";7,"سبت";1,"أحد"},2,0))</f>
        <v>جمعة</v>
      </c>
      <c r="BI5" s="12" t="str">
        <f>IF(BI4="","",VLOOKUP(WEEKDAY(BI4),{2,"اثنين";3,"ثلاثاء";4,"أربعاء";5,"خميس";6,"جمعة";7,"سبت";1,"أحد"},2,0))</f>
        <v>سبت</v>
      </c>
      <c r="BJ5" s="12" t="str">
        <f>IF(BJ4="","",VLOOKUP(WEEKDAY(BJ4),{2,"اثنين";3,"ثلاثاء";4,"أربعاء";5,"خميس";6,"جمعة";7,"سبت";1,"أحد"},2,0))</f>
        <v>أحد</v>
      </c>
      <c r="BK5" s="12" t="str">
        <f>IF(BK4="","",VLOOKUP(WEEKDAY(BK4),{2,"اثنين";3,"ثلاثاء";4,"أربعاء";5,"خميس";6,"جمعة";7,"سبت";1,"أحد"},2,0))</f>
        <v>اثنين</v>
      </c>
      <c r="BL5" s="12" t="str">
        <f>IF(BL4="","",VLOOKUP(WEEKDAY(BL4),{2,"اثنين";3,"ثلاثاء";4,"أربعاء";5,"خميس";6,"جمعة";7,"سبت";1,"أحد"},2,0))</f>
        <v>ثلاثاء</v>
      </c>
      <c r="BM5" s="12" t="str">
        <f>IF(BM4="","",VLOOKUP(WEEKDAY(BM4),{2,"اثنين";3,"ثلاثاء";4,"أربعاء";5,"خميس";6,"جمعة";7,"سبت";1,"أحد"},2,0))</f>
        <v>أربعاء</v>
      </c>
      <c r="BN5" s="12" t="str">
        <f>IF(BN4="","",VLOOKUP(WEEKDAY(BN4),{2,"اثنين";3,"ثلاثاء";4,"أربعاء";5,"خميس";6,"جمعة";7,"سبت";1,"أحد"},2,0))</f>
        <v>اثنين</v>
      </c>
      <c r="BO5" s="12" t="str">
        <f>IF(BO4="","",VLOOKUP(WEEKDAY(BO4),{2,"اثنين";3,"ثلاثاء";4,"أربعاء";5,"خميس";6,"جمعة";7,"سبت";1,"أحد"},2,0))</f>
        <v>ثلاثاء</v>
      </c>
      <c r="BP5" s="12" t="str">
        <f>IF(BP4="","",VLOOKUP(WEEKDAY(BP4),{2,"اثنين";3,"ثلاثاء";4,"أربعاء";5,"خميس";6,"جمعة";7,"سبت";1,"أحد"},2,0))</f>
        <v>أربعاء</v>
      </c>
      <c r="BQ5" s="12" t="str">
        <f>IF(BQ4="","",VLOOKUP(WEEKDAY(BQ4),{2,"اثنين";3,"ثلاثاء";4,"أربعاء";5,"خميس";6,"جمعة";7,"سبت";1,"أحد"},2,0))</f>
        <v>خميس</v>
      </c>
      <c r="BR5" s="12" t="str">
        <f>IF(BR4="","",VLOOKUP(WEEKDAY(BR4),{2,"اثنين";3,"ثلاثاء";4,"أربعاء";5,"خميس";6,"جمعة";7,"سبت";1,"أحد"},2,0))</f>
        <v>جمعة</v>
      </c>
      <c r="BS5" s="12" t="str">
        <f>IF(BS4="","",VLOOKUP(WEEKDAY(BS4),{2,"اثنين";3,"ثلاثاء";4,"أربعاء";5,"خميس";6,"جمعة";7,"سبت";1,"أحد"},2,0))</f>
        <v>سبت</v>
      </c>
      <c r="BT5" s="12" t="str">
        <f>IF(BT4="","",VLOOKUP(WEEKDAY(BT4),{2,"اثنين";3,"ثلاثاء";4,"أربعاء";5,"خميس";6,"جمعة";7,"سبت";1,"أحد"},2,0))</f>
        <v>أحد</v>
      </c>
      <c r="BU5" s="12" t="str">
        <f>IF(BU4="","",VLOOKUP(WEEKDAY(BU4),{2,"اثنين";3,"ثلاثاء";4,"أربعاء";5,"خميس";6,"جمعة";7,"سبت";1,"أحد"},2,0))</f>
        <v>اثنين</v>
      </c>
      <c r="BV5" s="12" t="str">
        <f>IF(BV4="","",VLOOKUP(WEEKDAY(BV4),{2,"اثنين";3,"ثلاثاء";4,"أربعاء";5,"خميس";6,"جمعة";7,"سبت";1,"أحد"},2,0))</f>
        <v>ثلاثاء</v>
      </c>
      <c r="BW5" s="12" t="str">
        <f>IF(BW4="","",VLOOKUP(WEEKDAY(BW4),{2,"اثنين";3,"ثلاثاء";4,"أربعاء";5,"خميس";6,"جمعة";7,"سبت";1,"أحد"},2,0))</f>
        <v>أربعاء</v>
      </c>
      <c r="BX5" s="12" t="str">
        <f>IF(BX4="","",VLOOKUP(WEEKDAY(BX4),{2,"اثنين";3,"ثلاثاء";4,"أربعاء";5,"خميس";6,"جمعة";7,"سبت";1,"أحد"},2,0))</f>
        <v>خميس</v>
      </c>
      <c r="BY5" s="12" t="str">
        <f>IF(BY4="","",VLOOKUP(WEEKDAY(BY4),{2,"اثنين";3,"ثلاثاء";4,"أربعاء";5,"خميس";6,"جمعة";7,"سبت";1,"أحد"},2,0))</f>
        <v>جمعة</v>
      </c>
      <c r="BZ5" s="12" t="str">
        <f>IF(BZ4="","",VLOOKUP(WEEKDAY(BZ4),{2,"اثنين";3,"ثلاثاء";4,"أربعاء";5,"خميس";6,"جمعة";7,"سبت";1,"أحد"},2,0))</f>
        <v>سبت</v>
      </c>
      <c r="CA5" s="12" t="str">
        <f>IF(CA4="","",VLOOKUP(WEEKDAY(CA4),{2,"اثنين";3,"ثلاثاء";4,"أربعاء";5,"خميس";6,"جمعة";7,"سبت";1,"أحد"},2,0))</f>
        <v>أحد</v>
      </c>
      <c r="CB5" s="12" t="str">
        <f>IF(CB4="","",VLOOKUP(WEEKDAY(CB4),{2,"اثنين";3,"ثلاثاء";4,"أربعاء";5,"خميس";6,"جمعة";7,"سبت";1,"أحد"},2,0))</f>
        <v>اثنين</v>
      </c>
      <c r="CC5" s="12" t="str">
        <f>IF(CC4="","",VLOOKUP(WEEKDAY(CC4),{2,"اثنين";3,"ثلاثاء";4,"أربعاء";5,"خميس";6,"جمعة";7,"سبت";1,"أحد"},2,0))</f>
        <v>ثلاثاء</v>
      </c>
      <c r="CD5" s="12" t="str">
        <f>IF(CD4="","",VLOOKUP(WEEKDAY(CD4),{2,"اثنين";3,"ثلاثاء";4,"أربعاء";5,"خميس";6,"جمعة";7,"سبت";1,"أحد"},2,0))</f>
        <v>أربعاء</v>
      </c>
      <c r="CE5" s="12" t="str">
        <f>IF(CE4="","",VLOOKUP(WEEKDAY(CE4),{2,"اثنين";3,"ثلاثاء";4,"أربعاء";5,"خميس";6,"جمعة";7,"سبت";1,"أحد"},2,0))</f>
        <v>خميس</v>
      </c>
      <c r="CF5" s="12" t="str">
        <f>IF(CF4="","",VLOOKUP(WEEKDAY(CF4),{2,"اثنين";3,"ثلاثاء";4,"أربعاء";5,"خميس";6,"جمعة";7,"سبت";1,"أحد"},2,0))</f>
        <v>جمعة</v>
      </c>
      <c r="CG5" s="12" t="str">
        <f>IF(CG4="","",VLOOKUP(WEEKDAY(CG4),{2,"اثنين";3,"ثلاثاء";4,"أربعاء";5,"خميس";6,"جمعة";7,"سبت";1,"أحد"},2,0))</f>
        <v>سبت</v>
      </c>
      <c r="CH5" s="12" t="str">
        <f>IF(CH4="","",VLOOKUP(WEEKDAY(CH4),{2,"اثنين";3,"ثلاثاء";4,"أربعاء";5,"خميس";6,"جمعة";7,"سبت";1,"أحد"},2,0))</f>
        <v>أحد</v>
      </c>
      <c r="CI5" s="12" t="str">
        <f>IF(CI4="","",VLOOKUP(WEEKDAY(CI4),{2,"اثنين";3,"ثلاثاء";4,"أربعاء";5,"خميس";6,"جمعة";7,"سبت";1,"أحد"},2,0))</f>
        <v>اثنين</v>
      </c>
      <c r="CJ5" s="12" t="str">
        <f>IF(CJ4="","",VLOOKUP(WEEKDAY(CJ4),{2,"اثنين";3,"ثلاثاء";4,"أربعاء";5,"خميس";6,"جمعة";7,"سبت";1,"أحد"},2,0))</f>
        <v>ثلاثاء</v>
      </c>
      <c r="CK5" s="12" t="str">
        <f>IF(CK4="","",VLOOKUP(WEEKDAY(CK4),{2,"اثنين";3,"ثلاثاء";4,"أربعاء";5,"خميس";6,"جمعة";7,"سبت";1,"أحد"},2,0))</f>
        <v>أربعاء</v>
      </c>
      <c r="CL5" s="12" t="str">
        <f>IF(CL4="","",VLOOKUP(WEEKDAY(CL4),{2,"اثنين";3,"ثلاثاء";4,"أربعاء";5,"خميس";6,"جمعة";7,"سبت";1,"أحد"},2,0))</f>
        <v>خميس</v>
      </c>
      <c r="CM5" s="12" t="str">
        <f>IF(CM4="","",VLOOKUP(WEEKDAY(CM4),{2,"اثنين";3,"ثلاثاء";4,"أربعاء";5,"خميس";6,"جمعة";7,"سبت";1,"أحد"},2,0))</f>
        <v>جمعة</v>
      </c>
      <c r="CN5" s="12" t="str">
        <f>IF(CN4="","",VLOOKUP(WEEKDAY(CN4),{2,"اثنين";3,"ثلاثاء";4,"أربعاء";5,"خميس";6,"جمعة";7,"سبت";1,"أحد"},2,0))</f>
        <v>سبت</v>
      </c>
      <c r="CO5" s="12" t="str">
        <f>IF(CO4="","",VLOOKUP(WEEKDAY(CO4),{2,"اثنين";3,"ثلاثاء";4,"أربعاء";5,"خميس";6,"جمعة";7,"سبت";1,"أحد"},2,0))</f>
        <v>أحد</v>
      </c>
      <c r="CP5" s="12" t="str">
        <f>IF(CP4="","",VLOOKUP(WEEKDAY(CP4),{2,"اثنين";3,"ثلاثاء";4,"أربعاء";5,"خميس";6,"جمعة";7,"سبت";1,"أحد"},2,0))</f>
        <v>اثنين</v>
      </c>
      <c r="CQ5" s="12" t="str">
        <f>IF(CQ4="","",VLOOKUP(WEEKDAY(CQ4),{2,"اثنين";3,"ثلاثاء";4,"أربعاء";5,"خميس";6,"جمعة";7,"سبت";1,"أحد"},2,0))</f>
        <v>ثلاثاء</v>
      </c>
      <c r="CR5" s="12" t="str">
        <f>IF(CR4="","",VLOOKUP(WEEKDAY(CR4),{2,"اثنين";3,"ثلاثاء";4,"أربعاء";5,"خميس";6,"جمعة";7,"سبت";1,"أحد"},2,0))</f>
        <v/>
      </c>
      <c r="CS5" s="12" t="str">
        <f>IF(CS4="","",VLOOKUP(WEEKDAY(CS4),{2,"اثنين";3,"ثلاثاء";4,"أربعاء";5,"خميس";6,"جمعة";7,"سبت";1,"أحد"},2,0))</f>
        <v>اثنين</v>
      </c>
      <c r="CT5" s="12" t="str">
        <f>IF(CT4="","",VLOOKUP(WEEKDAY(CT4),{2,"اثنين";3,"ثلاثاء";4,"أربعاء";5,"خميس";6,"جمعة";7,"سبت";1,"أحد"},2,0))</f>
        <v>ثلاثاء</v>
      </c>
      <c r="CU5" s="12" t="str">
        <f>IF(CU4="","",VLOOKUP(WEEKDAY(CU4),{2,"اثنين";3,"ثلاثاء";4,"أربعاء";5,"خميس";6,"جمعة";7,"سبت";1,"أحد"},2,0))</f>
        <v>أربعاء</v>
      </c>
      <c r="CV5" s="12" t="str">
        <f>IF(CV4="","",VLOOKUP(WEEKDAY(CV4),{2,"اثنين";3,"ثلاثاء";4,"أربعاء";5,"خميس";6,"جمعة";7,"سبت";1,"أحد"},2,0))</f>
        <v>خميس</v>
      </c>
      <c r="CW5" s="12" t="str">
        <f>IF(CW4="","",VLOOKUP(WEEKDAY(CW4),{2,"اثنين";3,"ثلاثاء";4,"أربعاء";5,"خميس";6,"جمعة";7,"سبت";1,"أحد"},2,0))</f>
        <v>جمعة</v>
      </c>
      <c r="CX5" s="12" t="str">
        <f>IF(CX4="","",VLOOKUP(WEEKDAY(CX4),{2,"اثنين";3,"ثلاثاء";4,"أربعاء";5,"خميس";6,"جمعة";7,"سبت";1,"أحد"},2,0))</f>
        <v>سبت</v>
      </c>
      <c r="CY5" s="12" t="str">
        <f>IF(CY4="","",VLOOKUP(WEEKDAY(CY4),{2,"اثنين";3,"ثلاثاء";4,"أربعاء";5,"خميس";6,"جمعة";7,"سبت";1,"أحد"},2,0))</f>
        <v>أحد</v>
      </c>
      <c r="CZ5" s="12" t="str">
        <f>IF(CZ4="","",VLOOKUP(WEEKDAY(CZ4),{2,"اثنين";3,"ثلاثاء";4,"أربعاء";5,"خميس";6,"جمعة";7,"سبت";1,"أحد"},2,0))</f>
        <v>اثنين</v>
      </c>
      <c r="DA5" s="12" t="str">
        <f>IF(DA4="","",VLOOKUP(WEEKDAY(DA4),{2,"اثنين";3,"ثلاثاء";4,"أربعاء";5,"خميس";6,"جمعة";7,"سبت";1,"أحد"},2,0))</f>
        <v>ثلاثاء</v>
      </c>
      <c r="DB5" s="12" t="str">
        <f>IF(DB4="","",VLOOKUP(WEEKDAY(DB4),{2,"اثنين";3,"ثلاثاء";4,"أربعاء";5,"خميس";6,"جمعة";7,"سبت";1,"أحد"},2,0))</f>
        <v>أربعاء</v>
      </c>
      <c r="DC5" s="12" t="str">
        <f>IF(DC4="","",VLOOKUP(WEEKDAY(DC4),{2,"اثنين";3,"ثلاثاء";4,"أربعاء";5,"خميس";6,"جمعة";7,"سبت";1,"أحد"},2,0))</f>
        <v>خميس</v>
      </c>
      <c r="DD5" s="12" t="str">
        <f>IF(DD4="","",VLOOKUP(WEEKDAY(DD4),{2,"اثنين";3,"ثلاثاء";4,"أربعاء";5,"خميس";6,"جمعة";7,"سبت";1,"أحد"},2,0))</f>
        <v>جمعة</v>
      </c>
      <c r="DE5" s="12" t="str">
        <f>IF(DE4="","",VLOOKUP(WEEKDAY(DE4),{2,"اثنين";3,"ثلاثاء";4,"أربعاء";5,"خميس";6,"جمعة";7,"سبت";1,"أحد"},2,0))</f>
        <v>سبت</v>
      </c>
      <c r="DF5" s="12" t="str">
        <f>IF(DF4="","",VLOOKUP(WEEKDAY(DF4),{2,"اثنين";3,"ثلاثاء";4,"أربعاء";5,"خميس";6,"جمعة";7,"سبت";1,"أحد"},2,0))</f>
        <v>أحد</v>
      </c>
      <c r="DG5" s="12" t="str">
        <f>IF(DG4="","",VLOOKUP(WEEKDAY(DG4),{2,"اثنين";3,"ثلاثاء";4,"أربعاء";5,"خميس";6,"جمعة";7,"سبت";1,"أحد"},2,0))</f>
        <v>اثنين</v>
      </c>
      <c r="DH5" s="12" t="str">
        <f>IF(DH4="","",VLOOKUP(WEEKDAY(DH4),{2,"اثنين";3,"ثلاثاء";4,"أربعاء";5,"خميس";6,"جمعة";7,"سبت";1,"أحد"},2,0))</f>
        <v>ثلاثاء</v>
      </c>
      <c r="DI5" s="12" t="str">
        <f>IF(DI4="","",VLOOKUP(WEEKDAY(DI4),{2,"اثنين";3,"ثلاثاء";4,"أربعاء";5,"خميس";6,"جمعة";7,"سبت";1,"أحد"},2,0))</f>
        <v>أربعاء</v>
      </c>
      <c r="DJ5" s="12" t="str">
        <f>IF(DJ4="","",VLOOKUP(WEEKDAY(DJ4),{2,"اثنين";3,"ثلاثاء";4,"أربعاء";5,"خميس";6,"جمعة";7,"سبت";1,"أحد"},2,0))</f>
        <v>خميس</v>
      </c>
      <c r="DK5" s="12" t="str">
        <f>IF(DK4="","",VLOOKUP(WEEKDAY(DK4),{2,"اثنين";3,"ثلاثاء";4,"أربعاء";5,"خميس";6,"جمعة";7,"سبت";1,"أحد"},2,0))</f>
        <v>جمعة</v>
      </c>
      <c r="DL5" s="12" t="str">
        <f>IF(DL4="","",VLOOKUP(WEEKDAY(DL4),{2,"اثنين";3,"ثلاثاء";4,"أربعاء";5,"خميس";6,"جمعة";7,"سبت";1,"أحد"},2,0))</f>
        <v>سبت</v>
      </c>
      <c r="DM5" s="12" t="str">
        <f>IF(DM4="","",VLOOKUP(WEEKDAY(DM4),{2,"اثنين";3,"ثلاثاء";4,"أربعاء";5,"خميس";6,"جمعة";7,"سبت";1,"أحد"},2,0))</f>
        <v>أحد</v>
      </c>
      <c r="DN5" s="12" t="str">
        <f>IF(DN4="","",VLOOKUP(WEEKDAY(DN4),{2,"اثنين";3,"ثلاثاء";4,"أربعاء";5,"خميس";6,"جمعة";7,"سبت";1,"أحد"},2,0))</f>
        <v>اثنين</v>
      </c>
      <c r="DO5" s="12" t="str">
        <f>IF(DO4="","",VLOOKUP(WEEKDAY(DO4),{2,"اثنين";3,"ثلاثاء";4,"أربعاء";5,"خميس";6,"جمعة";7,"سبت";1,"أحد"},2,0))</f>
        <v>ثلاثاء</v>
      </c>
      <c r="DP5" s="12" t="str">
        <f>IF(DP4="","",VLOOKUP(WEEKDAY(DP4),{2,"اثنين";3,"ثلاثاء";4,"أربعاء";5,"خميس";6,"جمعة";7,"سبت";1,"أحد"},2,0))</f>
        <v>أربعاء</v>
      </c>
      <c r="DQ5" s="12" t="str">
        <f>IF(DQ4="","",VLOOKUP(WEEKDAY(DQ4),{2,"اثنين";3,"ثلاثاء";4,"أربعاء";5,"خميس";6,"جمعة";7,"سبت";1,"أحد"},2,0))</f>
        <v>خميس</v>
      </c>
      <c r="DR5" s="12" t="str">
        <f>IF(DR4="","",VLOOKUP(WEEKDAY(DR4),{2,"اثنين";3,"ثلاثاء";4,"أربعاء";5,"خميس";6,"جمعة";7,"سبت";1,"أحد"},2,0))</f>
        <v>جمعة</v>
      </c>
      <c r="DS5" s="12" t="str">
        <f>IF(DS4="","",VLOOKUP(WEEKDAY(DS4),{2,"اثنين";3,"ثلاثاء";4,"أربعاء";5,"خميس";6,"جمعة";7,"سبت";1,"أحد"},2,0))</f>
        <v>سبت</v>
      </c>
      <c r="DT5" s="12" t="str">
        <f>IF(DT4="","",VLOOKUP(WEEKDAY(DT4),{2,"اثنين";3,"ثلاثاء";4,"أربعاء";5,"خميس";6,"جمعة";7,"سبت";1,"أحد"},2,0))</f>
        <v>أحد</v>
      </c>
      <c r="DU5" s="12" t="str">
        <f>IF(DU4="","",VLOOKUP(WEEKDAY(DU4),{2,"اثنين";3,"ثلاثاء";4,"أربعاء";5,"خميس";6,"جمعة";7,"سبت";1,"أحد"},2,0))</f>
        <v>اثنين</v>
      </c>
      <c r="DV5" s="12" t="str">
        <f>IF(DV4="","",VLOOKUP(WEEKDAY(DV4),{2,"اثنين";3,"ثلاثاء";4,"أربعاء";5,"خميس";6,"جمعة";7,"سبت";1,"أحد"},2,0))</f>
        <v>ثلاثاء</v>
      </c>
      <c r="DW5" s="12" t="str">
        <f>IF(DW4="","",VLOOKUP(WEEKDAY(DW4),{2,"اثنين";3,"ثلاثاء";4,"أربعاء";5,"خميس";6,"جمعة";7,"سبت";1,"أحد"},2,0))</f>
        <v>أربعاء</v>
      </c>
      <c r="DX5" s="12" t="str">
        <f>IF(DX4="","",VLOOKUP(WEEKDAY(DX4),{2,"اثنين";3,"ثلاثاء";4,"أربعاء";5,"خميس";6,"جمعة";7,"سبت";1,"أحد"},2,0))</f>
        <v>ثلاثاء</v>
      </c>
      <c r="DY5" s="12" t="str">
        <f>IF(DY4="","",VLOOKUP(WEEKDAY(DY4),{2,"اثنين";3,"ثلاثاء";4,"أربعاء";5,"خميس";6,"جمعة";7,"سبت";1,"أحد"},2,0))</f>
        <v>أربعاء</v>
      </c>
      <c r="DZ5" s="12" t="str">
        <f>IF(DZ4="","",VLOOKUP(WEEKDAY(DZ4),{2,"اثنين";3,"ثلاثاء";4,"أربعاء";5,"خميس";6,"جمعة";7,"سبت";1,"أحد"},2,0))</f>
        <v>خميس</v>
      </c>
      <c r="EA5" s="12" t="str">
        <f>IF(EA4="","",VLOOKUP(WEEKDAY(EA4),{2,"اثنين";3,"ثلاثاء";4,"أربعاء";5,"خميس";6,"جمعة";7,"سبت";1,"أحد"},2,0))</f>
        <v>جمعة</v>
      </c>
      <c r="EB5" s="12" t="str">
        <f>IF(EB4="","",VLOOKUP(WEEKDAY(EB4),{2,"اثنين";3,"ثلاثاء";4,"أربعاء";5,"خميس";6,"جمعة";7,"سبت";1,"أحد"},2,0))</f>
        <v>سبت</v>
      </c>
      <c r="EC5" s="12" t="str">
        <f>IF(EC4="","",VLOOKUP(WEEKDAY(EC4),{2,"اثنين";3,"ثلاثاء";4,"أربعاء";5,"خميس";6,"جمعة";7,"سبت";1,"أحد"},2,0))</f>
        <v>أحد</v>
      </c>
      <c r="ED5" s="12" t="str">
        <f>IF(ED4="","",VLOOKUP(WEEKDAY(ED4),{2,"اثنين";3,"ثلاثاء";4,"أربعاء";5,"خميس";6,"جمعة";7,"سبت";1,"أحد"},2,0))</f>
        <v>اثنين</v>
      </c>
      <c r="EE5" s="12" t="str">
        <f>IF(EE4="","",VLOOKUP(WEEKDAY(EE4),{2,"اثنين";3,"ثلاثاء";4,"أربعاء";5,"خميس";6,"جمعة";7,"سبت";1,"أحد"},2,0))</f>
        <v>ثلاثاء</v>
      </c>
      <c r="EF5" s="12" t="str">
        <f>IF(EF4="","",VLOOKUP(WEEKDAY(EF4),{2,"اثنين";3,"ثلاثاء";4,"أربعاء";5,"خميس";6,"جمعة";7,"سبت";1,"أحد"},2,0))</f>
        <v>أربعاء</v>
      </c>
      <c r="EG5" s="12" t="str">
        <f>IF(EG4="","",VLOOKUP(WEEKDAY(EG4),{2,"اثنين";3,"ثلاثاء";4,"أربعاء";5,"خميس";6,"جمعة";7,"سبت";1,"أحد"},2,0))</f>
        <v>خميس</v>
      </c>
      <c r="EH5" s="12" t="str">
        <f>IF(EH4="","",VLOOKUP(WEEKDAY(EH4),{2,"اثنين";3,"ثلاثاء";4,"أربعاء";5,"خميس";6,"جمعة";7,"سبت";1,"أحد"},2,0))</f>
        <v>جمعة</v>
      </c>
      <c r="EI5" s="12" t="str">
        <f>IF(EI4="","",VLOOKUP(WEEKDAY(EI4),{2,"اثنين";3,"ثلاثاء";4,"أربعاء";5,"خميس";6,"جمعة";7,"سبت";1,"أحد"},2,0))</f>
        <v>سبت</v>
      </c>
      <c r="EJ5" s="12" t="str">
        <f>IF(EJ4="","",VLOOKUP(WEEKDAY(EJ4),{2,"اثنين";3,"ثلاثاء";4,"أربعاء";5,"خميس";6,"جمعة";7,"سبت";1,"أحد"},2,0))</f>
        <v>أحد</v>
      </c>
      <c r="EK5" s="12" t="str">
        <f>IF(EK4="","",VLOOKUP(WEEKDAY(EK4),{2,"اثنين";3,"ثلاثاء";4,"أربعاء";5,"خميس";6,"جمعة";7,"سبت";1,"أحد"},2,0))</f>
        <v>اثنين</v>
      </c>
      <c r="EL5" s="12" t="str">
        <f>IF(EL4="","",VLOOKUP(WEEKDAY(EL4),{2,"اثنين";3,"ثلاثاء";4,"أربعاء";5,"خميس";6,"جمعة";7,"سبت";1,"أحد"},2,0))</f>
        <v>ثلاثاء</v>
      </c>
      <c r="EM5" s="12" t="str">
        <f>IF(EM4="","",VLOOKUP(WEEKDAY(EM4),{2,"اثنين";3,"ثلاثاء";4,"أربعاء";5,"خميس";6,"جمعة";7,"سبت";1,"أحد"},2,0))</f>
        <v>أربعاء</v>
      </c>
      <c r="EN5" s="12" t="str">
        <f>IF(EN4="","",VLOOKUP(WEEKDAY(EN4),{2,"اثنين";3,"ثلاثاء";4,"أربعاء";5,"خميس";6,"جمعة";7,"سبت";1,"أحد"},2,0))</f>
        <v>خميس</v>
      </c>
      <c r="EO5" s="12" t="str">
        <f>IF(EO4="","",VLOOKUP(WEEKDAY(EO4),{2,"اثنين";3,"ثلاثاء";4,"أربعاء";5,"خميس";6,"جمعة";7,"سبت";1,"أحد"},2,0))</f>
        <v>جمعة</v>
      </c>
      <c r="EP5" s="12" t="str">
        <f>IF(EP4="","",VLOOKUP(WEEKDAY(EP4),{2,"اثنين";3,"ثلاثاء";4,"أربعاء";5,"خميس";6,"جمعة";7,"سبت";1,"أحد"},2,0))</f>
        <v>سبت</v>
      </c>
      <c r="EQ5" s="12" t="str">
        <f>IF(EQ4="","",VLOOKUP(WEEKDAY(EQ4),{2,"اثنين";3,"ثلاثاء";4,"أربعاء";5,"خميس";6,"جمعة";7,"سبت";1,"أحد"},2,0))</f>
        <v>أحد</v>
      </c>
      <c r="ER5" s="12" t="str">
        <f>IF(ER4="","",VLOOKUP(WEEKDAY(ER4),{2,"اثنين";3,"ثلاثاء";4,"أربعاء";5,"خميس";6,"جمعة";7,"سبت";1,"أحد"},2,0))</f>
        <v>اثنين</v>
      </c>
      <c r="ES5" s="12" t="str">
        <f>IF(ES4="","",VLOOKUP(WEEKDAY(ES4),{2,"اثنين";3,"ثلاثاء";4,"أربعاء";5,"خميس";6,"جمعة";7,"سبت";1,"أحد"},2,0))</f>
        <v>ثلاثاء</v>
      </c>
      <c r="ET5" s="12" t="str">
        <f>IF(ET4="","",VLOOKUP(WEEKDAY(ET4),{2,"اثنين";3,"ثلاثاء";4,"أربعاء";5,"خميس";6,"جمعة";7,"سبت";1,"أحد"},2,0))</f>
        <v>أربعاء</v>
      </c>
      <c r="EU5" s="12" t="str">
        <f>IF(EU4="","",VLOOKUP(WEEKDAY(EU4),{2,"اثنين";3,"ثلاثاء";4,"أربعاء";5,"خميس";6,"جمعة";7,"سبت";1,"أحد"},2,0))</f>
        <v>خميس</v>
      </c>
      <c r="EV5" s="12" t="str">
        <f>IF(EV4="","",VLOOKUP(WEEKDAY(EV4),{2,"اثنين";3,"ثلاثاء";4,"أربعاء";5,"خميس";6,"جمعة";7,"سبت";1,"أحد"},2,0))</f>
        <v>جمعة</v>
      </c>
      <c r="EW5" s="12" t="str">
        <f>IF(EW4="","",VLOOKUP(WEEKDAY(EW4),{2,"اثنين";3,"ثلاثاء";4,"أربعاء";5,"خميس";6,"جمعة";7,"سبت";1,"أحد"},2,0))</f>
        <v>سبت</v>
      </c>
      <c r="EX5" s="12" t="str">
        <f>IF(EX4="","",VLOOKUP(WEEKDAY(EX4),{2,"اثنين";3,"ثلاثاء";4,"أربعاء";5,"خميس";6,"جمعة";7,"سبت";1,"أحد"},2,0))</f>
        <v>أحد</v>
      </c>
      <c r="EY5" s="12" t="str">
        <f>IF(EY4="","",VLOOKUP(WEEKDAY(EY4),{2,"اثنين";3,"ثلاثاء";4,"أربعاء";5,"خميس";6,"جمعة";7,"سبت";1,"أحد"},2,0))</f>
        <v>اثنين</v>
      </c>
      <c r="EZ5" s="12" t="str">
        <f>IF(EZ4="","",VLOOKUP(WEEKDAY(EZ4),{2,"اثنين";3,"ثلاثاء";4,"أربعاء";5,"خميس";6,"جمعة";7,"سبت";1,"أحد"},2,0))</f>
        <v>ثلاثاء</v>
      </c>
      <c r="FA5" s="12" t="str">
        <f>IF(FA4="","",VLOOKUP(WEEKDAY(FA4),{2,"اثنين";3,"ثلاثاء";4,"أربعاء";5,"خميس";6,"جمعة";7,"سبت";1,"أحد"},2,0))</f>
        <v>أربعاء</v>
      </c>
      <c r="FB5" s="12" t="str">
        <f>IF(FB4="","",VLOOKUP(WEEKDAY(FB4),{2,"اثنين";3,"ثلاثاء";4,"أربعاء";5,"خميس";6,"جمعة";7,"سبت";1,"أحد"},2,0))</f>
        <v>خميس</v>
      </c>
      <c r="FC5" s="12" t="str">
        <f>IF(FC4="","",VLOOKUP(WEEKDAY(FC4),{2,"اثنين";3,"ثلاثاء";4,"أربعاء";5,"خميس";6,"جمعة";7,"سبت";1,"أحد"},2,0))</f>
        <v>ثلاثاء</v>
      </c>
      <c r="FD5" s="12" t="str">
        <f>IF(FD4="","",VLOOKUP(WEEKDAY(FD4),{2,"اثنين";3,"ثلاثاء";4,"أربعاء";5,"خميس";6,"جمعة";7,"سبت";1,"أحد"},2,0))</f>
        <v>أربعاء</v>
      </c>
      <c r="FE5" s="12" t="str">
        <f>IF(FE4="","",VLOOKUP(WEEKDAY(FE4),{2,"اثنين";3,"ثلاثاء";4,"أربعاء";5,"خميس";6,"جمعة";7,"سبت";1,"أحد"},2,0))</f>
        <v>خميس</v>
      </c>
      <c r="FF5" s="12" t="str">
        <f>IF(FF4="","",VLOOKUP(WEEKDAY(FF4),{2,"اثنين";3,"ثلاثاء";4,"أربعاء";5,"خميس";6,"جمعة";7,"سبت";1,"أحد"},2,0))</f>
        <v>جمعة</v>
      </c>
      <c r="FG5" s="12" t="str">
        <f>IF(FG4="","",VLOOKUP(WEEKDAY(FG4),{2,"اثنين";3,"ثلاثاء";4,"أربعاء";5,"خميس";6,"جمعة";7,"سبت";1,"أحد"},2,0))</f>
        <v>سبت</v>
      </c>
      <c r="FH5" s="12" t="str">
        <f>IF(FH4="","",VLOOKUP(WEEKDAY(FH4),{2,"اثنين";3,"ثلاثاء";4,"أربعاء";5,"خميس";6,"جمعة";7,"سبت";1,"أحد"},2,0))</f>
        <v>أحد</v>
      </c>
      <c r="FI5" s="12" t="str">
        <f>IF(FI4="","",VLOOKUP(WEEKDAY(FI4),{2,"اثنين";3,"ثلاثاء";4,"أربعاء";5,"خميس";6,"جمعة";7,"سبت";1,"أحد"},2,0))</f>
        <v>اثنين</v>
      </c>
      <c r="FJ5" s="12" t="str">
        <f>IF(FJ4="","",VLOOKUP(WEEKDAY(FJ4),{2,"اثنين";3,"ثلاثاء";4,"أربعاء";5,"خميس";6,"جمعة";7,"سبت";1,"أحد"},2,0))</f>
        <v>ثلاثاء</v>
      </c>
      <c r="FK5" s="12" t="str">
        <f>IF(FK4="","",VLOOKUP(WEEKDAY(FK4),{2,"اثنين";3,"ثلاثاء";4,"أربعاء";5,"خميس";6,"جمعة";7,"سبت";1,"أحد"},2,0))</f>
        <v>أربعاء</v>
      </c>
      <c r="FL5" s="12" t="str">
        <f>IF(FL4="","",VLOOKUP(WEEKDAY(FL4),{2,"اثنين";3,"ثلاثاء";4,"أربعاء";5,"خميس";6,"جمعة";7,"سبت";1,"أحد"},2,0))</f>
        <v>خميس</v>
      </c>
      <c r="FM5" s="12" t="str">
        <f>IF(FM4="","",VLOOKUP(WEEKDAY(FM4),{2,"اثنين";3,"ثلاثاء";4,"أربعاء";5,"خميس";6,"جمعة";7,"سبت";1,"أحد"},2,0))</f>
        <v>جمعة</v>
      </c>
      <c r="FN5" s="12" t="str">
        <f>IF(FN4="","",VLOOKUP(WEEKDAY(FN4),{2,"اثنين";3,"ثلاثاء";4,"أربعاء";5,"خميس";6,"جمعة";7,"سبت";1,"أحد"},2,0))</f>
        <v>سبت</v>
      </c>
      <c r="FO5" s="12" t="str">
        <f>IF(FO4="","",VLOOKUP(WEEKDAY(FO4),{2,"اثنين";3,"ثلاثاء";4,"أربعاء";5,"خميس";6,"جمعة";7,"سبت";1,"أحد"},2,0))</f>
        <v>أحد</v>
      </c>
      <c r="FP5" s="12" t="str">
        <f>IF(FP4="","",VLOOKUP(WEEKDAY(FP4),{2,"اثنين";3,"ثلاثاء";4,"أربعاء";5,"خميس";6,"جمعة";7,"سبت";1,"أحد"},2,0))</f>
        <v>اثنين</v>
      </c>
      <c r="FQ5" s="12" t="str">
        <f>IF(FQ4="","",VLOOKUP(WEEKDAY(FQ4),{2,"اثنين";3,"ثلاثاء";4,"أربعاء";5,"خميس";6,"جمعة";7,"سبت";1,"أحد"},2,0))</f>
        <v>ثلاثاء</v>
      </c>
      <c r="FR5" s="12" t="str">
        <f>IF(FR4="","",VLOOKUP(WEEKDAY(FR4),{2,"اثنين";3,"ثلاثاء";4,"أربعاء";5,"خميس";6,"جمعة";7,"سبت";1,"أحد"},2,0))</f>
        <v>أربعاء</v>
      </c>
      <c r="FS5" s="12" t="str">
        <f>IF(FS4="","",VLOOKUP(WEEKDAY(FS4),{2,"اثنين";3,"ثلاثاء";4,"أربعاء";5,"خميس";6,"جمعة";7,"سبت";1,"أحد"},2,0))</f>
        <v>خميس</v>
      </c>
      <c r="FT5" s="12" t="str">
        <f>IF(FT4="","",VLOOKUP(WEEKDAY(FT4),{2,"اثنين";3,"ثلاثاء";4,"أربعاء";5,"خميس";6,"جمعة";7,"سبت";1,"أحد"},2,0))</f>
        <v>جمعة</v>
      </c>
      <c r="FU5" s="12" t="str">
        <f>IF(FU4="","",VLOOKUP(WEEKDAY(FU4),{2,"اثنين";3,"ثلاثاء";4,"أربعاء";5,"خميس";6,"جمعة";7,"سبت";1,"أحد"},2,0))</f>
        <v>سبت</v>
      </c>
      <c r="FV5" s="12" t="str">
        <f>IF(FV4="","",VLOOKUP(WEEKDAY(FV4),{2,"اثنين";3,"ثلاثاء";4,"أربعاء";5,"خميس";6,"جمعة";7,"سبت";1,"أحد"},2,0))</f>
        <v>أحد</v>
      </c>
      <c r="FW5" s="12" t="str">
        <f>IF(FW4="","",VLOOKUP(WEEKDAY(FW4),{2,"اثنين";3,"ثلاثاء";4,"أربعاء";5,"خميس";6,"جمعة";7,"سبت";1,"أحد"},2,0))</f>
        <v>اثنين</v>
      </c>
      <c r="FX5" s="12" t="str">
        <f>IF(FX4="","",VLOOKUP(WEEKDAY(FX4),{2,"اثنين";3,"ثلاثاء";4,"أربعاء";5,"خميس";6,"جمعة";7,"سبت";1,"أحد"},2,0))</f>
        <v>ثلاثاء</v>
      </c>
      <c r="FY5" s="12" t="str">
        <f>IF(FY4="","",VLOOKUP(WEEKDAY(FY4),{2,"اثنين";3,"ثلاثاء";4,"أربعاء";5,"خميس";6,"جمعة";7,"سبت";1,"أحد"},2,0))</f>
        <v>أربعاء</v>
      </c>
      <c r="FZ5" s="12" t="str">
        <f>IF(FZ4="","",VLOOKUP(WEEKDAY(FZ4),{2,"اثنين";3,"ثلاثاء";4,"أربعاء";5,"خميس";6,"جمعة";7,"سبت";1,"أحد"},2,0))</f>
        <v>خميس</v>
      </c>
      <c r="GA5" s="12" t="str">
        <f>IF(GA4="","",VLOOKUP(WEEKDAY(GA4),{2,"اثنين";3,"ثلاثاء";4,"أربعاء";5,"خميس";6,"جمعة";7,"سبت";1,"أحد"},2,0))</f>
        <v>جمعة</v>
      </c>
      <c r="GB5" s="12" t="str">
        <f>IF(GB4="","",VLOOKUP(WEEKDAY(GB4),{2,"اثنين";3,"ثلاثاء";4,"أربعاء";5,"خميس";6,"جمعة";7,"سبت";1,"أحد"},2,0))</f>
        <v>سبت</v>
      </c>
      <c r="GC5" s="12" t="str">
        <f>IF(GC4="","",VLOOKUP(WEEKDAY(GC4),{2,"اثنين";3,"ثلاثاء";4,"أربعاء";5,"خميس";6,"جمعة";7,"سبت";1,"أحد"},2,0))</f>
        <v>أحد</v>
      </c>
      <c r="GD5" s="12" t="str">
        <f>IF(GD4="","",VLOOKUP(WEEKDAY(GD4),{2,"اثنين";3,"ثلاثاء";4,"أربعاء";5,"خميس";6,"جمعة";7,"سبت";1,"أحد"},2,0))</f>
        <v>اثنين</v>
      </c>
      <c r="GE5" s="12" t="str">
        <f>IF(GE4="","",VLOOKUP(WEEKDAY(GE4),{2,"اثنين";3,"ثلاثاء";4,"أربعاء";5,"خميس";6,"جمعة";7,"سبت";1,"أحد"},2,0))</f>
        <v/>
      </c>
      <c r="GF5" s="12" t="str">
        <f>IF(GF4="","",VLOOKUP(WEEKDAY(GF4),{2,"اثنين";3,"ثلاثاء";4,"أربعاء";5,"خميس";6,"جمعة";7,"سبت";1,"أحد"},2,0))</f>
        <v/>
      </c>
      <c r="GG5" s="12" t="str">
        <f>IF(GG4="","",VLOOKUP(WEEKDAY(GG4),{2,"اثنين";3,"ثلاثاء";4,"أربعاء";5,"خميس";6,"جمعة";7,"سبت";1,"أحد"},2,0))</f>
        <v/>
      </c>
      <c r="GH5" s="12" t="str">
        <f>IF(GH4="","",VLOOKUP(WEEKDAY(GH4),{2,"اثنين";3,"ثلاثاء";4,"أربعاء";5,"خميس";6,"جمعة";7,"سبت";1,"أحد"},2,0))</f>
        <v>ثلاثاء</v>
      </c>
      <c r="GI5" s="12" t="str">
        <f>IF(GI4="","",VLOOKUP(WEEKDAY(GI4),{2,"اثنين";3,"ثلاثاء";4,"أربعاء";5,"خميس";6,"جمعة";7,"سبت";1,"أحد"},2,0))</f>
        <v>أربعاء</v>
      </c>
      <c r="GJ5" s="12" t="str">
        <f>IF(GJ4="","",VLOOKUP(WEEKDAY(GJ4),{2,"اثنين";3,"ثلاثاء";4,"أربعاء";5,"خميس";6,"جمعة";7,"سبت";1,"أحد"},2,0))</f>
        <v>خميس</v>
      </c>
      <c r="GK5" s="12" t="str">
        <f>IF(GK4="","",VLOOKUP(WEEKDAY(GK4),{2,"اثنين";3,"ثلاثاء";4,"أربعاء";5,"خميس";6,"جمعة";7,"سبت";1,"أحد"},2,0))</f>
        <v>جمعة</v>
      </c>
      <c r="GL5" s="12" t="str">
        <f>IF(GL4="","",VLOOKUP(WEEKDAY(GL4),{2,"اثنين";3,"ثلاثاء";4,"أربعاء";5,"خميس";6,"جمعة";7,"سبت";1,"أحد"},2,0))</f>
        <v>سبت</v>
      </c>
      <c r="GM5" s="12" t="str">
        <f>IF(GM4="","",VLOOKUP(WEEKDAY(GM4),{2,"اثنين";3,"ثلاثاء";4,"أربعاء";5,"خميس";6,"جمعة";7,"سبت";1,"أحد"},2,0))</f>
        <v>أحد</v>
      </c>
      <c r="GN5" s="12" t="str">
        <f>IF(GN4="","",VLOOKUP(WEEKDAY(GN4),{2,"اثنين";3,"ثلاثاء";4,"أربعاء";5,"خميس";6,"جمعة";7,"سبت";1,"أحد"},2,0))</f>
        <v>اثنين</v>
      </c>
      <c r="GO5" s="12" t="str">
        <f>IF(GO4="","",VLOOKUP(WEEKDAY(GO4),{2,"اثنين";3,"ثلاثاء";4,"أربعاء";5,"خميس";6,"جمعة";7,"سبت";1,"أحد"},2,0))</f>
        <v>ثلاثاء</v>
      </c>
      <c r="GP5" s="12" t="str">
        <f>IF(GP4="","",VLOOKUP(WEEKDAY(GP4),{2,"اثنين";3,"ثلاثاء";4,"أربعاء";5,"خميس";6,"جمعة";7,"سبت";1,"أحد"},2,0))</f>
        <v>أربعاء</v>
      </c>
      <c r="GQ5" s="12" t="str">
        <f>IF(GQ4="","",VLOOKUP(WEEKDAY(GQ4),{2,"اثنين";3,"ثلاثاء";4,"أربعاء";5,"خميس";6,"جمعة";7,"سبت";1,"أحد"},2,0))</f>
        <v>خميس</v>
      </c>
      <c r="GR5" s="12" t="str">
        <f>IF(GR4="","",VLOOKUP(WEEKDAY(GR4),{2,"اثنين";3,"ثلاثاء";4,"أربعاء";5,"خميس";6,"جمعة";7,"سبت";1,"أحد"},2,0))</f>
        <v>جمعة</v>
      </c>
      <c r="GS5" s="12" t="str">
        <f>IF(GS4="","",VLOOKUP(WEEKDAY(GS4),{2,"اثنين";3,"ثلاثاء";4,"أربعاء";5,"خميس";6,"جمعة";7,"سبت";1,"أحد"},2,0))</f>
        <v>سبت</v>
      </c>
      <c r="GT5" s="12" t="str">
        <f>IF(GT4="","",VLOOKUP(WEEKDAY(GT4),{2,"اثنين";3,"ثلاثاء";4,"أربعاء";5,"خميس";6,"جمعة";7,"سبت";1,"أحد"},2,0))</f>
        <v>أحد</v>
      </c>
      <c r="GU5" s="12" t="str">
        <f>IF(GU4="","",VLOOKUP(WEEKDAY(GU4),{2,"اثنين";3,"ثلاثاء";4,"أربعاء";5,"خميس";6,"جمعة";7,"سبت";1,"أحد"},2,0))</f>
        <v>اثنين</v>
      </c>
      <c r="GV5" s="12" t="str">
        <f>IF(GV4="","",VLOOKUP(WEEKDAY(GV4),{2,"اثنين";3,"ثلاثاء";4,"أربعاء";5,"خميس";6,"جمعة";7,"سبت";1,"أحد"},2,0))</f>
        <v>ثلاثاء</v>
      </c>
      <c r="GW5" s="12" t="str">
        <f>IF(GW4="","",VLOOKUP(WEEKDAY(GW4),{2,"اثنين";3,"ثلاثاء";4,"أربعاء";5,"خميس";6,"جمعة";7,"سبت";1,"أحد"},2,0))</f>
        <v>أربعاء</v>
      </c>
      <c r="GX5" s="12" t="str">
        <f>IF(GX4="","",VLOOKUP(WEEKDAY(GX4),{2,"اثنين";3,"ثلاثاء";4,"أربعاء";5,"خميس";6,"جمعة";7,"سبت";1,"أحد"},2,0))</f>
        <v>خميس</v>
      </c>
      <c r="GY5" s="12" t="str">
        <f>IF(GY4="","",VLOOKUP(WEEKDAY(GY4),{2,"اثنين";3,"ثلاثاء";4,"أربعاء";5,"خميس";6,"جمعة";7,"سبت";1,"أحد"},2,0))</f>
        <v>جمعة</v>
      </c>
      <c r="GZ5" s="12" t="str">
        <f>IF(GZ4="","",VLOOKUP(WEEKDAY(GZ4),{2,"اثنين";3,"ثلاثاء";4,"أربعاء";5,"خميس";6,"جمعة";7,"سبت";1,"أحد"},2,0))</f>
        <v>سبت</v>
      </c>
      <c r="HA5" s="12" t="str">
        <f>IF(HA4="","",VLOOKUP(WEEKDAY(HA4),{2,"اثنين";3,"ثلاثاء";4,"أربعاء";5,"خميس";6,"جمعة";7,"سبت";1,"أحد"},2,0))</f>
        <v>أحد</v>
      </c>
      <c r="HB5" s="12" t="str">
        <f>IF(HB4="","",VLOOKUP(WEEKDAY(HB4),{2,"اثنين";3,"ثلاثاء";4,"أربعاء";5,"خميس";6,"جمعة";7,"سبت";1,"أحد"},2,0))</f>
        <v>اثنين</v>
      </c>
      <c r="HC5" s="12" t="str">
        <f>IF(HC4="","",VLOOKUP(WEEKDAY(HC4),{2,"اثنين";3,"ثلاثاء";4,"أربعاء";5,"خميس";6,"جمعة";7,"سبت";1,"أحد"},2,0))</f>
        <v>ثلاثاء</v>
      </c>
      <c r="HD5" s="12" t="str">
        <f>IF(HD4="","",VLOOKUP(WEEKDAY(HD4),{2,"اثنين";3,"ثلاثاء";4,"أربعاء";5,"خميس";6,"جمعة";7,"سبت";1,"أحد"},2,0))</f>
        <v>أربعاء</v>
      </c>
      <c r="HE5" s="12" t="str">
        <f>IF(HE4="","",VLOOKUP(WEEKDAY(HE4),{2,"اثنين";3,"ثلاثاء";4,"أربعاء";5,"خميس";6,"جمعة";7,"سبت";1,"أحد"},2,0))</f>
        <v>خميس</v>
      </c>
      <c r="HF5" s="12" t="str">
        <f>IF(HF4="","",VLOOKUP(WEEKDAY(HF4),{2,"اثنين";3,"ثلاثاء";4,"أربعاء";5,"خميس";6,"جمعة";7,"سبت";1,"أحد"},2,0))</f>
        <v>جمعة</v>
      </c>
      <c r="HG5" s="12" t="str">
        <f>IF(HG4="","",VLOOKUP(WEEKDAY(HG4),{2,"اثنين";3,"ثلاثاء";4,"أربعاء";5,"خميس";6,"جمعة";7,"سبت";1,"أحد"},2,0))</f>
        <v>سبت</v>
      </c>
      <c r="HH5" s="12" t="str">
        <f>IF(HH4="","",VLOOKUP(WEEKDAY(HH4),{2,"اثنين";3,"ثلاثاء";4,"أربعاء";5,"خميس";6,"جمعة";7,"سبت";1,"أحد"},2,0))</f>
        <v>أحد</v>
      </c>
      <c r="HI5" s="12" t="str">
        <f>IF(HI4="","",VLOOKUP(WEEKDAY(HI4),{2,"اثنين";3,"ثلاثاء";4,"أربعاء";5,"خميس";6,"جمعة";7,"سبت";1,"أحد"},2,0))</f>
        <v>اثنين</v>
      </c>
      <c r="HJ5" s="12" t="str">
        <f>IF(HJ4="","",VLOOKUP(WEEKDAY(HJ4),{2,"اثنين";3,"ثلاثاء";4,"أربعاء";5,"خميس";6,"جمعة";7,"سبت";1,"أحد"},2,0))</f>
        <v>ثلاثاء</v>
      </c>
      <c r="HK5" s="12" t="str">
        <f>IF(HK4="","",VLOOKUP(WEEKDAY(HK4),{2,"اثنين";3,"ثلاثاء";4,"أربعاء";5,"خميس";6,"جمعة";7,"سبت";1,"أحد"},2,0))</f>
        <v>أربعاء</v>
      </c>
      <c r="HL5" s="12" t="str">
        <f>IF(HL4="","",VLOOKUP(WEEKDAY(HL4),{2,"اثنين";3,"ثلاثاء";4,"أربعاء";5,"خميس";6,"جمعة";7,"سبت";1,"أحد"},2,0))</f>
        <v>خميس</v>
      </c>
      <c r="HM5" s="12" t="str">
        <f>IF(HM4="","",VLOOKUP(WEEKDAY(HM4),{2,"اثنين";3,"ثلاثاء";4,"أربعاء";5,"خميس";6,"جمعة";7,"سبت";1,"أحد"},2,0))</f>
        <v>ثلاثاء</v>
      </c>
      <c r="HN5" s="12" t="str">
        <f>IF(HN4="","",VLOOKUP(WEEKDAY(HN4),{2,"اثنين";3,"ثلاثاء";4,"أربعاء";5,"خميس";6,"جمعة";7,"سبت";1,"أحد"},2,0))</f>
        <v>أربعاء</v>
      </c>
      <c r="HO5" s="12" t="str">
        <f>IF(HO4="","",VLOOKUP(WEEKDAY(HO4),{2,"اثنين";3,"ثلاثاء";4,"أربعاء";5,"خميس";6,"جمعة";7,"سبت";1,"أحد"},2,0))</f>
        <v>خميس</v>
      </c>
      <c r="HP5" s="12" t="str">
        <f>IF(HP4="","",VLOOKUP(WEEKDAY(HP4),{2,"اثنين";3,"ثلاثاء";4,"أربعاء";5,"خميس";6,"جمعة";7,"سبت";1,"أحد"},2,0))</f>
        <v>جمعة</v>
      </c>
      <c r="HQ5" s="12" t="str">
        <f>IF(HQ4="","",VLOOKUP(WEEKDAY(HQ4),{2,"اثنين";3,"ثلاثاء";4,"أربعاء";5,"خميس";6,"جمعة";7,"سبت";1,"أحد"},2,0))</f>
        <v>سبت</v>
      </c>
      <c r="HR5" s="12" t="str">
        <f>IF(HR4="","",VLOOKUP(WEEKDAY(HR4),{2,"اثنين";3,"ثلاثاء";4,"أربعاء";5,"خميس";6,"جمعة";7,"سبت";1,"أحد"},2,0))</f>
        <v>أحد</v>
      </c>
      <c r="HS5" s="12" t="str">
        <f>IF(HS4="","",VLOOKUP(WEEKDAY(HS4),{2,"اثنين";3,"ثلاثاء";4,"أربعاء";5,"خميس";6,"جمعة";7,"سبت";1,"أحد"},2,0))</f>
        <v>اثنين</v>
      </c>
      <c r="HT5" s="12" t="str">
        <f>IF(HT4="","",VLOOKUP(WEEKDAY(HT4),{2,"اثنين";3,"ثلاثاء";4,"أربعاء";5,"خميس";6,"جمعة";7,"سبت";1,"أحد"},2,0))</f>
        <v>ثلاثاء</v>
      </c>
      <c r="HU5" s="12" t="str">
        <f>IF(HU4="","",VLOOKUP(WEEKDAY(HU4),{2,"اثنين";3,"ثلاثاء";4,"أربعاء";5,"خميس";6,"جمعة";7,"سبت";1,"أحد"},2,0))</f>
        <v>أربعاء</v>
      </c>
      <c r="HV5" s="12" t="str">
        <f>IF(HV4="","",VLOOKUP(WEEKDAY(HV4),{2,"اثنين";3,"ثلاثاء";4,"أربعاء";5,"خميس";6,"جمعة";7,"سبت";1,"أحد"},2,0))</f>
        <v>خميس</v>
      </c>
      <c r="HW5" s="12" t="str">
        <f>IF(HW4="","",VLOOKUP(WEEKDAY(HW4),{2,"اثنين";3,"ثلاثاء";4,"أربعاء";5,"خميس";6,"جمعة";7,"سبت";1,"أحد"},2,0))</f>
        <v>جمعة</v>
      </c>
      <c r="HX5" s="12" t="str">
        <f>IF(HX4="","",VLOOKUP(WEEKDAY(HX4),{2,"اثنين";3,"ثلاثاء";4,"أربعاء";5,"خميس";6,"جمعة";7,"سبت";1,"أحد"},2,0))</f>
        <v>سبت</v>
      </c>
      <c r="HY5" s="12" t="str">
        <f>IF(HY4="","",VLOOKUP(WEEKDAY(HY4),{2,"اثنين";3,"ثلاثاء";4,"أربعاء";5,"خميس";6,"جمعة";7,"سبت";1,"أحد"},2,0))</f>
        <v>أحد</v>
      </c>
      <c r="HZ5" s="12" t="str">
        <f>IF(HZ4="","",VLOOKUP(WEEKDAY(HZ4),{2,"اثنين";3,"ثلاثاء";4,"أربعاء";5,"خميس";6,"جمعة";7,"سبت";1,"أحد"},2,0))</f>
        <v>اثنين</v>
      </c>
      <c r="IA5" s="12" t="str">
        <f>IF(IA4="","",VLOOKUP(WEEKDAY(IA4),{2,"اثنين";3,"ثلاثاء";4,"أربعاء";5,"خميس";6,"جمعة";7,"سبت";1,"أحد"},2,0))</f>
        <v>ثلاثاء</v>
      </c>
      <c r="IB5" s="12" t="str">
        <f>IF(IB4="","",VLOOKUP(WEEKDAY(IB4),{2,"اثنين";3,"ثلاثاء";4,"أربعاء";5,"خميس";6,"جمعة";7,"سبت";1,"أحد"},2,0))</f>
        <v>أربعاء</v>
      </c>
      <c r="IC5" s="12" t="str">
        <f>IF(IC4="","",VLOOKUP(WEEKDAY(IC4),{2,"اثنين";3,"ثلاثاء";4,"أربعاء";5,"خميس";6,"جمعة";7,"سبت";1,"أحد"},2,0))</f>
        <v>خميس</v>
      </c>
      <c r="ID5" s="12" t="str">
        <f>IF(ID4="","",VLOOKUP(WEEKDAY(ID4),{2,"اثنين";3,"ثلاثاء";4,"أربعاء";5,"خميس";6,"جمعة";7,"سبت";1,"أحد"},2,0))</f>
        <v>جمعة</v>
      </c>
      <c r="IE5" s="12" t="str">
        <f>IF(IE4="","",VLOOKUP(WEEKDAY(IE4),{2,"اثنين";3,"ثلاثاء";4,"أربعاء";5,"خميس";6,"جمعة";7,"سبت";1,"أحد"},2,0))</f>
        <v>سبت</v>
      </c>
      <c r="IF5" s="12" t="str">
        <f>IF(IF4="","",VLOOKUP(WEEKDAY(IF4),{2,"اثنين";3,"ثلاثاء";4,"أربعاء";5,"خميس";6,"جمعة";7,"سبت";1,"أحد"},2,0))</f>
        <v>أحد</v>
      </c>
      <c r="IG5" s="12" t="str">
        <f>IF(IG4="","",VLOOKUP(WEEKDAY(IG4),{2,"اثنين";3,"ثلاثاء";4,"أربعاء";5,"خميس";6,"جمعة";7,"سبت";1,"أحد"},2,0))</f>
        <v>اثنين</v>
      </c>
      <c r="IH5" s="12" t="str">
        <f>IF(IH4="","",VLOOKUP(WEEKDAY(IH4),{2,"اثنين";3,"ثلاثاء";4,"أربعاء";5,"خميس";6,"جمعة";7,"سبت";1,"أحد"},2,0))</f>
        <v>ثلاثاء</v>
      </c>
      <c r="II5" s="12" t="str">
        <f>IF(II4="","",VLOOKUP(WEEKDAY(II4),{2,"اثنين";3,"ثلاثاء";4,"أربعاء";5,"خميس";6,"جمعة";7,"سبت";1,"أحد"},2,0))</f>
        <v>أربعاء</v>
      </c>
      <c r="IJ5" s="12" t="str">
        <f>IF(IJ4="","",VLOOKUP(WEEKDAY(IJ4),{2,"اثنين";3,"ثلاثاء";4,"أربعاء";5,"خميس";6,"جمعة";7,"سبت";1,"أحد"},2,0))</f>
        <v>خميس</v>
      </c>
      <c r="IK5" s="12" t="str">
        <f>IF(IK4="","",VLOOKUP(WEEKDAY(IK4),{2,"اثنين";3,"ثلاثاء";4,"أربعاء";5,"خميس";6,"جمعة";7,"سبت";1,"أحد"},2,0))</f>
        <v>جمعة</v>
      </c>
      <c r="IL5" s="12" t="str">
        <f>IF(IL4="","",VLOOKUP(WEEKDAY(IL4),{2,"اثنين";3,"ثلاثاء";4,"أربعاء";5,"خميس";6,"جمعة";7,"سبت";1,"أحد"},2,0))</f>
        <v>سبت</v>
      </c>
      <c r="IM5" s="12" t="str">
        <f>IF(IM4="","",VLOOKUP(WEEKDAY(IM4),{2,"اثنين";3,"ثلاثاء";4,"أربعاء";5,"خميس";6,"جمعة";7,"سبت";1,"أحد"},2,0))</f>
        <v>أحد</v>
      </c>
      <c r="IN5" s="12" t="str">
        <f>IF(IN4="","",VLOOKUP(WEEKDAY(IN4),{2,"اثنين";3,"ثلاثاء";4,"أربعاء";5,"خميس";6,"جمعة";7,"سبت";1,"أحد"},2,0))</f>
        <v>اثنين</v>
      </c>
      <c r="IO5" s="12" t="str">
        <f>IF(IO4="","",VLOOKUP(WEEKDAY(IO4),{2,"اثنين";3,"ثلاثاء";4,"أربعاء";5,"خميس";6,"جمعة";7,"سبت";1,"أحد"},2,0))</f>
        <v>ثلاثاء</v>
      </c>
      <c r="IP5" s="12" t="str">
        <f>IF(IP4="","",VLOOKUP(WEEKDAY(IP4),{2,"اثنين";3,"ثلاثاء";4,"أربعاء";5,"خميس";6,"جمعة";7,"سبت";1,"أحد"},2,0))</f>
        <v>أربعاء</v>
      </c>
      <c r="IQ5" s="12" t="str">
        <f>IF(IQ4="","",VLOOKUP(WEEKDAY(IQ4),{2,"اثنين";3,"ثلاثاء";4,"أربعاء";5,"خميس";6,"جمعة";7,"سبت";1,"أحد"},2,0))</f>
        <v/>
      </c>
      <c r="IR5" s="12" t="str">
        <f>IF(IR4="","",VLOOKUP(WEEKDAY(IR4),{2,"اثنين";3,"ثلاثاء";4,"أربعاء";5,"خميس";6,"جمعة";7,"سبت";1,"أحد"},2,0))</f>
        <v>ثلاثاء</v>
      </c>
      <c r="IS5" s="12" t="str">
        <f>IF(IS4="","",VLOOKUP(WEEKDAY(IS4),{2,"اثنين";3,"ثلاثاء";4,"أربعاء";5,"خميس";6,"جمعة";7,"سبت";1,"أحد"},2,0))</f>
        <v>أربعاء</v>
      </c>
      <c r="IT5" s="12" t="str">
        <f>IF(IT4="","",VLOOKUP(WEEKDAY(IT4),{2,"اثنين";3,"ثلاثاء";4,"أربعاء";5,"خميس";6,"جمعة";7,"سبت";1,"أحد"},2,0))</f>
        <v>خميس</v>
      </c>
      <c r="IU5" s="12" t="str">
        <f>IF(IU4="","",VLOOKUP(WEEKDAY(IU4),{2,"اثنين";3,"ثلاثاء";4,"أربعاء";5,"خميس";6,"جمعة";7,"سبت";1,"أحد"},2,0))</f>
        <v>جمعة</v>
      </c>
      <c r="IV5" s="12" t="str">
        <f>IF(IV4="","",VLOOKUP(WEEKDAY(IV4),{2,"اثنين";3,"ثلاثاء";4,"أربعاء";5,"خميس";6,"جمعة";7,"سبت";1,"أحد"},2,0))</f>
        <v>سبت</v>
      </c>
      <c r="IW5" s="12" t="str">
        <f>IF(IW4="","",VLOOKUP(WEEKDAY(IW4),{2,"اثنين";3,"ثلاثاء";4,"أربعاء";5,"خميس";6,"جمعة";7,"سبت";1,"أحد"},2,0))</f>
        <v>أحد</v>
      </c>
      <c r="IX5" s="12" t="str">
        <f>IF(IX4="","",VLOOKUP(WEEKDAY(IX4),{2,"اثنين";3,"ثلاثاء";4,"أربعاء";5,"خميس";6,"جمعة";7,"سبت";1,"أحد"},2,0))</f>
        <v>اثنين</v>
      </c>
      <c r="IY5" s="12" t="str">
        <f>IF(IY4="","",VLOOKUP(WEEKDAY(IY4),{2,"اثنين";3,"ثلاثاء";4,"أربعاء";5,"خميس";6,"جمعة";7,"سبت";1,"أحد"},2,0))</f>
        <v>ثلاثاء</v>
      </c>
      <c r="IZ5" s="12" t="str">
        <f>IF(IZ4="","",VLOOKUP(WEEKDAY(IZ4),{2,"اثنين";3,"ثلاثاء";4,"أربعاء";5,"خميس";6,"جمعة";7,"سبت";1,"أحد"},2,0))</f>
        <v>أربعاء</v>
      </c>
      <c r="JA5" s="12" t="str">
        <f>IF(JA4="","",VLOOKUP(WEEKDAY(JA4),{2,"اثنين";3,"ثلاثاء";4,"أربعاء";5,"خميس";6,"جمعة";7,"سبت";1,"أحد"},2,0))</f>
        <v>خميس</v>
      </c>
      <c r="JB5" s="12" t="str">
        <f>IF(JB4="","",VLOOKUP(WEEKDAY(JB4),{2,"اثنين";3,"ثلاثاء";4,"أربعاء";5,"خميس";6,"جمعة";7,"سبت";1,"أحد"},2,0))</f>
        <v>جمعة</v>
      </c>
      <c r="JC5" s="12" t="str">
        <f>IF(JC4="","",VLOOKUP(WEEKDAY(JC4),{2,"اثنين";3,"ثلاثاء";4,"أربعاء";5,"خميس";6,"جمعة";7,"سبت";1,"أحد"},2,0))</f>
        <v>سبت</v>
      </c>
      <c r="JD5" s="12" t="str">
        <f>IF(JD4="","",VLOOKUP(WEEKDAY(JD4),{2,"اثنين";3,"ثلاثاء";4,"أربعاء";5,"خميس";6,"جمعة";7,"سبت";1,"أحد"},2,0))</f>
        <v>أحد</v>
      </c>
      <c r="JE5" s="12" t="str">
        <f>IF(JE4="","",VLOOKUP(WEEKDAY(JE4),{2,"اثنين";3,"ثلاثاء";4,"أربعاء";5,"خميس";6,"جمعة";7,"سبت";1,"أحد"},2,0))</f>
        <v>اثنين</v>
      </c>
      <c r="JF5" s="12" t="str">
        <f>IF(JF4="","",VLOOKUP(WEEKDAY(JF4),{2,"اثنين";3,"ثلاثاء";4,"أربعاء";5,"خميس";6,"جمعة";7,"سبت";1,"أحد"},2,0))</f>
        <v>ثلاثاء</v>
      </c>
      <c r="JG5" s="12" t="str">
        <f>IF(JG4="","",VLOOKUP(WEEKDAY(JG4),{2,"اثنين";3,"ثلاثاء";4,"أربعاء";5,"خميس";6,"جمعة";7,"سبت";1,"أحد"},2,0))</f>
        <v>أربعاء</v>
      </c>
      <c r="JH5" s="12" t="str">
        <f>IF(JH4="","",VLOOKUP(WEEKDAY(JH4),{2,"اثنين";3,"ثلاثاء";4,"أربعاء";5,"خميس";6,"جمعة";7,"سبت";1,"أحد"},2,0))</f>
        <v>خميس</v>
      </c>
      <c r="JI5" s="12" t="str">
        <f>IF(JI4="","",VLOOKUP(WEEKDAY(JI4),{2,"اثنين";3,"ثلاثاء";4,"أربعاء";5,"خميس";6,"جمعة";7,"سبت";1,"أحد"},2,0))</f>
        <v>جمعة</v>
      </c>
      <c r="JJ5" s="12" t="str">
        <f>IF(JJ4="","",VLOOKUP(WEEKDAY(JJ4),{2,"اثنين";3,"ثلاثاء";4,"أربعاء";5,"خميس";6,"جمعة";7,"سبت";1,"أحد"},2,0))</f>
        <v>سبت</v>
      </c>
      <c r="JK5" s="12" t="str">
        <f>IF(JK4="","",VLOOKUP(WEEKDAY(JK4),{2,"اثنين";3,"ثلاثاء";4,"أربعاء";5,"خميس";6,"جمعة";7,"سبت";1,"أحد"},2,0))</f>
        <v>أحد</v>
      </c>
      <c r="JL5" s="12" t="str">
        <f>IF(JL4="","",VLOOKUP(WEEKDAY(JL4),{2,"اثنين";3,"ثلاثاء";4,"أربعاء";5,"خميس";6,"جمعة";7,"سبت";1,"أحد"},2,0))</f>
        <v>اثنين</v>
      </c>
      <c r="JM5" s="12" t="str">
        <f>IF(JM4="","",VLOOKUP(WEEKDAY(JM4),{2,"اثنين";3,"ثلاثاء";4,"أربعاء";5,"خميس";6,"جمعة";7,"سبت";1,"أحد"},2,0))</f>
        <v>ثلاثاء</v>
      </c>
      <c r="JN5" s="12" t="str">
        <f>IF(JN4="","",VLOOKUP(WEEKDAY(JN4),{2,"اثنين";3,"ثلاثاء";4,"أربعاء";5,"خميس";6,"جمعة";7,"سبت";1,"أحد"},2,0))</f>
        <v>أربعاء</v>
      </c>
      <c r="JO5" s="12" t="str">
        <f>IF(JO4="","",VLOOKUP(WEEKDAY(JO4),{2,"اثنين";3,"ثلاثاء";4,"أربعاء";5,"خميس";6,"جمعة";7,"سبت";1,"أحد"},2,0))</f>
        <v>خميس</v>
      </c>
      <c r="JP5" s="12" t="str">
        <f>IF(JP4="","",VLOOKUP(WEEKDAY(JP4),{2,"اثنين";3,"ثلاثاء";4,"أربعاء";5,"خميس";6,"جمعة";7,"سبت";1,"أحد"},2,0))</f>
        <v>جمعة</v>
      </c>
      <c r="JQ5" s="12" t="str">
        <f>IF(JQ4="","",VLOOKUP(WEEKDAY(JQ4),{2,"اثنين";3,"ثلاثاء";4,"أربعاء";5,"خميس";6,"جمعة";7,"سبت";1,"أحد"},2,0))</f>
        <v>سبت</v>
      </c>
      <c r="JR5" s="12" t="str">
        <f>IF(JR4="","",VLOOKUP(WEEKDAY(JR4),{2,"اثنين";3,"ثلاثاء";4,"أربعاء";5,"خميس";6,"جمعة";7,"سبت";1,"أحد"},2,0))</f>
        <v>أحد</v>
      </c>
      <c r="JS5" s="12" t="str">
        <f>IF(JS4="","",VLOOKUP(WEEKDAY(JS4),{2,"اثنين";3,"ثلاثاء";4,"أربعاء";5,"خميس";6,"جمعة";7,"سبت";1,"أحد"},2,0))</f>
        <v>اثنين</v>
      </c>
      <c r="JT5" s="12" t="str">
        <f>IF(JT4="","",VLOOKUP(WEEKDAY(JT4),{2,"اثنين";3,"ثلاثاء";4,"أربعاء";5,"خميس";6,"جمعة";7,"سبت";1,"أحد"},2,0))</f>
        <v>ثلاثاء</v>
      </c>
      <c r="JU5" s="12" t="str">
        <f>IF(JU4="","",VLOOKUP(WEEKDAY(JU4),{2,"اثنين";3,"ثلاثاء";4,"أربعاء";5,"خميس";6,"جمعة";7,"سبت";1,"أحد"},2,0))</f>
        <v>أربعاء</v>
      </c>
      <c r="JV5" s="12" t="str">
        <f>IF(JV4="","",VLOOKUP(WEEKDAY(JV4),{2,"اثنين";3,"ثلاثاء";4,"أربعاء";5,"خميس";6,"جمعة";7,"سبت";1,"أحد"},2,0))</f>
        <v>خميس</v>
      </c>
      <c r="JW5" s="12" t="str">
        <f>IF(JW4="","",VLOOKUP(WEEKDAY(JW4),{2,"اثنين";3,"ثلاثاء";4,"أربعاء";5,"خميس";6,"جمعة";7,"سبت";1,"أحد"},2,0))</f>
        <v>ثلاثاء</v>
      </c>
      <c r="JX5" s="12" t="str">
        <f>IF(JX4="","",VLOOKUP(WEEKDAY(JX4),{2,"اثنين";3,"ثلاثاء";4,"أربعاء";5,"خميس";6,"جمعة";7,"سبت";1,"أحد"},2,0))</f>
        <v>أربعاء</v>
      </c>
      <c r="JY5" s="12" t="str">
        <f>IF(JY4="","",VLOOKUP(WEEKDAY(JY4),{2,"اثنين";3,"ثلاثاء";4,"أربعاء";5,"خميس";6,"جمعة";7,"سبت";1,"أحد"},2,0))</f>
        <v>خميس</v>
      </c>
      <c r="JZ5" s="12" t="str">
        <f>IF(JZ4="","",VLOOKUP(WEEKDAY(JZ4),{2,"اثنين";3,"ثلاثاء";4,"أربعاء";5,"خميس";6,"جمعة";7,"سبت";1,"أحد"},2,0))</f>
        <v>جمعة</v>
      </c>
      <c r="KA5" s="12" t="str">
        <f>IF(KA4="","",VLOOKUP(WEEKDAY(KA4),{2,"اثنين";3,"ثلاثاء";4,"أربعاء";5,"خميس";6,"جمعة";7,"سبت";1,"أحد"},2,0))</f>
        <v>سبت</v>
      </c>
      <c r="KB5" s="12" t="str">
        <f>IF(KB4="","",VLOOKUP(WEEKDAY(KB4),{2,"اثنين";3,"ثلاثاء";4,"أربعاء";5,"خميس";6,"جمعة";7,"سبت";1,"أحد"},2,0))</f>
        <v>أحد</v>
      </c>
      <c r="KC5" s="12" t="str">
        <f>IF(KC4="","",VLOOKUP(WEEKDAY(KC4),{2,"اثنين";3,"ثلاثاء";4,"أربعاء";5,"خميس";6,"جمعة";7,"سبت";1,"أحد"},2,0))</f>
        <v>اثنين</v>
      </c>
      <c r="KD5" s="12" t="str">
        <f>IF(KD4="","",VLOOKUP(WEEKDAY(KD4),{2,"اثنين";3,"ثلاثاء";4,"أربعاء";5,"خميس";6,"جمعة";7,"سبت";1,"أحد"},2,0))</f>
        <v>ثلاثاء</v>
      </c>
      <c r="KE5" s="12" t="str">
        <f>IF(KE4="","",VLOOKUP(WEEKDAY(KE4),{2,"اثنين";3,"ثلاثاء";4,"أربعاء";5,"خميس";6,"جمعة";7,"سبت";1,"أحد"},2,0))</f>
        <v>أربعاء</v>
      </c>
      <c r="KF5" s="12" t="str">
        <f>IF(KF4="","",VLOOKUP(WEEKDAY(KF4),{2,"اثنين";3,"ثلاثاء";4,"أربعاء";5,"خميس";6,"جمعة";7,"سبت";1,"أحد"},2,0))</f>
        <v>خميس</v>
      </c>
      <c r="KG5" s="12" t="str">
        <f>IF(KG4="","",VLOOKUP(WEEKDAY(KG4),{2,"اثنين";3,"ثلاثاء";4,"أربعاء";5,"خميس";6,"جمعة";7,"سبت";1,"أحد"},2,0))</f>
        <v>جمعة</v>
      </c>
      <c r="KH5" s="12" t="str">
        <f>IF(KH4="","",VLOOKUP(WEEKDAY(KH4),{2,"اثنين";3,"ثلاثاء";4,"أربعاء";5,"خميس";6,"جمعة";7,"سبت";1,"أحد"},2,0))</f>
        <v>سبت</v>
      </c>
      <c r="KI5" s="12" t="str">
        <f>IF(KI4="","",VLOOKUP(WEEKDAY(KI4),{2,"اثنين";3,"ثلاثاء";4,"أربعاء";5,"خميس";6,"جمعة";7,"سبت";1,"أحد"},2,0))</f>
        <v>أحد</v>
      </c>
      <c r="KJ5" s="12" t="str">
        <f>IF(KJ4="","",VLOOKUP(WEEKDAY(KJ4),{2,"اثنين";3,"ثلاثاء";4,"أربعاء";5,"خميس";6,"جمعة";7,"سبت";1,"أحد"},2,0))</f>
        <v>اثنين</v>
      </c>
      <c r="KK5" s="12" t="str">
        <f>IF(KK4="","",VLOOKUP(WEEKDAY(KK4),{2,"اثنين";3,"ثلاثاء";4,"أربعاء";5,"خميس";6,"جمعة";7,"سبت";1,"أحد"},2,0))</f>
        <v>ثلاثاء</v>
      </c>
      <c r="KL5" s="12" t="str">
        <f>IF(KL4="","",VLOOKUP(WEEKDAY(KL4),{2,"اثنين";3,"ثلاثاء";4,"أربعاء";5,"خميس";6,"جمعة";7,"سبت";1,"أحد"},2,0))</f>
        <v>أربعاء</v>
      </c>
      <c r="KM5" s="12" t="str">
        <f>IF(KM4="","",VLOOKUP(WEEKDAY(KM4),{2,"اثنين";3,"ثلاثاء";4,"أربعاء";5,"خميس";6,"جمعة";7,"سبت";1,"أحد"},2,0))</f>
        <v>خميس</v>
      </c>
      <c r="KN5" s="12" t="str">
        <f>IF(KN4="","",VLOOKUP(WEEKDAY(KN4),{2,"اثنين";3,"ثلاثاء";4,"أربعاء";5,"خميس";6,"جمعة";7,"سبت";1,"أحد"},2,0))</f>
        <v>جمعة</v>
      </c>
      <c r="KO5" s="12" t="str">
        <f>IF(KO4="","",VLOOKUP(WEEKDAY(KO4),{2,"اثنين";3,"ثلاثاء";4,"أربعاء";5,"خميس";6,"جمعة";7,"سبت";1,"أحد"},2,0))</f>
        <v>سبت</v>
      </c>
      <c r="KP5" s="12" t="str">
        <f>IF(KP4="","",VLOOKUP(WEEKDAY(KP4),{2,"اثنين";3,"ثلاثاء";4,"أربعاء";5,"خميس";6,"جمعة";7,"سبت";1,"أحد"},2,0))</f>
        <v>أحد</v>
      </c>
      <c r="KQ5" s="12" t="str">
        <f>IF(KQ4="","",VLOOKUP(WEEKDAY(KQ4),{2,"اثنين";3,"ثلاثاء";4,"أربعاء";5,"خميس";6,"جمعة";7,"سبت";1,"أحد"},2,0))</f>
        <v>اثنين</v>
      </c>
      <c r="KR5" s="12" t="str">
        <f>IF(KR4="","",VLOOKUP(WEEKDAY(KR4),{2,"اثنين";3,"ثلاثاء";4,"أربعاء";5,"خميس";6,"جمعة";7,"سبت";1,"أحد"},2,0))</f>
        <v>ثلاثاء</v>
      </c>
      <c r="KS5" s="12" t="str">
        <f>IF(KS4="","",VLOOKUP(WEEKDAY(KS4),{2,"اثنين";3,"ثلاثاء";4,"أربعاء";5,"خميس";6,"جمعة";7,"سبت";1,"أحد"},2,0))</f>
        <v>أربعاء</v>
      </c>
      <c r="KT5" s="12" t="str">
        <f>IF(KT4="","",VLOOKUP(WEEKDAY(KT4),{2,"اثنين";3,"ثلاثاء";4,"أربعاء";5,"خميس";6,"جمعة";7,"سبت";1,"أحد"},2,0))</f>
        <v>خميس</v>
      </c>
      <c r="KU5" s="12" t="str">
        <f>IF(KU4="","",VLOOKUP(WEEKDAY(KU4),{2,"اثنين";3,"ثلاثاء";4,"أربعاء";5,"خميس";6,"جمعة";7,"سبت";1,"أحد"},2,0))</f>
        <v>جمعة</v>
      </c>
      <c r="KV5" s="12" t="str">
        <f>IF(KV4="","",VLOOKUP(WEEKDAY(KV4),{2,"اثنين";3,"ثلاثاء";4,"أربعاء";5,"خميس";6,"جمعة";7,"سبت";1,"أحد"},2,0))</f>
        <v>سبت</v>
      </c>
      <c r="KW5" s="12" t="str">
        <f>IF(KW4="","",VLOOKUP(WEEKDAY(KW4),{2,"اثنين";3,"ثلاثاء";4,"أربعاء";5,"خميس";6,"جمعة";7,"سبت";1,"أحد"},2,0))</f>
        <v>أحد</v>
      </c>
      <c r="KX5" s="12" t="str">
        <f>IF(KX4="","",VLOOKUP(WEEKDAY(KX4),{2,"اثنين";3,"ثلاثاء";4,"أربعاء";5,"خميس";6,"جمعة";7,"سبت";1,"أحد"},2,0))</f>
        <v>اثنين</v>
      </c>
      <c r="KY5" s="12" t="str">
        <f>IF(KY4="","",VLOOKUP(WEEKDAY(KY4),{2,"اثنين";3,"ثلاثاء";4,"أربعاء";5,"خميس";6,"جمعة";7,"سبت";1,"أحد"},2,0))</f>
        <v>ثلاثاء</v>
      </c>
      <c r="KZ5" s="12" t="str">
        <f>IF(KZ4="","",VLOOKUP(WEEKDAY(KZ4),{2,"اثنين";3,"ثلاثاء";4,"أربعاء";5,"خميس";6,"جمعة";7,"سبت";1,"أحد"},2,0))</f>
        <v>أربعاء</v>
      </c>
      <c r="LA5" s="12" t="str">
        <f>IF(LA4="","",VLOOKUP(WEEKDAY(LA4),{2,"اثنين";3,"ثلاثاء";4,"أربعاء";5,"خميس";6,"جمعة";7,"سبت";1,"أحد"},2,0))</f>
        <v/>
      </c>
      <c r="LB5" s="12" t="str">
        <f>IF(LB4="","",VLOOKUP(WEEKDAY(LB4),{2,"اثنين";3,"ثلاثاء";4,"أربعاء";5,"خميس";6,"جمعة";7,"سبت";1,"أحد"},2,0))</f>
        <v>ثلاثاء</v>
      </c>
      <c r="LC5" s="12" t="str">
        <f>IF(LC4="","",VLOOKUP(WEEKDAY(LC4),{2,"اثنين";3,"ثلاثاء";4,"أربعاء";5,"خميس";6,"جمعة";7,"سبت";1,"أحد"},2,0))</f>
        <v>أربعاء</v>
      </c>
      <c r="LD5" s="12" t="str">
        <f>IF(LD4="","",VLOOKUP(WEEKDAY(LD4),{2,"اثنين";3,"ثلاثاء";4,"أربعاء";5,"خميس";6,"جمعة";7,"سبت";1,"أحد"},2,0))</f>
        <v>خميس</v>
      </c>
      <c r="LE5" s="12" t="str">
        <f>IF(LE4="","",VLOOKUP(WEEKDAY(LE4),{2,"اثنين";3,"ثلاثاء";4,"أربعاء";5,"خميس";6,"جمعة";7,"سبت";1,"أحد"},2,0))</f>
        <v>جمعة</v>
      </c>
      <c r="LF5" s="12" t="str">
        <f>IF(LF4="","",VLOOKUP(WEEKDAY(LF4),{2,"اثنين";3,"ثلاثاء";4,"أربعاء";5,"خميس";6,"جمعة";7,"سبت";1,"أحد"},2,0))</f>
        <v>سبت</v>
      </c>
      <c r="LG5" s="12" t="str">
        <f>IF(LG4="","",VLOOKUP(WEEKDAY(LG4),{2,"اثنين";3,"ثلاثاء";4,"أربعاء";5,"خميس";6,"جمعة";7,"سبت";1,"أحد"},2,0))</f>
        <v>أحد</v>
      </c>
      <c r="LH5" s="12" t="str">
        <f>IF(LH4="","",VLOOKUP(WEEKDAY(LH4),{2,"اثنين";3,"ثلاثاء";4,"أربعاء";5,"خميس";6,"جمعة";7,"سبت";1,"أحد"},2,0))</f>
        <v>اثنين</v>
      </c>
      <c r="LI5" s="12" t="str">
        <f>IF(LI4="","",VLOOKUP(WEEKDAY(LI4),{2,"اثنين";3,"ثلاثاء";4,"أربعاء";5,"خميس";6,"جمعة";7,"سبت";1,"أحد"},2,0))</f>
        <v>ثلاثاء</v>
      </c>
      <c r="LJ5" s="12" t="str">
        <f>IF(LJ4="","",VLOOKUP(WEEKDAY(LJ4),{2,"اثنين";3,"ثلاثاء";4,"أربعاء";5,"خميس";6,"جمعة";7,"سبت";1,"أحد"},2,0))</f>
        <v>أربعاء</v>
      </c>
      <c r="LK5" s="12" t="str">
        <f>IF(LK4="","",VLOOKUP(WEEKDAY(LK4),{2,"اثنين";3,"ثلاثاء";4,"أربعاء";5,"خميس";6,"جمعة";7,"سبت";1,"أحد"},2,0))</f>
        <v>خميس</v>
      </c>
      <c r="LL5" s="12" t="str">
        <f>IF(LL4="","",VLOOKUP(WEEKDAY(LL4),{2,"اثنين";3,"ثلاثاء";4,"أربعاء";5,"خميس";6,"جمعة";7,"سبت";1,"أحد"},2,0))</f>
        <v>جمعة</v>
      </c>
      <c r="LM5" s="12" t="str">
        <f>IF(LM4="","",VLOOKUP(WEEKDAY(LM4),{2,"اثنين";3,"ثلاثاء";4,"أربعاء";5,"خميس";6,"جمعة";7,"سبت";1,"أحد"},2,0))</f>
        <v>سبت</v>
      </c>
      <c r="LN5" s="12" t="str">
        <f>IF(LN4="","",VLOOKUP(WEEKDAY(LN4),{2,"اثنين";3,"ثلاثاء";4,"أربعاء";5,"خميس";6,"جمعة";7,"سبت";1,"أحد"},2,0))</f>
        <v>أحد</v>
      </c>
      <c r="LO5" s="12" t="str">
        <f>IF(LO4="","",VLOOKUP(WEEKDAY(LO4),{2,"اثنين";3,"ثلاثاء";4,"أربعاء";5,"خميس";6,"جمعة";7,"سبت";1,"أحد"},2,0))</f>
        <v>اثنين</v>
      </c>
      <c r="LP5" s="12" t="str">
        <f>IF(LP4="","",VLOOKUP(WEEKDAY(LP4),{2,"اثنين";3,"ثلاثاء";4,"أربعاء";5,"خميس";6,"جمعة";7,"سبت";1,"أحد"},2,0))</f>
        <v>ثلاثاء</v>
      </c>
      <c r="LQ5" s="12" t="str">
        <f>IF(LQ4="","",VLOOKUP(WEEKDAY(LQ4),{2,"اثنين";3,"ثلاثاء";4,"أربعاء";5,"خميس";6,"جمعة";7,"سبت";1,"أحد"},2,0))</f>
        <v>أربعاء</v>
      </c>
      <c r="LR5" s="12" t="str">
        <f>IF(LR4="","",VLOOKUP(WEEKDAY(LR4),{2,"اثنين";3,"ثلاثاء";4,"أربعاء";5,"خميس";6,"جمعة";7,"سبت";1,"أحد"},2,0))</f>
        <v>خميس</v>
      </c>
      <c r="LS5" s="12" t="str">
        <f>IF(LS4="","",VLOOKUP(WEEKDAY(LS4),{2,"اثنين";3,"ثلاثاء";4,"أربعاء";5,"خميس";6,"جمعة";7,"سبت";1,"أحد"},2,0))</f>
        <v>جمعة</v>
      </c>
      <c r="LT5" s="12" t="str">
        <f>IF(LT4="","",VLOOKUP(WEEKDAY(LT4),{2,"اثنين";3,"ثلاثاء";4,"أربعاء";5,"خميس";6,"جمعة";7,"سبت";1,"أحد"},2,0))</f>
        <v>سبت</v>
      </c>
      <c r="LU5" s="12" t="str">
        <f>IF(LU4="","",VLOOKUP(WEEKDAY(LU4),{2,"اثنين";3,"ثلاثاء";4,"أربعاء";5,"خميس";6,"جمعة";7,"سبت";1,"أحد"},2,0))</f>
        <v>أحد</v>
      </c>
      <c r="LV5" s="12" t="str">
        <f>IF(LV4="","",VLOOKUP(WEEKDAY(LV4),{2,"اثنين";3,"ثلاثاء";4,"أربعاء";5,"خميس";6,"جمعة";7,"سبت";1,"أحد"},2,0))</f>
        <v>اثنين</v>
      </c>
      <c r="LW5" s="12" t="str">
        <f>IF(LW4="","",VLOOKUP(WEEKDAY(LW4),{2,"اثنين";3,"ثلاثاء";4,"أربعاء";5,"خميس";6,"جمعة";7,"سبت";1,"أحد"},2,0))</f>
        <v>ثلاثاء</v>
      </c>
      <c r="LX5" s="12" t="str">
        <f>IF(LX4="","",VLOOKUP(WEEKDAY(LX4),{2,"اثنين";3,"ثلاثاء";4,"أربعاء";5,"خميس";6,"جمعة";7,"سبت";1,"أحد"},2,0))</f>
        <v>أربعاء</v>
      </c>
      <c r="LY5" s="12" t="str">
        <f>IF(LY4="","",VLOOKUP(WEEKDAY(LY4),{2,"اثنين";3,"ثلاثاء";4,"أربعاء";5,"خميس";6,"جمعة";7,"سبت";1,"أحد"},2,0))</f>
        <v>خميس</v>
      </c>
      <c r="LZ5" s="12" t="str">
        <f>IF(LZ4="","",VLOOKUP(WEEKDAY(LZ4),{2,"اثنين";3,"ثلاثاء";4,"أربعاء";5,"خميس";6,"جمعة";7,"سبت";1,"أحد"},2,0))</f>
        <v>جمعة</v>
      </c>
      <c r="MA5" s="12" t="str">
        <f>IF(MA4="","",VLOOKUP(WEEKDAY(MA4),{2,"اثنين";3,"ثلاثاء";4,"أربعاء";5,"خميس";6,"جمعة";7,"سبت";1,"أحد"},2,0))</f>
        <v>سبت</v>
      </c>
      <c r="MB5" s="12" t="str">
        <f>IF(MB4="","",VLOOKUP(WEEKDAY(MB4),{2,"اثنين";3,"ثلاثاء";4,"أربعاء";5,"خميس";6,"جمعة";7,"سبت";1,"أحد"},2,0))</f>
        <v>أحد</v>
      </c>
      <c r="MC5" s="12" t="str">
        <f>IF(MC4="","",VLOOKUP(WEEKDAY(MC4),{2,"اثنين";3,"ثلاثاء";4,"أربعاء";5,"خميس";6,"جمعة";7,"سبت";1,"أحد"},2,0))</f>
        <v>اثنين</v>
      </c>
      <c r="MD5" s="12" t="str">
        <f>IF(MD4="","",VLOOKUP(WEEKDAY(MD4),{2,"اثنين";3,"ثلاثاء";4,"أربعاء";5,"خميس";6,"جمعة";7,"سبت";1,"أحد"},2,0))</f>
        <v>ثلاثاء</v>
      </c>
      <c r="ME5" s="12" t="str">
        <f>IF(ME4="","",VLOOKUP(WEEKDAY(ME4),{2,"اثنين";3,"ثلاثاء";4,"أربعاء";5,"خميس";6,"جمعة";7,"سبت";1,"أحد"},2,0))</f>
        <v>أربعاء</v>
      </c>
      <c r="MF5" s="12" t="str">
        <f>IF(MF4="","",VLOOKUP(WEEKDAY(MF4),{2,"اثنين";3,"ثلاثاء";4,"أربعاء";5,"خميس";6,"جمعة";7,"سبت";1,"أحد"},2,0))</f>
        <v>خميس</v>
      </c>
      <c r="MG5" s="12" t="str">
        <f>IF(MG4="","",VLOOKUP(WEEKDAY(MG4),{2,"اثنين";3,"ثلاثاء";4,"أربعاء";5,"خميس";6,"جمعة";7,"سبت";1,"أحد"},2,0))</f>
        <v>ثلاثاء</v>
      </c>
      <c r="MH5" s="12" t="str">
        <f>IF(MH4="","",VLOOKUP(WEEKDAY(MH4),{2,"اثنين";3,"ثلاثاء";4,"أربعاء";5,"خميس";6,"جمعة";7,"سبت";1,"أحد"},2,0))</f>
        <v>أربعاء</v>
      </c>
      <c r="MI5" s="12" t="str">
        <f>IF(MI4="","",VLOOKUP(WEEKDAY(MI4),{2,"اثنين";3,"ثلاثاء";4,"أربعاء";5,"خميس";6,"جمعة";7,"سبت";1,"أحد"},2,0))</f>
        <v>خميس</v>
      </c>
      <c r="MJ5" s="12" t="str">
        <f>IF(MJ4="","",VLOOKUP(WEEKDAY(MJ4),{2,"اثنين";3,"ثلاثاء";4,"أربعاء";5,"خميس";6,"جمعة";7,"سبت";1,"أحد"},2,0))</f>
        <v>جمعة</v>
      </c>
      <c r="MK5" s="12" t="str">
        <f>IF(MK4="","",VLOOKUP(WEEKDAY(MK4),{2,"اثنين";3,"ثلاثاء";4,"أربعاء";5,"خميس";6,"جمعة";7,"سبت";1,"أحد"},2,0))</f>
        <v>سبت</v>
      </c>
      <c r="ML5" s="12" t="str">
        <f>IF(ML4="","",VLOOKUP(WEEKDAY(ML4),{2,"اثنين";3,"ثلاثاء";4,"أربعاء";5,"خميس";6,"جمعة";7,"سبت";1,"أحد"},2,0))</f>
        <v>أحد</v>
      </c>
      <c r="MM5" s="12" t="str">
        <f>IF(MM4="","",VLOOKUP(WEEKDAY(MM4),{2,"اثنين";3,"ثلاثاء";4,"أربعاء";5,"خميس";6,"جمعة";7,"سبت";1,"أحد"},2,0))</f>
        <v>اثنين</v>
      </c>
      <c r="MN5" s="12" t="str">
        <f>IF(MN4="","",VLOOKUP(WEEKDAY(MN4),{2,"اثنين";3,"ثلاثاء";4,"أربعاء";5,"خميس";6,"جمعة";7,"سبت";1,"أحد"},2,0))</f>
        <v>ثلاثاء</v>
      </c>
      <c r="MO5" s="12" t="str">
        <f>IF(MO4="","",VLOOKUP(WEEKDAY(MO4),{2,"اثنين";3,"ثلاثاء";4,"أربعاء";5,"خميس";6,"جمعة";7,"سبت";1,"أحد"},2,0))</f>
        <v>أربعاء</v>
      </c>
      <c r="MP5" s="12" t="str">
        <f>IF(MP4="","",VLOOKUP(WEEKDAY(MP4),{2,"اثنين";3,"ثلاثاء";4,"أربعاء";5,"خميس";6,"جمعة";7,"سبت";1,"أحد"},2,0))</f>
        <v>خميس</v>
      </c>
      <c r="MQ5" s="12" t="str">
        <f>IF(MQ4="","",VLOOKUP(WEEKDAY(MQ4),{2,"اثنين";3,"ثلاثاء";4,"أربعاء";5,"خميس";6,"جمعة";7,"سبت";1,"أحد"},2,0))</f>
        <v>جمعة</v>
      </c>
      <c r="MR5" s="12" t="str">
        <f>IF(MR4="","",VLOOKUP(WEEKDAY(MR4),{2,"اثنين";3,"ثلاثاء";4,"أربعاء";5,"خميس";6,"جمعة";7,"سبت";1,"أحد"},2,0))</f>
        <v>سبت</v>
      </c>
      <c r="MS5" s="12" t="str">
        <f>IF(MS4="","",VLOOKUP(WEEKDAY(MS4),{2,"اثنين";3,"ثلاثاء";4,"أربعاء";5,"خميس";6,"جمعة";7,"سبت";1,"أحد"},2,0))</f>
        <v>أحد</v>
      </c>
      <c r="MT5" s="12" t="str">
        <f>IF(MT4="","",VLOOKUP(WEEKDAY(MT4),{2,"اثنين";3,"ثلاثاء";4,"أربعاء";5,"خميس";6,"جمعة";7,"سبت";1,"أحد"},2,0))</f>
        <v>اثنين</v>
      </c>
      <c r="MU5" s="12" t="str">
        <f>IF(MU4="","",VLOOKUP(WEEKDAY(MU4),{2,"اثنين";3,"ثلاثاء";4,"أربعاء";5,"خميس";6,"جمعة";7,"سبت";1,"أحد"},2,0))</f>
        <v>ثلاثاء</v>
      </c>
      <c r="MV5" s="12" t="str">
        <f>IF(MV4="","",VLOOKUP(WEEKDAY(MV4),{2,"اثنين";3,"ثلاثاء";4,"أربعاء";5,"خميس";6,"جمعة";7,"سبت";1,"أحد"},2,0))</f>
        <v>أربعاء</v>
      </c>
      <c r="MW5" s="12" t="str">
        <f>IF(MW4="","",VLOOKUP(WEEKDAY(MW4),{2,"اثنين";3,"ثلاثاء";4,"أربعاء";5,"خميس";6,"جمعة";7,"سبت";1,"أحد"},2,0))</f>
        <v>خميس</v>
      </c>
      <c r="MX5" s="12" t="str">
        <f>IF(MX4="","",VLOOKUP(WEEKDAY(MX4),{2,"اثنين";3,"ثلاثاء";4,"أربعاء";5,"خميس";6,"جمعة";7,"سبت";1,"أحد"},2,0))</f>
        <v>جمعة</v>
      </c>
      <c r="MY5" s="12" t="str">
        <f>IF(MY4="","",VLOOKUP(WEEKDAY(MY4),{2,"اثنين";3,"ثلاثاء";4,"أربعاء";5,"خميس";6,"جمعة";7,"سبت";1,"أحد"},2,0))</f>
        <v>سبت</v>
      </c>
      <c r="MZ5" s="12" t="str">
        <f>IF(MZ4="","",VLOOKUP(WEEKDAY(MZ4),{2,"اثنين";3,"ثلاثاء";4,"أربعاء";5,"خميس";6,"جمعة";7,"سبت";1,"أحد"},2,0))</f>
        <v>أحد</v>
      </c>
      <c r="NA5" s="12" t="str">
        <f>IF(NA4="","",VLOOKUP(WEEKDAY(NA4),{2,"اثنين";3,"ثلاثاء";4,"أربعاء";5,"خميس";6,"جمعة";7,"سبت";1,"أحد"},2,0))</f>
        <v>اثنين</v>
      </c>
      <c r="NB5" s="12" t="str">
        <f>IF(NB4="","",VLOOKUP(WEEKDAY(NB4),{2,"اثنين";3,"ثلاثاء";4,"أربعاء";5,"خميس";6,"جمعة";7,"سبت";1,"أحد"},2,0))</f>
        <v>ثلاثاء</v>
      </c>
      <c r="NC5" s="12" t="str">
        <f>IF(NC4="","",VLOOKUP(WEEKDAY(NC4),{2,"اثنين";3,"ثلاثاء";4,"أربعاء";5,"خميس";6,"جمعة";7,"سبت";1,"أحد"},2,0))</f>
        <v>أربعاء</v>
      </c>
      <c r="ND5" s="12" t="str">
        <f>IF(ND4="","",VLOOKUP(WEEKDAY(ND4),{2,"اثنين";3,"ثلاثاء";4,"أربعاء";5,"خميس";6,"جمعة";7,"سبت";1,"أحد"},2,0))</f>
        <v>خميس</v>
      </c>
      <c r="NE5" s="12" t="str">
        <f>IF(NE4="","",VLOOKUP(WEEKDAY(NE4),{2,"اثنين";3,"ثلاثاء";4,"أربعاء";5,"خميس";6,"جمعة";7,"سبت";1,"أحد"},2,0))</f>
        <v>جمعة</v>
      </c>
      <c r="NF5" s="12" t="str">
        <f>IF(NF4="","",VLOOKUP(WEEKDAY(NF4),{2,"اثنين";3,"ثلاثاء";4,"أربعاء";5,"خميس";6,"جمعة";7,"سبت";1,"أحد"},2,0))</f>
        <v>سبت</v>
      </c>
      <c r="NG5" s="12" t="str">
        <f>IF(NG4="","",VLOOKUP(WEEKDAY(NG4),{2,"اثنين";3,"ثلاثاء";4,"أربعاء";5,"خميس";6,"جمعة";7,"سبت";1,"أحد"},2,0))</f>
        <v>أحد</v>
      </c>
      <c r="NH5" s="12" t="str">
        <f>IF(NH4="","",VLOOKUP(WEEKDAY(NH4),{2,"اثنين";3,"ثلاثاء";4,"أربعاء";5,"خميس";6,"جمعة";7,"سبت";1,"أحد"},2,0))</f>
        <v>اثنين</v>
      </c>
      <c r="NI5" s="12" t="str">
        <f>IF(NI4="","",VLOOKUP(WEEKDAY(NI4),{2,"اثنين";3,"ثلاثاء";4,"أربعاء";5,"خميس";6,"جمعة";7,"سبت";1,"أحد"},2,0))</f>
        <v>ثلاثاء</v>
      </c>
      <c r="NJ5" s="12" t="str">
        <f>IF(NJ4="","",VLOOKUP(WEEKDAY(NJ4),{2,"اثنين";3,"ثلاثاء";4,"أربعاء";5,"خميس";6,"جمعة";7,"سبت";1,"أحد"},2,0))</f>
        <v>أربعاء</v>
      </c>
      <c r="NK5" s="167" t="str">
        <f>IF(NK4="","",VLOOKUP(WEEKDAY(NK4),{2,"اثنين";3,"ثلاثاء";4,"أربعاء";5,"خميس";6,"جمعة";7,"سبت";1,"أحد"},2,0))</f>
        <v>خميس</v>
      </c>
      <c r="NL5" s="111" t="s">
        <v>1521</v>
      </c>
      <c r="NM5" s="111" t="s">
        <v>1522</v>
      </c>
      <c r="NN5" s="176"/>
      <c r="NO5" s="116" t="s">
        <v>1521</v>
      </c>
      <c r="NP5" s="116" t="s">
        <v>1522</v>
      </c>
      <c r="NQ5" s="171"/>
    </row>
    <row r="6" spans="1:384" ht="15.9" customHeight="1" x14ac:dyDescent="0.25">
      <c r="A6" s="6">
        <f>'أسماء الطلاب'!B2</f>
        <v>1</v>
      </c>
      <c r="B6" s="6" t="str">
        <f>'أسماء الطلاب'!J2</f>
        <v>الأول1</v>
      </c>
      <c r="C6" s="6" t="str">
        <f>'أسماء الطلاب'!M2</f>
        <v>أحمد رياض الجمعة</v>
      </c>
      <c r="D6" s="6"/>
      <c r="E6" s="6"/>
      <c r="F6" s="6"/>
      <c r="G6" s="6"/>
      <c r="H6" s="6"/>
      <c r="I6" s="6"/>
      <c r="J6" s="6"/>
      <c r="K6" s="6" t="s">
        <v>1469</v>
      </c>
      <c r="L6" s="6" t="s">
        <v>1528</v>
      </c>
      <c r="M6" s="6" t="s">
        <v>1528</v>
      </c>
      <c r="N6" s="6" t="s">
        <v>1529</v>
      </c>
      <c r="O6" s="6" t="s">
        <v>1528</v>
      </c>
      <c r="P6" s="6"/>
      <c r="Q6" s="6"/>
      <c r="R6" s="6" t="s">
        <v>1528</v>
      </c>
      <c r="S6" s="6" t="s">
        <v>1469</v>
      </c>
      <c r="T6" s="6"/>
      <c r="U6" s="6" t="s">
        <v>1469</v>
      </c>
      <c r="V6" s="6" t="s">
        <v>1528</v>
      </c>
      <c r="W6" s="6"/>
      <c r="X6" s="6"/>
      <c r="Y6" s="6" t="s">
        <v>1469</v>
      </c>
      <c r="Z6" s="6" t="s">
        <v>1528</v>
      </c>
      <c r="AA6" s="6" t="s">
        <v>1528</v>
      </c>
      <c r="AB6" s="6" t="s">
        <v>1469</v>
      </c>
      <c r="AC6" s="6" t="s">
        <v>1528</v>
      </c>
      <c r="AD6" s="6"/>
      <c r="AE6" s="6"/>
      <c r="AF6" s="6" t="s">
        <v>1528</v>
      </c>
      <c r="AG6" s="6"/>
      <c r="AH6" s="6"/>
      <c r="AI6" s="6"/>
      <c r="AJ6" s="6" t="s">
        <v>1469</v>
      </c>
      <c r="AK6" s="6"/>
      <c r="AL6" s="6"/>
      <c r="AM6" s="6" t="s">
        <v>1529</v>
      </c>
      <c r="AN6" s="6" t="s">
        <v>1469</v>
      </c>
      <c r="AO6" s="6" t="s">
        <v>1469</v>
      </c>
      <c r="AP6" s="6" t="s">
        <v>1469</v>
      </c>
      <c r="AQ6" s="6"/>
      <c r="AR6" s="6"/>
      <c r="AS6" s="6" t="s">
        <v>1469</v>
      </c>
      <c r="AT6" s="6"/>
      <c r="AU6" s="6" t="s">
        <v>1528</v>
      </c>
      <c r="AV6" s="6"/>
      <c r="AW6" s="6"/>
      <c r="AX6" s="6"/>
      <c r="AY6" s="6"/>
      <c r="AZ6" s="6"/>
      <c r="BA6" s="6"/>
      <c r="BB6" s="6"/>
      <c r="BC6" s="6"/>
      <c r="BD6" s="6"/>
      <c r="BE6" s="6"/>
      <c r="BF6" s="6"/>
      <c r="BG6" s="6"/>
      <c r="BH6" s="6"/>
      <c r="BI6" s="6"/>
      <c r="BJ6" s="6"/>
      <c r="BK6" s="6"/>
      <c r="BL6" s="6"/>
      <c r="BM6" s="107"/>
      <c r="BN6" s="6"/>
      <c r="BO6" s="6"/>
      <c r="BP6" s="6"/>
      <c r="BQ6" s="6"/>
      <c r="BR6" s="6" t="s">
        <v>1469</v>
      </c>
      <c r="BS6" s="6"/>
      <c r="BT6" s="6"/>
      <c r="BU6" s="6"/>
      <c r="BV6" s="6" t="s">
        <v>1469</v>
      </c>
      <c r="BW6" s="6"/>
      <c r="BX6" s="6"/>
      <c r="BY6" s="6"/>
      <c r="BZ6" s="6" t="s">
        <v>1469</v>
      </c>
      <c r="CA6" s="6"/>
      <c r="CB6" s="6" t="s">
        <v>1469</v>
      </c>
      <c r="CC6" s="6" t="s">
        <v>1469</v>
      </c>
      <c r="CD6" s="6" t="s">
        <v>1469</v>
      </c>
      <c r="CE6" s="6" t="s">
        <v>1469</v>
      </c>
      <c r="CF6" s="6"/>
      <c r="CG6" s="6"/>
      <c r="CH6" s="6" t="s">
        <v>1528</v>
      </c>
      <c r="CI6" s="6"/>
      <c r="CJ6" s="6"/>
      <c r="CK6" s="6"/>
      <c r="CL6" s="6"/>
      <c r="CM6" s="6"/>
      <c r="CN6" s="6"/>
      <c r="CO6" s="6"/>
      <c r="CP6" s="6"/>
      <c r="CQ6" s="6"/>
      <c r="CR6" s="107"/>
      <c r="CS6" s="6"/>
      <c r="CT6" s="6"/>
      <c r="CU6" s="6"/>
      <c r="CV6" s="6"/>
      <c r="CW6" s="6" t="s">
        <v>1469</v>
      </c>
      <c r="CX6" s="6"/>
      <c r="CY6" s="6" t="s">
        <v>1528</v>
      </c>
      <c r="CZ6" s="6"/>
      <c r="DA6" s="6" t="s">
        <v>1469</v>
      </c>
      <c r="DB6" s="6"/>
      <c r="DC6" s="6"/>
      <c r="DD6" s="6"/>
      <c r="DE6" s="6" t="s">
        <v>1469</v>
      </c>
      <c r="DF6" s="6"/>
      <c r="DG6" s="6" t="s">
        <v>1469</v>
      </c>
      <c r="DH6" s="6" t="s">
        <v>1469</v>
      </c>
      <c r="DI6" s="6" t="s">
        <v>1469</v>
      </c>
      <c r="DJ6" s="6" t="s">
        <v>1469</v>
      </c>
      <c r="DK6" s="6"/>
      <c r="DL6" s="6"/>
      <c r="DM6" s="6" t="s">
        <v>1528</v>
      </c>
      <c r="DN6" s="6"/>
      <c r="DO6" s="6"/>
      <c r="DP6" s="6"/>
      <c r="DQ6" s="6"/>
      <c r="DR6" s="6"/>
      <c r="DS6" s="6"/>
      <c r="DT6" s="6"/>
      <c r="DU6" s="6"/>
      <c r="DV6" s="6"/>
      <c r="DW6" s="107"/>
      <c r="DX6" s="6"/>
      <c r="DY6" s="6"/>
      <c r="DZ6" s="6"/>
      <c r="EA6" s="6"/>
      <c r="EB6" s="6" t="s">
        <v>1469</v>
      </c>
      <c r="EC6" s="6"/>
      <c r="ED6" s="6"/>
      <c r="EE6" s="6"/>
      <c r="EF6" s="6" t="s">
        <v>1469</v>
      </c>
      <c r="EG6" s="6"/>
      <c r="EH6" s="6"/>
      <c r="EI6" s="6"/>
      <c r="EJ6" s="6" t="s">
        <v>1469</v>
      </c>
      <c r="EK6" s="6"/>
      <c r="EL6" s="6" t="s">
        <v>1469</v>
      </c>
      <c r="EM6" s="6" t="s">
        <v>1469</v>
      </c>
      <c r="EN6" s="6" t="s">
        <v>1469</v>
      </c>
      <c r="EO6" s="6" t="s">
        <v>1469</v>
      </c>
      <c r="EP6" s="6"/>
      <c r="EQ6" s="6"/>
      <c r="ER6" s="6"/>
      <c r="ES6" s="6"/>
      <c r="ET6" s="6"/>
      <c r="EU6" s="6"/>
      <c r="EV6" s="6"/>
      <c r="EW6" s="6"/>
      <c r="EX6" s="6"/>
      <c r="EY6" s="6"/>
      <c r="EZ6" s="6"/>
      <c r="FA6" s="6"/>
      <c r="FB6" s="107"/>
      <c r="FC6" s="6"/>
      <c r="FD6" s="6"/>
      <c r="FE6" s="6"/>
      <c r="FF6" s="6"/>
      <c r="FG6" s="6" t="s">
        <v>1469</v>
      </c>
      <c r="FH6" s="6"/>
      <c r="FI6" s="6"/>
      <c r="FJ6" s="6"/>
      <c r="FK6" s="6" t="s">
        <v>1469</v>
      </c>
      <c r="FL6" s="6"/>
      <c r="FM6" s="6"/>
      <c r="FN6" s="6"/>
      <c r="FO6" s="6" t="s">
        <v>1469</v>
      </c>
      <c r="FP6" s="6"/>
      <c r="FQ6" s="6" t="s">
        <v>1469</v>
      </c>
      <c r="FR6" s="6" t="s">
        <v>1469</v>
      </c>
      <c r="FS6" s="6" t="s">
        <v>1469</v>
      </c>
      <c r="FT6" s="6" t="s">
        <v>1469</v>
      </c>
      <c r="FU6" s="6"/>
      <c r="FV6" s="6"/>
      <c r="FW6" s="6"/>
      <c r="FX6" s="6"/>
      <c r="FY6" s="6"/>
      <c r="FZ6" s="6"/>
      <c r="GA6" s="6"/>
      <c r="GB6" s="6"/>
      <c r="GC6" s="6"/>
      <c r="GD6" s="6"/>
      <c r="GE6" s="6"/>
      <c r="GF6" s="6"/>
      <c r="GG6" s="107"/>
      <c r="GH6" s="6"/>
      <c r="GI6" s="6"/>
      <c r="GJ6" s="6"/>
      <c r="GK6" s="6"/>
      <c r="GL6" s="6" t="s">
        <v>1469</v>
      </c>
      <c r="GM6" s="6"/>
      <c r="GN6" s="6"/>
      <c r="GO6" s="6"/>
      <c r="GP6" s="6" t="s">
        <v>1469</v>
      </c>
      <c r="GQ6" s="6"/>
      <c r="GR6" s="6"/>
      <c r="GS6" s="6"/>
      <c r="GT6" s="6" t="s">
        <v>1469</v>
      </c>
      <c r="GU6" s="6"/>
      <c r="GV6" s="6" t="s">
        <v>1469</v>
      </c>
      <c r="GW6" s="6" t="s">
        <v>1469</v>
      </c>
      <c r="GX6" s="6" t="s">
        <v>1469</v>
      </c>
      <c r="GY6" s="6" t="s">
        <v>1469</v>
      </c>
      <c r="GZ6" s="6"/>
      <c r="HA6" s="6"/>
      <c r="HB6" s="6"/>
      <c r="HC6" s="6"/>
      <c r="HD6" s="6"/>
      <c r="HE6" s="6"/>
      <c r="HF6" s="6"/>
      <c r="HG6" s="6"/>
      <c r="HH6" s="6"/>
      <c r="HI6" s="6"/>
      <c r="HJ6" s="6"/>
      <c r="HK6" s="6"/>
      <c r="HL6" s="107"/>
      <c r="HM6" s="6"/>
      <c r="HN6" s="6"/>
      <c r="HO6" s="6"/>
      <c r="HP6" s="6"/>
      <c r="HQ6" s="6" t="s">
        <v>1469</v>
      </c>
      <c r="HR6" s="6"/>
      <c r="HS6" s="6"/>
      <c r="HT6" s="6"/>
      <c r="HU6" s="6" t="s">
        <v>1469</v>
      </c>
      <c r="HV6" s="6"/>
      <c r="HW6" s="6"/>
      <c r="HX6" s="6"/>
      <c r="HY6" s="6" t="s">
        <v>1469</v>
      </c>
      <c r="HZ6" s="6"/>
      <c r="IA6" s="6" t="s">
        <v>1469</v>
      </c>
      <c r="IB6" s="6" t="s">
        <v>1469</v>
      </c>
      <c r="IC6" s="6" t="s">
        <v>1469</v>
      </c>
      <c r="ID6" s="6" t="s">
        <v>1469</v>
      </c>
      <c r="IE6" s="6"/>
      <c r="IF6" s="6"/>
      <c r="IG6" s="6"/>
      <c r="IH6" s="6"/>
      <c r="II6" s="6"/>
      <c r="IJ6" s="6"/>
      <c r="IK6" s="6"/>
      <c r="IL6" s="6"/>
      <c r="IM6" s="6"/>
      <c r="IN6" s="6"/>
      <c r="IO6" s="6"/>
      <c r="IP6" s="6"/>
      <c r="IQ6" s="107"/>
      <c r="IR6" s="6"/>
      <c r="IS6" s="6"/>
      <c r="IT6" s="6"/>
      <c r="IU6" s="6"/>
      <c r="IV6" s="6" t="s">
        <v>1469</v>
      </c>
      <c r="IW6" s="6"/>
      <c r="IX6" s="6"/>
      <c r="IY6" s="6"/>
      <c r="IZ6" s="6" t="s">
        <v>1469</v>
      </c>
      <c r="JA6" s="6"/>
      <c r="JB6" s="6"/>
      <c r="JC6" s="6"/>
      <c r="JD6" s="6" t="s">
        <v>1469</v>
      </c>
      <c r="JE6" s="6"/>
      <c r="JF6" s="6" t="s">
        <v>1469</v>
      </c>
      <c r="JG6" s="6" t="s">
        <v>1469</v>
      </c>
      <c r="JH6" s="6" t="s">
        <v>1469</v>
      </c>
      <c r="JI6" s="6" t="s">
        <v>1469</v>
      </c>
      <c r="JJ6" s="6"/>
      <c r="JK6" s="6"/>
      <c r="JL6" s="6"/>
      <c r="JM6" s="6"/>
      <c r="JN6" s="6"/>
      <c r="JO6" s="6"/>
      <c r="JP6" s="6"/>
      <c r="JQ6" s="6"/>
      <c r="JR6" s="6"/>
      <c r="JS6" s="6"/>
      <c r="JT6" s="6"/>
      <c r="JU6" s="6"/>
      <c r="JV6" s="107"/>
      <c r="JW6" s="6"/>
      <c r="JX6" s="6"/>
      <c r="JY6" s="6"/>
      <c r="JZ6" s="6"/>
      <c r="KA6" s="6" t="s">
        <v>1469</v>
      </c>
      <c r="KB6" s="6"/>
      <c r="KC6" s="6"/>
      <c r="KD6" s="6"/>
      <c r="KE6" s="6" t="s">
        <v>1469</v>
      </c>
      <c r="KF6" s="6"/>
      <c r="KG6" s="6"/>
      <c r="KH6" s="6"/>
      <c r="KI6" s="6" t="s">
        <v>1469</v>
      </c>
      <c r="KJ6" s="6"/>
      <c r="KK6" s="6" t="s">
        <v>1469</v>
      </c>
      <c r="KL6" s="6" t="s">
        <v>1469</v>
      </c>
      <c r="KM6" s="6" t="s">
        <v>1469</v>
      </c>
      <c r="KN6" s="6" t="s">
        <v>1469</v>
      </c>
      <c r="KO6" s="6"/>
      <c r="KP6" s="6"/>
      <c r="KQ6" s="6"/>
      <c r="KR6" s="6"/>
      <c r="KS6" s="6"/>
      <c r="KT6" s="6"/>
      <c r="KU6" s="6"/>
      <c r="KV6" s="6"/>
      <c r="KW6" s="6"/>
      <c r="KX6" s="6"/>
      <c r="KY6" s="6"/>
      <c r="KZ6" s="6"/>
      <c r="LA6" s="107"/>
      <c r="LB6" s="6"/>
      <c r="LC6" s="6"/>
      <c r="LD6" s="6"/>
      <c r="LE6" s="6"/>
      <c r="LF6" s="6" t="s">
        <v>1469</v>
      </c>
      <c r="LG6" s="6"/>
      <c r="LH6" s="6"/>
      <c r="LI6" s="6"/>
      <c r="LJ6" s="6" t="s">
        <v>1469</v>
      </c>
      <c r="LK6" s="6"/>
      <c r="LL6" s="6"/>
      <c r="LM6" s="6"/>
      <c r="LN6" s="6" t="s">
        <v>1469</v>
      </c>
      <c r="LO6" s="6"/>
      <c r="LP6" s="6" t="s">
        <v>1469</v>
      </c>
      <c r="LQ6" s="6" t="s">
        <v>1469</v>
      </c>
      <c r="LR6" s="6" t="s">
        <v>1469</v>
      </c>
      <c r="LS6" s="6" t="s">
        <v>1469</v>
      </c>
      <c r="LT6" s="6"/>
      <c r="LU6" s="6"/>
      <c r="LV6" s="6"/>
      <c r="LW6" s="6"/>
      <c r="LX6" s="6"/>
      <c r="LY6" s="6"/>
      <c r="LZ6" s="6"/>
      <c r="MA6" s="6"/>
      <c r="MB6" s="6"/>
      <c r="MC6" s="6"/>
      <c r="MD6" s="6"/>
      <c r="ME6" s="6"/>
      <c r="MF6" s="107"/>
      <c r="MG6" s="6"/>
      <c r="MH6" s="6"/>
      <c r="MI6" s="6"/>
      <c r="MJ6" s="6"/>
      <c r="MK6" s="6" t="s">
        <v>1469</v>
      </c>
      <c r="ML6" s="6"/>
      <c r="MM6" s="6" t="s">
        <v>1528</v>
      </c>
      <c r="MN6" s="6"/>
      <c r="MO6" s="6" t="s">
        <v>1469</v>
      </c>
      <c r="MP6" s="6"/>
      <c r="MQ6" s="6"/>
      <c r="MR6" s="6"/>
      <c r="MS6" s="6" t="s">
        <v>1469</v>
      </c>
      <c r="MT6" s="6"/>
      <c r="MU6" s="6" t="s">
        <v>1469</v>
      </c>
      <c r="MV6" s="6" t="s">
        <v>1469</v>
      </c>
      <c r="MW6" s="6" t="s">
        <v>1469</v>
      </c>
      <c r="MX6" s="6" t="s">
        <v>1469</v>
      </c>
      <c r="MY6" s="6"/>
      <c r="MZ6" s="6" t="s">
        <v>1528</v>
      </c>
      <c r="NA6" s="6"/>
      <c r="NB6" s="6"/>
      <c r="NC6" s="6"/>
      <c r="ND6" s="6"/>
      <c r="NE6" s="6"/>
      <c r="NF6" s="6"/>
      <c r="NG6" s="6"/>
      <c r="NH6" s="6"/>
      <c r="NI6" s="6"/>
      <c r="NJ6" s="6"/>
      <c r="NK6" s="107"/>
      <c r="NL6" s="109" t="s">
        <v>1668</v>
      </c>
      <c r="NM6" s="6"/>
      <c r="NN6" s="107"/>
      <c r="NO6" s="109"/>
      <c r="NP6" s="6"/>
      <c r="NQ6" s="110"/>
    </row>
    <row r="7" spans="1:384" ht="15.9" customHeight="1" x14ac:dyDescent="0.25">
      <c r="A7" s="147">
        <f>'أسماء الطلاب'!B3</f>
        <v>2</v>
      </c>
      <c r="B7" s="168" t="str">
        <f>'أسماء الطلاب'!J3</f>
        <v>الأول1</v>
      </c>
      <c r="C7" s="147" t="str">
        <f>'أسماء الطلاب'!M3</f>
        <v>أحمد خالد الحسن</v>
      </c>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7"/>
      <c r="AU7" s="147"/>
      <c r="AV7" s="147"/>
      <c r="AW7" s="147"/>
      <c r="AX7" s="147"/>
      <c r="AY7" s="147"/>
      <c r="AZ7" s="147"/>
      <c r="BA7" s="147"/>
      <c r="BB7" s="147"/>
      <c r="BC7" s="147"/>
      <c r="BD7" s="147"/>
      <c r="BE7" s="147"/>
      <c r="BF7" s="147"/>
      <c r="BG7" s="147"/>
      <c r="BH7" s="147"/>
      <c r="BI7" s="147"/>
      <c r="BJ7" s="147"/>
      <c r="BK7" s="147"/>
      <c r="BL7" s="147"/>
      <c r="BM7" s="108"/>
      <c r="BN7" s="147"/>
      <c r="BO7" s="147"/>
      <c r="BP7" s="147"/>
      <c r="BQ7" s="147"/>
      <c r="BR7" s="147"/>
      <c r="BS7" s="147"/>
      <c r="BT7" s="147"/>
      <c r="BU7" s="147"/>
      <c r="BV7" s="147"/>
      <c r="BW7" s="147"/>
      <c r="BX7" s="147"/>
      <c r="BY7" s="147"/>
      <c r="BZ7" s="147"/>
      <c r="CA7" s="147"/>
      <c r="CB7" s="147"/>
      <c r="CC7" s="147"/>
      <c r="CD7" s="147"/>
      <c r="CE7" s="147"/>
      <c r="CF7" s="147"/>
      <c r="CG7" s="147"/>
      <c r="CH7" s="147"/>
      <c r="CI7" s="147"/>
      <c r="CJ7" s="147"/>
      <c r="CK7" s="147"/>
      <c r="CL7" s="147"/>
      <c r="CM7" s="147"/>
      <c r="CN7" s="147"/>
      <c r="CO7" s="147"/>
      <c r="CP7" s="147"/>
      <c r="CQ7" s="147"/>
      <c r="CR7" s="108"/>
      <c r="CS7" s="152"/>
      <c r="CT7" s="152"/>
      <c r="CU7" s="152"/>
      <c r="CV7" s="152"/>
      <c r="CW7" s="152"/>
      <c r="CX7" s="152"/>
      <c r="CY7" s="152"/>
      <c r="CZ7" s="152"/>
      <c r="DA7" s="152"/>
      <c r="DB7" s="152"/>
      <c r="DC7" s="152"/>
      <c r="DD7" s="152"/>
      <c r="DE7" s="152"/>
      <c r="DF7" s="152"/>
      <c r="DG7" s="152"/>
      <c r="DH7" s="152"/>
      <c r="DI7" s="152"/>
      <c r="DJ7" s="152"/>
      <c r="DK7" s="152"/>
      <c r="DL7" s="152"/>
      <c r="DM7" s="152"/>
      <c r="DN7" s="152"/>
      <c r="DO7" s="152"/>
      <c r="DP7" s="152"/>
      <c r="DQ7" s="152"/>
      <c r="DR7" s="152"/>
      <c r="DS7" s="152"/>
      <c r="DT7" s="152"/>
      <c r="DU7" s="152"/>
      <c r="DV7" s="152"/>
      <c r="DW7" s="108"/>
      <c r="DX7" s="152"/>
      <c r="DY7" s="152"/>
      <c r="DZ7" s="152"/>
      <c r="EA7" s="152"/>
      <c r="EB7" s="152"/>
      <c r="EC7" s="152"/>
      <c r="ED7" s="152"/>
      <c r="EE7" s="152"/>
      <c r="EF7" s="152"/>
      <c r="EG7" s="152"/>
      <c r="EH7" s="152"/>
      <c r="EI7" s="152"/>
      <c r="EJ7" s="152"/>
      <c r="EK7" s="152"/>
      <c r="EL7" s="152"/>
      <c r="EM7" s="152"/>
      <c r="EN7" s="152"/>
      <c r="EO7" s="152"/>
      <c r="EP7" s="152"/>
      <c r="EQ7" s="152"/>
      <c r="ER7" s="152"/>
      <c r="ES7" s="152"/>
      <c r="ET7" s="152"/>
      <c r="EU7" s="152"/>
      <c r="EV7" s="152"/>
      <c r="EW7" s="152"/>
      <c r="EX7" s="152"/>
      <c r="EY7" s="152"/>
      <c r="EZ7" s="152"/>
      <c r="FA7" s="152"/>
      <c r="FB7" s="108"/>
      <c r="FC7" s="152"/>
      <c r="FD7" s="152"/>
      <c r="FE7" s="152"/>
      <c r="FF7" s="152"/>
      <c r="FG7" s="152"/>
      <c r="FH7" s="152"/>
      <c r="FI7" s="152"/>
      <c r="FJ7" s="152"/>
      <c r="FK7" s="152"/>
      <c r="FL7" s="152"/>
      <c r="FM7" s="152"/>
      <c r="FN7" s="152"/>
      <c r="FO7" s="152"/>
      <c r="FP7" s="152"/>
      <c r="FQ7" s="152"/>
      <c r="FR7" s="152"/>
      <c r="FS7" s="152"/>
      <c r="FT7" s="152"/>
      <c r="FU7" s="152"/>
      <c r="FV7" s="152"/>
      <c r="FW7" s="152"/>
      <c r="FX7" s="152"/>
      <c r="FY7" s="152"/>
      <c r="FZ7" s="152"/>
      <c r="GA7" s="152"/>
      <c r="GB7" s="152"/>
      <c r="GC7" s="152"/>
      <c r="GD7" s="152"/>
      <c r="GE7" s="152"/>
      <c r="GF7" s="152"/>
      <c r="GG7" s="108"/>
      <c r="GH7" s="152"/>
      <c r="GI7" s="152"/>
      <c r="GJ7" s="152"/>
      <c r="GK7" s="152"/>
      <c r="GL7" s="152"/>
      <c r="GM7" s="152"/>
      <c r="GN7" s="152"/>
      <c r="GO7" s="152"/>
      <c r="GP7" s="152"/>
      <c r="GQ7" s="152"/>
      <c r="GR7" s="152"/>
      <c r="GS7" s="152"/>
      <c r="GT7" s="152"/>
      <c r="GU7" s="152"/>
      <c r="GV7" s="152"/>
      <c r="GW7" s="152"/>
      <c r="GX7" s="152"/>
      <c r="GY7" s="152"/>
      <c r="GZ7" s="152"/>
      <c r="HA7" s="152"/>
      <c r="HB7" s="152"/>
      <c r="HC7" s="152"/>
      <c r="HD7" s="152"/>
      <c r="HE7" s="152"/>
      <c r="HF7" s="152"/>
      <c r="HG7" s="152"/>
      <c r="HH7" s="152"/>
      <c r="HI7" s="152"/>
      <c r="HJ7" s="152"/>
      <c r="HK7" s="152"/>
      <c r="HL7" s="108"/>
      <c r="HM7" s="153"/>
      <c r="HN7" s="153"/>
      <c r="HO7" s="153"/>
      <c r="HP7" s="153"/>
      <c r="HQ7" s="153"/>
      <c r="HR7" s="153"/>
      <c r="HS7" s="153"/>
      <c r="HT7" s="153"/>
      <c r="HU7" s="153"/>
      <c r="HV7" s="153"/>
      <c r="HW7" s="153"/>
      <c r="HX7" s="153"/>
      <c r="HY7" s="153"/>
      <c r="HZ7" s="153"/>
      <c r="IA7" s="153"/>
      <c r="IB7" s="153"/>
      <c r="IC7" s="153"/>
      <c r="ID7" s="153"/>
      <c r="IE7" s="153"/>
      <c r="IF7" s="153"/>
      <c r="IG7" s="153"/>
      <c r="IH7" s="153"/>
      <c r="II7" s="153"/>
      <c r="IJ7" s="153"/>
      <c r="IK7" s="153"/>
      <c r="IL7" s="153"/>
      <c r="IM7" s="153"/>
      <c r="IN7" s="153"/>
      <c r="IO7" s="153"/>
      <c r="IP7" s="153"/>
      <c r="IQ7" s="108"/>
      <c r="IR7" s="153"/>
      <c r="IS7" s="153"/>
      <c r="IT7" s="153"/>
      <c r="IU7" s="153"/>
      <c r="IV7" s="153"/>
      <c r="IW7" s="153"/>
      <c r="IX7" s="153"/>
      <c r="IY7" s="153"/>
      <c r="IZ7" s="153"/>
      <c r="JA7" s="153"/>
      <c r="JB7" s="153"/>
      <c r="JC7" s="153"/>
      <c r="JD7" s="153"/>
      <c r="JE7" s="153"/>
      <c r="JF7" s="153"/>
      <c r="JG7" s="153"/>
      <c r="JH7" s="153"/>
      <c r="JI7" s="153"/>
      <c r="JJ7" s="153"/>
      <c r="JK7" s="153"/>
      <c r="JL7" s="153"/>
      <c r="JM7" s="153"/>
      <c r="JN7" s="153"/>
      <c r="JO7" s="153"/>
      <c r="JP7" s="153"/>
      <c r="JQ7" s="153"/>
      <c r="JR7" s="153"/>
      <c r="JS7" s="153"/>
      <c r="JT7" s="153"/>
      <c r="JU7" s="153"/>
      <c r="JV7" s="108"/>
      <c r="JW7" s="153"/>
      <c r="JX7" s="153"/>
      <c r="JY7" s="153"/>
      <c r="JZ7" s="153"/>
      <c r="KA7" s="153"/>
      <c r="KB7" s="153"/>
      <c r="KC7" s="153"/>
      <c r="KD7" s="153"/>
      <c r="KE7" s="153"/>
      <c r="KF7" s="153"/>
      <c r="KG7" s="153"/>
      <c r="KH7" s="153"/>
      <c r="KI7" s="153"/>
      <c r="KJ7" s="153"/>
      <c r="KK7" s="153"/>
      <c r="KL7" s="153"/>
      <c r="KM7" s="153"/>
      <c r="KN7" s="153"/>
      <c r="KO7" s="153"/>
      <c r="KP7" s="153"/>
      <c r="KQ7" s="153"/>
      <c r="KR7" s="153"/>
      <c r="KS7" s="153"/>
      <c r="KT7" s="153"/>
      <c r="KU7" s="153"/>
      <c r="KV7" s="153"/>
      <c r="KW7" s="153"/>
      <c r="KX7" s="153"/>
      <c r="KY7" s="153"/>
      <c r="KZ7" s="153"/>
      <c r="LA7" s="108"/>
      <c r="LB7" s="153"/>
      <c r="LC7" s="153"/>
      <c r="LD7" s="153"/>
      <c r="LE7" s="153"/>
      <c r="LF7" s="153"/>
      <c r="LG7" s="153"/>
      <c r="LH7" s="153"/>
      <c r="LI7" s="153"/>
      <c r="LJ7" s="153"/>
      <c r="LK7" s="153"/>
      <c r="LL7" s="153"/>
      <c r="LM7" s="153"/>
      <c r="LN7" s="153"/>
      <c r="LO7" s="153"/>
      <c r="LP7" s="153"/>
      <c r="LQ7" s="153"/>
      <c r="LR7" s="153"/>
      <c r="LS7" s="153"/>
      <c r="LT7" s="153"/>
      <c r="LU7" s="153"/>
      <c r="LV7" s="153"/>
      <c r="LW7" s="153"/>
      <c r="LX7" s="153"/>
      <c r="LY7" s="153"/>
      <c r="LZ7" s="153"/>
      <c r="MA7" s="153"/>
      <c r="MB7" s="153"/>
      <c r="MC7" s="153"/>
      <c r="MD7" s="153"/>
      <c r="ME7" s="153"/>
      <c r="MF7" s="108"/>
      <c r="MG7" s="153"/>
      <c r="MH7" s="153"/>
      <c r="MI7" s="153"/>
      <c r="MJ7" s="153"/>
      <c r="MK7" s="153"/>
      <c r="ML7" s="153"/>
      <c r="MM7" s="153"/>
      <c r="MN7" s="153"/>
      <c r="MO7" s="153"/>
      <c r="MP7" s="153"/>
      <c r="MQ7" s="153"/>
      <c r="MR7" s="153"/>
      <c r="MS7" s="153"/>
      <c r="MT7" s="153"/>
      <c r="MU7" s="153"/>
      <c r="MV7" s="153"/>
      <c r="MW7" s="153"/>
      <c r="MX7" s="153"/>
      <c r="MY7" s="153"/>
      <c r="MZ7" s="153"/>
      <c r="NA7" s="153"/>
      <c r="NB7" s="153"/>
      <c r="NC7" s="153"/>
      <c r="ND7" s="153"/>
      <c r="NE7" s="153"/>
      <c r="NF7" s="153"/>
      <c r="NG7" s="153"/>
      <c r="NH7" s="153"/>
      <c r="NI7" s="153"/>
      <c r="NJ7" s="153"/>
      <c r="NK7" s="108"/>
      <c r="NL7" s="112"/>
      <c r="NM7" s="113"/>
      <c r="NN7" s="121"/>
      <c r="NO7" s="123"/>
      <c r="NP7" s="117"/>
      <c r="NQ7" s="118"/>
    </row>
    <row r="8" spans="1:384" ht="15.9" customHeight="1" x14ac:dyDescent="0.25">
      <c r="A8" s="6">
        <f>'أسماء الطلاب'!B4</f>
        <v>3</v>
      </c>
      <c r="B8" s="6" t="str">
        <f>'أسماء الطلاب'!J4</f>
        <v>الأول1</v>
      </c>
      <c r="C8" s="6" t="str">
        <f>'أسماء الطلاب'!M4</f>
        <v>أمل صبحي علي خميس</v>
      </c>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107"/>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107"/>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107"/>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107"/>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107"/>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107"/>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107"/>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107"/>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107"/>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107"/>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107"/>
      <c r="NL8" s="109"/>
      <c r="NM8" s="6"/>
      <c r="NN8" s="107"/>
      <c r="NO8" s="109"/>
      <c r="NP8" s="6"/>
      <c r="NQ8" s="110"/>
    </row>
    <row r="9" spans="1:384" ht="15.9" customHeight="1" x14ac:dyDescent="0.25">
      <c r="A9" s="147">
        <f>'أسماء الطلاب'!B5</f>
        <v>4</v>
      </c>
      <c r="B9" s="168" t="str">
        <f>'أسماء الطلاب'!J5</f>
        <v>الأول1</v>
      </c>
      <c r="C9" s="147" t="str">
        <f>'أسماء الطلاب'!M5</f>
        <v>آيات أحمد كلزية</v>
      </c>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108"/>
      <c r="BN9" s="147"/>
      <c r="BO9" s="147"/>
      <c r="BP9" s="147"/>
      <c r="BQ9" s="147"/>
      <c r="BR9" s="147"/>
      <c r="BS9" s="147"/>
      <c r="BT9" s="147"/>
      <c r="BU9" s="147"/>
      <c r="BV9" s="147"/>
      <c r="BW9" s="147"/>
      <c r="BX9" s="147"/>
      <c r="BY9" s="147"/>
      <c r="BZ9" s="147"/>
      <c r="CA9" s="147"/>
      <c r="CB9" s="147"/>
      <c r="CC9" s="147"/>
      <c r="CD9" s="147"/>
      <c r="CE9" s="147"/>
      <c r="CF9" s="147"/>
      <c r="CG9" s="147"/>
      <c r="CH9" s="147"/>
      <c r="CI9" s="147"/>
      <c r="CJ9" s="147"/>
      <c r="CK9" s="147"/>
      <c r="CL9" s="147"/>
      <c r="CM9" s="147"/>
      <c r="CN9" s="147"/>
      <c r="CO9" s="147"/>
      <c r="CP9" s="147"/>
      <c r="CQ9" s="147"/>
      <c r="CR9" s="108"/>
      <c r="CS9" s="152"/>
      <c r="CT9" s="152"/>
      <c r="CU9" s="152"/>
      <c r="CV9" s="152"/>
      <c r="CW9" s="152"/>
      <c r="CX9" s="152"/>
      <c r="CY9" s="152"/>
      <c r="CZ9" s="152"/>
      <c r="DA9" s="152"/>
      <c r="DB9" s="152"/>
      <c r="DC9" s="152"/>
      <c r="DD9" s="152"/>
      <c r="DE9" s="152"/>
      <c r="DF9" s="152"/>
      <c r="DG9" s="152"/>
      <c r="DH9" s="152"/>
      <c r="DI9" s="152"/>
      <c r="DJ9" s="152"/>
      <c r="DK9" s="152"/>
      <c r="DL9" s="152"/>
      <c r="DM9" s="152"/>
      <c r="DN9" s="152"/>
      <c r="DO9" s="152"/>
      <c r="DP9" s="152"/>
      <c r="DQ9" s="152"/>
      <c r="DR9" s="152"/>
      <c r="DS9" s="152"/>
      <c r="DT9" s="152"/>
      <c r="DU9" s="152"/>
      <c r="DV9" s="152"/>
      <c r="DW9" s="108"/>
      <c r="DX9" s="152"/>
      <c r="DY9" s="152"/>
      <c r="DZ9" s="152"/>
      <c r="EA9" s="152"/>
      <c r="EB9" s="152"/>
      <c r="EC9" s="152"/>
      <c r="ED9" s="152"/>
      <c r="EE9" s="152"/>
      <c r="EF9" s="152"/>
      <c r="EG9" s="152"/>
      <c r="EH9" s="152"/>
      <c r="EI9" s="152"/>
      <c r="EJ9" s="152"/>
      <c r="EK9" s="152"/>
      <c r="EL9" s="152"/>
      <c r="EM9" s="152"/>
      <c r="EN9" s="152"/>
      <c r="EO9" s="152"/>
      <c r="EP9" s="152"/>
      <c r="EQ9" s="152"/>
      <c r="ER9" s="152"/>
      <c r="ES9" s="152"/>
      <c r="ET9" s="152"/>
      <c r="EU9" s="152"/>
      <c r="EV9" s="152"/>
      <c r="EW9" s="152"/>
      <c r="EX9" s="152"/>
      <c r="EY9" s="152"/>
      <c r="EZ9" s="152"/>
      <c r="FA9" s="152"/>
      <c r="FB9" s="108"/>
      <c r="FC9" s="152"/>
      <c r="FD9" s="152"/>
      <c r="FE9" s="152"/>
      <c r="FF9" s="152"/>
      <c r="FG9" s="152"/>
      <c r="FH9" s="152"/>
      <c r="FI9" s="152"/>
      <c r="FJ9" s="152"/>
      <c r="FK9" s="152"/>
      <c r="FL9" s="152"/>
      <c r="FM9" s="152"/>
      <c r="FN9" s="152"/>
      <c r="FO9" s="152"/>
      <c r="FP9" s="152"/>
      <c r="FQ9" s="152"/>
      <c r="FR9" s="152"/>
      <c r="FS9" s="152"/>
      <c r="FT9" s="152"/>
      <c r="FU9" s="152"/>
      <c r="FV9" s="152"/>
      <c r="FW9" s="152"/>
      <c r="FX9" s="152"/>
      <c r="FY9" s="152"/>
      <c r="FZ9" s="152"/>
      <c r="GA9" s="152"/>
      <c r="GB9" s="152"/>
      <c r="GC9" s="152"/>
      <c r="GD9" s="152"/>
      <c r="GE9" s="152"/>
      <c r="GF9" s="152"/>
      <c r="GG9" s="108"/>
      <c r="GH9" s="152"/>
      <c r="GI9" s="152"/>
      <c r="GJ9" s="152"/>
      <c r="GK9" s="152"/>
      <c r="GL9" s="152"/>
      <c r="GM9" s="152"/>
      <c r="GN9" s="152"/>
      <c r="GO9" s="152"/>
      <c r="GP9" s="152"/>
      <c r="GQ9" s="152"/>
      <c r="GR9" s="152"/>
      <c r="GS9" s="152"/>
      <c r="GT9" s="152"/>
      <c r="GU9" s="152"/>
      <c r="GV9" s="152"/>
      <c r="GW9" s="152"/>
      <c r="GX9" s="152"/>
      <c r="GY9" s="152"/>
      <c r="GZ9" s="152"/>
      <c r="HA9" s="152"/>
      <c r="HB9" s="152"/>
      <c r="HC9" s="152"/>
      <c r="HD9" s="152"/>
      <c r="HE9" s="152"/>
      <c r="HF9" s="152"/>
      <c r="HG9" s="152"/>
      <c r="HH9" s="152"/>
      <c r="HI9" s="152"/>
      <c r="HJ9" s="152"/>
      <c r="HK9" s="152"/>
      <c r="HL9" s="108"/>
      <c r="HM9" s="153"/>
      <c r="HN9" s="153"/>
      <c r="HO9" s="153"/>
      <c r="HP9" s="153"/>
      <c r="HQ9" s="153"/>
      <c r="HR9" s="153"/>
      <c r="HS9" s="153"/>
      <c r="HT9" s="153"/>
      <c r="HU9" s="153"/>
      <c r="HV9" s="153"/>
      <c r="HW9" s="153"/>
      <c r="HX9" s="153"/>
      <c r="HY9" s="153"/>
      <c r="HZ9" s="153"/>
      <c r="IA9" s="153"/>
      <c r="IB9" s="153"/>
      <c r="IC9" s="153"/>
      <c r="ID9" s="153"/>
      <c r="IE9" s="153"/>
      <c r="IF9" s="153"/>
      <c r="IG9" s="153"/>
      <c r="IH9" s="153"/>
      <c r="II9" s="153"/>
      <c r="IJ9" s="153"/>
      <c r="IK9" s="153"/>
      <c r="IL9" s="153"/>
      <c r="IM9" s="153"/>
      <c r="IN9" s="153"/>
      <c r="IO9" s="153"/>
      <c r="IP9" s="153"/>
      <c r="IQ9" s="108"/>
      <c r="IR9" s="153"/>
      <c r="IS9" s="153"/>
      <c r="IT9" s="153"/>
      <c r="IU9" s="153"/>
      <c r="IV9" s="153"/>
      <c r="IW9" s="153"/>
      <c r="IX9" s="153"/>
      <c r="IY9" s="153"/>
      <c r="IZ9" s="153"/>
      <c r="JA9" s="153"/>
      <c r="JB9" s="153"/>
      <c r="JC9" s="153"/>
      <c r="JD9" s="153"/>
      <c r="JE9" s="153"/>
      <c r="JF9" s="153"/>
      <c r="JG9" s="153"/>
      <c r="JH9" s="153"/>
      <c r="JI9" s="153"/>
      <c r="JJ9" s="153"/>
      <c r="JK9" s="153"/>
      <c r="JL9" s="153"/>
      <c r="JM9" s="153"/>
      <c r="JN9" s="153"/>
      <c r="JO9" s="153"/>
      <c r="JP9" s="153"/>
      <c r="JQ9" s="153"/>
      <c r="JR9" s="153"/>
      <c r="JS9" s="153"/>
      <c r="JT9" s="153"/>
      <c r="JU9" s="153"/>
      <c r="JV9" s="108"/>
      <c r="JW9" s="153"/>
      <c r="JX9" s="153"/>
      <c r="JY9" s="153"/>
      <c r="JZ9" s="153"/>
      <c r="KA9" s="153"/>
      <c r="KB9" s="153"/>
      <c r="KC9" s="153"/>
      <c r="KD9" s="153"/>
      <c r="KE9" s="153"/>
      <c r="KF9" s="153"/>
      <c r="KG9" s="153"/>
      <c r="KH9" s="153"/>
      <c r="KI9" s="153"/>
      <c r="KJ9" s="153"/>
      <c r="KK9" s="153"/>
      <c r="KL9" s="153"/>
      <c r="KM9" s="153"/>
      <c r="KN9" s="153"/>
      <c r="KO9" s="153"/>
      <c r="KP9" s="153"/>
      <c r="KQ9" s="153"/>
      <c r="KR9" s="153"/>
      <c r="KS9" s="153"/>
      <c r="KT9" s="153"/>
      <c r="KU9" s="153"/>
      <c r="KV9" s="153"/>
      <c r="KW9" s="153"/>
      <c r="KX9" s="153"/>
      <c r="KY9" s="153"/>
      <c r="KZ9" s="153"/>
      <c r="LA9" s="108"/>
      <c r="LB9" s="153"/>
      <c r="LC9" s="153"/>
      <c r="LD9" s="153"/>
      <c r="LE9" s="153"/>
      <c r="LF9" s="153"/>
      <c r="LG9" s="153"/>
      <c r="LH9" s="153"/>
      <c r="LI9" s="153"/>
      <c r="LJ9" s="153"/>
      <c r="LK9" s="153"/>
      <c r="LL9" s="153"/>
      <c r="LM9" s="153"/>
      <c r="LN9" s="153"/>
      <c r="LO9" s="153"/>
      <c r="LP9" s="153"/>
      <c r="LQ9" s="153"/>
      <c r="LR9" s="153"/>
      <c r="LS9" s="153"/>
      <c r="LT9" s="153"/>
      <c r="LU9" s="153"/>
      <c r="LV9" s="153"/>
      <c r="LW9" s="153"/>
      <c r="LX9" s="153"/>
      <c r="LY9" s="153"/>
      <c r="LZ9" s="153"/>
      <c r="MA9" s="153"/>
      <c r="MB9" s="153"/>
      <c r="MC9" s="153"/>
      <c r="MD9" s="153"/>
      <c r="ME9" s="153"/>
      <c r="MF9" s="108"/>
      <c r="MG9" s="153"/>
      <c r="MH9" s="153"/>
      <c r="MI9" s="153"/>
      <c r="MJ9" s="153"/>
      <c r="MK9" s="153"/>
      <c r="ML9" s="153"/>
      <c r="MM9" s="153"/>
      <c r="MN9" s="153"/>
      <c r="MO9" s="153"/>
      <c r="MP9" s="153"/>
      <c r="MQ9" s="153"/>
      <c r="MR9" s="153"/>
      <c r="MS9" s="153"/>
      <c r="MT9" s="153"/>
      <c r="MU9" s="153"/>
      <c r="MV9" s="153"/>
      <c r="MW9" s="153"/>
      <c r="MX9" s="153"/>
      <c r="MY9" s="153"/>
      <c r="MZ9" s="153"/>
      <c r="NA9" s="153"/>
      <c r="NB9" s="153"/>
      <c r="NC9" s="153"/>
      <c r="ND9" s="153"/>
      <c r="NE9" s="153"/>
      <c r="NF9" s="153"/>
      <c r="NG9" s="153"/>
      <c r="NH9" s="153"/>
      <c r="NI9" s="153"/>
      <c r="NJ9" s="153"/>
      <c r="NK9" s="108"/>
      <c r="NL9" s="112"/>
      <c r="NM9" s="113"/>
      <c r="NN9" s="121"/>
      <c r="NO9" s="123"/>
      <c r="NP9" s="117"/>
      <c r="NQ9" s="184"/>
      <c r="NR9" s="185" t="s">
        <v>1669</v>
      </c>
      <c r="NS9" s="185"/>
      <c r="NT9" s="185"/>
    </row>
    <row r="10" spans="1:384" ht="15.9" customHeight="1" x14ac:dyDescent="0.25">
      <c r="A10" s="6">
        <f>'أسماء الطلاب'!B6</f>
        <v>5</v>
      </c>
      <c r="B10" s="6" t="str">
        <f>'أسماء الطلاب'!J6</f>
        <v>الأول1</v>
      </c>
      <c r="C10" s="6" t="str">
        <f>'أسماء الطلاب'!M6</f>
        <v>آية حسن العلي المظلومة</v>
      </c>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107"/>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107"/>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107"/>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107"/>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107"/>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107"/>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107"/>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107"/>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107"/>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107"/>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107"/>
      <c r="NL10" s="109"/>
      <c r="NM10" s="6"/>
      <c r="NN10" s="107"/>
      <c r="NO10" s="109"/>
      <c r="NP10" s="6"/>
      <c r="NQ10" s="107"/>
      <c r="NR10" s="185"/>
      <c r="NS10" s="185"/>
      <c r="NT10" s="185"/>
    </row>
    <row r="11" spans="1:384" ht="15.9" customHeight="1" x14ac:dyDescent="0.25">
      <c r="A11" s="147">
        <f>'أسماء الطلاب'!B7</f>
        <v>6</v>
      </c>
      <c r="B11" s="168" t="str">
        <f>'أسماء الطلاب'!J7</f>
        <v>الأول1</v>
      </c>
      <c r="C11" s="147" t="str">
        <f>'أسماء الطلاب'!M7</f>
        <v>براءة مازن الجمعة</v>
      </c>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08"/>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08"/>
      <c r="CS11" s="152"/>
      <c r="CT11" s="152"/>
      <c r="CU11" s="152"/>
      <c r="CV11" s="152"/>
      <c r="CW11" s="152"/>
      <c r="CX11" s="152"/>
      <c r="CY11" s="152"/>
      <c r="CZ11" s="152"/>
      <c r="DA11" s="152"/>
      <c r="DB11" s="152"/>
      <c r="DC11" s="152"/>
      <c r="DD11" s="152"/>
      <c r="DE11" s="152"/>
      <c r="DF11" s="152"/>
      <c r="DG11" s="152"/>
      <c r="DH11" s="152"/>
      <c r="DI11" s="152"/>
      <c r="DJ11" s="152"/>
      <c r="DK11" s="152"/>
      <c r="DL11" s="152"/>
      <c r="DM11" s="152"/>
      <c r="DN11" s="152"/>
      <c r="DO11" s="152"/>
      <c r="DP11" s="152"/>
      <c r="DQ11" s="152"/>
      <c r="DR11" s="152"/>
      <c r="DS11" s="152"/>
      <c r="DT11" s="152"/>
      <c r="DU11" s="152"/>
      <c r="DV11" s="152"/>
      <c r="DW11" s="108"/>
      <c r="DX11" s="152"/>
      <c r="DY11" s="152"/>
      <c r="DZ11" s="152"/>
      <c r="EA11" s="152"/>
      <c r="EB11" s="152"/>
      <c r="EC11" s="152"/>
      <c r="ED11" s="152"/>
      <c r="EE11" s="152"/>
      <c r="EF11" s="152"/>
      <c r="EG11" s="152"/>
      <c r="EH11" s="152"/>
      <c r="EI11" s="152"/>
      <c r="EJ11" s="152"/>
      <c r="EK11" s="152"/>
      <c r="EL11" s="152"/>
      <c r="EM11" s="152"/>
      <c r="EN11" s="152"/>
      <c r="EO11" s="152"/>
      <c r="EP11" s="152"/>
      <c r="EQ11" s="152"/>
      <c r="ER11" s="152"/>
      <c r="ES11" s="152"/>
      <c r="ET11" s="152"/>
      <c r="EU11" s="152"/>
      <c r="EV11" s="152"/>
      <c r="EW11" s="152"/>
      <c r="EX11" s="152"/>
      <c r="EY11" s="152"/>
      <c r="EZ11" s="152"/>
      <c r="FA11" s="152"/>
      <c r="FB11" s="108"/>
      <c r="FC11" s="152"/>
      <c r="FD11" s="152"/>
      <c r="FE11" s="152"/>
      <c r="FF11" s="152"/>
      <c r="FG11" s="152"/>
      <c r="FH11" s="152"/>
      <c r="FI11" s="152"/>
      <c r="FJ11" s="152"/>
      <c r="FK11" s="152"/>
      <c r="FL11" s="152"/>
      <c r="FM11" s="152"/>
      <c r="FN11" s="152"/>
      <c r="FO11" s="152"/>
      <c r="FP11" s="152"/>
      <c r="FQ11" s="152"/>
      <c r="FR11" s="152"/>
      <c r="FS11" s="152"/>
      <c r="FT11" s="152"/>
      <c r="FU11" s="152"/>
      <c r="FV11" s="152"/>
      <c r="FW11" s="152"/>
      <c r="FX11" s="152"/>
      <c r="FY11" s="152"/>
      <c r="FZ11" s="152"/>
      <c r="GA11" s="152"/>
      <c r="GB11" s="152"/>
      <c r="GC11" s="152"/>
      <c r="GD11" s="152"/>
      <c r="GE11" s="152"/>
      <c r="GF11" s="152"/>
      <c r="GG11" s="108"/>
      <c r="GH11" s="152"/>
      <c r="GI11" s="152"/>
      <c r="GJ11" s="152"/>
      <c r="GK11" s="152"/>
      <c r="GL11" s="152"/>
      <c r="GM11" s="152"/>
      <c r="GN11" s="152"/>
      <c r="GO11" s="152"/>
      <c r="GP11" s="152"/>
      <c r="GQ11" s="152"/>
      <c r="GR11" s="152"/>
      <c r="GS11" s="152"/>
      <c r="GT11" s="152"/>
      <c r="GU11" s="152"/>
      <c r="GV11" s="152"/>
      <c r="GW11" s="152"/>
      <c r="GX11" s="152"/>
      <c r="GY11" s="152"/>
      <c r="GZ11" s="152"/>
      <c r="HA11" s="152"/>
      <c r="HB11" s="152"/>
      <c r="HC11" s="152"/>
      <c r="HD11" s="152"/>
      <c r="HE11" s="152"/>
      <c r="HF11" s="152"/>
      <c r="HG11" s="152"/>
      <c r="HH11" s="152"/>
      <c r="HI11" s="152"/>
      <c r="HJ11" s="152"/>
      <c r="HK11" s="152"/>
      <c r="HL11" s="108"/>
      <c r="HM11" s="153"/>
      <c r="HN11" s="153"/>
      <c r="HO11" s="153"/>
      <c r="HP11" s="153"/>
      <c r="HQ11" s="153"/>
      <c r="HR11" s="153"/>
      <c r="HS11" s="153"/>
      <c r="HT11" s="153"/>
      <c r="HU11" s="153"/>
      <c r="HV11" s="153"/>
      <c r="HW11" s="153"/>
      <c r="HX11" s="153"/>
      <c r="HY11" s="153"/>
      <c r="HZ11" s="153"/>
      <c r="IA11" s="153"/>
      <c r="IB11" s="153"/>
      <c r="IC11" s="153"/>
      <c r="ID11" s="153"/>
      <c r="IE11" s="153"/>
      <c r="IF11" s="153"/>
      <c r="IG11" s="153"/>
      <c r="IH11" s="153"/>
      <c r="II11" s="153"/>
      <c r="IJ11" s="153"/>
      <c r="IK11" s="153"/>
      <c r="IL11" s="153"/>
      <c r="IM11" s="153"/>
      <c r="IN11" s="153"/>
      <c r="IO11" s="153"/>
      <c r="IP11" s="153"/>
      <c r="IQ11" s="108"/>
      <c r="IR11" s="153"/>
      <c r="IS11" s="153"/>
      <c r="IT11" s="153"/>
      <c r="IU11" s="153"/>
      <c r="IV11" s="153"/>
      <c r="IW11" s="153"/>
      <c r="IX11" s="153"/>
      <c r="IY11" s="153"/>
      <c r="IZ11" s="153"/>
      <c r="JA11" s="153"/>
      <c r="JB11" s="153"/>
      <c r="JC11" s="153"/>
      <c r="JD11" s="153"/>
      <c r="JE11" s="153"/>
      <c r="JF11" s="153"/>
      <c r="JG11" s="153"/>
      <c r="JH11" s="153"/>
      <c r="JI11" s="153"/>
      <c r="JJ11" s="153"/>
      <c r="JK11" s="153"/>
      <c r="JL11" s="153"/>
      <c r="JM11" s="153"/>
      <c r="JN11" s="153"/>
      <c r="JO11" s="153"/>
      <c r="JP11" s="153"/>
      <c r="JQ11" s="153"/>
      <c r="JR11" s="153"/>
      <c r="JS11" s="153"/>
      <c r="JT11" s="153"/>
      <c r="JU11" s="153"/>
      <c r="JV11" s="108"/>
      <c r="JW11" s="153"/>
      <c r="JX11" s="153"/>
      <c r="JY11" s="153"/>
      <c r="JZ11" s="153"/>
      <c r="KA11" s="153"/>
      <c r="KB11" s="153"/>
      <c r="KC11" s="153"/>
      <c r="KD11" s="153"/>
      <c r="KE11" s="153"/>
      <c r="KF11" s="153"/>
      <c r="KG11" s="153"/>
      <c r="KH11" s="153"/>
      <c r="KI11" s="153"/>
      <c r="KJ11" s="153"/>
      <c r="KK11" s="153"/>
      <c r="KL11" s="153"/>
      <c r="KM11" s="153"/>
      <c r="KN11" s="153"/>
      <c r="KO11" s="153"/>
      <c r="KP11" s="153"/>
      <c r="KQ11" s="153"/>
      <c r="KR11" s="153"/>
      <c r="KS11" s="153"/>
      <c r="KT11" s="153"/>
      <c r="KU11" s="153"/>
      <c r="KV11" s="153"/>
      <c r="KW11" s="153"/>
      <c r="KX11" s="153"/>
      <c r="KY11" s="153"/>
      <c r="KZ11" s="153"/>
      <c r="LA11" s="108"/>
      <c r="LB11" s="153"/>
      <c r="LC11" s="153"/>
      <c r="LD11" s="153"/>
      <c r="LE11" s="153"/>
      <c r="LF11" s="153"/>
      <c r="LG11" s="153"/>
      <c r="LH11" s="153"/>
      <c r="LI11" s="153"/>
      <c r="LJ11" s="153"/>
      <c r="LK11" s="153"/>
      <c r="LL11" s="153"/>
      <c r="LM11" s="153"/>
      <c r="LN11" s="153"/>
      <c r="LO11" s="153"/>
      <c r="LP11" s="153"/>
      <c r="LQ11" s="153"/>
      <c r="LR11" s="153"/>
      <c r="LS11" s="153"/>
      <c r="LT11" s="153"/>
      <c r="LU11" s="153"/>
      <c r="LV11" s="153"/>
      <c r="LW11" s="153"/>
      <c r="LX11" s="153"/>
      <c r="LY11" s="153"/>
      <c r="LZ11" s="153"/>
      <c r="MA11" s="153"/>
      <c r="MB11" s="153"/>
      <c r="MC11" s="153"/>
      <c r="MD11" s="153"/>
      <c r="ME11" s="153"/>
      <c r="MF11" s="108"/>
      <c r="MG11" s="153"/>
      <c r="MH11" s="153"/>
      <c r="MI11" s="153"/>
      <c r="MJ11" s="153"/>
      <c r="MK11" s="153"/>
      <c r="ML11" s="153"/>
      <c r="MM11" s="153"/>
      <c r="MN11" s="153"/>
      <c r="MO11" s="153"/>
      <c r="MP11" s="153"/>
      <c r="MQ11" s="153"/>
      <c r="MR11" s="153"/>
      <c r="MS11" s="153"/>
      <c r="MT11" s="153"/>
      <c r="MU11" s="153"/>
      <c r="MV11" s="153"/>
      <c r="MW11" s="153"/>
      <c r="MX11" s="153"/>
      <c r="MY11" s="153"/>
      <c r="MZ11" s="153"/>
      <c r="NA11" s="153"/>
      <c r="NB11" s="153"/>
      <c r="NC11" s="153"/>
      <c r="ND11" s="153"/>
      <c r="NE11" s="153"/>
      <c r="NF11" s="153"/>
      <c r="NG11" s="153"/>
      <c r="NH11" s="153"/>
      <c r="NI11" s="153"/>
      <c r="NJ11" s="153"/>
      <c r="NK11" s="108"/>
      <c r="NL11" s="112"/>
      <c r="NM11" s="113"/>
      <c r="NN11" s="121"/>
      <c r="NO11" s="123"/>
      <c r="NP11" s="117"/>
      <c r="NQ11" s="184"/>
      <c r="NR11" s="185"/>
      <c r="NS11" s="185"/>
      <c r="NT11" s="185"/>
    </row>
    <row r="12" spans="1:384" ht="15.9" customHeight="1" x14ac:dyDescent="0.25">
      <c r="A12" s="6">
        <f>'أسماء الطلاب'!B8</f>
        <v>7</v>
      </c>
      <c r="B12" s="6" t="str">
        <f>'أسماء الطلاب'!J8</f>
        <v>الأول1</v>
      </c>
      <c r="C12" s="6" t="str">
        <f>'أسماء الطلاب'!M8</f>
        <v>جنى خالد أحمد</v>
      </c>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107"/>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107"/>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107"/>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107"/>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107"/>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107"/>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107"/>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107"/>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107"/>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107"/>
      <c r="MG12" s="6"/>
      <c r="MH12" s="6"/>
      <c r="MI12" s="6"/>
      <c r="MJ12" s="6"/>
      <c r="MK12" s="6"/>
      <c r="ML12" s="6"/>
      <c r="MM12" s="6"/>
      <c r="MN12" s="6"/>
      <c r="MO12" s="6"/>
      <c r="MP12" s="6"/>
      <c r="MQ12" s="6"/>
      <c r="MR12" s="6"/>
      <c r="MS12" s="6"/>
      <c r="MT12" s="6"/>
      <c r="MU12" s="6"/>
      <c r="MV12" s="6"/>
      <c r="MW12" s="6"/>
      <c r="MX12" s="6"/>
      <c r="MY12" s="6"/>
      <c r="MZ12" s="6"/>
      <c r="NA12" s="6"/>
      <c r="NB12" s="6"/>
      <c r="NC12" s="6"/>
      <c r="ND12" s="6"/>
      <c r="NE12" s="6"/>
      <c r="NF12" s="6"/>
      <c r="NG12" s="6"/>
      <c r="NH12" s="6"/>
      <c r="NI12" s="6"/>
      <c r="NJ12" s="6"/>
      <c r="NK12" s="107"/>
      <c r="NL12" s="109"/>
      <c r="NM12" s="6"/>
      <c r="NN12" s="107"/>
      <c r="NO12" s="109"/>
      <c r="NP12" s="6"/>
      <c r="NQ12" s="107"/>
      <c r="NR12" s="185"/>
      <c r="NS12" s="185"/>
      <c r="NT12" s="185"/>
    </row>
    <row r="13" spans="1:384" ht="15.9" customHeight="1" x14ac:dyDescent="0.25">
      <c r="A13" s="147">
        <f>'أسماء الطلاب'!B9</f>
        <v>8</v>
      </c>
      <c r="B13" s="168" t="str">
        <f>'أسماء الطلاب'!J9</f>
        <v>الأول1</v>
      </c>
      <c r="C13" s="147" t="str">
        <f>'أسماء الطلاب'!M9</f>
        <v>حسام عبود الحسين</v>
      </c>
      <c r="D13" s="147"/>
      <c r="E13" s="147"/>
      <c r="F13" s="147"/>
      <c r="G13" s="147"/>
      <c r="H13" s="147"/>
      <c r="I13" s="147"/>
      <c r="J13" s="147"/>
      <c r="K13" s="147"/>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c r="BI13" s="147"/>
      <c r="BJ13" s="147"/>
      <c r="BK13" s="147"/>
      <c r="BL13" s="147"/>
      <c r="BM13" s="108"/>
      <c r="BN13" s="147"/>
      <c r="BO13" s="147"/>
      <c r="BP13" s="147"/>
      <c r="BQ13" s="147"/>
      <c r="BR13" s="147"/>
      <c r="BS13" s="147"/>
      <c r="BT13" s="147"/>
      <c r="BU13" s="147"/>
      <c r="BV13" s="147"/>
      <c r="BW13" s="147"/>
      <c r="BX13" s="147"/>
      <c r="BY13" s="147"/>
      <c r="BZ13" s="147"/>
      <c r="CA13" s="147"/>
      <c r="CB13" s="147"/>
      <c r="CC13" s="147"/>
      <c r="CD13" s="147"/>
      <c r="CE13" s="147"/>
      <c r="CF13" s="147"/>
      <c r="CG13" s="147"/>
      <c r="CH13" s="147"/>
      <c r="CI13" s="147"/>
      <c r="CJ13" s="147"/>
      <c r="CK13" s="147"/>
      <c r="CL13" s="147"/>
      <c r="CM13" s="147"/>
      <c r="CN13" s="147"/>
      <c r="CO13" s="147"/>
      <c r="CP13" s="147"/>
      <c r="CQ13" s="147"/>
      <c r="CR13" s="108"/>
      <c r="CS13" s="152"/>
      <c r="CT13" s="152"/>
      <c r="CU13" s="152"/>
      <c r="CV13" s="152"/>
      <c r="CW13" s="152"/>
      <c r="CX13" s="152"/>
      <c r="CY13" s="152"/>
      <c r="CZ13" s="152"/>
      <c r="DA13" s="152"/>
      <c r="DB13" s="152"/>
      <c r="DC13" s="152"/>
      <c r="DD13" s="152"/>
      <c r="DE13" s="152"/>
      <c r="DF13" s="152"/>
      <c r="DG13" s="152"/>
      <c r="DH13" s="152"/>
      <c r="DI13" s="152"/>
      <c r="DJ13" s="152"/>
      <c r="DK13" s="152"/>
      <c r="DL13" s="152"/>
      <c r="DM13" s="152"/>
      <c r="DN13" s="152"/>
      <c r="DO13" s="152"/>
      <c r="DP13" s="152"/>
      <c r="DQ13" s="152"/>
      <c r="DR13" s="152"/>
      <c r="DS13" s="152"/>
      <c r="DT13" s="152"/>
      <c r="DU13" s="152"/>
      <c r="DV13" s="152"/>
      <c r="DW13" s="108"/>
      <c r="DX13" s="152"/>
      <c r="DY13" s="152"/>
      <c r="DZ13" s="152"/>
      <c r="EA13" s="152"/>
      <c r="EB13" s="152"/>
      <c r="EC13" s="152"/>
      <c r="ED13" s="152"/>
      <c r="EE13" s="152"/>
      <c r="EF13" s="152"/>
      <c r="EG13" s="152"/>
      <c r="EH13" s="152"/>
      <c r="EI13" s="152"/>
      <c r="EJ13" s="152"/>
      <c r="EK13" s="152"/>
      <c r="EL13" s="152"/>
      <c r="EM13" s="152"/>
      <c r="EN13" s="152"/>
      <c r="EO13" s="152"/>
      <c r="EP13" s="152"/>
      <c r="EQ13" s="152"/>
      <c r="ER13" s="152"/>
      <c r="ES13" s="152"/>
      <c r="ET13" s="152"/>
      <c r="EU13" s="152"/>
      <c r="EV13" s="152"/>
      <c r="EW13" s="152"/>
      <c r="EX13" s="152"/>
      <c r="EY13" s="152"/>
      <c r="EZ13" s="152"/>
      <c r="FA13" s="152"/>
      <c r="FB13" s="108"/>
      <c r="FC13" s="152"/>
      <c r="FD13" s="152"/>
      <c r="FE13" s="152"/>
      <c r="FF13" s="152"/>
      <c r="FG13" s="152"/>
      <c r="FH13" s="152"/>
      <c r="FI13" s="152"/>
      <c r="FJ13" s="152"/>
      <c r="FK13" s="152"/>
      <c r="FL13" s="152"/>
      <c r="FM13" s="152"/>
      <c r="FN13" s="152"/>
      <c r="FO13" s="152"/>
      <c r="FP13" s="152"/>
      <c r="FQ13" s="152"/>
      <c r="FR13" s="152"/>
      <c r="FS13" s="152"/>
      <c r="FT13" s="152"/>
      <c r="FU13" s="152"/>
      <c r="FV13" s="152"/>
      <c r="FW13" s="152"/>
      <c r="FX13" s="152"/>
      <c r="FY13" s="152"/>
      <c r="FZ13" s="152"/>
      <c r="GA13" s="152"/>
      <c r="GB13" s="152"/>
      <c r="GC13" s="152"/>
      <c r="GD13" s="152"/>
      <c r="GE13" s="152"/>
      <c r="GF13" s="152"/>
      <c r="GG13" s="108"/>
      <c r="GH13" s="152"/>
      <c r="GI13" s="152"/>
      <c r="GJ13" s="152"/>
      <c r="GK13" s="152"/>
      <c r="GL13" s="152"/>
      <c r="GM13" s="152"/>
      <c r="GN13" s="152"/>
      <c r="GO13" s="152"/>
      <c r="GP13" s="152"/>
      <c r="GQ13" s="152"/>
      <c r="GR13" s="152"/>
      <c r="GS13" s="152"/>
      <c r="GT13" s="152"/>
      <c r="GU13" s="152"/>
      <c r="GV13" s="152"/>
      <c r="GW13" s="152"/>
      <c r="GX13" s="152"/>
      <c r="GY13" s="152"/>
      <c r="GZ13" s="152"/>
      <c r="HA13" s="152"/>
      <c r="HB13" s="152"/>
      <c r="HC13" s="152"/>
      <c r="HD13" s="152"/>
      <c r="HE13" s="152"/>
      <c r="HF13" s="152"/>
      <c r="HG13" s="152"/>
      <c r="HH13" s="152"/>
      <c r="HI13" s="152"/>
      <c r="HJ13" s="152"/>
      <c r="HK13" s="152"/>
      <c r="HL13" s="108"/>
      <c r="HM13" s="153"/>
      <c r="HN13" s="153"/>
      <c r="HO13" s="153"/>
      <c r="HP13" s="153"/>
      <c r="HQ13" s="153"/>
      <c r="HR13" s="153"/>
      <c r="HS13" s="153"/>
      <c r="HT13" s="153"/>
      <c r="HU13" s="153"/>
      <c r="HV13" s="153"/>
      <c r="HW13" s="153"/>
      <c r="HX13" s="153"/>
      <c r="HY13" s="153"/>
      <c r="HZ13" s="153"/>
      <c r="IA13" s="153"/>
      <c r="IB13" s="153"/>
      <c r="IC13" s="153"/>
      <c r="ID13" s="153"/>
      <c r="IE13" s="153"/>
      <c r="IF13" s="153"/>
      <c r="IG13" s="153"/>
      <c r="IH13" s="153"/>
      <c r="II13" s="153"/>
      <c r="IJ13" s="153"/>
      <c r="IK13" s="153"/>
      <c r="IL13" s="153"/>
      <c r="IM13" s="153"/>
      <c r="IN13" s="153"/>
      <c r="IO13" s="153"/>
      <c r="IP13" s="153"/>
      <c r="IQ13" s="108"/>
      <c r="IR13" s="153"/>
      <c r="IS13" s="153"/>
      <c r="IT13" s="153"/>
      <c r="IU13" s="153"/>
      <c r="IV13" s="153"/>
      <c r="IW13" s="153"/>
      <c r="IX13" s="153"/>
      <c r="IY13" s="153"/>
      <c r="IZ13" s="153"/>
      <c r="JA13" s="153"/>
      <c r="JB13" s="153"/>
      <c r="JC13" s="153"/>
      <c r="JD13" s="153"/>
      <c r="JE13" s="153"/>
      <c r="JF13" s="153"/>
      <c r="JG13" s="153"/>
      <c r="JH13" s="153"/>
      <c r="JI13" s="153"/>
      <c r="JJ13" s="153"/>
      <c r="JK13" s="153"/>
      <c r="JL13" s="153"/>
      <c r="JM13" s="153"/>
      <c r="JN13" s="153"/>
      <c r="JO13" s="153"/>
      <c r="JP13" s="153"/>
      <c r="JQ13" s="153"/>
      <c r="JR13" s="153"/>
      <c r="JS13" s="153"/>
      <c r="JT13" s="153"/>
      <c r="JU13" s="153"/>
      <c r="JV13" s="108"/>
      <c r="JW13" s="153"/>
      <c r="JX13" s="153"/>
      <c r="JY13" s="153"/>
      <c r="JZ13" s="153"/>
      <c r="KA13" s="153"/>
      <c r="KB13" s="153"/>
      <c r="KC13" s="153"/>
      <c r="KD13" s="153"/>
      <c r="KE13" s="153"/>
      <c r="KF13" s="153"/>
      <c r="KG13" s="153"/>
      <c r="KH13" s="153"/>
      <c r="KI13" s="153"/>
      <c r="KJ13" s="153"/>
      <c r="KK13" s="153"/>
      <c r="KL13" s="153"/>
      <c r="KM13" s="153"/>
      <c r="KN13" s="153"/>
      <c r="KO13" s="153"/>
      <c r="KP13" s="153"/>
      <c r="KQ13" s="153"/>
      <c r="KR13" s="153"/>
      <c r="KS13" s="153"/>
      <c r="KT13" s="153"/>
      <c r="KU13" s="153"/>
      <c r="KV13" s="153"/>
      <c r="KW13" s="153"/>
      <c r="KX13" s="153"/>
      <c r="KY13" s="153"/>
      <c r="KZ13" s="153"/>
      <c r="LA13" s="108"/>
      <c r="LB13" s="153"/>
      <c r="LC13" s="153"/>
      <c r="LD13" s="153"/>
      <c r="LE13" s="153"/>
      <c r="LF13" s="153"/>
      <c r="LG13" s="153"/>
      <c r="LH13" s="153"/>
      <c r="LI13" s="153"/>
      <c r="LJ13" s="153"/>
      <c r="LK13" s="153"/>
      <c r="LL13" s="153"/>
      <c r="LM13" s="153"/>
      <c r="LN13" s="153"/>
      <c r="LO13" s="153"/>
      <c r="LP13" s="153"/>
      <c r="LQ13" s="153"/>
      <c r="LR13" s="153"/>
      <c r="LS13" s="153"/>
      <c r="LT13" s="153"/>
      <c r="LU13" s="153"/>
      <c r="LV13" s="153"/>
      <c r="LW13" s="153"/>
      <c r="LX13" s="153"/>
      <c r="LY13" s="153"/>
      <c r="LZ13" s="153"/>
      <c r="MA13" s="153"/>
      <c r="MB13" s="153"/>
      <c r="MC13" s="153"/>
      <c r="MD13" s="153"/>
      <c r="ME13" s="153"/>
      <c r="MF13" s="108"/>
      <c r="MG13" s="153"/>
      <c r="MH13" s="153"/>
      <c r="MI13" s="153"/>
      <c r="MJ13" s="153"/>
      <c r="MK13" s="153"/>
      <c r="ML13" s="153"/>
      <c r="MM13" s="153"/>
      <c r="MN13" s="153"/>
      <c r="MO13" s="153"/>
      <c r="MP13" s="153"/>
      <c r="MQ13" s="153"/>
      <c r="MR13" s="153"/>
      <c r="MS13" s="153"/>
      <c r="MT13" s="153"/>
      <c r="MU13" s="153"/>
      <c r="MV13" s="153"/>
      <c r="MW13" s="153"/>
      <c r="MX13" s="153"/>
      <c r="MY13" s="153"/>
      <c r="MZ13" s="153"/>
      <c r="NA13" s="153"/>
      <c r="NB13" s="153"/>
      <c r="NC13" s="153"/>
      <c r="ND13" s="153"/>
      <c r="NE13" s="153"/>
      <c r="NF13" s="153"/>
      <c r="NG13" s="153"/>
      <c r="NH13" s="153"/>
      <c r="NI13" s="153"/>
      <c r="NJ13" s="153"/>
      <c r="NK13" s="108"/>
      <c r="NL13" s="112"/>
      <c r="NM13" s="113"/>
      <c r="NN13" s="121"/>
      <c r="NO13" s="123"/>
      <c r="NP13" s="117"/>
      <c r="NQ13" s="184"/>
      <c r="NR13" s="185"/>
      <c r="NS13" s="185"/>
      <c r="NT13" s="185"/>
    </row>
    <row r="14" spans="1:384" ht="15.9" customHeight="1" x14ac:dyDescent="0.25">
      <c r="A14" s="6">
        <f>'أسماء الطلاب'!B10</f>
        <v>9</v>
      </c>
      <c r="B14" s="6" t="str">
        <f>'أسماء الطلاب'!J10</f>
        <v>الأول1</v>
      </c>
      <c r="C14" s="6" t="str">
        <f>'أسماء الطلاب'!M10</f>
        <v>حسن محمد العلي المظلومة</v>
      </c>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107"/>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107"/>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107"/>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107"/>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107"/>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107"/>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107"/>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107"/>
      <c r="JW14" s="6"/>
      <c r="JX14" s="6"/>
      <c r="JY14" s="6"/>
      <c r="JZ14" s="6"/>
      <c r="KA14" s="6"/>
      <c r="KB14" s="6"/>
      <c r="KC14" s="6"/>
      <c r="KD14" s="6"/>
      <c r="KE14" s="6"/>
      <c r="KF14" s="6"/>
      <c r="KG14" s="6"/>
      <c r="KH14" s="6"/>
      <c r="KI14" s="6"/>
      <c r="KJ14" s="6"/>
      <c r="KK14" s="6"/>
      <c r="KL14" s="6"/>
      <c r="KM14" s="6"/>
      <c r="KN14" s="6"/>
      <c r="KO14" s="6"/>
      <c r="KP14" s="6"/>
      <c r="KQ14" s="6"/>
      <c r="KR14" s="6"/>
      <c r="KS14" s="6"/>
      <c r="KT14" s="6"/>
      <c r="KU14" s="6"/>
      <c r="KV14" s="6"/>
      <c r="KW14" s="6"/>
      <c r="KX14" s="6"/>
      <c r="KY14" s="6"/>
      <c r="KZ14" s="6"/>
      <c r="LA14" s="107"/>
      <c r="LB14" s="6"/>
      <c r="LC14" s="6"/>
      <c r="LD14" s="6"/>
      <c r="LE14" s="6"/>
      <c r="LF14" s="6"/>
      <c r="LG14" s="6"/>
      <c r="LH14" s="6"/>
      <c r="LI14" s="6"/>
      <c r="LJ14" s="6"/>
      <c r="LK14" s="6"/>
      <c r="LL14" s="6"/>
      <c r="LM14" s="6"/>
      <c r="LN14" s="6"/>
      <c r="LO14" s="6"/>
      <c r="LP14" s="6"/>
      <c r="LQ14" s="6"/>
      <c r="LR14" s="6"/>
      <c r="LS14" s="6"/>
      <c r="LT14" s="6"/>
      <c r="LU14" s="6"/>
      <c r="LV14" s="6"/>
      <c r="LW14" s="6"/>
      <c r="LX14" s="6"/>
      <c r="LY14" s="6"/>
      <c r="LZ14" s="6"/>
      <c r="MA14" s="6"/>
      <c r="MB14" s="6"/>
      <c r="MC14" s="6"/>
      <c r="MD14" s="6"/>
      <c r="ME14" s="6"/>
      <c r="MF14" s="107"/>
      <c r="MG14" s="6"/>
      <c r="MH14" s="6"/>
      <c r="MI14" s="6"/>
      <c r="MJ14" s="6"/>
      <c r="MK14" s="6"/>
      <c r="ML14" s="6"/>
      <c r="MM14" s="6"/>
      <c r="MN14" s="6"/>
      <c r="MO14" s="6"/>
      <c r="MP14" s="6"/>
      <c r="MQ14" s="6"/>
      <c r="MR14" s="6"/>
      <c r="MS14" s="6"/>
      <c r="MT14" s="6"/>
      <c r="MU14" s="6"/>
      <c r="MV14" s="6"/>
      <c r="MW14" s="6"/>
      <c r="MX14" s="6"/>
      <c r="MY14" s="6"/>
      <c r="MZ14" s="6"/>
      <c r="NA14" s="6"/>
      <c r="NB14" s="6"/>
      <c r="NC14" s="6"/>
      <c r="ND14" s="6"/>
      <c r="NE14" s="6"/>
      <c r="NF14" s="6"/>
      <c r="NG14" s="6"/>
      <c r="NH14" s="6"/>
      <c r="NI14" s="6"/>
      <c r="NJ14" s="6"/>
      <c r="NK14" s="107"/>
      <c r="NL14" s="109"/>
      <c r="NM14" s="6"/>
      <c r="NN14" s="107"/>
      <c r="NO14" s="109"/>
      <c r="NP14" s="6"/>
      <c r="NQ14" s="107"/>
      <c r="NR14" s="185"/>
      <c r="NS14" s="185"/>
      <c r="NT14" s="185"/>
    </row>
    <row r="15" spans="1:384" ht="15.9" customHeight="1" x14ac:dyDescent="0.25">
      <c r="A15" s="147">
        <f>'أسماء الطلاب'!B11</f>
        <v>10</v>
      </c>
      <c r="B15" s="168" t="str">
        <f>'أسماء الطلاب'!J11</f>
        <v>الأول1</v>
      </c>
      <c r="C15" s="147" t="str">
        <f>'أسماء الطلاب'!M11</f>
        <v>خالد سعيد السعيد</v>
      </c>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c r="BI15" s="147"/>
      <c r="BJ15" s="147"/>
      <c r="BK15" s="147"/>
      <c r="BL15" s="147"/>
      <c r="BM15" s="108"/>
      <c r="BN15" s="147"/>
      <c r="BO15" s="147"/>
      <c r="BP15" s="147"/>
      <c r="BQ15" s="147"/>
      <c r="BR15" s="147"/>
      <c r="BS15" s="147"/>
      <c r="BT15" s="147"/>
      <c r="BU15" s="147"/>
      <c r="BV15" s="147"/>
      <c r="BW15" s="147"/>
      <c r="BX15" s="147"/>
      <c r="BY15" s="147"/>
      <c r="BZ15" s="147"/>
      <c r="CA15" s="147"/>
      <c r="CB15" s="147"/>
      <c r="CC15" s="147"/>
      <c r="CD15" s="147"/>
      <c r="CE15" s="147"/>
      <c r="CF15" s="147"/>
      <c r="CG15" s="147"/>
      <c r="CH15" s="147"/>
      <c r="CI15" s="147"/>
      <c r="CJ15" s="147"/>
      <c r="CK15" s="147"/>
      <c r="CL15" s="147"/>
      <c r="CM15" s="147"/>
      <c r="CN15" s="147"/>
      <c r="CO15" s="147"/>
      <c r="CP15" s="147"/>
      <c r="CQ15" s="147"/>
      <c r="CR15" s="108"/>
      <c r="CS15" s="152"/>
      <c r="CT15" s="152"/>
      <c r="CU15" s="152"/>
      <c r="CV15" s="152"/>
      <c r="CW15" s="152"/>
      <c r="CX15" s="152"/>
      <c r="CY15" s="152"/>
      <c r="CZ15" s="152"/>
      <c r="DA15" s="152"/>
      <c r="DB15" s="152"/>
      <c r="DC15" s="152"/>
      <c r="DD15" s="152"/>
      <c r="DE15" s="152"/>
      <c r="DF15" s="152"/>
      <c r="DG15" s="152"/>
      <c r="DH15" s="152"/>
      <c r="DI15" s="152"/>
      <c r="DJ15" s="152"/>
      <c r="DK15" s="152"/>
      <c r="DL15" s="152"/>
      <c r="DM15" s="152"/>
      <c r="DN15" s="152"/>
      <c r="DO15" s="152"/>
      <c r="DP15" s="152"/>
      <c r="DQ15" s="152"/>
      <c r="DR15" s="152"/>
      <c r="DS15" s="152"/>
      <c r="DT15" s="152"/>
      <c r="DU15" s="152"/>
      <c r="DV15" s="152"/>
      <c r="DW15" s="108"/>
      <c r="DX15" s="152"/>
      <c r="DY15" s="152"/>
      <c r="DZ15" s="152"/>
      <c r="EA15" s="152"/>
      <c r="EB15" s="152"/>
      <c r="EC15" s="152"/>
      <c r="ED15" s="152"/>
      <c r="EE15" s="152"/>
      <c r="EF15" s="152"/>
      <c r="EG15" s="152"/>
      <c r="EH15" s="152"/>
      <c r="EI15" s="152"/>
      <c r="EJ15" s="152"/>
      <c r="EK15" s="152"/>
      <c r="EL15" s="152"/>
      <c r="EM15" s="152"/>
      <c r="EN15" s="152"/>
      <c r="EO15" s="152"/>
      <c r="EP15" s="152"/>
      <c r="EQ15" s="152"/>
      <c r="ER15" s="152"/>
      <c r="ES15" s="152"/>
      <c r="ET15" s="152"/>
      <c r="EU15" s="152"/>
      <c r="EV15" s="152"/>
      <c r="EW15" s="152"/>
      <c r="EX15" s="152"/>
      <c r="EY15" s="152"/>
      <c r="EZ15" s="152"/>
      <c r="FA15" s="152"/>
      <c r="FB15" s="108"/>
      <c r="FC15" s="152"/>
      <c r="FD15" s="152"/>
      <c r="FE15" s="152"/>
      <c r="FF15" s="152"/>
      <c r="FG15" s="152"/>
      <c r="FH15" s="152"/>
      <c r="FI15" s="152"/>
      <c r="FJ15" s="152"/>
      <c r="FK15" s="152"/>
      <c r="FL15" s="152"/>
      <c r="FM15" s="152"/>
      <c r="FN15" s="152"/>
      <c r="FO15" s="152"/>
      <c r="FP15" s="152"/>
      <c r="FQ15" s="152"/>
      <c r="FR15" s="152"/>
      <c r="FS15" s="152"/>
      <c r="FT15" s="152"/>
      <c r="FU15" s="152"/>
      <c r="FV15" s="152"/>
      <c r="FW15" s="152"/>
      <c r="FX15" s="152"/>
      <c r="FY15" s="152"/>
      <c r="FZ15" s="152"/>
      <c r="GA15" s="152"/>
      <c r="GB15" s="152"/>
      <c r="GC15" s="152"/>
      <c r="GD15" s="152"/>
      <c r="GE15" s="152"/>
      <c r="GF15" s="152"/>
      <c r="GG15" s="108"/>
      <c r="GH15" s="152"/>
      <c r="GI15" s="152"/>
      <c r="GJ15" s="152"/>
      <c r="GK15" s="152"/>
      <c r="GL15" s="152"/>
      <c r="GM15" s="152"/>
      <c r="GN15" s="152"/>
      <c r="GO15" s="152"/>
      <c r="GP15" s="152"/>
      <c r="GQ15" s="152"/>
      <c r="GR15" s="152"/>
      <c r="GS15" s="152"/>
      <c r="GT15" s="152"/>
      <c r="GU15" s="152"/>
      <c r="GV15" s="152"/>
      <c r="GW15" s="152"/>
      <c r="GX15" s="152"/>
      <c r="GY15" s="152"/>
      <c r="GZ15" s="152"/>
      <c r="HA15" s="152"/>
      <c r="HB15" s="152"/>
      <c r="HC15" s="152"/>
      <c r="HD15" s="152"/>
      <c r="HE15" s="152"/>
      <c r="HF15" s="152"/>
      <c r="HG15" s="152"/>
      <c r="HH15" s="152"/>
      <c r="HI15" s="152"/>
      <c r="HJ15" s="152"/>
      <c r="HK15" s="152"/>
      <c r="HL15" s="108"/>
      <c r="HM15" s="153"/>
      <c r="HN15" s="153"/>
      <c r="HO15" s="153"/>
      <c r="HP15" s="153"/>
      <c r="HQ15" s="153"/>
      <c r="HR15" s="153"/>
      <c r="HS15" s="153"/>
      <c r="HT15" s="153"/>
      <c r="HU15" s="153"/>
      <c r="HV15" s="153"/>
      <c r="HW15" s="153"/>
      <c r="HX15" s="153"/>
      <c r="HY15" s="153"/>
      <c r="HZ15" s="153"/>
      <c r="IA15" s="153"/>
      <c r="IB15" s="153"/>
      <c r="IC15" s="153"/>
      <c r="ID15" s="153"/>
      <c r="IE15" s="153"/>
      <c r="IF15" s="153"/>
      <c r="IG15" s="153"/>
      <c r="IH15" s="153"/>
      <c r="II15" s="153"/>
      <c r="IJ15" s="153"/>
      <c r="IK15" s="153"/>
      <c r="IL15" s="153"/>
      <c r="IM15" s="153"/>
      <c r="IN15" s="153"/>
      <c r="IO15" s="153"/>
      <c r="IP15" s="153"/>
      <c r="IQ15" s="108"/>
      <c r="IR15" s="153"/>
      <c r="IS15" s="153"/>
      <c r="IT15" s="153"/>
      <c r="IU15" s="153"/>
      <c r="IV15" s="153"/>
      <c r="IW15" s="153"/>
      <c r="IX15" s="153"/>
      <c r="IY15" s="153"/>
      <c r="IZ15" s="153"/>
      <c r="JA15" s="153"/>
      <c r="JB15" s="153"/>
      <c r="JC15" s="153"/>
      <c r="JD15" s="153"/>
      <c r="JE15" s="153"/>
      <c r="JF15" s="153"/>
      <c r="JG15" s="153"/>
      <c r="JH15" s="153"/>
      <c r="JI15" s="153"/>
      <c r="JJ15" s="153"/>
      <c r="JK15" s="153"/>
      <c r="JL15" s="153"/>
      <c r="JM15" s="153"/>
      <c r="JN15" s="153"/>
      <c r="JO15" s="153"/>
      <c r="JP15" s="153"/>
      <c r="JQ15" s="153"/>
      <c r="JR15" s="153"/>
      <c r="JS15" s="153"/>
      <c r="JT15" s="153"/>
      <c r="JU15" s="153"/>
      <c r="JV15" s="108"/>
      <c r="JW15" s="153"/>
      <c r="JX15" s="153"/>
      <c r="JY15" s="153"/>
      <c r="JZ15" s="153"/>
      <c r="KA15" s="153"/>
      <c r="KB15" s="153"/>
      <c r="KC15" s="153"/>
      <c r="KD15" s="153"/>
      <c r="KE15" s="153"/>
      <c r="KF15" s="153"/>
      <c r="KG15" s="153"/>
      <c r="KH15" s="153"/>
      <c r="KI15" s="153"/>
      <c r="KJ15" s="153"/>
      <c r="KK15" s="153"/>
      <c r="KL15" s="153"/>
      <c r="KM15" s="153"/>
      <c r="KN15" s="153"/>
      <c r="KO15" s="153"/>
      <c r="KP15" s="153"/>
      <c r="KQ15" s="153"/>
      <c r="KR15" s="153"/>
      <c r="KS15" s="153"/>
      <c r="KT15" s="153"/>
      <c r="KU15" s="153"/>
      <c r="KV15" s="153"/>
      <c r="KW15" s="153"/>
      <c r="KX15" s="153"/>
      <c r="KY15" s="153"/>
      <c r="KZ15" s="153"/>
      <c r="LA15" s="108"/>
      <c r="LB15" s="153"/>
      <c r="LC15" s="153"/>
      <c r="LD15" s="153"/>
      <c r="LE15" s="153"/>
      <c r="LF15" s="153"/>
      <c r="LG15" s="153"/>
      <c r="LH15" s="153"/>
      <c r="LI15" s="153"/>
      <c r="LJ15" s="153"/>
      <c r="LK15" s="153"/>
      <c r="LL15" s="153"/>
      <c r="LM15" s="153"/>
      <c r="LN15" s="153"/>
      <c r="LO15" s="153"/>
      <c r="LP15" s="153"/>
      <c r="LQ15" s="153"/>
      <c r="LR15" s="153"/>
      <c r="LS15" s="153"/>
      <c r="LT15" s="153"/>
      <c r="LU15" s="153"/>
      <c r="LV15" s="153"/>
      <c r="LW15" s="153"/>
      <c r="LX15" s="153"/>
      <c r="LY15" s="153"/>
      <c r="LZ15" s="153"/>
      <c r="MA15" s="153"/>
      <c r="MB15" s="153"/>
      <c r="MC15" s="153"/>
      <c r="MD15" s="153"/>
      <c r="ME15" s="153"/>
      <c r="MF15" s="108"/>
      <c r="MG15" s="153"/>
      <c r="MH15" s="153"/>
      <c r="MI15" s="153"/>
      <c r="MJ15" s="153"/>
      <c r="MK15" s="153"/>
      <c r="ML15" s="153"/>
      <c r="MM15" s="153"/>
      <c r="MN15" s="153"/>
      <c r="MO15" s="153"/>
      <c r="MP15" s="153"/>
      <c r="MQ15" s="153"/>
      <c r="MR15" s="153"/>
      <c r="MS15" s="153"/>
      <c r="MT15" s="153"/>
      <c r="MU15" s="153"/>
      <c r="MV15" s="153"/>
      <c r="MW15" s="153"/>
      <c r="MX15" s="153"/>
      <c r="MY15" s="153"/>
      <c r="MZ15" s="153"/>
      <c r="NA15" s="153"/>
      <c r="NB15" s="153"/>
      <c r="NC15" s="153"/>
      <c r="ND15" s="153"/>
      <c r="NE15" s="153"/>
      <c r="NF15" s="153"/>
      <c r="NG15" s="153"/>
      <c r="NH15" s="153"/>
      <c r="NI15" s="153"/>
      <c r="NJ15" s="153"/>
      <c r="NK15" s="108"/>
      <c r="NL15" s="112"/>
      <c r="NM15" s="113"/>
      <c r="NN15" s="121"/>
      <c r="NO15" s="123"/>
      <c r="NP15" s="117"/>
      <c r="NQ15" s="118"/>
    </row>
    <row r="16" spans="1:384" ht="15.9" customHeight="1" x14ac:dyDescent="0.25">
      <c r="A16" s="6">
        <f>'أسماء الطلاب'!B12</f>
        <v>11</v>
      </c>
      <c r="B16" s="6" t="str">
        <f>'أسماء الطلاب'!J12</f>
        <v>الأول1</v>
      </c>
      <c r="C16" s="6" t="str">
        <f>'أسماء الطلاب'!M12</f>
        <v>خديجة حسن العلي المظلومة</v>
      </c>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107"/>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107"/>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107"/>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107"/>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107"/>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107"/>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107"/>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107"/>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107"/>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107"/>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107"/>
      <c r="NL16" s="109"/>
      <c r="NM16" s="6"/>
      <c r="NN16" s="107"/>
      <c r="NO16" s="109"/>
      <c r="NP16" s="6"/>
      <c r="NQ16" s="110"/>
    </row>
    <row r="17" spans="1:381" ht="15.9" customHeight="1" x14ac:dyDescent="0.25">
      <c r="A17" s="147">
        <f>'أسماء الطلاب'!B13</f>
        <v>12</v>
      </c>
      <c r="B17" s="168" t="str">
        <f>'أسماء الطلاب'!J13</f>
        <v>الأول1</v>
      </c>
      <c r="C17" s="147" t="str">
        <f>'أسماء الطلاب'!M13</f>
        <v>خديجة محمود العلي المظلومة</v>
      </c>
      <c r="D17" s="147"/>
      <c r="E17" s="147"/>
      <c r="F17" s="147"/>
      <c r="G17" s="147"/>
      <c r="H17" s="147"/>
      <c r="I17" s="147"/>
      <c r="J17" s="147"/>
      <c r="K17" s="147"/>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c r="BI17" s="147"/>
      <c r="BJ17" s="147"/>
      <c r="BK17" s="147"/>
      <c r="BL17" s="147"/>
      <c r="BM17" s="108"/>
      <c r="BN17" s="147"/>
      <c r="BO17" s="147"/>
      <c r="BP17" s="147"/>
      <c r="BQ17" s="147"/>
      <c r="BR17" s="147"/>
      <c r="BS17" s="147"/>
      <c r="BT17" s="147"/>
      <c r="BU17" s="147"/>
      <c r="BV17" s="147"/>
      <c r="BW17" s="147"/>
      <c r="BX17" s="147"/>
      <c r="BY17" s="147"/>
      <c r="BZ17" s="147"/>
      <c r="CA17" s="147"/>
      <c r="CB17" s="147"/>
      <c r="CC17" s="147"/>
      <c r="CD17" s="147"/>
      <c r="CE17" s="147"/>
      <c r="CF17" s="147"/>
      <c r="CG17" s="147"/>
      <c r="CH17" s="147"/>
      <c r="CI17" s="147"/>
      <c r="CJ17" s="147"/>
      <c r="CK17" s="147"/>
      <c r="CL17" s="147"/>
      <c r="CM17" s="147"/>
      <c r="CN17" s="147"/>
      <c r="CO17" s="147"/>
      <c r="CP17" s="147"/>
      <c r="CQ17" s="147"/>
      <c r="CR17" s="108"/>
      <c r="CS17" s="152"/>
      <c r="CT17" s="152"/>
      <c r="CU17" s="152"/>
      <c r="CV17" s="152"/>
      <c r="CW17" s="152"/>
      <c r="CX17" s="152"/>
      <c r="CY17" s="152"/>
      <c r="CZ17" s="152"/>
      <c r="DA17" s="152"/>
      <c r="DB17" s="152"/>
      <c r="DC17" s="152"/>
      <c r="DD17" s="152"/>
      <c r="DE17" s="152"/>
      <c r="DF17" s="152"/>
      <c r="DG17" s="152"/>
      <c r="DH17" s="152"/>
      <c r="DI17" s="152"/>
      <c r="DJ17" s="152"/>
      <c r="DK17" s="152"/>
      <c r="DL17" s="152"/>
      <c r="DM17" s="152"/>
      <c r="DN17" s="152"/>
      <c r="DO17" s="152"/>
      <c r="DP17" s="152"/>
      <c r="DQ17" s="152"/>
      <c r="DR17" s="152"/>
      <c r="DS17" s="152"/>
      <c r="DT17" s="152"/>
      <c r="DU17" s="152"/>
      <c r="DV17" s="152"/>
      <c r="DW17" s="108"/>
      <c r="DX17" s="152"/>
      <c r="DY17" s="152"/>
      <c r="DZ17" s="152"/>
      <c r="EA17" s="152"/>
      <c r="EB17" s="152"/>
      <c r="EC17" s="152"/>
      <c r="ED17" s="152"/>
      <c r="EE17" s="152"/>
      <c r="EF17" s="152"/>
      <c r="EG17" s="152"/>
      <c r="EH17" s="152"/>
      <c r="EI17" s="152"/>
      <c r="EJ17" s="152"/>
      <c r="EK17" s="152"/>
      <c r="EL17" s="152"/>
      <c r="EM17" s="152"/>
      <c r="EN17" s="152"/>
      <c r="EO17" s="152"/>
      <c r="EP17" s="152"/>
      <c r="EQ17" s="152"/>
      <c r="ER17" s="152"/>
      <c r="ES17" s="152"/>
      <c r="ET17" s="152"/>
      <c r="EU17" s="152"/>
      <c r="EV17" s="152"/>
      <c r="EW17" s="152"/>
      <c r="EX17" s="152"/>
      <c r="EY17" s="152"/>
      <c r="EZ17" s="152"/>
      <c r="FA17" s="152"/>
      <c r="FB17" s="108"/>
      <c r="FC17" s="152"/>
      <c r="FD17" s="152"/>
      <c r="FE17" s="152"/>
      <c r="FF17" s="152"/>
      <c r="FG17" s="152"/>
      <c r="FH17" s="152"/>
      <c r="FI17" s="152"/>
      <c r="FJ17" s="152"/>
      <c r="FK17" s="152"/>
      <c r="FL17" s="152"/>
      <c r="FM17" s="152"/>
      <c r="FN17" s="152"/>
      <c r="FO17" s="152"/>
      <c r="FP17" s="152"/>
      <c r="FQ17" s="152"/>
      <c r="FR17" s="152"/>
      <c r="FS17" s="152"/>
      <c r="FT17" s="152"/>
      <c r="FU17" s="152"/>
      <c r="FV17" s="152"/>
      <c r="FW17" s="152"/>
      <c r="FX17" s="152"/>
      <c r="FY17" s="152"/>
      <c r="FZ17" s="152"/>
      <c r="GA17" s="152"/>
      <c r="GB17" s="152"/>
      <c r="GC17" s="152"/>
      <c r="GD17" s="152"/>
      <c r="GE17" s="152"/>
      <c r="GF17" s="152"/>
      <c r="GG17" s="108"/>
      <c r="GH17" s="152"/>
      <c r="GI17" s="152"/>
      <c r="GJ17" s="152"/>
      <c r="GK17" s="152"/>
      <c r="GL17" s="152"/>
      <c r="GM17" s="152"/>
      <c r="GN17" s="152"/>
      <c r="GO17" s="152"/>
      <c r="GP17" s="152"/>
      <c r="GQ17" s="152"/>
      <c r="GR17" s="152"/>
      <c r="GS17" s="152"/>
      <c r="GT17" s="152"/>
      <c r="GU17" s="152"/>
      <c r="GV17" s="152"/>
      <c r="GW17" s="152"/>
      <c r="GX17" s="152"/>
      <c r="GY17" s="152"/>
      <c r="GZ17" s="152"/>
      <c r="HA17" s="152"/>
      <c r="HB17" s="152"/>
      <c r="HC17" s="152"/>
      <c r="HD17" s="152"/>
      <c r="HE17" s="152"/>
      <c r="HF17" s="152"/>
      <c r="HG17" s="152"/>
      <c r="HH17" s="152"/>
      <c r="HI17" s="152"/>
      <c r="HJ17" s="152"/>
      <c r="HK17" s="152"/>
      <c r="HL17" s="108"/>
      <c r="HM17" s="153"/>
      <c r="HN17" s="153"/>
      <c r="HO17" s="153"/>
      <c r="HP17" s="153"/>
      <c r="HQ17" s="153"/>
      <c r="HR17" s="153"/>
      <c r="HS17" s="153"/>
      <c r="HT17" s="153"/>
      <c r="HU17" s="153"/>
      <c r="HV17" s="153"/>
      <c r="HW17" s="153"/>
      <c r="HX17" s="153"/>
      <c r="HY17" s="153"/>
      <c r="HZ17" s="153"/>
      <c r="IA17" s="153"/>
      <c r="IB17" s="153"/>
      <c r="IC17" s="153"/>
      <c r="ID17" s="153"/>
      <c r="IE17" s="153"/>
      <c r="IF17" s="153"/>
      <c r="IG17" s="153"/>
      <c r="IH17" s="153"/>
      <c r="II17" s="153"/>
      <c r="IJ17" s="153"/>
      <c r="IK17" s="153"/>
      <c r="IL17" s="153"/>
      <c r="IM17" s="153"/>
      <c r="IN17" s="153"/>
      <c r="IO17" s="153"/>
      <c r="IP17" s="153"/>
      <c r="IQ17" s="108"/>
      <c r="IR17" s="153"/>
      <c r="IS17" s="153"/>
      <c r="IT17" s="153"/>
      <c r="IU17" s="153"/>
      <c r="IV17" s="153"/>
      <c r="IW17" s="153"/>
      <c r="IX17" s="153"/>
      <c r="IY17" s="153"/>
      <c r="IZ17" s="153"/>
      <c r="JA17" s="153"/>
      <c r="JB17" s="153"/>
      <c r="JC17" s="153"/>
      <c r="JD17" s="153"/>
      <c r="JE17" s="153"/>
      <c r="JF17" s="153"/>
      <c r="JG17" s="153"/>
      <c r="JH17" s="153"/>
      <c r="JI17" s="153"/>
      <c r="JJ17" s="153"/>
      <c r="JK17" s="153"/>
      <c r="JL17" s="153"/>
      <c r="JM17" s="153"/>
      <c r="JN17" s="153"/>
      <c r="JO17" s="153"/>
      <c r="JP17" s="153"/>
      <c r="JQ17" s="153"/>
      <c r="JR17" s="153"/>
      <c r="JS17" s="153"/>
      <c r="JT17" s="153"/>
      <c r="JU17" s="153"/>
      <c r="JV17" s="108"/>
      <c r="JW17" s="153"/>
      <c r="JX17" s="153"/>
      <c r="JY17" s="153"/>
      <c r="JZ17" s="153"/>
      <c r="KA17" s="153"/>
      <c r="KB17" s="153"/>
      <c r="KC17" s="153"/>
      <c r="KD17" s="153"/>
      <c r="KE17" s="153"/>
      <c r="KF17" s="153"/>
      <c r="KG17" s="153"/>
      <c r="KH17" s="153"/>
      <c r="KI17" s="153"/>
      <c r="KJ17" s="153"/>
      <c r="KK17" s="153"/>
      <c r="KL17" s="153"/>
      <c r="KM17" s="153"/>
      <c r="KN17" s="153"/>
      <c r="KO17" s="153"/>
      <c r="KP17" s="153"/>
      <c r="KQ17" s="153"/>
      <c r="KR17" s="153"/>
      <c r="KS17" s="153"/>
      <c r="KT17" s="153"/>
      <c r="KU17" s="153"/>
      <c r="KV17" s="153"/>
      <c r="KW17" s="153"/>
      <c r="KX17" s="153"/>
      <c r="KY17" s="153"/>
      <c r="KZ17" s="153"/>
      <c r="LA17" s="108"/>
      <c r="LB17" s="153"/>
      <c r="LC17" s="153"/>
      <c r="LD17" s="153"/>
      <c r="LE17" s="153"/>
      <c r="LF17" s="153"/>
      <c r="LG17" s="153"/>
      <c r="LH17" s="153"/>
      <c r="LI17" s="153"/>
      <c r="LJ17" s="153"/>
      <c r="LK17" s="153"/>
      <c r="LL17" s="153"/>
      <c r="LM17" s="153"/>
      <c r="LN17" s="153"/>
      <c r="LO17" s="153"/>
      <c r="LP17" s="153"/>
      <c r="LQ17" s="153"/>
      <c r="LR17" s="153"/>
      <c r="LS17" s="153"/>
      <c r="LT17" s="153"/>
      <c r="LU17" s="153"/>
      <c r="LV17" s="153"/>
      <c r="LW17" s="153"/>
      <c r="LX17" s="153"/>
      <c r="LY17" s="153"/>
      <c r="LZ17" s="153"/>
      <c r="MA17" s="153"/>
      <c r="MB17" s="153"/>
      <c r="MC17" s="153"/>
      <c r="MD17" s="153"/>
      <c r="ME17" s="153"/>
      <c r="MF17" s="108"/>
      <c r="MG17" s="153"/>
      <c r="MH17" s="153"/>
      <c r="MI17" s="153"/>
      <c r="MJ17" s="153"/>
      <c r="MK17" s="153"/>
      <c r="ML17" s="153"/>
      <c r="MM17" s="153"/>
      <c r="MN17" s="153"/>
      <c r="MO17" s="153"/>
      <c r="MP17" s="153"/>
      <c r="MQ17" s="153"/>
      <c r="MR17" s="153"/>
      <c r="MS17" s="153"/>
      <c r="MT17" s="153"/>
      <c r="MU17" s="153"/>
      <c r="MV17" s="153"/>
      <c r="MW17" s="153"/>
      <c r="MX17" s="153"/>
      <c r="MY17" s="153"/>
      <c r="MZ17" s="153"/>
      <c r="NA17" s="153"/>
      <c r="NB17" s="153"/>
      <c r="NC17" s="153"/>
      <c r="ND17" s="153"/>
      <c r="NE17" s="153"/>
      <c r="NF17" s="153"/>
      <c r="NG17" s="153"/>
      <c r="NH17" s="153"/>
      <c r="NI17" s="153"/>
      <c r="NJ17" s="153"/>
      <c r="NK17" s="108"/>
      <c r="NL17" s="112"/>
      <c r="NM17" s="113"/>
      <c r="NN17" s="121"/>
      <c r="NO17" s="123"/>
      <c r="NP17" s="117"/>
      <c r="NQ17" s="118"/>
    </row>
    <row r="18" spans="1:381" ht="15.9" customHeight="1" x14ac:dyDescent="0.25">
      <c r="A18" s="6">
        <f>'أسماء الطلاب'!B14</f>
        <v>13</v>
      </c>
      <c r="B18" s="6" t="str">
        <f>'أسماء الطلاب'!J14</f>
        <v>الأول1</v>
      </c>
      <c r="C18" s="6" t="str">
        <f>'أسماء الطلاب'!M14</f>
        <v>رهام حسن اليوسف</v>
      </c>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107"/>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107"/>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107"/>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107"/>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107"/>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107"/>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107"/>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107"/>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107"/>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107"/>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107"/>
      <c r="NL18" s="109"/>
      <c r="NM18" s="6"/>
      <c r="NN18" s="107"/>
      <c r="NO18" s="109"/>
      <c r="NP18" s="6"/>
      <c r="NQ18" s="110"/>
    </row>
    <row r="19" spans="1:381" ht="15.9" customHeight="1" x14ac:dyDescent="0.25">
      <c r="A19" s="147">
        <f>'أسماء الطلاب'!B15</f>
        <v>14</v>
      </c>
      <c r="B19" s="168" t="str">
        <f>'أسماء الطلاب'!J15</f>
        <v>الأول1</v>
      </c>
      <c r="C19" s="147" t="str">
        <f>'أسماء الطلاب'!M15</f>
        <v>زكريا عبد الرزاق النعسان</v>
      </c>
      <c r="D19" s="147"/>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c r="BI19" s="147"/>
      <c r="BJ19" s="147"/>
      <c r="BK19" s="147"/>
      <c r="BL19" s="147"/>
      <c r="BM19" s="108"/>
      <c r="BN19" s="147"/>
      <c r="BO19" s="147"/>
      <c r="BP19" s="147"/>
      <c r="BQ19" s="147"/>
      <c r="BR19" s="147"/>
      <c r="BS19" s="147"/>
      <c r="BT19" s="147"/>
      <c r="BU19" s="147"/>
      <c r="BV19" s="147"/>
      <c r="BW19" s="147"/>
      <c r="BX19" s="147"/>
      <c r="BY19" s="147"/>
      <c r="BZ19" s="147"/>
      <c r="CA19" s="147"/>
      <c r="CB19" s="147"/>
      <c r="CC19" s="147"/>
      <c r="CD19" s="147"/>
      <c r="CE19" s="147"/>
      <c r="CF19" s="147"/>
      <c r="CG19" s="147"/>
      <c r="CH19" s="147"/>
      <c r="CI19" s="147"/>
      <c r="CJ19" s="147"/>
      <c r="CK19" s="147"/>
      <c r="CL19" s="147"/>
      <c r="CM19" s="147"/>
      <c r="CN19" s="147"/>
      <c r="CO19" s="147"/>
      <c r="CP19" s="147"/>
      <c r="CQ19" s="147"/>
      <c r="CR19" s="108"/>
      <c r="CS19" s="152"/>
      <c r="CT19" s="152"/>
      <c r="CU19" s="152"/>
      <c r="CV19" s="152"/>
      <c r="CW19" s="152"/>
      <c r="CX19" s="152"/>
      <c r="CY19" s="152"/>
      <c r="CZ19" s="152"/>
      <c r="DA19" s="152"/>
      <c r="DB19" s="152"/>
      <c r="DC19" s="152"/>
      <c r="DD19" s="152"/>
      <c r="DE19" s="152"/>
      <c r="DF19" s="152"/>
      <c r="DG19" s="152"/>
      <c r="DH19" s="152"/>
      <c r="DI19" s="152"/>
      <c r="DJ19" s="152"/>
      <c r="DK19" s="152"/>
      <c r="DL19" s="152"/>
      <c r="DM19" s="152"/>
      <c r="DN19" s="152"/>
      <c r="DO19" s="152"/>
      <c r="DP19" s="152"/>
      <c r="DQ19" s="152"/>
      <c r="DR19" s="152"/>
      <c r="DS19" s="152"/>
      <c r="DT19" s="152"/>
      <c r="DU19" s="152"/>
      <c r="DV19" s="152"/>
      <c r="DW19" s="108"/>
      <c r="DX19" s="152"/>
      <c r="DY19" s="152"/>
      <c r="DZ19" s="152"/>
      <c r="EA19" s="152"/>
      <c r="EB19" s="152"/>
      <c r="EC19" s="152"/>
      <c r="ED19" s="152"/>
      <c r="EE19" s="152"/>
      <c r="EF19" s="152"/>
      <c r="EG19" s="152"/>
      <c r="EH19" s="152"/>
      <c r="EI19" s="152"/>
      <c r="EJ19" s="152"/>
      <c r="EK19" s="152"/>
      <c r="EL19" s="152"/>
      <c r="EM19" s="152"/>
      <c r="EN19" s="152"/>
      <c r="EO19" s="152"/>
      <c r="EP19" s="152"/>
      <c r="EQ19" s="152"/>
      <c r="ER19" s="152"/>
      <c r="ES19" s="152"/>
      <c r="ET19" s="152"/>
      <c r="EU19" s="152"/>
      <c r="EV19" s="152"/>
      <c r="EW19" s="152"/>
      <c r="EX19" s="152"/>
      <c r="EY19" s="152"/>
      <c r="EZ19" s="152"/>
      <c r="FA19" s="152"/>
      <c r="FB19" s="108"/>
      <c r="FC19" s="152"/>
      <c r="FD19" s="152"/>
      <c r="FE19" s="152"/>
      <c r="FF19" s="152"/>
      <c r="FG19" s="152"/>
      <c r="FH19" s="152"/>
      <c r="FI19" s="152"/>
      <c r="FJ19" s="152"/>
      <c r="FK19" s="152"/>
      <c r="FL19" s="152"/>
      <c r="FM19" s="152"/>
      <c r="FN19" s="152"/>
      <c r="FO19" s="152"/>
      <c r="FP19" s="152"/>
      <c r="FQ19" s="152"/>
      <c r="FR19" s="152"/>
      <c r="FS19" s="152"/>
      <c r="FT19" s="152"/>
      <c r="FU19" s="152"/>
      <c r="FV19" s="152"/>
      <c r="FW19" s="152"/>
      <c r="FX19" s="152"/>
      <c r="FY19" s="152"/>
      <c r="FZ19" s="152"/>
      <c r="GA19" s="152"/>
      <c r="GB19" s="152"/>
      <c r="GC19" s="152"/>
      <c r="GD19" s="152"/>
      <c r="GE19" s="152"/>
      <c r="GF19" s="152"/>
      <c r="GG19" s="108"/>
      <c r="GH19" s="152"/>
      <c r="GI19" s="152"/>
      <c r="GJ19" s="152"/>
      <c r="GK19" s="152"/>
      <c r="GL19" s="152"/>
      <c r="GM19" s="152"/>
      <c r="GN19" s="152"/>
      <c r="GO19" s="152"/>
      <c r="GP19" s="152"/>
      <c r="GQ19" s="152"/>
      <c r="GR19" s="152"/>
      <c r="GS19" s="152"/>
      <c r="GT19" s="152"/>
      <c r="GU19" s="152"/>
      <c r="GV19" s="152"/>
      <c r="GW19" s="152"/>
      <c r="GX19" s="152"/>
      <c r="GY19" s="152"/>
      <c r="GZ19" s="152"/>
      <c r="HA19" s="152"/>
      <c r="HB19" s="152"/>
      <c r="HC19" s="152"/>
      <c r="HD19" s="152"/>
      <c r="HE19" s="152"/>
      <c r="HF19" s="152"/>
      <c r="HG19" s="152"/>
      <c r="HH19" s="152"/>
      <c r="HI19" s="152"/>
      <c r="HJ19" s="152"/>
      <c r="HK19" s="152"/>
      <c r="HL19" s="108"/>
      <c r="HM19" s="153"/>
      <c r="HN19" s="153"/>
      <c r="HO19" s="153"/>
      <c r="HP19" s="153"/>
      <c r="HQ19" s="153"/>
      <c r="HR19" s="153"/>
      <c r="HS19" s="153"/>
      <c r="HT19" s="153"/>
      <c r="HU19" s="153"/>
      <c r="HV19" s="153"/>
      <c r="HW19" s="153"/>
      <c r="HX19" s="153"/>
      <c r="HY19" s="153"/>
      <c r="HZ19" s="153"/>
      <c r="IA19" s="153"/>
      <c r="IB19" s="153"/>
      <c r="IC19" s="153"/>
      <c r="ID19" s="153"/>
      <c r="IE19" s="153"/>
      <c r="IF19" s="153"/>
      <c r="IG19" s="153"/>
      <c r="IH19" s="153"/>
      <c r="II19" s="153"/>
      <c r="IJ19" s="153"/>
      <c r="IK19" s="153"/>
      <c r="IL19" s="153"/>
      <c r="IM19" s="153"/>
      <c r="IN19" s="153"/>
      <c r="IO19" s="153"/>
      <c r="IP19" s="153"/>
      <c r="IQ19" s="108"/>
      <c r="IR19" s="153"/>
      <c r="IS19" s="153"/>
      <c r="IT19" s="153"/>
      <c r="IU19" s="153"/>
      <c r="IV19" s="153"/>
      <c r="IW19" s="153"/>
      <c r="IX19" s="153"/>
      <c r="IY19" s="153"/>
      <c r="IZ19" s="153"/>
      <c r="JA19" s="153"/>
      <c r="JB19" s="153"/>
      <c r="JC19" s="153"/>
      <c r="JD19" s="153"/>
      <c r="JE19" s="153"/>
      <c r="JF19" s="153"/>
      <c r="JG19" s="153"/>
      <c r="JH19" s="153"/>
      <c r="JI19" s="153"/>
      <c r="JJ19" s="153"/>
      <c r="JK19" s="153"/>
      <c r="JL19" s="153"/>
      <c r="JM19" s="153"/>
      <c r="JN19" s="153"/>
      <c r="JO19" s="153"/>
      <c r="JP19" s="153"/>
      <c r="JQ19" s="153"/>
      <c r="JR19" s="153"/>
      <c r="JS19" s="153"/>
      <c r="JT19" s="153"/>
      <c r="JU19" s="153"/>
      <c r="JV19" s="108"/>
      <c r="JW19" s="153"/>
      <c r="JX19" s="153"/>
      <c r="JY19" s="153"/>
      <c r="JZ19" s="153"/>
      <c r="KA19" s="153"/>
      <c r="KB19" s="153"/>
      <c r="KC19" s="153"/>
      <c r="KD19" s="153"/>
      <c r="KE19" s="153"/>
      <c r="KF19" s="153"/>
      <c r="KG19" s="153"/>
      <c r="KH19" s="153"/>
      <c r="KI19" s="153"/>
      <c r="KJ19" s="153"/>
      <c r="KK19" s="153"/>
      <c r="KL19" s="153"/>
      <c r="KM19" s="153"/>
      <c r="KN19" s="153"/>
      <c r="KO19" s="153"/>
      <c r="KP19" s="153"/>
      <c r="KQ19" s="153"/>
      <c r="KR19" s="153"/>
      <c r="KS19" s="153"/>
      <c r="KT19" s="153"/>
      <c r="KU19" s="153"/>
      <c r="KV19" s="153"/>
      <c r="KW19" s="153"/>
      <c r="KX19" s="153"/>
      <c r="KY19" s="153"/>
      <c r="KZ19" s="153"/>
      <c r="LA19" s="108"/>
      <c r="LB19" s="153"/>
      <c r="LC19" s="153"/>
      <c r="LD19" s="153"/>
      <c r="LE19" s="153"/>
      <c r="LF19" s="153"/>
      <c r="LG19" s="153"/>
      <c r="LH19" s="153"/>
      <c r="LI19" s="153"/>
      <c r="LJ19" s="153"/>
      <c r="LK19" s="153"/>
      <c r="LL19" s="153"/>
      <c r="LM19" s="153"/>
      <c r="LN19" s="153"/>
      <c r="LO19" s="153"/>
      <c r="LP19" s="153"/>
      <c r="LQ19" s="153"/>
      <c r="LR19" s="153"/>
      <c r="LS19" s="153"/>
      <c r="LT19" s="153"/>
      <c r="LU19" s="153"/>
      <c r="LV19" s="153"/>
      <c r="LW19" s="153"/>
      <c r="LX19" s="153"/>
      <c r="LY19" s="153"/>
      <c r="LZ19" s="153"/>
      <c r="MA19" s="153"/>
      <c r="MB19" s="153"/>
      <c r="MC19" s="153"/>
      <c r="MD19" s="153"/>
      <c r="ME19" s="153"/>
      <c r="MF19" s="108"/>
      <c r="MG19" s="153"/>
      <c r="MH19" s="153"/>
      <c r="MI19" s="153"/>
      <c r="MJ19" s="153"/>
      <c r="MK19" s="153"/>
      <c r="ML19" s="153"/>
      <c r="MM19" s="153"/>
      <c r="MN19" s="153"/>
      <c r="MO19" s="153"/>
      <c r="MP19" s="153"/>
      <c r="MQ19" s="153"/>
      <c r="MR19" s="153"/>
      <c r="MS19" s="153"/>
      <c r="MT19" s="153"/>
      <c r="MU19" s="153"/>
      <c r="MV19" s="153"/>
      <c r="MW19" s="153"/>
      <c r="MX19" s="153"/>
      <c r="MY19" s="153"/>
      <c r="MZ19" s="153"/>
      <c r="NA19" s="153"/>
      <c r="NB19" s="153"/>
      <c r="NC19" s="153"/>
      <c r="ND19" s="153"/>
      <c r="NE19" s="153"/>
      <c r="NF19" s="153"/>
      <c r="NG19" s="153"/>
      <c r="NH19" s="153"/>
      <c r="NI19" s="153"/>
      <c r="NJ19" s="153"/>
      <c r="NK19" s="108"/>
      <c r="NL19" s="112"/>
      <c r="NM19" s="113"/>
      <c r="NN19" s="121"/>
      <c r="NO19" s="123"/>
      <c r="NP19" s="117"/>
      <c r="NQ19" s="118"/>
    </row>
    <row r="20" spans="1:381" ht="15.9" customHeight="1" x14ac:dyDescent="0.25">
      <c r="A20" s="6">
        <f>'أسماء الطلاب'!B16</f>
        <v>15</v>
      </c>
      <c r="B20" s="6" t="str">
        <f>'أسماء الطلاب'!J16</f>
        <v>الأول1</v>
      </c>
      <c r="C20" s="6" t="str">
        <f>'أسماء الطلاب'!M16</f>
        <v>سيدرا أنور الدرويش</v>
      </c>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107"/>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107"/>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107"/>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107"/>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107"/>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107"/>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107"/>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107"/>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10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107"/>
      <c r="MG20" s="6"/>
      <c r="MH20" s="6"/>
      <c r="MI20" s="6"/>
      <c r="MJ20" s="6"/>
      <c r="MK20" s="6"/>
      <c r="ML20" s="6"/>
      <c r="MM20" s="6"/>
      <c r="MN20" s="6"/>
      <c r="MO20" s="6"/>
      <c r="MP20" s="6"/>
      <c r="MQ20" s="6"/>
      <c r="MR20" s="6"/>
      <c r="MS20" s="6"/>
      <c r="MT20" s="6"/>
      <c r="MU20" s="6"/>
      <c r="MV20" s="6"/>
      <c r="MW20" s="6"/>
      <c r="MX20" s="6"/>
      <c r="MY20" s="6"/>
      <c r="MZ20" s="6"/>
      <c r="NA20" s="6"/>
      <c r="NB20" s="6"/>
      <c r="NC20" s="6"/>
      <c r="ND20" s="6"/>
      <c r="NE20" s="6"/>
      <c r="NF20" s="6"/>
      <c r="NG20" s="6"/>
      <c r="NH20" s="6"/>
      <c r="NI20" s="6"/>
      <c r="NJ20" s="6"/>
      <c r="NK20" s="107"/>
      <c r="NL20" s="109"/>
      <c r="NM20" s="6"/>
      <c r="NN20" s="107"/>
      <c r="NO20" s="109"/>
      <c r="NP20" s="6"/>
      <c r="NQ20" s="110"/>
    </row>
    <row r="21" spans="1:381" ht="15.9" customHeight="1" x14ac:dyDescent="0.25">
      <c r="A21" s="147">
        <f>'أسماء الطلاب'!B17</f>
        <v>16</v>
      </c>
      <c r="B21" s="168" t="str">
        <f>'أسماء الطلاب'!J17</f>
        <v>الأول1</v>
      </c>
      <c r="C21" s="147" t="str">
        <f>'أسماء الطلاب'!M17</f>
        <v>شام عامر بهلوان</v>
      </c>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c r="BI21" s="147"/>
      <c r="BJ21" s="147"/>
      <c r="BK21" s="147"/>
      <c r="BL21" s="147"/>
      <c r="BM21" s="108"/>
      <c r="BN21" s="147"/>
      <c r="BO21" s="147"/>
      <c r="BP21" s="147"/>
      <c r="BQ21" s="147"/>
      <c r="BR21" s="147"/>
      <c r="BS21" s="147"/>
      <c r="BT21" s="147"/>
      <c r="BU21" s="147"/>
      <c r="BV21" s="147"/>
      <c r="BW21" s="147"/>
      <c r="BX21" s="147"/>
      <c r="BY21" s="147"/>
      <c r="BZ21" s="147"/>
      <c r="CA21" s="147"/>
      <c r="CB21" s="147"/>
      <c r="CC21" s="147"/>
      <c r="CD21" s="147"/>
      <c r="CE21" s="147"/>
      <c r="CF21" s="147"/>
      <c r="CG21" s="147"/>
      <c r="CH21" s="147"/>
      <c r="CI21" s="147"/>
      <c r="CJ21" s="147"/>
      <c r="CK21" s="147"/>
      <c r="CL21" s="147"/>
      <c r="CM21" s="147"/>
      <c r="CN21" s="147"/>
      <c r="CO21" s="147"/>
      <c r="CP21" s="147"/>
      <c r="CQ21" s="147"/>
      <c r="CR21" s="108"/>
      <c r="CS21" s="152"/>
      <c r="CT21" s="152"/>
      <c r="CU21" s="152"/>
      <c r="CV21" s="152"/>
      <c r="CW21" s="152"/>
      <c r="CX21" s="152"/>
      <c r="CY21" s="152"/>
      <c r="CZ21" s="152"/>
      <c r="DA21" s="152"/>
      <c r="DB21" s="152"/>
      <c r="DC21" s="152"/>
      <c r="DD21" s="152"/>
      <c r="DE21" s="152"/>
      <c r="DF21" s="152"/>
      <c r="DG21" s="152"/>
      <c r="DH21" s="152"/>
      <c r="DI21" s="152"/>
      <c r="DJ21" s="152"/>
      <c r="DK21" s="152"/>
      <c r="DL21" s="152"/>
      <c r="DM21" s="152"/>
      <c r="DN21" s="152"/>
      <c r="DO21" s="152"/>
      <c r="DP21" s="152"/>
      <c r="DQ21" s="152"/>
      <c r="DR21" s="152"/>
      <c r="DS21" s="152"/>
      <c r="DT21" s="152"/>
      <c r="DU21" s="152"/>
      <c r="DV21" s="152"/>
      <c r="DW21" s="108"/>
      <c r="DX21" s="152"/>
      <c r="DY21" s="152"/>
      <c r="DZ21" s="152"/>
      <c r="EA21" s="152"/>
      <c r="EB21" s="152"/>
      <c r="EC21" s="152"/>
      <c r="ED21" s="152"/>
      <c r="EE21" s="152"/>
      <c r="EF21" s="152"/>
      <c r="EG21" s="152"/>
      <c r="EH21" s="152"/>
      <c r="EI21" s="152"/>
      <c r="EJ21" s="152"/>
      <c r="EK21" s="152"/>
      <c r="EL21" s="152"/>
      <c r="EM21" s="152"/>
      <c r="EN21" s="152"/>
      <c r="EO21" s="152"/>
      <c r="EP21" s="152"/>
      <c r="EQ21" s="152"/>
      <c r="ER21" s="152"/>
      <c r="ES21" s="152"/>
      <c r="ET21" s="152"/>
      <c r="EU21" s="152"/>
      <c r="EV21" s="152"/>
      <c r="EW21" s="152"/>
      <c r="EX21" s="152"/>
      <c r="EY21" s="152"/>
      <c r="EZ21" s="152"/>
      <c r="FA21" s="152"/>
      <c r="FB21" s="108"/>
      <c r="FC21" s="152"/>
      <c r="FD21" s="152"/>
      <c r="FE21" s="152"/>
      <c r="FF21" s="152"/>
      <c r="FG21" s="152"/>
      <c r="FH21" s="152"/>
      <c r="FI21" s="152"/>
      <c r="FJ21" s="152"/>
      <c r="FK21" s="152"/>
      <c r="FL21" s="152"/>
      <c r="FM21" s="152"/>
      <c r="FN21" s="152"/>
      <c r="FO21" s="152"/>
      <c r="FP21" s="152"/>
      <c r="FQ21" s="152"/>
      <c r="FR21" s="152"/>
      <c r="FS21" s="152"/>
      <c r="FT21" s="152"/>
      <c r="FU21" s="152"/>
      <c r="FV21" s="152"/>
      <c r="FW21" s="152"/>
      <c r="FX21" s="152"/>
      <c r="FY21" s="152"/>
      <c r="FZ21" s="152"/>
      <c r="GA21" s="152"/>
      <c r="GB21" s="152"/>
      <c r="GC21" s="152"/>
      <c r="GD21" s="152"/>
      <c r="GE21" s="152"/>
      <c r="GF21" s="152"/>
      <c r="GG21" s="108"/>
      <c r="GH21" s="152"/>
      <c r="GI21" s="152"/>
      <c r="GJ21" s="152"/>
      <c r="GK21" s="152"/>
      <c r="GL21" s="152"/>
      <c r="GM21" s="152"/>
      <c r="GN21" s="152"/>
      <c r="GO21" s="152"/>
      <c r="GP21" s="152"/>
      <c r="GQ21" s="152"/>
      <c r="GR21" s="152"/>
      <c r="GS21" s="152"/>
      <c r="GT21" s="152"/>
      <c r="GU21" s="152"/>
      <c r="GV21" s="152"/>
      <c r="GW21" s="152"/>
      <c r="GX21" s="152"/>
      <c r="GY21" s="152"/>
      <c r="GZ21" s="152"/>
      <c r="HA21" s="152"/>
      <c r="HB21" s="152"/>
      <c r="HC21" s="152"/>
      <c r="HD21" s="152"/>
      <c r="HE21" s="152"/>
      <c r="HF21" s="152"/>
      <c r="HG21" s="152"/>
      <c r="HH21" s="152"/>
      <c r="HI21" s="152"/>
      <c r="HJ21" s="152"/>
      <c r="HK21" s="152"/>
      <c r="HL21" s="108"/>
      <c r="HM21" s="153"/>
      <c r="HN21" s="153"/>
      <c r="HO21" s="153"/>
      <c r="HP21" s="153"/>
      <c r="HQ21" s="153"/>
      <c r="HR21" s="153"/>
      <c r="HS21" s="153"/>
      <c r="HT21" s="153"/>
      <c r="HU21" s="153"/>
      <c r="HV21" s="153"/>
      <c r="HW21" s="153"/>
      <c r="HX21" s="153"/>
      <c r="HY21" s="153"/>
      <c r="HZ21" s="153"/>
      <c r="IA21" s="153"/>
      <c r="IB21" s="153"/>
      <c r="IC21" s="153"/>
      <c r="ID21" s="153"/>
      <c r="IE21" s="153"/>
      <c r="IF21" s="153"/>
      <c r="IG21" s="153"/>
      <c r="IH21" s="153"/>
      <c r="II21" s="153"/>
      <c r="IJ21" s="153"/>
      <c r="IK21" s="153"/>
      <c r="IL21" s="153"/>
      <c r="IM21" s="153"/>
      <c r="IN21" s="153"/>
      <c r="IO21" s="153"/>
      <c r="IP21" s="153"/>
      <c r="IQ21" s="108"/>
      <c r="IR21" s="153"/>
      <c r="IS21" s="153"/>
      <c r="IT21" s="153"/>
      <c r="IU21" s="153"/>
      <c r="IV21" s="153"/>
      <c r="IW21" s="153"/>
      <c r="IX21" s="153"/>
      <c r="IY21" s="153"/>
      <c r="IZ21" s="153"/>
      <c r="JA21" s="153"/>
      <c r="JB21" s="153"/>
      <c r="JC21" s="153"/>
      <c r="JD21" s="153"/>
      <c r="JE21" s="153"/>
      <c r="JF21" s="153"/>
      <c r="JG21" s="153"/>
      <c r="JH21" s="153"/>
      <c r="JI21" s="153"/>
      <c r="JJ21" s="153"/>
      <c r="JK21" s="153"/>
      <c r="JL21" s="153"/>
      <c r="JM21" s="153"/>
      <c r="JN21" s="153"/>
      <c r="JO21" s="153"/>
      <c r="JP21" s="153"/>
      <c r="JQ21" s="153"/>
      <c r="JR21" s="153"/>
      <c r="JS21" s="153"/>
      <c r="JT21" s="153"/>
      <c r="JU21" s="153"/>
      <c r="JV21" s="108"/>
      <c r="JW21" s="153"/>
      <c r="JX21" s="153"/>
      <c r="JY21" s="153"/>
      <c r="JZ21" s="153"/>
      <c r="KA21" s="153"/>
      <c r="KB21" s="153"/>
      <c r="KC21" s="153"/>
      <c r="KD21" s="153"/>
      <c r="KE21" s="153"/>
      <c r="KF21" s="153"/>
      <c r="KG21" s="153"/>
      <c r="KH21" s="153"/>
      <c r="KI21" s="153"/>
      <c r="KJ21" s="153"/>
      <c r="KK21" s="153"/>
      <c r="KL21" s="153"/>
      <c r="KM21" s="153"/>
      <c r="KN21" s="153"/>
      <c r="KO21" s="153"/>
      <c r="KP21" s="153"/>
      <c r="KQ21" s="153"/>
      <c r="KR21" s="153"/>
      <c r="KS21" s="153"/>
      <c r="KT21" s="153"/>
      <c r="KU21" s="153"/>
      <c r="KV21" s="153"/>
      <c r="KW21" s="153"/>
      <c r="KX21" s="153"/>
      <c r="KY21" s="153"/>
      <c r="KZ21" s="153"/>
      <c r="LA21" s="108"/>
      <c r="LB21" s="153"/>
      <c r="LC21" s="153"/>
      <c r="LD21" s="153"/>
      <c r="LE21" s="153"/>
      <c r="LF21" s="153"/>
      <c r="LG21" s="153"/>
      <c r="LH21" s="153"/>
      <c r="LI21" s="153"/>
      <c r="LJ21" s="153"/>
      <c r="LK21" s="153"/>
      <c r="LL21" s="153"/>
      <c r="LM21" s="153"/>
      <c r="LN21" s="153"/>
      <c r="LO21" s="153"/>
      <c r="LP21" s="153"/>
      <c r="LQ21" s="153"/>
      <c r="LR21" s="153"/>
      <c r="LS21" s="153"/>
      <c r="LT21" s="153"/>
      <c r="LU21" s="153"/>
      <c r="LV21" s="153"/>
      <c r="LW21" s="153"/>
      <c r="LX21" s="153"/>
      <c r="LY21" s="153"/>
      <c r="LZ21" s="153"/>
      <c r="MA21" s="153"/>
      <c r="MB21" s="153"/>
      <c r="MC21" s="153"/>
      <c r="MD21" s="153"/>
      <c r="ME21" s="153"/>
      <c r="MF21" s="108"/>
      <c r="MG21" s="153"/>
      <c r="MH21" s="153"/>
      <c r="MI21" s="153"/>
      <c r="MJ21" s="153"/>
      <c r="MK21" s="153"/>
      <c r="ML21" s="153"/>
      <c r="MM21" s="153"/>
      <c r="MN21" s="153"/>
      <c r="MO21" s="153"/>
      <c r="MP21" s="153"/>
      <c r="MQ21" s="153"/>
      <c r="MR21" s="153"/>
      <c r="MS21" s="153"/>
      <c r="MT21" s="153"/>
      <c r="MU21" s="153"/>
      <c r="MV21" s="153"/>
      <c r="MW21" s="153"/>
      <c r="MX21" s="153"/>
      <c r="MY21" s="153"/>
      <c r="MZ21" s="153"/>
      <c r="NA21" s="153"/>
      <c r="NB21" s="153"/>
      <c r="NC21" s="153"/>
      <c r="ND21" s="153"/>
      <c r="NE21" s="153"/>
      <c r="NF21" s="153"/>
      <c r="NG21" s="153"/>
      <c r="NH21" s="153"/>
      <c r="NI21" s="153"/>
      <c r="NJ21" s="153"/>
      <c r="NK21" s="108"/>
      <c r="NL21" s="112"/>
      <c r="NM21" s="113"/>
      <c r="NN21" s="121"/>
      <c r="NO21" s="123"/>
      <c r="NP21" s="117"/>
      <c r="NQ21" s="118"/>
    </row>
    <row r="22" spans="1:381" ht="15.9" customHeight="1" x14ac:dyDescent="0.25">
      <c r="A22" s="6">
        <f>'أسماء الطلاب'!B18</f>
        <v>17</v>
      </c>
      <c r="B22" s="6" t="str">
        <f>'أسماء الطلاب'!J18</f>
        <v>الأول1</v>
      </c>
      <c r="C22" s="6" t="str">
        <f>'أسماء الطلاب'!M18</f>
        <v>شهد جاسم الأحمد</v>
      </c>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107"/>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107"/>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107"/>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107"/>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107"/>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107"/>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107"/>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107"/>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107"/>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107"/>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6"/>
      <c r="NI22" s="6"/>
      <c r="NJ22" s="6"/>
      <c r="NK22" s="107"/>
      <c r="NL22" s="109"/>
      <c r="NM22" s="6"/>
      <c r="NN22" s="107"/>
      <c r="NO22" s="109"/>
      <c r="NP22" s="6"/>
      <c r="NQ22" s="110"/>
    </row>
    <row r="23" spans="1:381" ht="15.9" customHeight="1" x14ac:dyDescent="0.25">
      <c r="A23" s="147">
        <f>'أسماء الطلاب'!B19</f>
        <v>18</v>
      </c>
      <c r="B23" s="168" t="str">
        <f>'أسماء الطلاب'!J19</f>
        <v>الأول1</v>
      </c>
      <c r="C23" s="147" t="str">
        <f>'أسماء الطلاب'!M19</f>
        <v>عبد الرزاق محمد العلي المظلومة</v>
      </c>
      <c r="D23" s="147"/>
      <c r="E23" s="147"/>
      <c r="F23" s="147"/>
      <c r="G23" s="147"/>
      <c r="H23" s="147"/>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c r="BI23" s="147"/>
      <c r="BJ23" s="147"/>
      <c r="BK23" s="147"/>
      <c r="BL23" s="147"/>
      <c r="BM23" s="108"/>
      <c r="BN23" s="147"/>
      <c r="BO23" s="147"/>
      <c r="BP23" s="147"/>
      <c r="BQ23" s="147"/>
      <c r="BR23" s="147"/>
      <c r="BS23" s="147"/>
      <c r="BT23" s="147"/>
      <c r="BU23" s="147"/>
      <c r="BV23" s="147"/>
      <c r="BW23" s="147"/>
      <c r="BX23" s="147"/>
      <c r="BY23" s="147"/>
      <c r="BZ23" s="147"/>
      <c r="CA23" s="147"/>
      <c r="CB23" s="147"/>
      <c r="CC23" s="147"/>
      <c r="CD23" s="147"/>
      <c r="CE23" s="147"/>
      <c r="CF23" s="147"/>
      <c r="CG23" s="147"/>
      <c r="CH23" s="147"/>
      <c r="CI23" s="147"/>
      <c r="CJ23" s="147"/>
      <c r="CK23" s="147"/>
      <c r="CL23" s="147"/>
      <c r="CM23" s="147"/>
      <c r="CN23" s="147"/>
      <c r="CO23" s="147"/>
      <c r="CP23" s="147"/>
      <c r="CQ23" s="147"/>
      <c r="CR23" s="108"/>
      <c r="CS23" s="152"/>
      <c r="CT23" s="152"/>
      <c r="CU23" s="152"/>
      <c r="CV23" s="152"/>
      <c r="CW23" s="152"/>
      <c r="CX23" s="152"/>
      <c r="CY23" s="152"/>
      <c r="CZ23" s="152"/>
      <c r="DA23" s="152"/>
      <c r="DB23" s="152"/>
      <c r="DC23" s="152"/>
      <c r="DD23" s="152"/>
      <c r="DE23" s="152"/>
      <c r="DF23" s="152"/>
      <c r="DG23" s="152"/>
      <c r="DH23" s="152"/>
      <c r="DI23" s="152"/>
      <c r="DJ23" s="152"/>
      <c r="DK23" s="152"/>
      <c r="DL23" s="152"/>
      <c r="DM23" s="152"/>
      <c r="DN23" s="152"/>
      <c r="DO23" s="152"/>
      <c r="DP23" s="152"/>
      <c r="DQ23" s="152"/>
      <c r="DR23" s="152"/>
      <c r="DS23" s="152"/>
      <c r="DT23" s="152"/>
      <c r="DU23" s="152"/>
      <c r="DV23" s="152"/>
      <c r="DW23" s="108"/>
      <c r="DX23" s="152"/>
      <c r="DY23" s="152"/>
      <c r="DZ23" s="152"/>
      <c r="EA23" s="152"/>
      <c r="EB23" s="152"/>
      <c r="EC23" s="152"/>
      <c r="ED23" s="152"/>
      <c r="EE23" s="152"/>
      <c r="EF23" s="152"/>
      <c r="EG23" s="152"/>
      <c r="EH23" s="152"/>
      <c r="EI23" s="152"/>
      <c r="EJ23" s="152"/>
      <c r="EK23" s="152"/>
      <c r="EL23" s="152"/>
      <c r="EM23" s="152"/>
      <c r="EN23" s="152"/>
      <c r="EO23" s="152"/>
      <c r="EP23" s="152"/>
      <c r="EQ23" s="152"/>
      <c r="ER23" s="152"/>
      <c r="ES23" s="152"/>
      <c r="ET23" s="152"/>
      <c r="EU23" s="152"/>
      <c r="EV23" s="152"/>
      <c r="EW23" s="152"/>
      <c r="EX23" s="152"/>
      <c r="EY23" s="152"/>
      <c r="EZ23" s="152"/>
      <c r="FA23" s="152"/>
      <c r="FB23" s="108"/>
      <c r="FC23" s="152"/>
      <c r="FD23" s="152"/>
      <c r="FE23" s="152"/>
      <c r="FF23" s="152"/>
      <c r="FG23" s="152"/>
      <c r="FH23" s="152"/>
      <c r="FI23" s="152"/>
      <c r="FJ23" s="152"/>
      <c r="FK23" s="152"/>
      <c r="FL23" s="152"/>
      <c r="FM23" s="152"/>
      <c r="FN23" s="152"/>
      <c r="FO23" s="152"/>
      <c r="FP23" s="152"/>
      <c r="FQ23" s="152"/>
      <c r="FR23" s="152"/>
      <c r="FS23" s="152"/>
      <c r="FT23" s="152"/>
      <c r="FU23" s="152"/>
      <c r="FV23" s="152"/>
      <c r="FW23" s="152"/>
      <c r="FX23" s="152"/>
      <c r="FY23" s="152"/>
      <c r="FZ23" s="152"/>
      <c r="GA23" s="152"/>
      <c r="GB23" s="152"/>
      <c r="GC23" s="152"/>
      <c r="GD23" s="152"/>
      <c r="GE23" s="152"/>
      <c r="GF23" s="152"/>
      <c r="GG23" s="108"/>
      <c r="GH23" s="152"/>
      <c r="GI23" s="152"/>
      <c r="GJ23" s="152"/>
      <c r="GK23" s="152"/>
      <c r="GL23" s="152"/>
      <c r="GM23" s="152"/>
      <c r="GN23" s="152"/>
      <c r="GO23" s="152"/>
      <c r="GP23" s="152"/>
      <c r="GQ23" s="152"/>
      <c r="GR23" s="152"/>
      <c r="GS23" s="152"/>
      <c r="GT23" s="152"/>
      <c r="GU23" s="152"/>
      <c r="GV23" s="152"/>
      <c r="GW23" s="152"/>
      <c r="GX23" s="152"/>
      <c r="GY23" s="152"/>
      <c r="GZ23" s="152"/>
      <c r="HA23" s="152"/>
      <c r="HB23" s="152"/>
      <c r="HC23" s="152"/>
      <c r="HD23" s="152"/>
      <c r="HE23" s="152"/>
      <c r="HF23" s="152"/>
      <c r="HG23" s="152"/>
      <c r="HH23" s="152"/>
      <c r="HI23" s="152"/>
      <c r="HJ23" s="152"/>
      <c r="HK23" s="152"/>
      <c r="HL23" s="108"/>
      <c r="HM23" s="153"/>
      <c r="HN23" s="153"/>
      <c r="HO23" s="153"/>
      <c r="HP23" s="153"/>
      <c r="HQ23" s="153"/>
      <c r="HR23" s="153"/>
      <c r="HS23" s="153"/>
      <c r="HT23" s="153"/>
      <c r="HU23" s="153"/>
      <c r="HV23" s="153"/>
      <c r="HW23" s="153"/>
      <c r="HX23" s="153"/>
      <c r="HY23" s="153"/>
      <c r="HZ23" s="153"/>
      <c r="IA23" s="153"/>
      <c r="IB23" s="153"/>
      <c r="IC23" s="153"/>
      <c r="ID23" s="153"/>
      <c r="IE23" s="153"/>
      <c r="IF23" s="153"/>
      <c r="IG23" s="153"/>
      <c r="IH23" s="153"/>
      <c r="II23" s="153"/>
      <c r="IJ23" s="153"/>
      <c r="IK23" s="153"/>
      <c r="IL23" s="153"/>
      <c r="IM23" s="153"/>
      <c r="IN23" s="153"/>
      <c r="IO23" s="153"/>
      <c r="IP23" s="153"/>
      <c r="IQ23" s="108"/>
      <c r="IR23" s="153"/>
      <c r="IS23" s="153"/>
      <c r="IT23" s="153"/>
      <c r="IU23" s="153"/>
      <c r="IV23" s="153"/>
      <c r="IW23" s="153"/>
      <c r="IX23" s="153"/>
      <c r="IY23" s="153"/>
      <c r="IZ23" s="153"/>
      <c r="JA23" s="153"/>
      <c r="JB23" s="153"/>
      <c r="JC23" s="153"/>
      <c r="JD23" s="153"/>
      <c r="JE23" s="153"/>
      <c r="JF23" s="153"/>
      <c r="JG23" s="153"/>
      <c r="JH23" s="153"/>
      <c r="JI23" s="153"/>
      <c r="JJ23" s="153"/>
      <c r="JK23" s="153"/>
      <c r="JL23" s="153"/>
      <c r="JM23" s="153"/>
      <c r="JN23" s="153"/>
      <c r="JO23" s="153"/>
      <c r="JP23" s="153"/>
      <c r="JQ23" s="153"/>
      <c r="JR23" s="153"/>
      <c r="JS23" s="153"/>
      <c r="JT23" s="153"/>
      <c r="JU23" s="153"/>
      <c r="JV23" s="108"/>
      <c r="JW23" s="153"/>
      <c r="JX23" s="153"/>
      <c r="JY23" s="153"/>
      <c r="JZ23" s="153"/>
      <c r="KA23" s="153"/>
      <c r="KB23" s="153"/>
      <c r="KC23" s="153"/>
      <c r="KD23" s="153"/>
      <c r="KE23" s="153"/>
      <c r="KF23" s="153"/>
      <c r="KG23" s="153"/>
      <c r="KH23" s="153"/>
      <c r="KI23" s="153"/>
      <c r="KJ23" s="153"/>
      <c r="KK23" s="153"/>
      <c r="KL23" s="153"/>
      <c r="KM23" s="153"/>
      <c r="KN23" s="153"/>
      <c r="KO23" s="153"/>
      <c r="KP23" s="153"/>
      <c r="KQ23" s="153"/>
      <c r="KR23" s="153"/>
      <c r="KS23" s="153"/>
      <c r="KT23" s="153"/>
      <c r="KU23" s="153"/>
      <c r="KV23" s="153"/>
      <c r="KW23" s="153"/>
      <c r="KX23" s="153"/>
      <c r="KY23" s="153"/>
      <c r="KZ23" s="153"/>
      <c r="LA23" s="108"/>
      <c r="LB23" s="153"/>
      <c r="LC23" s="153"/>
      <c r="LD23" s="153"/>
      <c r="LE23" s="153"/>
      <c r="LF23" s="153"/>
      <c r="LG23" s="153"/>
      <c r="LH23" s="153"/>
      <c r="LI23" s="153"/>
      <c r="LJ23" s="153"/>
      <c r="LK23" s="153"/>
      <c r="LL23" s="153"/>
      <c r="LM23" s="153"/>
      <c r="LN23" s="153"/>
      <c r="LO23" s="153"/>
      <c r="LP23" s="153"/>
      <c r="LQ23" s="153"/>
      <c r="LR23" s="153"/>
      <c r="LS23" s="153"/>
      <c r="LT23" s="153"/>
      <c r="LU23" s="153"/>
      <c r="LV23" s="153"/>
      <c r="LW23" s="153"/>
      <c r="LX23" s="153"/>
      <c r="LY23" s="153"/>
      <c r="LZ23" s="153"/>
      <c r="MA23" s="153"/>
      <c r="MB23" s="153"/>
      <c r="MC23" s="153"/>
      <c r="MD23" s="153"/>
      <c r="ME23" s="153"/>
      <c r="MF23" s="108"/>
      <c r="MG23" s="153"/>
      <c r="MH23" s="153"/>
      <c r="MI23" s="153"/>
      <c r="MJ23" s="153"/>
      <c r="MK23" s="153"/>
      <c r="ML23" s="153"/>
      <c r="MM23" s="153"/>
      <c r="MN23" s="153"/>
      <c r="MO23" s="153"/>
      <c r="MP23" s="153"/>
      <c r="MQ23" s="153"/>
      <c r="MR23" s="153"/>
      <c r="MS23" s="153"/>
      <c r="MT23" s="153"/>
      <c r="MU23" s="153"/>
      <c r="MV23" s="153"/>
      <c r="MW23" s="153"/>
      <c r="MX23" s="153"/>
      <c r="MY23" s="153"/>
      <c r="MZ23" s="153"/>
      <c r="NA23" s="153"/>
      <c r="NB23" s="153"/>
      <c r="NC23" s="153"/>
      <c r="ND23" s="153"/>
      <c r="NE23" s="153"/>
      <c r="NF23" s="153"/>
      <c r="NG23" s="153"/>
      <c r="NH23" s="153"/>
      <c r="NI23" s="153"/>
      <c r="NJ23" s="153"/>
      <c r="NK23" s="108"/>
      <c r="NL23" s="112"/>
      <c r="NM23" s="113"/>
      <c r="NN23" s="121"/>
      <c r="NO23" s="123"/>
      <c r="NP23" s="117"/>
      <c r="NQ23" s="118"/>
    </row>
    <row r="24" spans="1:381" ht="15.9" customHeight="1" x14ac:dyDescent="0.25">
      <c r="A24" s="6">
        <f>'أسماء الطلاب'!B20</f>
        <v>19</v>
      </c>
      <c r="B24" s="6" t="str">
        <f>'أسماء الطلاب'!J20</f>
        <v>الأول1</v>
      </c>
      <c r="C24" s="6" t="str">
        <f>'أسماء الطلاب'!M20</f>
        <v>عبد العزيز جهاد الموسى</v>
      </c>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107"/>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107"/>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107"/>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107"/>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107"/>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107"/>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107"/>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107"/>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107"/>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107"/>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107"/>
      <c r="NL24" s="109"/>
      <c r="NM24" s="6"/>
      <c r="NN24" s="107"/>
      <c r="NO24" s="109"/>
      <c r="NP24" s="6"/>
      <c r="NQ24" s="110"/>
    </row>
    <row r="25" spans="1:381" ht="15.9" customHeight="1" x14ac:dyDescent="0.25">
      <c r="A25" s="147">
        <f>'أسماء الطلاب'!B21</f>
        <v>20</v>
      </c>
      <c r="B25" s="168" t="str">
        <f>'أسماء الطلاب'!J21</f>
        <v>الأول1</v>
      </c>
      <c r="C25" s="147" t="str">
        <f>'أسماء الطلاب'!M21</f>
        <v>علي عمار الجمعة</v>
      </c>
      <c r="D25" s="147"/>
      <c r="E25" s="147"/>
      <c r="F25" s="147"/>
      <c r="G25" s="147"/>
      <c r="H25" s="147"/>
      <c r="I25" s="147"/>
      <c r="J25" s="147"/>
      <c r="K25" s="147"/>
      <c r="L25" s="147"/>
      <c r="M25" s="147"/>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c r="BI25" s="147"/>
      <c r="BJ25" s="147"/>
      <c r="BK25" s="147"/>
      <c r="BL25" s="147"/>
      <c r="BM25" s="108"/>
      <c r="BN25" s="147"/>
      <c r="BO25" s="147"/>
      <c r="BP25" s="147"/>
      <c r="BQ25" s="147"/>
      <c r="BR25" s="147"/>
      <c r="BS25" s="147"/>
      <c r="BT25" s="147"/>
      <c r="BU25" s="147"/>
      <c r="BV25" s="147"/>
      <c r="BW25" s="147"/>
      <c r="BX25" s="147"/>
      <c r="BY25" s="147"/>
      <c r="BZ25" s="147"/>
      <c r="CA25" s="147"/>
      <c r="CB25" s="147"/>
      <c r="CC25" s="147"/>
      <c r="CD25" s="147"/>
      <c r="CE25" s="147"/>
      <c r="CF25" s="147"/>
      <c r="CG25" s="147"/>
      <c r="CH25" s="147"/>
      <c r="CI25" s="147"/>
      <c r="CJ25" s="147"/>
      <c r="CK25" s="147"/>
      <c r="CL25" s="147"/>
      <c r="CM25" s="147"/>
      <c r="CN25" s="147"/>
      <c r="CO25" s="147"/>
      <c r="CP25" s="147"/>
      <c r="CQ25" s="147"/>
      <c r="CR25" s="108"/>
      <c r="CS25" s="152"/>
      <c r="CT25" s="152"/>
      <c r="CU25" s="152"/>
      <c r="CV25" s="152"/>
      <c r="CW25" s="152"/>
      <c r="CX25" s="152"/>
      <c r="CY25" s="152"/>
      <c r="CZ25" s="152"/>
      <c r="DA25" s="152"/>
      <c r="DB25" s="152"/>
      <c r="DC25" s="152"/>
      <c r="DD25" s="152"/>
      <c r="DE25" s="152"/>
      <c r="DF25" s="152"/>
      <c r="DG25" s="152"/>
      <c r="DH25" s="152"/>
      <c r="DI25" s="152"/>
      <c r="DJ25" s="152"/>
      <c r="DK25" s="152"/>
      <c r="DL25" s="152"/>
      <c r="DM25" s="152"/>
      <c r="DN25" s="152"/>
      <c r="DO25" s="152"/>
      <c r="DP25" s="152"/>
      <c r="DQ25" s="152"/>
      <c r="DR25" s="152"/>
      <c r="DS25" s="152"/>
      <c r="DT25" s="152"/>
      <c r="DU25" s="152"/>
      <c r="DV25" s="152"/>
      <c r="DW25" s="108"/>
      <c r="DX25" s="152"/>
      <c r="DY25" s="152"/>
      <c r="DZ25" s="152"/>
      <c r="EA25" s="152"/>
      <c r="EB25" s="152"/>
      <c r="EC25" s="152"/>
      <c r="ED25" s="152"/>
      <c r="EE25" s="152"/>
      <c r="EF25" s="152"/>
      <c r="EG25" s="152"/>
      <c r="EH25" s="152"/>
      <c r="EI25" s="152"/>
      <c r="EJ25" s="152"/>
      <c r="EK25" s="152"/>
      <c r="EL25" s="152"/>
      <c r="EM25" s="152"/>
      <c r="EN25" s="152"/>
      <c r="EO25" s="152"/>
      <c r="EP25" s="152"/>
      <c r="EQ25" s="152"/>
      <c r="ER25" s="152"/>
      <c r="ES25" s="152"/>
      <c r="ET25" s="152"/>
      <c r="EU25" s="152"/>
      <c r="EV25" s="152"/>
      <c r="EW25" s="152"/>
      <c r="EX25" s="152"/>
      <c r="EY25" s="152"/>
      <c r="EZ25" s="152"/>
      <c r="FA25" s="152"/>
      <c r="FB25" s="108"/>
      <c r="FC25" s="152"/>
      <c r="FD25" s="152"/>
      <c r="FE25" s="152"/>
      <c r="FF25" s="152"/>
      <c r="FG25" s="152"/>
      <c r="FH25" s="152"/>
      <c r="FI25" s="152"/>
      <c r="FJ25" s="152"/>
      <c r="FK25" s="152"/>
      <c r="FL25" s="152"/>
      <c r="FM25" s="152"/>
      <c r="FN25" s="152"/>
      <c r="FO25" s="152"/>
      <c r="FP25" s="152"/>
      <c r="FQ25" s="152"/>
      <c r="FR25" s="152"/>
      <c r="FS25" s="152"/>
      <c r="FT25" s="152"/>
      <c r="FU25" s="152"/>
      <c r="FV25" s="152"/>
      <c r="FW25" s="152"/>
      <c r="FX25" s="152"/>
      <c r="FY25" s="152"/>
      <c r="FZ25" s="152"/>
      <c r="GA25" s="152"/>
      <c r="GB25" s="152"/>
      <c r="GC25" s="152"/>
      <c r="GD25" s="152"/>
      <c r="GE25" s="152"/>
      <c r="GF25" s="152"/>
      <c r="GG25" s="108"/>
      <c r="GH25" s="152"/>
      <c r="GI25" s="152"/>
      <c r="GJ25" s="152"/>
      <c r="GK25" s="152"/>
      <c r="GL25" s="152"/>
      <c r="GM25" s="152"/>
      <c r="GN25" s="152"/>
      <c r="GO25" s="152"/>
      <c r="GP25" s="152"/>
      <c r="GQ25" s="152"/>
      <c r="GR25" s="152"/>
      <c r="GS25" s="152"/>
      <c r="GT25" s="152"/>
      <c r="GU25" s="152"/>
      <c r="GV25" s="152"/>
      <c r="GW25" s="152"/>
      <c r="GX25" s="152"/>
      <c r="GY25" s="152"/>
      <c r="GZ25" s="152"/>
      <c r="HA25" s="152"/>
      <c r="HB25" s="152"/>
      <c r="HC25" s="152"/>
      <c r="HD25" s="152"/>
      <c r="HE25" s="152"/>
      <c r="HF25" s="152"/>
      <c r="HG25" s="152"/>
      <c r="HH25" s="152"/>
      <c r="HI25" s="152"/>
      <c r="HJ25" s="152"/>
      <c r="HK25" s="152"/>
      <c r="HL25" s="108"/>
      <c r="HM25" s="153"/>
      <c r="HN25" s="153"/>
      <c r="HO25" s="153"/>
      <c r="HP25" s="153"/>
      <c r="HQ25" s="153"/>
      <c r="HR25" s="153"/>
      <c r="HS25" s="153"/>
      <c r="HT25" s="153"/>
      <c r="HU25" s="153"/>
      <c r="HV25" s="153"/>
      <c r="HW25" s="153"/>
      <c r="HX25" s="153"/>
      <c r="HY25" s="153"/>
      <c r="HZ25" s="153"/>
      <c r="IA25" s="153"/>
      <c r="IB25" s="153"/>
      <c r="IC25" s="153"/>
      <c r="ID25" s="153"/>
      <c r="IE25" s="153"/>
      <c r="IF25" s="153"/>
      <c r="IG25" s="153"/>
      <c r="IH25" s="153"/>
      <c r="II25" s="153"/>
      <c r="IJ25" s="153"/>
      <c r="IK25" s="153"/>
      <c r="IL25" s="153"/>
      <c r="IM25" s="153"/>
      <c r="IN25" s="153"/>
      <c r="IO25" s="153"/>
      <c r="IP25" s="153"/>
      <c r="IQ25" s="108"/>
      <c r="IR25" s="153"/>
      <c r="IS25" s="153"/>
      <c r="IT25" s="153"/>
      <c r="IU25" s="153"/>
      <c r="IV25" s="153"/>
      <c r="IW25" s="153"/>
      <c r="IX25" s="153"/>
      <c r="IY25" s="153"/>
      <c r="IZ25" s="153"/>
      <c r="JA25" s="153"/>
      <c r="JB25" s="153"/>
      <c r="JC25" s="153"/>
      <c r="JD25" s="153"/>
      <c r="JE25" s="153"/>
      <c r="JF25" s="153"/>
      <c r="JG25" s="153"/>
      <c r="JH25" s="153"/>
      <c r="JI25" s="153"/>
      <c r="JJ25" s="153"/>
      <c r="JK25" s="153"/>
      <c r="JL25" s="153"/>
      <c r="JM25" s="153"/>
      <c r="JN25" s="153"/>
      <c r="JO25" s="153"/>
      <c r="JP25" s="153"/>
      <c r="JQ25" s="153"/>
      <c r="JR25" s="153"/>
      <c r="JS25" s="153"/>
      <c r="JT25" s="153"/>
      <c r="JU25" s="153"/>
      <c r="JV25" s="108"/>
      <c r="JW25" s="153"/>
      <c r="JX25" s="153"/>
      <c r="JY25" s="153"/>
      <c r="JZ25" s="153"/>
      <c r="KA25" s="153"/>
      <c r="KB25" s="153"/>
      <c r="KC25" s="153"/>
      <c r="KD25" s="153"/>
      <c r="KE25" s="153"/>
      <c r="KF25" s="153"/>
      <c r="KG25" s="153"/>
      <c r="KH25" s="153"/>
      <c r="KI25" s="153"/>
      <c r="KJ25" s="153"/>
      <c r="KK25" s="153"/>
      <c r="KL25" s="153"/>
      <c r="KM25" s="153"/>
      <c r="KN25" s="153"/>
      <c r="KO25" s="153"/>
      <c r="KP25" s="153"/>
      <c r="KQ25" s="153"/>
      <c r="KR25" s="153"/>
      <c r="KS25" s="153"/>
      <c r="KT25" s="153"/>
      <c r="KU25" s="153"/>
      <c r="KV25" s="153"/>
      <c r="KW25" s="153"/>
      <c r="KX25" s="153"/>
      <c r="KY25" s="153"/>
      <c r="KZ25" s="153"/>
      <c r="LA25" s="108"/>
      <c r="LB25" s="153"/>
      <c r="LC25" s="153"/>
      <c r="LD25" s="153"/>
      <c r="LE25" s="153"/>
      <c r="LF25" s="153"/>
      <c r="LG25" s="153"/>
      <c r="LH25" s="153"/>
      <c r="LI25" s="153"/>
      <c r="LJ25" s="153"/>
      <c r="LK25" s="153"/>
      <c r="LL25" s="153"/>
      <c r="LM25" s="153"/>
      <c r="LN25" s="153"/>
      <c r="LO25" s="153"/>
      <c r="LP25" s="153"/>
      <c r="LQ25" s="153"/>
      <c r="LR25" s="153"/>
      <c r="LS25" s="153"/>
      <c r="LT25" s="153"/>
      <c r="LU25" s="153"/>
      <c r="LV25" s="153"/>
      <c r="LW25" s="153"/>
      <c r="LX25" s="153"/>
      <c r="LY25" s="153"/>
      <c r="LZ25" s="153"/>
      <c r="MA25" s="153"/>
      <c r="MB25" s="153"/>
      <c r="MC25" s="153"/>
      <c r="MD25" s="153"/>
      <c r="ME25" s="153"/>
      <c r="MF25" s="108"/>
      <c r="MG25" s="153"/>
      <c r="MH25" s="153"/>
      <c r="MI25" s="153"/>
      <c r="MJ25" s="153"/>
      <c r="MK25" s="153"/>
      <c r="ML25" s="153"/>
      <c r="MM25" s="153"/>
      <c r="MN25" s="153"/>
      <c r="MO25" s="153"/>
      <c r="MP25" s="153"/>
      <c r="MQ25" s="153"/>
      <c r="MR25" s="153"/>
      <c r="MS25" s="153"/>
      <c r="MT25" s="153"/>
      <c r="MU25" s="153"/>
      <c r="MV25" s="153"/>
      <c r="MW25" s="153"/>
      <c r="MX25" s="153"/>
      <c r="MY25" s="153"/>
      <c r="MZ25" s="153"/>
      <c r="NA25" s="153"/>
      <c r="NB25" s="153"/>
      <c r="NC25" s="153"/>
      <c r="ND25" s="153"/>
      <c r="NE25" s="153"/>
      <c r="NF25" s="153"/>
      <c r="NG25" s="153"/>
      <c r="NH25" s="153"/>
      <c r="NI25" s="153"/>
      <c r="NJ25" s="153"/>
      <c r="NK25" s="108"/>
      <c r="NL25" s="112"/>
      <c r="NM25" s="113"/>
      <c r="NN25" s="121"/>
      <c r="NO25" s="123"/>
      <c r="NP25" s="117"/>
      <c r="NQ25" s="118"/>
    </row>
    <row r="26" spans="1:381" ht="15.9" customHeight="1" x14ac:dyDescent="0.25">
      <c r="A26" s="6">
        <f>'أسماء الطلاب'!B22</f>
        <v>21</v>
      </c>
      <c r="B26" s="6" t="str">
        <f>'أسماء الطلاب'!J22</f>
        <v>الأول1</v>
      </c>
      <c r="C26" s="6" t="str">
        <f>'أسماء الطلاب'!M22</f>
        <v>عمر شدوان الدرويش</v>
      </c>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107"/>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107"/>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107"/>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107"/>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107"/>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107"/>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107"/>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107"/>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107"/>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107"/>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107"/>
      <c r="NL26" s="109"/>
      <c r="NM26" s="6"/>
      <c r="NN26" s="107"/>
      <c r="NO26" s="109"/>
      <c r="NP26" s="6"/>
      <c r="NQ26" s="110"/>
    </row>
    <row r="27" spans="1:381" ht="15.9" customHeight="1" x14ac:dyDescent="0.25">
      <c r="A27" s="147">
        <f>'أسماء الطلاب'!B23</f>
        <v>22</v>
      </c>
      <c r="B27" s="168" t="str">
        <f>'أسماء الطلاب'!J23</f>
        <v>الأول1</v>
      </c>
      <c r="C27" s="147" t="str">
        <f>'أسماء الطلاب'!M23</f>
        <v>فادية محمود العبد الله</v>
      </c>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c r="BI27" s="147"/>
      <c r="BJ27" s="147"/>
      <c r="BK27" s="147"/>
      <c r="BL27" s="147"/>
      <c r="BM27" s="108"/>
      <c r="BN27" s="147"/>
      <c r="BO27" s="147"/>
      <c r="BP27" s="147"/>
      <c r="BQ27" s="147"/>
      <c r="BR27" s="147"/>
      <c r="BS27" s="147"/>
      <c r="BT27" s="147"/>
      <c r="BU27" s="147"/>
      <c r="BV27" s="147"/>
      <c r="BW27" s="147"/>
      <c r="BX27" s="147"/>
      <c r="BY27" s="147"/>
      <c r="BZ27" s="147"/>
      <c r="CA27" s="147"/>
      <c r="CB27" s="147"/>
      <c r="CC27" s="147"/>
      <c r="CD27" s="147"/>
      <c r="CE27" s="147"/>
      <c r="CF27" s="147"/>
      <c r="CG27" s="147"/>
      <c r="CH27" s="147"/>
      <c r="CI27" s="147"/>
      <c r="CJ27" s="147"/>
      <c r="CK27" s="147"/>
      <c r="CL27" s="147"/>
      <c r="CM27" s="147"/>
      <c r="CN27" s="147"/>
      <c r="CO27" s="147"/>
      <c r="CP27" s="147"/>
      <c r="CQ27" s="147"/>
      <c r="CR27" s="108"/>
      <c r="CS27" s="152"/>
      <c r="CT27" s="152"/>
      <c r="CU27" s="152"/>
      <c r="CV27" s="152"/>
      <c r="CW27" s="152"/>
      <c r="CX27" s="152"/>
      <c r="CY27" s="152"/>
      <c r="CZ27" s="152"/>
      <c r="DA27" s="152"/>
      <c r="DB27" s="152"/>
      <c r="DC27" s="152"/>
      <c r="DD27" s="152"/>
      <c r="DE27" s="152"/>
      <c r="DF27" s="152"/>
      <c r="DG27" s="152"/>
      <c r="DH27" s="152"/>
      <c r="DI27" s="152"/>
      <c r="DJ27" s="152"/>
      <c r="DK27" s="152"/>
      <c r="DL27" s="152"/>
      <c r="DM27" s="152"/>
      <c r="DN27" s="152"/>
      <c r="DO27" s="152"/>
      <c r="DP27" s="152"/>
      <c r="DQ27" s="152"/>
      <c r="DR27" s="152"/>
      <c r="DS27" s="152"/>
      <c r="DT27" s="152"/>
      <c r="DU27" s="152"/>
      <c r="DV27" s="152"/>
      <c r="DW27" s="108"/>
      <c r="DX27" s="152"/>
      <c r="DY27" s="152"/>
      <c r="DZ27" s="152"/>
      <c r="EA27" s="152"/>
      <c r="EB27" s="152"/>
      <c r="EC27" s="152"/>
      <c r="ED27" s="152"/>
      <c r="EE27" s="152"/>
      <c r="EF27" s="152"/>
      <c r="EG27" s="152"/>
      <c r="EH27" s="152"/>
      <c r="EI27" s="152"/>
      <c r="EJ27" s="152"/>
      <c r="EK27" s="152"/>
      <c r="EL27" s="152"/>
      <c r="EM27" s="152"/>
      <c r="EN27" s="152"/>
      <c r="EO27" s="152"/>
      <c r="EP27" s="152"/>
      <c r="EQ27" s="152"/>
      <c r="ER27" s="152"/>
      <c r="ES27" s="152"/>
      <c r="ET27" s="152"/>
      <c r="EU27" s="152"/>
      <c r="EV27" s="152"/>
      <c r="EW27" s="152"/>
      <c r="EX27" s="152"/>
      <c r="EY27" s="152"/>
      <c r="EZ27" s="152"/>
      <c r="FA27" s="152"/>
      <c r="FB27" s="108"/>
      <c r="FC27" s="152"/>
      <c r="FD27" s="152"/>
      <c r="FE27" s="152"/>
      <c r="FF27" s="152"/>
      <c r="FG27" s="152"/>
      <c r="FH27" s="152"/>
      <c r="FI27" s="152"/>
      <c r="FJ27" s="152"/>
      <c r="FK27" s="152"/>
      <c r="FL27" s="152"/>
      <c r="FM27" s="152"/>
      <c r="FN27" s="152"/>
      <c r="FO27" s="152"/>
      <c r="FP27" s="152"/>
      <c r="FQ27" s="152"/>
      <c r="FR27" s="152"/>
      <c r="FS27" s="152"/>
      <c r="FT27" s="152"/>
      <c r="FU27" s="152"/>
      <c r="FV27" s="152"/>
      <c r="FW27" s="152"/>
      <c r="FX27" s="152"/>
      <c r="FY27" s="152"/>
      <c r="FZ27" s="152"/>
      <c r="GA27" s="152"/>
      <c r="GB27" s="152"/>
      <c r="GC27" s="152"/>
      <c r="GD27" s="152"/>
      <c r="GE27" s="152"/>
      <c r="GF27" s="152"/>
      <c r="GG27" s="108"/>
      <c r="GH27" s="152"/>
      <c r="GI27" s="152"/>
      <c r="GJ27" s="152"/>
      <c r="GK27" s="152"/>
      <c r="GL27" s="152"/>
      <c r="GM27" s="152"/>
      <c r="GN27" s="152"/>
      <c r="GO27" s="152"/>
      <c r="GP27" s="152"/>
      <c r="GQ27" s="152"/>
      <c r="GR27" s="152"/>
      <c r="GS27" s="152"/>
      <c r="GT27" s="152"/>
      <c r="GU27" s="152"/>
      <c r="GV27" s="152"/>
      <c r="GW27" s="152"/>
      <c r="GX27" s="152"/>
      <c r="GY27" s="152"/>
      <c r="GZ27" s="152"/>
      <c r="HA27" s="152"/>
      <c r="HB27" s="152"/>
      <c r="HC27" s="152"/>
      <c r="HD27" s="152"/>
      <c r="HE27" s="152"/>
      <c r="HF27" s="152"/>
      <c r="HG27" s="152"/>
      <c r="HH27" s="152"/>
      <c r="HI27" s="152"/>
      <c r="HJ27" s="152"/>
      <c r="HK27" s="152"/>
      <c r="HL27" s="108"/>
      <c r="HM27" s="153"/>
      <c r="HN27" s="153"/>
      <c r="HO27" s="153"/>
      <c r="HP27" s="153"/>
      <c r="HQ27" s="153"/>
      <c r="HR27" s="153"/>
      <c r="HS27" s="153"/>
      <c r="HT27" s="153"/>
      <c r="HU27" s="153"/>
      <c r="HV27" s="153"/>
      <c r="HW27" s="153"/>
      <c r="HX27" s="153"/>
      <c r="HY27" s="153"/>
      <c r="HZ27" s="153"/>
      <c r="IA27" s="153"/>
      <c r="IB27" s="153"/>
      <c r="IC27" s="153"/>
      <c r="ID27" s="153"/>
      <c r="IE27" s="153"/>
      <c r="IF27" s="153"/>
      <c r="IG27" s="153"/>
      <c r="IH27" s="153"/>
      <c r="II27" s="153"/>
      <c r="IJ27" s="153"/>
      <c r="IK27" s="153"/>
      <c r="IL27" s="153"/>
      <c r="IM27" s="153"/>
      <c r="IN27" s="153"/>
      <c r="IO27" s="153"/>
      <c r="IP27" s="153"/>
      <c r="IQ27" s="108"/>
      <c r="IR27" s="153"/>
      <c r="IS27" s="153"/>
      <c r="IT27" s="153"/>
      <c r="IU27" s="153"/>
      <c r="IV27" s="153"/>
      <c r="IW27" s="153"/>
      <c r="IX27" s="153"/>
      <c r="IY27" s="153"/>
      <c r="IZ27" s="153"/>
      <c r="JA27" s="153"/>
      <c r="JB27" s="153"/>
      <c r="JC27" s="153"/>
      <c r="JD27" s="153"/>
      <c r="JE27" s="153"/>
      <c r="JF27" s="153"/>
      <c r="JG27" s="153"/>
      <c r="JH27" s="153"/>
      <c r="JI27" s="153"/>
      <c r="JJ27" s="153"/>
      <c r="JK27" s="153"/>
      <c r="JL27" s="153"/>
      <c r="JM27" s="153"/>
      <c r="JN27" s="153"/>
      <c r="JO27" s="153"/>
      <c r="JP27" s="153"/>
      <c r="JQ27" s="153"/>
      <c r="JR27" s="153"/>
      <c r="JS27" s="153"/>
      <c r="JT27" s="153"/>
      <c r="JU27" s="153"/>
      <c r="JV27" s="108"/>
      <c r="JW27" s="153"/>
      <c r="JX27" s="153"/>
      <c r="JY27" s="153"/>
      <c r="JZ27" s="153"/>
      <c r="KA27" s="153"/>
      <c r="KB27" s="153"/>
      <c r="KC27" s="153"/>
      <c r="KD27" s="153"/>
      <c r="KE27" s="153"/>
      <c r="KF27" s="153"/>
      <c r="KG27" s="153"/>
      <c r="KH27" s="153"/>
      <c r="KI27" s="153"/>
      <c r="KJ27" s="153"/>
      <c r="KK27" s="153"/>
      <c r="KL27" s="153"/>
      <c r="KM27" s="153"/>
      <c r="KN27" s="153"/>
      <c r="KO27" s="153"/>
      <c r="KP27" s="153"/>
      <c r="KQ27" s="153"/>
      <c r="KR27" s="153"/>
      <c r="KS27" s="153"/>
      <c r="KT27" s="153"/>
      <c r="KU27" s="153"/>
      <c r="KV27" s="153"/>
      <c r="KW27" s="153"/>
      <c r="KX27" s="153"/>
      <c r="KY27" s="153"/>
      <c r="KZ27" s="153"/>
      <c r="LA27" s="108"/>
      <c r="LB27" s="153"/>
      <c r="LC27" s="153"/>
      <c r="LD27" s="153"/>
      <c r="LE27" s="153"/>
      <c r="LF27" s="153"/>
      <c r="LG27" s="153"/>
      <c r="LH27" s="153"/>
      <c r="LI27" s="153"/>
      <c r="LJ27" s="153"/>
      <c r="LK27" s="153"/>
      <c r="LL27" s="153"/>
      <c r="LM27" s="153"/>
      <c r="LN27" s="153"/>
      <c r="LO27" s="153"/>
      <c r="LP27" s="153"/>
      <c r="LQ27" s="153"/>
      <c r="LR27" s="153"/>
      <c r="LS27" s="153"/>
      <c r="LT27" s="153"/>
      <c r="LU27" s="153"/>
      <c r="LV27" s="153"/>
      <c r="LW27" s="153"/>
      <c r="LX27" s="153"/>
      <c r="LY27" s="153"/>
      <c r="LZ27" s="153"/>
      <c r="MA27" s="153"/>
      <c r="MB27" s="153"/>
      <c r="MC27" s="153"/>
      <c r="MD27" s="153"/>
      <c r="ME27" s="153"/>
      <c r="MF27" s="108"/>
      <c r="MG27" s="153"/>
      <c r="MH27" s="153"/>
      <c r="MI27" s="153"/>
      <c r="MJ27" s="153"/>
      <c r="MK27" s="153"/>
      <c r="ML27" s="153"/>
      <c r="MM27" s="153"/>
      <c r="MN27" s="153"/>
      <c r="MO27" s="153"/>
      <c r="MP27" s="153"/>
      <c r="MQ27" s="153"/>
      <c r="MR27" s="153"/>
      <c r="MS27" s="153"/>
      <c r="MT27" s="153"/>
      <c r="MU27" s="153"/>
      <c r="MV27" s="153"/>
      <c r="MW27" s="153"/>
      <c r="MX27" s="153"/>
      <c r="MY27" s="153"/>
      <c r="MZ27" s="153"/>
      <c r="NA27" s="153"/>
      <c r="NB27" s="153"/>
      <c r="NC27" s="153"/>
      <c r="ND27" s="153"/>
      <c r="NE27" s="153"/>
      <c r="NF27" s="153"/>
      <c r="NG27" s="153"/>
      <c r="NH27" s="153"/>
      <c r="NI27" s="153"/>
      <c r="NJ27" s="153"/>
      <c r="NK27" s="108"/>
      <c r="NL27" s="112"/>
      <c r="NM27" s="113"/>
      <c r="NN27" s="121"/>
      <c r="NO27" s="123"/>
      <c r="NP27" s="117"/>
      <c r="NQ27" s="118"/>
    </row>
    <row r="28" spans="1:381" ht="15.9" customHeight="1" x14ac:dyDescent="0.25">
      <c r="A28" s="6">
        <f>'أسماء الطلاب'!B24</f>
        <v>23</v>
      </c>
      <c r="B28" s="6" t="str">
        <f>'أسماء الطلاب'!J24</f>
        <v>الأول1</v>
      </c>
      <c r="C28" s="6" t="str">
        <f>'أسماء الطلاب'!M24</f>
        <v>فاطمة خالد الجدعان</v>
      </c>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107"/>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107"/>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107"/>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107"/>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107"/>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107"/>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107"/>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107"/>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107"/>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107"/>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107"/>
      <c r="NL28" s="109"/>
      <c r="NM28" s="6"/>
      <c r="NN28" s="107"/>
      <c r="NO28" s="109"/>
      <c r="NP28" s="6"/>
      <c r="NQ28" s="110"/>
    </row>
    <row r="29" spans="1:381" ht="15.9" customHeight="1" x14ac:dyDescent="0.25">
      <c r="A29" s="147">
        <f>'أسماء الطلاب'!B25</f>
        <v>24</v>
      </c>
      <c r="B29" s="168" t="str">
        <f>'أسماء الطلاب'!J25</f>
        <v>الأول1</v>
      </c>
      <c r="C29" s="147" t="str">
        <f>'أسماء الطلاب'!M25</f>
        <v>فاطمة عبد الله العبد الله</v>
      </c>
      <c r="D29" s="147"/>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c r="BI29" s="147"/>
      <c r="BJ29" s="147"/>
      <c r="BK29" s="147"/>
      <c r="BL29" s="147"/>
      <c r="BM29" s="108"/>
      <c r="BN29" s="147"/>
      <c r="BO29" s="147"/>
      <c r="BP29" s="147"/>
      <c r="BQ29" s="147"/>
      <c r="BR29" s="147"/>
      <c r="BS29" s="147"/>
      <c r="BT29" s="147"/>
      <c r="BU29" s="147"/>
      <c r="BV29" s="147"/>
      <c r="BW29" s="147"/>
      <c r="BX29" s="147"/>
      <c r="BY29" s="147"/>
      <c r="BZ29" s="147"/>
      <c r="CA29" s="147"/>
      <c r="CB29" s="147"/>
      <c r="CC29" s="147"/>
      <c r="CD29" s="147"/>
      <c r="CE29" s="147"/>
      <c r="CF29" s="147"/>
      <c r="CG29" s="147"/>
      <c r="CH29" s="147"/>
      <c r="CI29" s="147"/>
      <c r="CJ29" s="147"/>
      <c r="CK29" s="147"/>
      <c r="CL29" s="147"/>
      <c r="CM29" s="147"/>
      <c r="CN29" s="147"/>
      <c r="CO29" s="147"/>
      <c r="CP29" s="147"/>
      <c r="CQ29" s="147"/>
      <c r="CR29" s="108"/>
      <c r="CS29" s="152"/>
      <c r="CT29" s="152"/>
      <c r="CU29" s="152"/>
      <c r="CV29" s="152"/>
      <c r="CW29" s="152"/>
      <c r="CX29" s="152"/>
      <c r="CY29" s="152"/>
      <c r="CZ29" s="152"/>
      <c r="DA29" s="152"/>
      <c r="DB29" s="152"/>
      <c r="DC29" s="152"/>
      <c r="DD29" s="152"/>
      <c r="DE29" s="152"/>
      <c r="DF29" s="152"/>
      <c r="DG29" s="152"/>
      <c r="DH29" s="152"/>
      <c r="DI29" s="152"/>
      <c r="DJ29" s="152"/>
      <c r="DK29" s="152"/>
      <c r="DL29" s="152"/>
      <c r="DM29" s="152"/>
      <c r="DN29" s="152"/>
      <c r="DO29" s="152"/>
      <c r="DP29" s="152"/>
      <c r="DQ29" s="152"/>
      <c r="DR29" s="152"/>
      <c r="DS29" s="152"/>
      <c r="DT29" s="152"/>
      <c r="DU29" s="152"/>
      <c r="DV29" s="152"/>
      <c r="DW29" s="108"/>
      <c r="DX29" s="152"/>
      <c r="DY29" s="152"/>
      <c r="DZ29" s="152"/>
      <c r="EA29" s="152"/>
      <c r="EB29" s="152"/>
      <c r="EC29" s="152"/>
      <c r="ED29" s="152"/>
      <c r="EE29" s="152"/>
      <c r="EF29" s="152"/>
      <c r="EG29" s="152"/>
      <c r="EH29" s="152"/>
      <c r="EI29" s="152"/>
      <c r="EJ29" s="152"/>
      <c r="EK29" s="152"/>
      <c r="EL29" s="152"/>
      <c r="EM29" s="152"/>
      <c r="EN29" s="152"/>
      <c r="EO29" s="152"/>
      <c r="EP29" s="152"/>
      <c r="EQ29" s="152"/>
      <c r="ER29" s="152"/>
      <c r="ES29" s="152"/>
      <c r="ET29" s="152"/>
      <c r="EU29" s="152"/>
      <c r="EV29" s="152"/>
      <c r="EW29" s="152"/>
      <c r="EX29" s="152"/>
      <c r="EY29" s="152"/>
      <c r="EZ29" s="152"/>
      <c r="FA29" s="152"/>
      <c r="FB29" s="108"/>
      <c r="FC29" s="152"/>
      <c r="FD29" s="152"/>
      <c r="FE29" s="152"/>
      <c r="FF29" s="152"/>
      <c r="FG29" s="152"/>
      <c r="FH29" s="152"/>
      <c r="FI29" s="152"/>
      <c r="FJ29" s="152"/>
      <c r="FK29" s="152"/>
      <c r="FL29" s="152"/>
      <c r="FM29" s="152"/>
      <c r="FN29" s="152"/>
      <c r="FO29" s="152"/>
      <c r="FP29" s="152"/>
      <c r="FQ29" s="152"/>
      <c r="FR29" s="152"/>
      <c r="FS29" s="152"/>
      <c r="FT29" s="152"/>
      <c r="FU29" s="152"/>
      <c r="FV29" s="152"/>
      <c r="FW29" s="152"/>
      <c r="FX29" s="152"/>
      <c r="FY29" s="152"/>
      <c r="FZ29" s="152"/>
      <c r="GA29" s="152"/>
      <c r="GB29" s="152"/>
      <c r="GC29" s="152"/>
      <c r="GD29" s="152"/>
      <c r="GE29" s="152"/>
      <c r="GF29" s="152"/>
      <c r="GG29" s="108"/>
      <c r="GH29" s="152"/>
      <c r="GI29" s="152"/>
      <c r="GJ29" s="152"/>
      <c r="GK29" s="152"/>
      <c r="GL29" s="152"/>
      <c r="GM29" s="152"/>
      <c r="GN29" s="152"/>
      <c r="GO29" s="152"/>
      <c r="GP29" s="152"/>
      <c r="GQ29" s="152"/>
      <c r="GR29" s="152"/>
      <c r="GS29" s="152"/>
      <c r="GT29" s="152"/>
      <c r="GU29" s="152"/>
      <c r="GV29" s="152"/>
      <c r="GW29" s="152"/>
      <c r="GX29" s="152"/>
      <c r="GY29" s="152"/>
      <c r="GZ29" s="152"/>
      <c r="HA29" s="152"/>
      <c r="HB29" s="152"/>
      <c r="HC29" s="152"/>
      <c r="HD29" s="152"/>
      <c r="HE29" s="152"/>
      <c r="HF29" s="152"/>
      <c r="HG29" s="152"/>
      <c r="HH29" s="152"/>
      <c r="HI29" s="152"/>
      <c r="HJ29" s="152"/>
      <c r="HK29" s="152"/>
      <c r="HL29" s="108"/>
      <c r="HM29" s="153"/>
      <c r="HN29" s="153"/>
      <c r="HO29" s="153"/>
      <c r="HP29" s="153"/>
      <c r="HQ29" s="153"/>
      <c r="HR29" s="153"/>
      <c r="HS29" s="153"/>
      <c r="HT29" s="153"/>
      <c r="HU29" s="153"/>
      <c r="HV29" s="153"/>
      <c r="HW29" s="153"/>
      <c r="HX29" s="153"/>
      <c r="HY29" s="153"/>
      <c r="HZ29" s="153"/>
      <c r="IA29" s="153"/>
      <c r="IB29" s="153"/>
      <c r="IC29" s="153"/>
      <c r="ID29" s="153"/>
      <c r="IE29" s="153"/>
      <c r="IF29" s="153"/>
      <c r="IG29" s="153"/>
      <c r="IH29" s="153"/>
      <c r="II29" s="153"/>
      <c r="IJ29" s="153"/>
      <c r="IK29" s="153"/>
      <c r="IL29" s="153"/>
      <c r="IM29" s="153"/>
      <c r="IN29" s="153"/>
      <c r="IO29" s="153"/>
      <c r="IP29" s="153"/>
      <c r="IQ29" s="108"/>
      <c r="IR29" s="153"/>
      <c r="IS29" s="153"/>
      <c r="IT29" s="153"/>
      <c r="IU29" s="153"/>
      <c r="IV29" s="153"/>
      <c r="IW29" s="153"/>
      <c r="IX29" s="153"/>
      <c r="IY29" s="153"/>
      <c r="IZ29" s="153"/>
      <c r="JA29" s="153"/>
      <c r="JB29" s="153"/>
      <c r="JC29" s="153"/>
      <c r="JD29" s="153"/>
      <c r="JE29" s="153"/>
      <c r="JF29" s="153"/>
      <c r="JG29" s="153"/>
      <c r="JH29" s="153"/>
      <c r="JI29" s="153"/>
      <c r="JJ29" s="153"/>
      <c r="JK29" s="153"/>
      <c r="JL29" s="153"/>
      <c r="JM29" s="153"/>
      <c r="JN29" s="153"/>
      <c r="JO29" s="153"/>
      <c r="JP29" s="153"/>
      <c r="JQ29" s="153"/>
      <c r="JR29" s="153"/>
      <c r="JS29" s="153"/>
      <c r="JT29" s="153"/>
      <c r="JU29" s="153"/>
      <c r="JV29" s="108"/>
      <c r="JW29" s="153"/>
      <c r="JX29" s="153"/>
      <c r="JY29" s="153"/>
      <c r="JZ29" s="153"/>
      <c r="KA29" s="153"/>
      <c r="KB29" s="153"/>
      <c r="KC29" s="153"/>
      <c r="KD29" s="153"/>
      <c r="KE29" s="153"/>
      <c r="KF29" s="153"/>
      <c r="KG29" s="153"/>
      <c r="KH29" s="153"/>
      <c r="KI29" s="153"/>
      <c r="KJ29" s="153"/>
      <c r="KK29" s="153"/>
      <c r="KL29" s="153"/>
      <c r="KM29" s="153"/>
      <c r="KN29" s="153"/>
      <c r="KO29" s="153"/>
      <c r="KP29" s="153"/>
      <c r="KQ29" s="153"/>
      <c r="KR29" s="153"/>
      <c r="KS29" s="153"/>
      <c r="KT29" s="153"/>
      <c r="KU29" s="153"/>
      <c r="KV29" s="153"/>
      <c r="KW29" s="153"/>
      <c r="KX29" s="153"/>
      <c r="KY29" s="153"/>
      <c r="KZ29" s="153"/>
      <c r="LA29" s="108"/>
      <c r="LB29" s="153"/>
      <c r="LC29" s="153"/>
      <c r="LD29" s="153"/>
      <c r="LE29" s="153"/>
      <c r="LF29" s="153"/>
      <c r="LG29" s="153"/>
      <c r="LH29" s="153"/>
      <c r="LI29" s="153"/>
      <c r="LJ29" s="153"/>
      <c r="LK29" s="153"/>
      <c r="LL29" s="153"/>
      <c r="LM29" s="153"/>
      <c r="LN29" s="153"/>
      <c r="LO29" s="153"/>
      <c r="LP29" s="153"/>
      <c r="LQ29" s="153"/>
      <c r="LR29" s="153"/>
      <c r="LS29" s="153"/>
      <c r="LT29" s="153"/>
      <c r="LU29" s="153"/>
      <c r="LV29" s="153"/>
      <c r="LW29" s="153"/>
      <c r="LX29" s="153"/>
      <c r="LY29" s="153"/>
      <c r="LZ29" s="153"/>
      <c r="MA29" s="153"/>
      <c r="MB29" s="153"/>
      <c r="MC29" s="153"/>
      <c r="MD29" s="153"/>
      <c r="ME29" s="153"/>
      <c r="MF29" s="108"/>
      <c r="MG29" s="153"/>
      <c r="MH29" s="153"/>
      <c r="MI29" s="153"/>
      <c r="MJ29" s="153"/>
      <c r="MK29" s="153"/>
      <c r="ML29" s="153"/>
      <c r="MM29" s="153"/>
      <c r="MN29" s="153"/>
      <c r="MO29" s="153"/>
      <c r="MP29" s="153"/>
      <c r="MQ29" s="153"/>
      <c r="MR29" s="153"/>
      <c r="MS29" s="153"/>
      <c r="MT29" s="153"/>
      <c r="MU29" s="153"/>
      <c r="MV29" s="153"/>
      <c r="MW29" s="153"/>
      <c r="MX29" s="153"/>
      <c r="MY29" s="153"/>
      <c r="MZ29" s="153"/>
      <c r="NA29" s="153"/>
      <c r="NB29" s="153"/>
      <c r="NC29" s="153"/>
      <c r="ND29" s="153"/>
      <c r="NE29" s="153"/>
      <c r="NF29" s="153"/>
      <c r="NG29" s="153"/>
      <c r="NH29" s="153"/>
      <c r="NI29" s="153"/>
      <c r="NJ29" s="153"/>
      <c r="NK29" s="108"/>
      <c r="NL29" s="112"/>
      <c r="NM29" s="113"/>
      <c r="NN29" s="121"/>
      <c r="NO29" s="123"/>
      <c r="NP29" s="117"/>
      <c r="NQ29" s="118"/>
    </row>
    <row r="30" spans="1:381" ht="15.9" customHeight="1" x14ac:dyDescent="0.25">
      <c r="A30" s="6">
        <f>'أسماء الطلاب'!B26</f>
        <v>25</v>
      </c>
      <c r="B30" s="6" t="str">
        <f>'أسماء الطلاب'!J26</f>
        <v>الأول1</v>
      </c>
      <c r="C30" s="6" t="str">
        <f>'أسماء الطلاب'!M26</f>
        <v>محمد مهيان الدرويش</v>
      </c>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107"/>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107"/>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107"/>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107"/>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107"/>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107"/>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107"/>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107"/>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107"/>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107"/>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107"/>
      <c r="NL30" s="109"/>
      <c r="NM30" s="6"/>
      <c r="NN30" s="107"/>
      <c r="NO30" s="109"/>
      <c r="NP30" s="6"/>
      <c r="NQ30" s="110"/>
    </row>
    <row r="31" spans="1:381" ht="15.9" customHeight="1" x14ac:dyDescent="0.25">
      <c r="A31" s="147">
        <f>'أسماء الطلاب'!B27</f>
        <v>26</v>
      </c>
      <c r="B31" s="168" t="str">
        <f>'أسماء الطلاب'!J27</f>
        <v>الأول1</v>
      </c>
      <c r="C31" s="147" t="str">
        <f>'أسماء الطلاب'!M27</f>
        <v>محمود خالد الحسن</v>
      </c>
      <c r="D31" s="147"/>
      <c r="E31" s="147"/>
      <c r="F31" s="147"/>
      <c r="G31" s="147"/>
      <c r="H31" s="147"/>
      <c r="I31" s="147"/>
      <c r="J31" s="147"/>
      <c r="K31" s="147"/>
      <c r="L31" s="147"/>
      <c r="M31" s="147"/>
      <c r="N31" s="147"/>
      <c r="O31" s="147"/>
      <c r="P31" s="147"/>
      <c r="Q31" s="147"/>
      <c r="R31" s="147"/>
      <c r="S31" s="147"/>
      <c r="T31" s="147"/>
      <c r="U31" s="147"/>
      <c r="V31" s="147"/>
      <c r="W31" s="147"/>
      <c r="X31" s="147"/>
      <c r="Y31" s="147"/>
      <c r="Z31" s="147"/>
      <c r="AA31" s="147"/>
      <c r="AB31" s="147"/>
      <c r="AC31" s="147"/>
      <c r="AD31" s="147"/>
      <c r="AE31" s="147"/>
      <c r="AF31" s="147"/>
      <c r="AG31" s="147"/>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c r="BI31" s="147"/>
      <c r="BJ31" s="147"/>
      <c r="BK31" s="147"/>
      <c r="BL31" s="147"/>
      <c r="BM31" s="108"/>
      <c r="BN31" s="147"/>
      <c r="BO31" s="147"/>
      <c r="BP31" s="147"/>
      <c r="BQ31" s="147"/>
      <c r="BR31" s="147"/>
      <c r="BS31" s="147"/>
      <c r="BT31" s="147"/>
      <c r="BU31" s="147"/>
      <c r="BV31" s="147"/>
      <c r="BW31" s="147"/>
      <c r="BX31" s="147"/>
      <c r="BY31" s="147"/>
      <c r="BZ31" s="147"/>
      <c r="CA31" s="147"/>
      <c r="CB31" s="147"/>
      <c r="CC31" s="147"/>
      <c r="CD31" s="147"/>
      <c r="CE31" s="147"/>
      <c r="CF31" s="147"/>
      <c r="CG31" s="147"/>
      <c r="CH31" s="147"/>
      <c r="CI31" s="147"/>
      <c r="CJ31" s="147"/>
      <c r="CK31" s="147"/>
      <c r="CL31" s="147"/>
      <c r="CM31" s="147"/>
      <c r="CN31" s="147"/>
      <c r="CO31" s="147"/>
      <c r="CP31" s="147"/>
      <c r="CQ31" s="147"/>
      <c r="CR31" s="108"/>
      <c r="CS31" s="152"/>
      <c r="CT31" s="152"/>
      <c r="CU31" s="152"/>
      <c r="CV31" s="152"/>
      <c r="CW31" s="152"/>
      <c r="CX31" s="152"/>
      <c r="CY31" s="152"/>
      <c r="CZ31" s="152"/>
      <c r="DA31" s="152"/>
      <c r="DB31" s="152"/>
      <c r="DC31" s="152"/>
      <c r="DD31" s="152"/>
      <c r="DE31" s="152"/>
      <c r="DF31" s="152"/>
      <c r="DG31" s="152"/>
      <c r="DH31" s="152"/>
      <c r="DI31" s="152"/>
      <c r="DJ31" s="152"/>
      <c r="DK31" s="152"/>
      <c r="DL31" s="152"/>
      <c r="DM31" s="152"/>
      <c r="DN31" s="152"/>
      <c r="DO31" s="152"/>
      <c r="DP31" s="152"/>
      <c r="DQ31" s="152"/>
      <c r="DR31" s="152"/>
      <c r="DS31" s="152"/>
      <c r="DT31" s="152"/>
      <c r="DU31" s="152"/>
      <c r="DV31" s="152"/>
      <c r="DW31" s="108"/>
      <c r="DX31" s="152"/>
      <c r="DY31" s="152"/>
      <c r="DZ31" s="152"/>
      <c r="EA31" s="152"/>
      <c r="EB31" s="152"/>
      <c r="EC31" s="152"/>
      <c r="ED31" s="152"/>
      <c r="EE31" s="152"/>
      <c r="EF31" s="152"/>
      <c r="EG31" s="152"/>
      <c r="EH31" s="152"/>
      <c r="EI31" s="152"/>
      <c r="EJ31" s="152"/>
      <c r="EK31" s="152"/>
      <c r="EL31" s="152"/>
      <c r="EM31" s="152"/>
      <c r="EN31" s="152"/>
      <c r="EO31" s="152"/>
      <c r="EP31" s="152"/>
      <c r="EQ31" s="152"/>
      <c r="ER31" s="152"/>
      <c r="ES31" s="152"/>
      <c r="ET31" s="152"/>
      <c r="EU31" s="152"/>
      <c r="EV31" s="152"/>
      <c r="EW31" s="152"/>
      <c r="EX31" s="152"/>
      <c r="EY31" s="152"/>
      <c r="EZ31" s="152"/>
      <c r="FA31" s="152"/>
      <c r="FB31" s="108"/>
      <c r="FC31" s="152"/>
      <c r="FD31" s="152"/>
      <c r="FE31" s="152"/>
      <c r="FF31" s="152"/>
      <c r="FG31" s="152"/>
      <c r="FH31" s="152"/>
      <c r="FI31" s="152"/>
      <c r="FJ31" s="152"/>
      <c r="FK31" s="152"/>
      <c r="FL31" s="152"/>
      <c r="FM31" s="152"/>
      <c r="FN31" s="152"/>
      <c r="FO31" s="152"/>
      <c r="FP31" s="152"/>
      <c r="FQ31" s="152"/>
      <c r="FR31" s="152"/>
      <c r="FS31" s="152"/>
      <c r="FT31" s="152"/>
      <c r="FU31" s="152"/>
      <c r="FV31" s="152"/>
      <c r="FW31" s="152"/>
      <c r="FX31" s="152"/>
      <c r="FY31" s="152"/>
      <c r="FZ31" s="152"/>
      <c r="GA31" s="152"/>
      <c r="GB31" s="152"/>
      <c r="GC31" s="152"/>
      <c r="GD31" s="152"/>
      <c r="GE31" s="152"/>
      <c r="GF31" s="152"/>
      <c r="GG31" s="108"/>
      <c r="GH31" s="152"/>
      <c r="GI31" s="152"/>
      <c r="GJ31" s="152"/>
      <c r="GK31" s="152"/>
      <c r="GL31" s="152"/>
      <c r="GM31" s="152"/>
      <c r="GN31" s="152"/>
      <c r="GO31" s="152"/>
      <c r="GP31" s="152"/>
      <c r="GQ31" s="152"/>
      <c r="GR31" s="152"/>
      <c r="GS31" s="152"/>
      <c r="GT31" s="152"/>
      <c r="GU31" s="152"/>
      <c r="GV31" s="152"/>
      <c r="GW31" s="152"/>
      <c r="GX31" s="152"/>
      <c r="GY31" s="152"/>
      <c r="GZ31" s="152"/>
      <c r="HA31" s="152"/>
      <c r="HB31" s="152"/>
      <c r="HC31" s="152"/>
      <c r="HD31" s="152"/>
      <c r="HE31" s="152"/>
      <c r="HF31" s="152"/>
      <c r="HG31" s="152"/>
      <c r="HH31" s="152"/>
      <c r="HI31" s="152"/>
      <c r="HJ31" s="152"/>
      <c r="HK31" s="152"/>
      <c r="HL31" s="108"/>
      <c r="HM31" s="153"/>
      <c r="HN31" s="153"/>
      <c r="HO31" s="153"/>
      <c r="HP31" s="153"/>
      <c r="HQ31" s="153"/>
      <c r="HR31" s="153"/>
      <c r="HS31" s="153"/>
      <c r="HT31" s="153"/>
      <c r="HU31" s="153"/>
      <c r="HV31" s="153"/>
      <c r="HW31" s="153"/>
      <c r="HX31" s="153"/>
      <c r="HY31" s="153"/>
      <c r="HZ31" s="153"/>
      <c r="IA31" s="153"/>
      <c r="IB31" s="153"/>
      <c r="IC31" s="153"/>
      <c r="ID31" s="153"/>
      <c r="IE31" s="153"/>
      <c r="IF31" s="153"/>
      <c r="IG31" s="153"/>
      <c r="IH31" s="153"/>
      <c r="II31" s="153"/>
      <c r="IJ31" s="153"/>
      <c r="IK31" s="153"/>
      <c r="IL31" s="153"/>
      <c r="IM31" s="153"/>
      <c r="IN31" s="153"/>
      <c r="IO31" s="153"/>
      <c r="IP31" s="153"/>
      <c r="IQ31" s="108"/>
      <c r="IR31" s="153"/>
      <c r="IS31" s="153"/>
      <c r="IT31" s="153"/>
      <c r="IU31" s="153"/>
      <c r="IV31" s="153"/>
      <c r="IW31" s="153"/>
      <c r="IX31" s="153"/>
      <c r="IY31" s="153"/>
      <c r="IZ31" s="153"/>
      <c r="JA31" s="153"/>
      <c r="JB31" s="153"/>
      <c r="JC31" s="153"/>
      <c r="JD31" s="153"/>
      <c r="JE31" s="153"/>
      <c r="JF31" s="153"/>
      <c r="JG31" s="153"/>
      <c r="JH31" s="153"/>
      <c r="JI31" s="153"/>
      <c r="JJ31" s="153"/>
      <c r="JK31" s="153"/>
      <c r="JL31" s="153"/>
      <c r="JM31" s="153"/>
      <c r="JN31" s="153"/>
      <c r="JO31" s="153"/>
      <c r="JP31" s="153"/>
      <c r="JQ31" s="153"/>
      <c r="JR31" s="153"/>
      <c r="JS31" s="153"/>
      <c r="JT31" s="153"/>
      <c r="JU31" s="153"/>
      <c r="JV31" s="108"/>
      <c r="JW31" s="153"/>
      <c r="JX31" s="153"/>
      <c r="JY31" s="153"/>
      <c r="JZ31" s="153"/>
      <c r="KA31" s="153"/>
      <c r="KB31" s="153"/>
      <c r="KC31" s="153"/>
      <c r="KD31" s="153"/>
      <c r="KE31" s="153"/>
      <c r="KF31" s="153"/>
      <c r="KG31" s="153"/>
      <c r="KH31" s="153"/>
      <c r="KI31" s="153"/>
      <c r="KJ31" s="153"/>
      <c r="KK31" s="153"/>
      <c r="KL31" s="153"/>
      <c r="KM31" s="153"/>
      <c r="KN31" s="153"/>
      <c r="KO31" s="153"/>
      <c r="KP31" s="153"/>
      <c r="KQ31" s="153"/>
      <c r="KR31" s="153"/>
      <c r="KS31" s="153"/>
      <c r="KT31" s="153"/>
      <c r="KU31" s="153"/>
      <c r="KV31" s="153"/>
      <c r="KW31" s="153"/>
      <c r="KX31" s="153"/>
      <c r="KY31" s="153"/>
      <c r="KZ31" s="153"/>
      <c r="LA31" s="108"/>
      <c r="LB31" s="153"/>
      <c r="LC31" s="153"/>
      <c r="LD31" s="153"/>
      <c r="LE31" s="153"/>
      <c r="LF31" s="153"/>
      <c r="LG31" s="153"/>
      <c r="LH31" s="153"/>
      <c r="LI31" s="153"/>
      <c r="LJ31" s="153"/>
      <c r="LK31" s="153"/>
      <c r="LL31" s="153"/>
      <c r="LM31" s="153"/>
      <c r="LN31" s="153"/>
      <c r="LO31" s="153"/>
      <c r="LP31" s="153"/>
      <c r="LQ31" s="153"/>
      <c r="LR31" s="153"/>
      <c r="LS31" s="153"/>
      <c r="LT31" s="153"/>
      <c r="LU31" s="153"/>
      <c r="LV31" s="153"/>
      <c r="LW31" s="153"/>
      <c r="LX31" s="153"/>
      <c r="LY31" s="153"/>
      <c r="LZ31" s="153"/>
      <c r="MA31" s="153"/>
      <c r="MB31" s="153"/>
      <c r="MC31" s="153"/>
      <c r="MD31" s="153"/>
      <c r="ME31" s="153"/>
      <c r="MF31" s="108"/>
      <c r="MG31" s="153"/>
      <c r="MH31" s="153"/>
      <c r="MI31" s="153"/>
      <c r="MJ31" s="153"/>
      <c r="MK31" s="153"/>
      <c r="ML31" s="153"/>
      <c r="MM31" s="153"/>
      <c r="MN31" s="153"/>
      <c r="MO31" s="153"/>
      <c r="MP31" s="153"/>
      <c r="MQ31" s="153"/>
      <c r="MR31" s="153"/>
      <c r="MS31" s="153"/>
      <c r="MT31" s="153"/>
      <c r="MU31" s="153"/>
      <c r="MV31" s="153"/>
      <c r="MW31" s="153"/>
      <c r="MX31" s="153"/>
      <c r="MY31" s="153"/>
      <c r="MZ31" s="153"/>
      <c r="NA31" s="153"/>
      <c r="NB31" s="153"/>
      <c r="NC31" s="153"/>
      <c r="ND31" s="153"/>
      <c r="NE31" s="153"/>
      <c r="NF31" s="153"/>
      <c r="NG31" s="153"/>
      <c r="NH31" s="153"/>
      <c r="NI31" s="153"/>
      <c r="NJ31" s="153"/>
      <c r="NK31" s="108"/>
      <c r="NL31" s="112"/>
      <c r="NM31" s="113"/>
      <c r="NN31" s="121"/>
      <c r="NO31" s="123"/>
      <c r="NP31" s="117"/>
      <c r="NQ31" s="118"/>
    </row>
    <row r="32" spans="1:381" ht="15.9" customHeight="1" x14ac:dyDescent="0.25">
      <c r="A32" s="6">
        <f>'أسماء الطلاب'!B28</f>
        <v>27</v>
      </c>
      <c r="B32" s="6" t="str">
        <f>'أسماء الطلاب'!J28</f>
        <v>الأول1</v>
      </c>
      <c r="C32" s="6" t="str">
        <f>'أسماء الطلاب'!M28</f>
        <v>مروة سعيد السعيد</v>
      </c>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107"/>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107"/>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107"/>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107"/>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107"/>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107"/>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107"/>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107"/>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107"/>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107"/>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107"/>
      <c r="NL32" s="109"/>
      <c r="NM32" s="6"/>
      <c r="NN32" s="107"/>
      <c r="NO32" s="109"/>
      <c r="NP32" s="6"/>
      <c r="NQ32" s="110"/>
    </row>
    <row r="33" spans="1:381" ht="15.9" customHeight="1" x14ac:dyDescent="0.25">
      <c r="A33" s="147">
        <f>'أسماء الطلاب'!B29</f>
        <v>28</v>
      </c>
      <c r="B33" s="168" t="str">
        <f>'أسماء الطلاب'!J29</f>
        <v>الأول1</v>
      </c>
      <c r="C33" s="147" t="str">
        <f>'أسماء الطلاب'!M29</f>
        <v>معاذ جبل الحاجي</v>
      </c>
      <c r="D33" s="147"/>
      <c r="E33" s="147"/>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c r="BI33" s="147"/>
      <c r="BJ33" s="147"/>
      <c r="BK33" s="147"/>
      <c r="BL33" s="147"/>
      <c r="BM33" s="108"/>
      <c r="BN33" s="147"/>
      <c r="BO33" s="147"/>
      <c r="BP33" s="147"/>
      <c r="BQ33" s="147"/>
      <c r="BR33" s="147"/>
      <c r="BS33" s="147"/>
      <c r="BT33" s="147"/>
      <c r="BU33" s="147"/>
      <c r="BV33" s="147"/>
      <c r="BW33" s="147"/>
      <c r="BX33" s="147"/>
      <c r="BY33" s="147"/>
      <c r="BZ33" s="147"/>
      <c r="CA33" s="147"/>
      <c r="CB33" s="147"/>
      <c r="CC33" s="147"/>
      <c r="CD33" s="147"/>
      <c r="CE33" s="147"/>
      <c r="CF33" s="147"/>
      <c r="CG33" s="147"/>
      <c r="CH33" s="147"/>
      <c r="CI33" s="147"/>
      <c r="CJ33" s="147"/>
      <c r="CK33" s="147"/>
      <c r="CL33" s="147"/>
      <c r="CM33" s="147"/>
      <c r="CN33" s="147"/>
      <c r="CO33" s="147"/>
      <c r="CP33" s="147"/>
      <c r="CQ33" s="147"/>
      <c r="CR33" s="108"/>
      <c r="CS33" s="152"/>
      <c r="CT33" s="152"/>
      <c r="CU33" s="152"/>
      <c r="CV33" s="152"/>
      <c r="CW33" s="152"/>
      <c r="CX33" s="152"/>
      <c r="CY33" s="152"/>
      <c r="CZ33" s="152"/>
      <c r="DA33" s="152"/>
      <c r="DB33" s="152"/>
      <c r="DC33" s="152"/>
      <c r="DD33" s="152"/>
      <c r="DE33" s="152"/>
      <c r="DF33" s="152"/>
      <c r="DG33" s="152"/>
      <c r="DH33" s="152"/>
      <c r="DI33" s="152"/>
      <c r="DJ33" s="152"/>
      <c r="DK33" s="152"/>
      <c r="DL33" s="152"/>
      <c r="DM33" s="152"/>
      <c r="DN33" s="152"/>
      <c r="DO33" s="152"/>
      <c r="DP33" s="152"/>
      <c r="DQ33" s="152"/>
      <c r="DR33" s="152"/>
      <c r="DS33" s="152"/>
      <c r="DT33" s="152"/>
      <c r="DU33" s="152"/>
      <c r="DV33" s="152"/>
      <c r="DW33" s="108"/>
      <c r="DX33" s="152"/>
      <c r="DY33" s="152"/>
      <c r="DZ33" s="152"/>
      <c r="EA33" s="152"/>
      <c r="EB33" s="152"/>
      <c r="EC33" s="152"/>
      <c r="ED33" s="152"/>
      <c r="EE33" s="152"/>
      <c r="EF33" s="152"/>
      <c r="EG33" s="152"/>
      <c r="EH33" s="152"/>
      <c r="EI33" s="152"/>
      <c r="EJ33" s="152"/>
      <c r="EK33" s="152"/>
      <c r="EL33" s="152"/>
      <c r="EM33" s="152"/>
      <c r="EN33" s="152"/>
      <c r="EO33" s="152"/>
      <c r="EP33" s="152"/>
      <c r="EQ33" s="152"/>
      <c r="ER33" s="152"/>
      <c r="ES33" s="152"/>
      <c r="ET33" s="152"/>
      <c r="EU33" s="152"/>
      <c r="EV33" s="152"/>
      <c r="EW33" s="152"/>
      <c r="EX33" s="152"/>
      <c r="EY33" s="152"/>
      <c r="EZ33" s="152"/>
      <c r="FA33" s="152"/>
      <c r="FB33" s="108"/>
      <c r="FC33" s="152"/>
      <c r="FD33" s="152"/>
      <c r="FE33" s="152"/>
      <c r="FF33" s="152"/>
      <c r="FG33" s="152"/>
      <c r="FH33" s="152"/>
      <c r="FI33" s="152"/>
      <c r="FJ33" s="152"/>
      <c r="FK33" s="152"/>
      <c r="FL33" s="152"/>
      <c r="FM33" s="152"/>
      <c r="FN33" s="152"/>
      <c r="FO33" s="152"/>
      <c r="FP33" s="152"/>
      <c r="FQ33" s="152"/>
      <c r="FR33" s="152"/>
      <c r="FS33" s="152"/>
      <c r="FT33" s="152"/>
      <c r="FU33" s="152"/>
      <c r="FV33" s="152"/>
      <c r="FW33" s="152"/>
      <c r="FX33" s="152"/>
      <c r="FY33" s="152"/>
      <c r="FZ33" s="152"/>
      <c r="GA33" s="152"/>
      <c r="GB33" s="152"/>
      <c r="GC33" s="152"/>
      <c r="GD33" s="152"/>
      <c r="GE33" s="152"/>
      <c r="GF33" s="152"/>
      <c r="GG33" s="108"/>
      <c r="GH33" s="152"/>
      <c r="GI33" s="152"/>
      <c r="GJ33" s="152"/>
      <c r="GK33" s="152"/>
      <c r="GL33" s="152"/>
      <c r="GM33" s="152"/>
      <c r="GN33" s="152"/>
      <c r="GO33" s="152"/>
      <c r="GP33" s="152"/>
      <c r="GQ33" s="152"/>
      <c r="GR33" s="152"/>
      <c r="GS33" s="152"/>
      <c r="GT33" s="152"/>
      <c r="GU33" s="152"/>
      <c r="GV33" s="152"/>
      <c r="GW33" s="152"/>
      <c r="GX33" s="152"/>
      <c r="GY33" s="152"/>
      <c r="GZ33" s="152"/>
      <c r="HA33" s="152"/>
      <c r="HB33" s="152"/>
      <c r="HC33" s="152"/>
      <c r="HD33" s="152"/>
      <c r="HE33" s="152"/>
      <c r="HF33" s="152"/>
      <c r="HG33" s="152"/>
      <c r="HH33" s="152"/>
      <c r="HI33" s="152"/>
      <c r="HJ33" s="152"/>
      <c r="HK33" s="152"/>
      <c r="HL33" s="108"/>
      <c r="HM33" s="153"/>
      <c r="HN33" s="153"/>
      <c r="HO33" s="153"/>
      <c r="HP33" s="153"/>
      <c r="HQ33" s="153"/>
      <c r="HR33" s="153"/>
      <c r="HS33" s="153"/>
      <c r="HT33" s="153"/>
      <c r="HU33" s="153"/>
      <c r="HV33" s="153"/>
      <c r="HW33" s="153"/>
      <c r="HX33" s="153"/>
      <c r="HY33" s="153"/>
      <c r="HZ33" s="153"/>
      <c r="IA33" s="153"/>
      <c r="IB33" s="153"/>
      <c r="IC33" s="153"/>
      <c r="ID33" s="153"/>
      <c r="IE33" s="153"/>
      <c r="IF33" s="153"/>
      <c r="IG33" s="153"/>
      <c r="IH33" s="153"/>
      <c r="II33" s="153"/>
      <c r="IJ33" s="153"/>
      <c r="IK33" s="153"/>
      <c r="IL33" s="153"/>
      <c r="IM33" s="153"/>
      <c r="IN33" s="153"/>
      <c r="IO33" s="153"/>
      <c r="IP33" s="153"/>
      <c r="IQ33" s="108"/>
      <c r="IR33" s="153"/>
      <c r="IS33" s="153"/>
      <c r="IT33" s="153"/>
      <c r="IU33" s="153"/>
      <c r="IV33" s="153"/>
      <c r="IW33" s="153"/>
      <c r="IX33" s="153"/>
      <c r="IY33" s="153"/>
      <c r="IZ33" s="153"/>
      <c r="JA33" s="153"/>
      <c r="JB33" s="153"/>
      <c r="JC33" s="153"/>
      <c r="JD33" s="153"/>
      <c r="JE33" s="153"/>
      <c r="JF33" s="153"/>
      <c r="JG33" s="153"/>
      <c r="JH33" s="153"/>
      <c r="JI33" s="153"/>
      <c r="JJ33" s="153"/>
      <c r="JK33" s="153"/>
      <c r="JL33" s="153"/>
      <c r="JM33" s="153"/>
      <c r="JN33" s="153"/>
      <c r="JO33" s="153"/>
      <c r="JP33" s="153"/>
      <c r="JQ33" s="153"/>
      <c r="JR33" s="153"/>
      <c r="JS33" s="153"/>
      <c r="JT33" s="153"/>
      <c r="JU33" s="153"/>
      <c r="JV33" s="108"/>
      <c r="JW33" s="153"/>
      <c r="JX33" s="153"/>
      <c r="JY33" s="153"/>
      <c r="JZ33" s="153"/>
      <c r="KA33" s="153"/>
      <c r="KB33" s="153"/>
      <c r="KC33" s="153"/>
      <c r="KD33" s="153"/>
      <c r="KE33" s="153"/>
      <c r="KF33" s="153"/>
      <c r="KG33" s="153"/>
      <c r="KH33" s="153"/>
      <c r="KI33" s="153"/>
      <c r="KJ33" s="153"/>
      <c r="KK33" s="153"/>
      <c r="KL33" s="153"/>
      <c r="KM33" s="153"/>
      <c r="KN33" s="153"/>
      <c r="KO33" s="153"/>
      <c r="KP33" s="153"/>
      <c r="KQ33" s="153"/>
      <c r="KR33" s="153"/>
      <c r="KS33" s="153"/>
      <c r="KT33" s="153"/>
      <c r="KU33" s="153"/>
      <c r="KV33" s="153"/>
      <c r="KW33" s="153"/>
      <c r="KX33" s="153"/>
      <c r="KY33" s="153"/>
      <c r="KZ33" s="153"/>
      <c r="LA33" s="108"/>
      <c r="LB33" s="153"/>
      <c r="LC33" s="153"/>
      <c r="LD33" s="153"/>
      <c r="LE33" s="153"/>
      <c r="LF33" s="153"/>
      <c r="LG33" s="153"/>
      <c r="LH33" s="153"/>
      <c r="LI33" s="153"/>
      <c r="LJ33" s="153"/>
      <c r="LK33" s="153"/>
      <c r="LL33" s="153"/>
      <c r="LM33" s="153"/>
      <c r="LN33" s="153"/>
      <c r="LO33" s="153"/>
      <c r="LP33" s="153"/>
      <c r="LQ33" s="153"/>
      <c r="LR33" s="153"/>
      <c r="LS33" s="153"/>
      <c r="LT33" s="153"/>
      <c r="LU33" s="153"/>
      <c r="LV33" s="153"/>
      <c r="LW33" s="153"/>
      <c r="LX33" s="153"/>
      <c r="LY33" s="153"/>
      <c r="LZ33" s="153"/>
      <c r="MA33" s="153"/>
      <c r="MB33" s="153"/>
      <c r="MC33" s="153"/>
      <c r="MD33" s="153"/>
      <c r="ME33" s="153"/>
      <c r="MF33" s="108"/>
      <c r="MG33" s="153"/>
      <c r="MH33" s="153"/>
      <c r="MI33" s="153"/>
      <c r="MJ33" s="153"/>
      <c r="MK33" s="153"/>
      <c r="ML33" s="153"/>
      <c r="MM33" s="153"/>
      <c r="MN33" s="153"/>
      <c r="MO33" s="153"/>
      <c r="MP33" s="153"/>
      <c r="MQ33" s="153"/>
      <c r="MR33" s="153"/>
      <c r="MS33" s="153"/>
      <c r="MT33" s="153"/>
      <c r="MU33" s="153"/>
      <c r="MV33" s="153"/>
      <c r="MW33" s="153"/>
      <c r="MX33" s="153"/>
      <c r="MY33" s="153"/>
      <c r="MZ33" s="153"/>
      <c r="NA33" s="153"/>
      <c r="NB33" s="153"/>
      <c r="NC33" s="153"/>
      <c r="ND33" s="153"/>
      <c r="NE33" s="153"/>
      <c r="NF33" s="153"/>
      <c r="NG33" s="153"/>
      <c r="NH33" s="153"/>
      <c r="NI33" s="153"/>
      <c r="NJ33" s="153"/>
      <c r="NK33" s="108"/>
      <c r="NL33" s="112"/>
      <c r="NM33" s="113"/>
      <c r="NN33" s="121"/>
      <c r="NO33" s="123"/>
      <c r="NP33" s="117"/>
      <c r="NQ33" s="118"/>
    </row>
    <row r="34" spans="1:381" ht="15.9" customHeight="1" x14ac:dyDescent="0.25">
      <c r="A34" s="6">
        <f>'أسماء الطلاب'!B30</f>
        <v>29</v>
      </c>
      <c r="B34" s="6" t="str">
        <f>'أسماء الطلاب'!J30</f>
        <v>الأول1</v>
      </c>
      <c r="C34" s="6" t="str">
        <f>'أسماء الطلاب'!M30</f>
        <v>منى شدوان الدرويش</v>
      </c>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107"/>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107"/>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107"/>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107"/>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107"/>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107"/>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107"/>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107"/>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107"/>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107"/>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107"/>
      <c r="NL34" s="109"/>
      <c r="NM34" s="6"/>
      <c r="NN34" s="107"/>
      <c r="NO34" s="109"/>
      <c r="NP34" s="6"/>
      <c r="NQ34" s="110"/>
    </row>
    <row r="35" spans="1:381" ht="15.9" customHeight="1" thickBot="1" x14ac:dyDescent="0.3">
      <c r="A35" s="147">
        <f>'أسماء الطلاب'!B31</f>
        <v>30</v>
      </c>
      <c r="B35" s="168" t="str">
        <f>'أسماء الطلاب'!J31</f>
        <v>الأول1</v>
      </c>
      <c r="C35" s="147" t="str">
        <f>'أسماء الطلاب'!M31</f>
        <v>نسيم حسين الكردي</v>
      </c>
      <c r="D35" s="147"/>
      <c r="E35" s="147"/>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c r="BI35" s="147"/>
      <c r="BJ35" s="147"/>
      <c r="BK35" s="147"/>
      <c r="BL35" s="147"/>
      <c r="BM35" s="108"/>
      <c r="BN35" s="147"/>
      <c r="BO35" s="147"/>
      <c r="BP35" s="147"/>
      <c r="BQ35" s="147"/>
      <c r="BR35" s="147"/>
      <c r="BS35" s="147"/>
      <c r="BT35" s="147"/>
      <c r="BU35" s="147"/>
      <c r="BV35" s="147"/>
      <c r="BW35" s="147"/>
      <c r="BX35" s="147"/>
      <c r="BY35" s="147"/>
      <c r="BZ35" s="147"/>
      <c r="CA35" s="147"/>
      <c r="CB35" s="147"/>
      <c r="CC35" s="147"/>
      <c r="CD35" s="147"/>
      <c r="CE35" s="147"/>
      <c r="CF35" s="147"/>
      <c r="CG35" s="147"/>
      <c r="CH35" s="147"/>
      <c r="CI35" s="147"/>
      <c r="CJ35" s="147"/>
      <c r="CK35" s="147"/>
      <c r="CL35" s="147"/>
      <c r="CM35" s="147"/>
      <c r="CN35" s="147"/>
      <c r="CO35" s="147"/>
      <c r="CP35" s="147"/>
      <c r="CQ35" s="147"/>
      <c r="CR35" s="108"/>
      <c r="CS35" s="152"/>
      <c r="CT35" s="152"/>
      <c r="CU35" s="152"/>
      <c r="CV35" s="152"/>
      <c r="CW35" s="152"/>
      <c r="CX35" s="152"/>
      <c r="CY35" s="152"/>
      <c r="CZ35" s="152"/>
      <c r="DA35" s="152"/>
      <c r="DB35" s="152"/>
      <c r="DC35" s="152"/>
      <c r="DD35" s="152"/>
      <c r="DE35" s="152"/>
      <c r="DF35" s="152"/>
      <c r="DG35" s="152"/>
      <c r="DH35" s="152"/>
      <c r="DI35" s="152"/>
      <c r="DJ35" s="152"/>
      <c r="DK35" s="152"/>
      <c r="DL35" s="152"/>
      <c r="DM35" s="152"/>
      <c r="DN35" s="152"/>
      <c r="DO35" s="152"/>
      <c r="DP35" s="152"/>
      <c r="DQ35" s="152"/>
      <c r="DR35" s="152"/>
      <c r="DS35" s="152"/>
      <c r="DT35" s="152"/>
      <c r="DU35" s="152"/>
      <c r="DV35" s="152"/>
      <c r="DW35" s="108"/>
      <c r="DX35" s="152"/>
      <c r="DY35" s="152"/>
      <c r="DZ35" s="152"/>
      <c r="EA35" s="152"/>
      <c r="EB35" s="152"/>
      <c r="EC35" s="152"/>
      <c r="ED35" s="152"/>
      <c r="EE35" s="152"/>
      <c r="EF35" s="152"/>
      <c r="EG35" s="152"/>
      <c r="EH35" s="152"/>
      <c r="EI35" s="152"/>
      <c r="EJ35" s="152"/>
      <c r="EK35" s="152"/>
      <c r="EL35" s="152"/>
      <c r="EM35" s="152"/>
      <c r="EN35" s="152"/>
      <c r="EO35" s="152"/>
      <c r="EP35" s="152"/>
      <c r="EQ35" s="152"/>
      <c r="ER35" s="152"/>
      <c r="ES35" s="152"/>
      <c r="ET35" s="152"/>
      <c r="EU35" s="152"/>
      <c r="EV35" s="152"/>
      <c r="EW35" s="152"/>
      <c r="EX35" s="152"/>
      <c r="EY35" s="152"/>
      <c r="EZ35" s="152"/>
      <c r="FA35" s="152"/>
      <c r="FB35" s="108"/>
      <c r="FC35" s="152"/>
      <c r="FD35" s="152"/>
      <c r="FE35" s="152"/>
      <c r="FF35" s="152"/>
      <c r="FG35" s="152"/>
      <c r="FH35" s="152"/>
      <c r="FI35" s="152"/>
      <c r="FJ35" s="152"/>
      <c r="FK35" s="152"/>
      <c r="FL35" s="152"/>
      <c r="FM35" s="152"/>
      <c r="FN35" s="152"/>
      <c r="FO35" s="152"/>
      <c r="FP35" s="152"/>
      <c r="FQ35" s="152"/>
      <c r="FR35" s="152"/>
      <c r="FS35" s="152"/>
      <c r="FT35" s="152"/>
      <c r="FU35" s="152"/>
      <c r="FV35" s="152"/>
      <c r="FW35" s="152"/>
      <c r="FX35" s="152"/>
      <c r="FY35" s="152"/>
      <c r="FZ35" s="152"/>
      <c r="GA35" s="152"/>
      <c r="GB35" s="152"/>
      <c r="GC35" s="152"/>
      <c r="GD35" s="152"/>
      <c r="GE35" s="152"/>
      <c r="GF35" s="152"/>
      <c r="GG35" s="108"/>
      <c r="GH35" s="152"/>
      <c r="GI35" s="152"/>
      <c r="GJ35" s="152"/>
      <c r="GK35" s="152"/>
      <c r="GL35" s="152"/>
      <c r="GM35" s="152"/>
      <c r="GN35" s="152"/>
      <c r="GO35" s="152"/>
      <c r="GP35" s="152"/>
      <c r="GQ35" s="152"/>
      <c r="GR35" s="152"/>
      <c r="GS35" s="152"/>
      <c r="GT35" s="152"/>
      <c r="GU35" s="152"/>
      <c r="GV35" s="152"/>
      <c r="GW35" s="152"/>
      <c r="GX35" s="152"/>
      <c r="GY35" s="152"/>
      <c r="GZ35" s="152"/>
      <c r="HA35" s="152"/>
      <c r="HB35" s="152"/>
      <c r="HC35" s="152"/>
      <c r="HD35" s="152"/>
      <c r="HE35" s="152"/>
      <c r="HF35" s="152"/>
      <c r="HG35" s="152"/>
      <c r="HH35" s="152"/>
      <c r="HI35" s="152"/>
      <c r="HJ35" s="152"/>
      <c r="HK35" s="152"/>
      <c r="HL35" s="108"/>
      <c r="HM35" s="153"/>
      <c r="HN35" s="153"/>
      <c r="HO35" s="153"/>
      <c r="HP35" s="153"/>
      <c r="HQ35" s="153"/>
      <c r="HR35" s="153"/>
      <c r="HS35" s="153"/>
      <c r="HT35" s="153"/>
      <c r="HU35" s="153"/>
      <c r="HV35" s="153"/>
      <c r="HW35" s="153"/>
      <c r="HX35" s="153"/>
      <c r="HY35" s="153"/>
      <c r="HZ35" s="153"/>
      <c r="IA35" s="153"/>
      <c r="IB35" s="153"/>
      <c r="IC35" s="153"/>
      <c r="ID35" s="153"/>
      <c r="IE35" s="153"/>
      <c r="IF35" s="153"/>
      <c r="IG35" s="153"/>
      <c r="IH35" s="153"/>
      <c r="II35" s="153"/>
      <c r="IJ35" s="153"/>
      <c r="IK35" s="153"/>
      <c r="IL35" s="153"/>
      <c r="IM35" s="153"/>
      <c r="IN35" s="153"/>
      <c r="IO35" s="153"/>
      <c r="IP35" s="153"/>
      <c r="IQ35" s="108"/>
      <c r="IR35" s="153"/>
      <c r="IS35" s="153"/>
      <c r="IT35" s="153"/>
      <c r="IU35" s="153"/>
      <c r="IV35" s="153"/>
      <c r="IW35" s="153"/>
      <c r="IX35" s="153"/>
      <c r="IY35" s="153"/>
      <c r="IZ35" s="153"/>
      <c r="JA35" s="153"/>
      <c r="JB35" s="153"/>
      <c r="JC35" s="153"/>
      <c r="JD35" s="153"/>
      <c r="JE35" s="153"/>
      <c r="JF35" s="153"/>
      <c r="JG35" s="153"/>
      <c r="JH35" s="153"/>
      <c r="JI35" s="153"/>
      <c r="JJ35" s="153"/>
      <c r="JK35" s="153"/>
      <c r="JL35" s="153"/>
      <c r="JM35" s="153"/>
      <c r="JN35" s="153"/>
      <c r="JO35" s="153"/>
      <c r="JP35" s="153"/>
      <c r="JQ35" s="153"/>
      <c r="JR35" s="153"/>
      <c r="JS35" s="153"/>
      <c r="JT35" s="153"/>
      <c r="JU35" s="153"/>
      <c r="JV35" s="108"/>
      <c r="JW35" s="153"/>
      <c r="JX35" s="153"/>
      <c r="JY35" s="153"/>
      <c r="JZ35" s="153"/>
      <c r="KA35" s="153"/>
      <c r="KB35" s="153"/>
      <c r="KC35" s="153"/>
      <c r="KD35" s="153"/>
      <c r="KE35" s="153"/>
      <c r="KF35" s="153"/>
      <c r="KG35" s="153"/>
      <c r="KH35" s="153"/>
      <c r="KI35" s="153"/>
      <c r="KJ35" s="153"/>
      <c r="KK35" s="153"/>
      <c r="KL35" s="153"/>
      <c r="KM35" s="153"/>
      <c r="KN35" s="153"/>
      <c r="KO35" s="153"/>
      <c r="KP35" s="153"/>
      <c r="KQ35" s="153"/>
      <c r="KR35" s="153"/>
      <c r="KS35" s="153"/>
      <c r="KT35" s="153"/>
      <c r="KU35" s="153"/>
      <c r="KV35" s="153"/>
      <c r="KW35" s="153"/>
      <c r="KX35" s="153"/>
      <c r="KY35" s="153"/>
      <c r="KZ35" s="153"/>
      <c r="LA35" s="108"/>
      <c r="LB35" s="153"/>
      <c r="LC35" s="153"/>
      <c r="LD35" s="153"/>
      <c r="LE35" s="153"/>
      <c r="LF35" s="153"/>
      <c r="LG35" s="153"/>
      <c r="LH35" s="153"/>
      <c r="LI35" s="153"/>
      <c r="LJ35" s="153"/>
      <c r="LK35" s="153"/>
      <c r="LL35" s="153"/>
      <c r="LM35" s="153"/>
      <c r="LN35" s="153"/>
      <c r="LO35" s="153"/>
      <c r="LP35" s="153"/>
      <c r="LQ35" s="153"/>
      <c r="LR35" s="153"/>
      <c r="LS35" s="153"/>
      <c r="LT35" s="153"/>
      <c r="LU35" s="153"/>
      <c r="LV35" s="153"/>
      <c r="LW35" s="153"/>
      <c r="LX35" s="153"/>
      <c r="LY35" s="153"/>
      <c r="LZ35" s="153"/>
      <c r="MA35" s="153"/>
      <c r="MB35" s="153"/>
      <c r="MC35" s="153"/>
      <c r="MD35" s="153"/>
      <c r="ME35" s="153"/>
      <c r="MF35" s="108"/>
      <c r="MG35" s="153"/>
      <c r="MH35" s="153"/>
      <c r="MI35" s="153"/>
      <c r="MJ35" s="153"/>
      <c r="MK35" s="153"/>
      <c r="ML35" s="153"/>
      <c r="MM35" s="153"/>
      <c r="MN35" s="153"/>
      <c r="MO35" s="153"/>
      <c r="MP35" s="153"/>
      <c r="MQ35" s="153"/>
      <c r="MR35" s="153"/>
      <c r="MS35" s="153"/>
      <c r="MT35" s="153"/>
      <c r="MU35" s="153"/>
      <c r="MV35" s="153"/>
      <c r="MW35" s="153"/>
      <c r="MX35" s="153"/>
      <c r="MY35" s="153"/>
      <c r="MZ35" s="153"/>
      <c r="NA35" s="153"/>
      <c r="NB35" s="153"/>
      <c r="NC35" s="153"/>
      <c r="ND35" s="153"/>
      <c r="NE35" s="153"/>
      <c r="NF35" s="153"/>
      <c r="NG35" s="153"/>
      <c r="NH35" s="153"/>
      <c r="NI35" s="153"/>
      <c r="NJ35" s="153"/>
      <c r="NK35" s="108"/>
      <c r="NL35" s="114"/>
      <c r="NM35" s="115"/>
      <c r="NN35" s="122"/>
      <c r="NO35" s="124"/>
      <c r="NP35" s="119"/>
      <c r="NQ35" s="120"/>
    </row>
    <row r="36" spans="1:381" x14ac:dyDescent="0.25">
      <c r="A36">
        <f>'أسماء الطلاب'!B32</f>
        <v>31</v>
      </c>
      <c r="B36" t="str">
        <f>'أسماء الطلاب'!J32</f>
        <v>الأول1</v>
      </c>
      <c r="C36" t="str">
        <f>'أسماء الطلاب'!M32</f>
        <v>نور الهدى عبد الكريم أبو الخيش</v>
      </c>
    </row>
    <row r="37" spans="1:381" x14ac:dyDescent="0.25">
      <c r="A37">
        <f>'أسماء الطلاب'!B33</f>
        <v>1</v>
      </c>
      <c r="B37" t="str">
        <f>'أسماء الطلاب'!J33</f>
        <v>الأول2</v>
      </c>
      <c r="C37" t="str">
        <f>'أسماء الطلاب'!M33</f>
        <v>أحمد عمار الجمعة</v>
      </c>
    </row>
    <row r="38" spans="1:381" x14ac:dyDescent="0.25">
      <c r="A38">
        <f>'أسماء الطلاب'!B34</f>
        <v>2</v>
      </c>
      <c r="B38" t="str">
        <f>'أسماء الطلاب'!J34</f>
        <v>الأول2</v>
      </c>
      <c r="C38" t="str">
        <f>'أسماء الطلاب'!M34</f>
        <v>أحمد محمود العبد الله</v>
      </c>
    </row>
    <row r="39" spans="1:381" x14ac:dyDescent="0.25">
      <c r="A39">
        <f>'أسماء الطلاب'!B35</f>
        <v>3</v>
      </c>
      <c r="B39" t="str">
        <f>'أسماء الطلاب'!J35</f>
        <v>الأول2</v>
      </c>
      <c r="C39" t="str">
        <f>'أسماء الطلاب'!M35</f>
        <v>أحمد محمد العلي المظلومة</v>
      </c>
    </row>
    <row r="40" spans="1:381" x14ac:dyDescent="0.25">
      <c r="A40">
        <f>'أسماء الطلاب'!B36</f>
        <v>4</v>
      </c>
      <c r="B40" t="str">
        <f>'أسماء الطلاب'!J36</f>
        <v>الأول2</v>
      </c>
      <c r="C40" t="str">
        <f>'أسماء الطلاب'!M36</f>
        <v>أحمد حسين خطاب</v>
      </c>
    </row>
    <row r="41" spans="1:381" x14ac:dyDescent="0.25">
      <c r="A41">
        <f>'أسماء الطلاب'!B37</f>
        <v>5</v>
      </c>
      <c r="B41" t="str">
        <f>'أسماء الطلاب'!J37</f>
        <v>الأول2</v>
      </c>
      <c r="C41" t="str">
        <f>'أسماء الطلاب'!M37</f>
        <v>أماني مالك عاشور</v>
      </c>
    </row>
    <row r="42" spans="1:381" x14ac:dyDescent="0.25">
      <c r="A42">
        <f>'أسماء الطلاب'!B38</f>
        <v>6</v>
      </c>
      <c r="B42" t="str">
        <f>'أسماء الطلاب'!J38</f>
        <v>الأول2</v>
      </c>
      <c r="C42" t="str">
        <f>'أسماء الطلاب'!M38</f>
        <v>أمين أحمد عواد</v>
      </c>
    </row>
    <row r="43" spans="1:381" x14ac:dyDescent="0.25">
      <c r="A43">
        <f>'أسماء الطلاب'!B39</f>
        <v>7</v>
      </c>
      <c r="B43" t="str">
        <f>'أسماء الطلاب'!J39</f>
        <v>الأول2</v>
      </c>
      <c r="C43" t="str">
        <f>'أسماء الطلاب'!M39</f>
        <v>باسل عبد الله الحاج مصطفى</v>
      </c>
    </row>
    <row r="44" spans="1:381" x14ac:dyDescent="0.25">
      <c r="A44">
        <f>'أسماء الطلاب'!B40</f>
        <v>8</v>
      </c>
      <c r="B44" t="str">
        <f>'أسماء الطلاب'!J40</f>
        <v>الأول2</v>
      </c>
      <c r="C44" t="str">
        <f>'أسماء الطلاب'!M40</f>
        <v>باسل أنس النعسان</v>
      </c>
    </row>
    <row r="45" spans="1:381" x14ac:dyDescent="0.25">
      <c r="A45">
        <f>'أسماء الطلاب'!B41</f>
        <v>9</v>
      </c>
      <c r="B45" t="str">
        <f>'أسماء الطلاب'!J41</f>
        <v>الأول2</v>
      </c>
      <c r="C45" t="str">
        <f>'أسماء الطلاب'!M41</f>
        <v>تسنيم زكريا المصري</v>
      </c>
    </row>
    <row r="46" spans="1:381" x14ac:dyDescent="0.25">
      <c r="A46">
        <f>'أسماء الطلاب'!B42</f>
        <v>10</v>
      </c>
      <c r="B46" t="str">
        <f>'أسماء الطلاب'!J42</f>
        <v>الأول2</v>
      </c>
      <c r="C46" t="str">
        <f>'أسماء الطلاب'!M42</f>
        <v>خطاب محمود خطاب</v>
      </c>
    </row>
    <row r="47" spans="1:381" x14ac:dyDescent="0.25">
      <c r="A47">
        <f>'أسماء الطلاب'!B43</f>
        <v>11</v>
      </c>
      <c r="B47" t="str">
        <f>'أسماء الطلاب'!J43</f>
        <v>الأول2</v>
      </c>
      <c r="C47" t="str">
        <f>'أسماء الطلاب'!M43</f>
        <v>رجاء محمد المحمد</v>
      </c>
    </row>
    <row r="48" spans="1:381" x14ac:dyDescent="0.25">
      <c r="A48">
        <f>'أسماء الطلاب'!B44</f>
        <v>12</v>
      </c>
      <c r="B48" t="str">
        <f>'أسماء الطلاب'!J44</f>
        <v>الأول2</v>
      </c>
      <c r="C48" t="str">
        <f>'أسماء الطلاب'!M44</f>
        <v>روهى أسامة خياط نقو</v>
      </c>
    </row>
    <row r="49" spans="1:3" x14ac:dyDescent="0.25">
      <c r="A49">
        <f>'أسماء الطلاب'!B45</f>
        <v>13</v>
      </c>
      <c r="B49" t="str">
        <f>'أسماء الطلاب'!J45</f>
        <v>الأول2</v>
      </c>
      <c r="C49" t="str">
        <f>'أسماء الطلاب'!M45</f>
        <v>زينب محمود عواد</v>
      </c>
    </row>
    <row r="50" spans="1:3" x14ac:dyDescent="0.25">
      <c r="A50">
        <f>'أسماء الطلاب'!B46</f>
        <v>14</v>
      </c>
      <c r="B50" t="str">
        <f>'أسماء الطلاب'!J46</f>
        <v>الأول2</v>
      </c>
      <c r="C50" t="str">
        <f>'أسماء الطلاب'!M46</f>
        <v>صباح محمد عساني</v>
      </c>
    </row>
    <row r="51" spans="1:3" x14ac:dyDescent="0.25">
      <c r="A51">
        <f>'أسماء الطلاب'!B47</f>
        <v>15</v>
      </c>
      <c r="B51" t="str">
        <f>'أسماء الطلاب'!J47</f>
        <v>الأول2</v>
      </c>
      <c r="C51" t="str">
        <f>'أسماء الطلاب'!M47</f>
        <v>عبد الرزاق محمد العلي المظلومة</v>
      </c>
    </row>
    <row r="52" spans="1:3" x14ac:dyDescent="0.25">
      <c r="A52">
        <f>'أسماء الطلاب'!B48</f>
        <v>16</v>
      </c>
      <c r="B52" t="str">
        <f>'أسماء الطلاب'!J48</f>
        <v>الأول2</v>
      </c>
      <c r="C52" t="str">
        <f>'أسماء الطلاب'!M48</f>
        <v>عبد الله عبد الحميد النعسان</v>
      </c>
    </row>
    <row r="53" spans="1:3" x14ac:dyDescent="0.25">
      <c r="A53">
        <f>'أسماء الطلاب'!B49</f>
        <v>17</v>
      </c>
      <c r="B53" t="str">
        <f>'أسماء الطلاب'!J49</f>
        <v>الأول2</v>
      </c>
      <c r="C53" t="str">
        <f>'أسماء الطلاب'!M49</f>
        <v>عيدة خالد الحسن</v>
      </c>
    </row>
    <row r="54" spans="1:3" x14ac:dyDescent="0.25">
      <c r="A54">
        <f>'أسماء الطلاب'!B50</f>
        <v>18</v>
      </c>
      <c r="B54" t="str">
        <f>'أسماء الطلاب'!J50</f>
        <v>الأول2</v>
      </c>
      <c r="C54" t="str">
        <f>'أسماء الطلاب'!M50</f>
        <v>فهد محمد الحمكي</v>
      </c>
    </row>
    <row r="55" spans="1:3" x14ac:dyDescent="0.25">
      <c r="A55">
        <f>'أسماء الطلاب'!B51</f>
        <v>19</v>
      </c>
      <c r="B55" t="str">
        <f>'أسماء الطلاب'!J51</f>
        <v>الأول2</v>
      </c>
      <c r="C55" t="str">
        <f>'أسماء الطلاب'!M51</f>
        <v>فواز فادي مصطفى</v>
      </c>
    </row>
    <row r="56" spans="1:3" x14ac:dyDescent="0.25">
      <c r="A56">
        <f>'أسماء الطلاب'!B52</f>
        <v>20</v>
      </c>
      <c r="B56" t="str">
        <f>'أسماء الطلاب'!J52</f>
        <v>الأول2</v>
      </c>
      <c r="C56" t="str">
        <f>'أسماء الطلاب'!M52</f>
        <v>ليمار محمد رامي مقرش</v>
      </c>
    </row>
    <row r="57" spans="1:3" x14ac:dyDescent="0.25">
      <c r="A57">
        <f>'أسماء الطلاب'!B53</f>
        <v>21</v>
      </c>
      <c r="B57" t="str">
        <f>'أسماء الطلاب'!J53</f>
        <v>الأول2</v>
      </c>
      <c r="C57" t="str">
        <f>'أسماء الطلاب'!M53</f>
        <v>محمد رشيد مراد</v>
      </c>
    </row>
    <row r="58" spans="1:3" x14ac:dyDescent="0.25">
      <c r="A58">
        <f>'أسماء الطلاب'!B54</f>
        <v>22</v>
      </c>
      <c r="B58" t="str">
        <f>'أسماء الطلاب'!J54</f>
        <v>الأول2</v>
      </c>
      <c r="C58" t="str">
        <f>'أسماء الطلاب'!M54</f>
        <v>مصطفى عبد الحميد النعسان</v>
      </c>
    </row>
    <row r="59" spans="1:3" x14ac:dyDescent="0.25">
      <c r="A59">
        <f>'أسماء الطلاب'!B55</f>
        <v>23</v>
      </c>
      <c r="B59" t="str">
        <f>'أسماء الطلاب'!J55</f>
        <v>الأول2</v>
      </c>
      <c r="C59" t="str">
        <f>'أسماء الطلاب'!M55</f>
        <v>مصطفى يوسف النعسان</v>
      </c>
    </row>
    <row r="60" spans="1:3" x14ac:dyDescent="0.25">
      <c r="A60">
        <f>'أسماء الطلاب'!B56</f>
        <v>24</v>
      </c>
      <c r="B60" t="str">
        <f>'أسماء الطلاب'!J56</f>
        <v>الأول2</v>
      </c>
      <c r="C60" t="str">
        <f>'أسماء الطلاب'!M56</f>
        <v>منى محمد المحمد</v>
      </c>
    </row>
    <row r="61" spans="1:3" x14ac:dyDescent="0.25">
      <c r="A61">
        <f>'أسماء الطلاب'!B57</f>
        <v>25</v>
      </c>
      <c r="B61" t="str">
        <f>'أسماء الطلاب'!J57</f>
        <v>الأول2</v>
      </c>
      <c r="C61" t="str">
        <f>'أسماء الطلاب'!M57</f>
        <v>موسى عبد الله كيروان</v>
      </c>
    </row>
    <row r="62" spans="1:3" x14ac:dyDescent="0.25">
      <c r="A62">
        <f>'أسماء الطلاب'!B58</f>
        <v>26</v>
      </c>
      <c r="B62" t="str">
        <f>'أسماء الطلاب'!J58</f>
        <v>الأول2</v>
      </c>
      <c r="C62" t="str">
        <f>'أسماء الطلاب'!M58</f>
        <v>مؤيد محمد الحمكي</v>
      </c>
    </row>
    <row r="63" spans="1:3" x14ac:dyDescent="0.25">
      <c r="A63">
        <f>'أسماء الطلاب'!B59</f>
        <v>27</v>
      </c>
      <c r="B63" t="str">
        <f>'أسماء الطلاب'!J59</f>
        <v>الأول2</v>
      </c>
      <c r="C63" t="str">
        <f>'أسماء الطلاب'!M59</f>
        <v>نور عبيد الدرويش</v>
      </c>
    </row>
    <row r="64" spans="1:3" x14ac:dyDescent="0.25">
      <c r="A64">
        <f>'أسماء الطلاب'!B60</f>
        <v>28</v>
      </c>
      <c r="B64" t="str">
        <f>'أسماء الطلاب'!J60</f>
        <v>الأول2</v>
      </c>
      <c r="C64" t="str">
        <f>'أسماء الطلاب'!M60</f>
        <v>نور عبد الباسط النعسان</v>
      </c>
    </row>
    <row r="65" spans="1:3" x14ac:dyDescent="0.25">
      <c r="A65">
        <f>'أسماء الطلاب'!B61</f>
        <v>29</v>
      </c>
      <c r="B65" t="str">
        <f>'أسماء الطلاب'!J61</f>
        <v>الأول2</v>
      </c>
      <c r="C65" t="str">
        <f>'أسماء الطلاب'!M61</f>
        <v>محمد أحمد الدرويش</v>
      </c>
    </row>
    <row r="66" spans="1:3" x14ac:dyDescent="0.25">
      <c r="A66">
        <f>'أسماء الطلاب'!B62</f>
        <v>30</v>
      </c>
      <c r="B66" t="str">
        <f>'أسماء الطلاب'!J62</f>
        <v>الأول2</v>
      </c>
      <c r="C66" t="str">
        <f>'أسماء الطلاب'!M62</f>
        <v>هدى أحمد الشامي</v>
      </c>
    </row>
    <row r="67" spans="1:3" x14ac:dyDescent="0.25">
      <c r="A67">
        <f>'أسماء الطلاب'!B63</f>
        <v>1</v>
      </c>
      <c r="B67" t="str">
        <f>'أسماء الطلاب'!J63</f>
        <v>الثالث1</v>
      </c>
      <c r="C67" t="str">
        <f>'أسماء الطلاب'!M63</f>
        <v>إبراهيم بركات الحاج خلف</v>
      </c>
    </row>
    <row r="68" spans="1:3" x14ac:dyDescent="0.25">
      <c r="A68">
        <f>'أسماء الطلاب'!B64</f>
        <v>2</v>
      </c>
      <c r="B68" t="str">
        <f>'أسماء الطلاب'!J64</f>
        <v>الثالث1</v>
      </c>
      <c r="C68" t="str">
        <f>'أسماء الطلاب'!M64</f>
        <v>إيمان خليفة الحمود</v>
      </c>
    </row>
    <row r="69" spans="1:3" x14ac:dyDescent="0.25">
      <c r="A69">
        <f>'أسماء الطلاب'!B65</f>
        <v>3</v>
      </c>
      <c r="B69" t="str">
        <f>'أسماء الطلاب'!J65</f>
        <v>الثالث1</v>
      </c>
      <c r="C69" t="str">
        <f>'أسماء الطلاب'!M65</f>
        <v>أحمد محمد بساطة</v>
      </c>
    </row>
    <row r="70" spans="1:3" x14ac:dyDescent="0.25">
      <c r="A70">
        <f>'أسماء الطلاب'!B66</f>
        <v>4</v>
      </c>
      <c r="B70" t="str">
        <f>'أسماء الطلاب'!J66</f>
        <v>الثالث1</v>
      </c>
      <c r="C70" t="str">
        <f>'أسماء الطلاب'!M66</f>
        <v>أمين إبراهيم الجاسم</v>
      </c>
    </row>
    <row r="71" spans="1:3" x14ac:dyDescent="0.25">
      <c r="A71">
        <f>'أسماء الطلاب'!B67</f>
        <v>5</v>
      </c>
      <c r="B71" t="str">
        <f>'أسماء الطلاب'!J67</f>
        <v>الثالث1</v>
      </c>
      <c r="C71" t="str">
        <f>'أسماء الطلاب'!M67</f>
        <v>آسية  العلي المظلومة</v>
      </c>
    </row>
    <row r="72" spans="1:3" x14ac:dyDescent="0.25">
      <c r="A72">
        <f>'أسماء الطلاب'!B68</f>
        <v>6</v>
      </c>
      <c r="B72" t="str">
        <f>'أسماء الطلاب'!J68</f>
        <v>الثالث1</v>
      </c>
      <c r="C72" t="str">
        <f>'أسماء الطلاب'!M68</f>
        <v>رضوان أحمد حردان</v>
      </c>
    </row>
    <row r="73" spans="1:3" x14ac:dyDescent="0.25">
      <c r="A73">
        <f>'أسماء الطلاب'!B69</f>
        <v>7</v>
      </c>
      <c r="B73" t="str">
        <f>'أسماء الطلاب'!J69</f>
        <v>الثالث1</v>
      </c>
      <c r="C73" t="str">
        <f>'أسماء الطلاب'!M69</f>
        <v>زيد زكريا حدادة</v>
      </c>
    </row>
    <row r="74" spans="1:3" x14ac:dyDescent="0.25">
      <c r="A74">
        <f>'أسماء الطلاب'!B70</f>
        <v>9</v>
      </c>
      <c r="B74" t="str">
        <f>'أسماء الطلاب'!J70</f>
        <v>الثالث1</v>
      </c>
      <c r="C74" t="str">
        <f>'أسماء الطلاب'!M70</f>
        <v>شهد علي المحمد</v>
      </c>
    </row>
    <row r="75" spans="1:3" x14ac:dyDescent="0.25">
      <c r="A75">
        <f>'أسماء الطلاب'!B71</f>
        <v>10</v>
      </c>
      <c r="B75" t="str">
        <f>'أسماء الطلاب'!J71</f>
        <v>الثالث1</v>
      </c>
      <c r="C75" t="str">
        <f>'أسماء الطلاب'!M71</f>
        <v>عدي عامر الجمعة</v>
      </c>
    </row>
    <row r="76" spans="1:3" x14ac:dyDescent="0.25">
      <c r="A76">
        <f>'أسماء الطلاب'!B72</f>
        <v>11</v>
      </c>
      <c r="B76" t="str">
        <f>'أسماء الطلاب'!J72</f>
        <v>الثالث1</v>
      </c>
      <c r="C76" t="str">
        <f>'أسماء الطلاب'!M72</f>
        <v>علي أيمن النيوف</v>
      </c>
    </row>
    <row r="77" spans="1:3" x14ac:dyDescent="0.25">
      <c r="A77">
        <f>'أسماء الطلاب'!B73</f>
        <v>12</v>
      </c>
      <c r="B77" t="str">
        <f>'أسماء الطلاب'!J73</f>
        <v>الثالث1</v>
      </c>
      <c r="C77" t="str">
        <f>'أسماء الطلاب'!M73</f>
        <v>عمر أحمد مراد</v>
      </c>
    </row>
    <row r="78" spans="1:3" x14ac:dyDescent="0.25">
      <c r="A78">
        <f>'أسماء الطلاب'!B74</f>
        <v>13</v>
      </c>
      <c r="B78" t="str">
        <f>'أسماء الطلاب'!J74</f>
        <v>الثالث1</v>
      </c>
      <c r="C78" t="str">
        <f>'أسماء الطلاب'!M74</f>
        <v>عمر محمد ميمة</v>
      </c>
    </row>
    <row r="79" spans="1:3" x14ac:dyDescent="0.25">
      <c r="A79">
        <f>'أسماء الطلاب'!B75</f>
        <v>14</v>
      </c>
      <c r="B79" t="str">
        <f>'أسماء الطلاب'!J75</f>
        <v>الثالث1</v>
      </c>
      <c r="C79" t="str">
        <f>'أسماء الطلاب'!M75</f>
        <v>لجين خالد السيد</v>
      </c>
    </row>
    <row r="80" spans="1:3" x14ac:dyDescent="0.25">
      <c r="A80">
        <f>'أسماء الطلاب'!B76</f>
        <v>15</v>
      </c>
      <c r="B80" t="str">
        <f>'أسماء الطلاب'!J76</f>
        <v>الثالث1</v>
      </c>
      <c r="C80" t="str">
        <f>'أسماء الطلاب'!M76</f>
        <v>محمد حسين خطاب</v>
      </c>
    </row>
    <row r="81" spans="1:3" x14ac:dyDescent="0.25">
      <c r="A81">
        <f>'أسماء الطلاب'!B77</f>
        <v>16</v>
      </c>
      <c r="B81" t="str">
        <f>'أسماء الطلاب'!J77</f>
        <v>الثالث1</v>
      </c>
      <c r="C81" t="str">
        <f>'أسماء الطلاب'!M77</f>
        <v>محمد عمار مصطفى حجازي</v>
      </c>
    </row>
    <row r="82" spans="1:3" x14ac:dyDescent="0.25">
      <c r="A82">
        <f>'أسماء الطلاب'!B78</f>
        <v>17</v>
      </c>
      <c r="B82" t="str">
        <f>'أسماء الطلاب'!J78</f>
        <v>الثالث1</v>
      </c>
      <c r="C82" t="str">
        <f>'أسماء الطلاب'!M78</f>
        <v>محمد أحمد عموري</v>
      </c>
    </row>
    <row r="83" spans="1:3" x14ac:dyDescent="0.25">
      <c r="A83">
        <f>'أسماء الطلاب'!B79</f>
        <v>18</v>
      </c>
      <c r="B83" t="str">
        <f>'أسماء الطلاب'!J79</f>
        <v>الثالث1</v>
      </c>
      <c r="C83" t="str">
        <f>'أسماء الطلاب'!M79</f>
        <v>محمد عبد الجليل مرقو</v>
      </c>
    </row>
    <row r="84" spans="1:3" x14ac:dyDescent="0.25">
      <c r="A84">
        <f>'أسماء الطلاب'!B80</f>
        <v>19</v>
      </c>
      <c r="B84" t="str">
        <f>'أسماء الطلاب'!J80</f>
        <v>الثالث1</v>
      </c>
      <c r="C84" t="str">
        <f>'أسماء الطلاب'!M80</f>
        <v>محمد أحمد ميمة</v>
      </c>
    </row>
    <row r="85" spans="1:3" x14ac:dyDescent="0.25">
      <c r="A85">
        <f>'أسماء الطلاب'!B81</f>
        <v>20</v>
      </c>
      <c r="B85" t="str">
        <f>'أسماء الطلاب'!J81</f>
        <v>الثالث1</v>
      </c>
      <c r="C85" t="str">
        <f>'أسماء الطلاب'!M81</f>
        <v>محمد نور أحمد العمر</v>
      </c>
    </row>
    <row r="86" spans="1:3" x14ac:dyDescent="0.25">
      <c r="A86">
        <f>'أسماء الطلاب'!B82</f>
        <v>21</v>
      </c>
      <c r="B86" t="str">
        <f>'أسماء الطلاب'!J82</f>
        <v>الثالث1</v>
      </c>
      <c r="C86" t="str">
        <f>'أسماء الطلاب'!M82</f>
        <v>مريم عبيد الدرويش</v>
      </c>
    </row>
    <row r="87" spans="1:3" x14ac:dyDescent="0.25">
      <c r="A87">
        <f>'أسماء الطلاب'!B83</f>
        <v>22</v>
      </c>
      <c r="B87" t="str">
        <f>'أسماء الطلاب'!J83</f>
        <v>الثالث1</v>
      </c>
      <c r="C87" t="str">
        <f>'أسماء الطلاب'!M83</f>
        <v>مها صبحي المظلومة</v>
      </c>
    </row>
  </sheetData>
  <mergeCells count="12">
    <mergeCell ref="NR9:NT14"/>
    <mergeCell ref="NQ4:NQ5"/>
    <mergeCell ref="NL2:NN2"/>
    <mergeCell ref="NO2:NQ2"/>
    <mergeCell ref="A4:A5"/>
    <mergeCell ref="C4:C5"/>
    <mergeCell ref="NL4:NM4"/>
    <mergeCell ref="NN4:NN5"/>
    <mergeCell ref="NO4:NP4"/>
    <mergeCell ref="NL3:NN3"/>
    <mergeCell ref="NO3:NQ3"/>
    <mergeCell ref="B4:B5"/>
  </mergeCells>
  <conditionalFormatting sqref="D5:NK35">
    <cfRule type="expression" dxfId="35" priority="1">
      <formula>D$3=1</formula>
    </cfRule>
  </conditionalFormatting>
  <printOptions horizontalCentered="1" verticalCentered="1"/>
  <pageMargins left="0" right="0" top="0" bottom="0" header="0" footer="0"/>
  <pageSetup paperSize="9" orientation="landscape" horizontalDpi="360" verticalDpi="360" r:id="rId1"/>
  <drawing r:id="rId2"/>
  <extLst>
    <ext xmlns:x14="http://schemas.microsoft.com/office/spreadsheetml/2009/9/main" uri="{78C0D931-6437-407d-A8EE-F0AAD7539E65}">
      <x14:conditionalFormattings>
        <x14:conditionalFormatting xmlns:xm="http://schemas.microsoft.com/office/excel/2006/main">
          <x14:cfRule type="expression" priority="84" id="{C8F124F9-485C-4C54-BC7D-FCA0759C8613}">
            <xm:f>OR(D$5=أساسيات!$F$3,D$5=أساسيات!$F$4)</xm:f>
            <x14:dxf>
              <fill>
                <patternFill patternType="lightGray">
                  <bgColor rgb="FFC7E6A4"/>
                </patternFill>
              </fill>
            </x14:dxf>
          </x14:cfRule>
          <xm:sqref>D5:NK35</xm:sqref>
        </x14:conditionalFormatting>
        <x14:conditionalFormatting xmlns:xm="http://schemas.microsoft.com/office/excel/2006/main">
          <x14:cfRule type="expression" priority="83" id="{21B266D4-DA42-4F8B-81EC-93EAFC5733B0}">
            <xm:f>OR(AI$5=أساسيات!$F$3,AI$5=أساسيات!$F$4)</xm:f>
            <x14:dxf>
              <fill>
                <patternFill patternType="lightGray">
                  <bgColor rgb="FFC7E6A4"/>
                </patternFill>
              </fill>
            </x14:dxf>
          </x14:cfRule>
          <xm:sqref>AI6:BM35</xm:sqref>
        </x14:conditionalFormatting>
        <x14:conditionalFormatting xmlns:xm="http://schemas.microsoft.com/office/excel/2006/main">
          <x14:cfRule type="expression" priority="72" id="{C98C649E-452D-4353-A606-40E99A719DA5}">
            <xm:f>OR(BN$5=أساسيات!$F$3,BN$5=أساسيات!$F$4)</xm:f>
            <x14:dxf>
              <fill>
                <patternFill patternType="lightGray">
                  <bgColor rgb="FFC7E6A4"/>
                </patternFill>
              </fill>
            </x14:dxf>
          </x14:cfRule>
          <xm:sqref>BN6:CR35</xm:sqref>
        </x14:conditionalFormatting>
        <x14:conditionalFormatting xmlns:xm="http://schemas.microsoft.com/office/excel/2006/main">
          <x14:cfRule type="expression" priority="37" id="{593AC107-6E4D-4DB9-ABD6-1D39B8BCD639}">
            <xm:f>OR(NL$5=أساسيات!$F$3,NL$5=أساسيات!$F$4)</xm:f>
            <x14:dxf>
              <fill>
                <patternFill patternType="lightGray">
                  <bgColor rgb="FFC7E6A4"/>
                </patternFill>
              </fill>
            </x14:dxf>
          </x14:cfRule>
          <xm:sqref>NL6:NN6</xm:sqref>
        </x14:conditionalFormatting>
        <x14:conditionalFormatting xmlns:xm="http://schemas.microsoft.com/office/excel/2006/main">
          <x14:cfRule type="expression" priority="26" id="{303F3E57-20D8-401F-8669-DAF0A667D9B2}">
            <xm:f>OR(NO$5=أساسيات!$F$3,NO$5=أساسيات!$F$4)</xm:f>
            <x14:dxf>
              <fill>
                <patternFill patternType="lightGray">
                  <bgColor rgb="FFC7E6A4"/>
                </patternFill>
              </fill>
            </x14:dxf>
          </x14:cfRule>
          <xm:sqref>NO6:NQ6</xm:sqref>
        </x14:conditionalFormatting>
        <x14:conditionalFormatting xmlns:xm="http://schemas.microsoft.com/office/excel/2006/main">
          <x14:cfRule type="expression" priority="36" id="{5A0FC06D-A2CF-4F07-8A01-12AD951120FE}">
            <xm:f>OR(NL$5=أساسيات!$F$3,NL$5=أساسيات!$F$4)</xm:f>
            <x14:dxf>
              <fill>
                <patternFill patternType="lightGray">
                  <bgColor rgb="FFC7E6A4"/>
                </patternFill>
              </fill>
            </x14:dxf>
          </x14:cfRule>
          <xm:sqref>NL5</xm:sqref>
        </x14:conditionalFormatting>
        <x14:conditionalFormatting xmlns:xm="http://schemas.microsoft.com/office/excel/2006/main">
          <x14:cfRule type="expression" priority="35" id="{8F79D9F2-32EC-4B4C-B3B0-3FDB1A8242A3}">
            <xm:f>OR(NM$5=أساسيات!$F$3,NM$5=أساسيات!$F$4)</xm:f>
            <x14:dxf>
              <fill>
                <patternFill patternType="lightGray">
                  <bgColor rgb="FFC7E6A4"/>
                </patternFill>
              </fill>
            </x14:dxf>
          </x14:cfRule>
          <xm:sqref>NM5</xm:sqref>
        </x14:conditionalFormatting>
        <x14:conditionalFormatting xmlns:xm="http://schemas.microsoft.com/office/excel/2006/main">
          <x14:cfRule type="expression" priority="34" id="{F3157F9B-0A2F-4E2D-9140-8658C2482A0C}">
            <xm:f>OR(NO$5=أساسيات!$F$3,NO$5=أساسيات!$F$4)</xm:f>
            <x14:dxf>
              <fill>
                <patternFill patternType="lightGray">
                  <bgColor rgb="FFC7E6A4"/>
                </patternFill>
              </fill>
            </x14:dxf>
          </x14:cfRule>
          <xm:sqref>NO5</xm:sqref>
        </x14:conditionalFormatting>
        <x14:conditionalFormatting xmlns:xm="http://schemas.microsoft.com/office/excel/2006/main">
          <x14:cfRule type="expression" priority="33" id="{D2F94C5B-BE1E-4796-921E-92A02ABF7434}">
            <xm:f>OR(NP$5=أساسيات!$F$3,NP$5=أساسيات!$F$4)</xm:f>
            <x14:dxf>
              <fill>
                <patternFill patternType="lightGray">
                  <bgColor rgb="FFC7E6A4"/>
                </patternFill>
              </fill>
            </x14:dxf>
          </x14:cfRule>
          <xm:sqref>NP5</xm:sqref>
        </x14:conditionalFormatting>
        <x14:conditionalFormatting xmlns:xm="http://schemas.microsoft.com/office/excel/2006/main">
          <x14:cfRule type="expression" priority="27" id="{48E1E72C-7FCA-4FD2-A787-48379D792233}">
            <xm:f>OR(NO$5=أساسيات!$F$3,NO$5=أساسيات!$F$4)</xm:f>
            <x14:dxf>
              <fill>
                <patternFill patternType="lightGray">
                  <bgColor rgb="FFC7E6A4"/>
                </patternFill>
              </fill>
            </x14:dxf>
          </x14:cfRule>
          <xm:sqref>NO12:NQ12</xm:sqref>
        </x14:conditionalFormatting>
        <x14:conditionalFormatting xmlns:xm="http://schemas.microsoft.com/office/excel/2006/main">
          <x14:cfRule type="expression" priority="32" id="{0969E836-42DD-4E89-A5CA-DCB12221BFCC}">
            <xm:f>OR(NL$5=أساسيات!$F$3,NL$5=أساسيات!$F$4)</xm:f>
            <x14:dxf>
              <fill>
                <patternFill patternType="lightGray">
                  <bgColor rgb="FFC7E6A4"/>
                </patternFill>
              </fill>
            </x14:dxf>
          </x14:cfRule>
          <xm:sqref>NL7:NQ7</xm:sqref>
        </x14:conditionalFormatting>
        <x14:conditionalFormatting xmlns:xm="http://schemas.microsoft.com/office/excel/2006/main">
          <x14:cfRule type="expression" priority="31" id="{220041E7-421E-47A2-A5BA-F4F74BCE5792}">
            <xm:f>OR(NL$5=أساسيات!$F$3,NL$5=أساسيات!$F$4)</xm:f>
            <x14:dxf>
              <fill>
                <patternFill patternType="lightGray">
                  <bgColor rgb="FFC7E6A4"/>
                </patternFill>
              </fill>
            </x14:dxf>
          </x14:cfRule>
          <xm:sqref>NL8:NQ8</xm:sqref>
        </x14:conditionalFormatting>
        <x14:conditionalFormatting xmlns:xm="http://schemas.microsoft.com/office/excel/2006/main">
          <x14:cfRule type="expression" priority="30" id="{BCC84FA2-D752-4212-B064-FD75AB074C92}">
            <xm:f>OR(NL$5=أساسيات!$F$3,NL$5=أساسيات!$F$4)</xm:f>
            <x14:dxf>
              <fill>
                <patternFill patternType="lightGray">
                  <bgColor rgb="FFC7E6A4"/>
                </patternFill>
              </fill>
            </x14:dxf>
          </x14:cfRule>
          <xm:sqref>NL9:NQ9</xm:sqref>
        </x14:conditionalFormatting>
        <x14:conditionalFormatting xmlns:xm="http://schemas.microsoft.com/office/excel/2006/main">
          <x14:cfRule type="expression" priority="29" id="{EB4B85B7-0089-41E7-9CBA-FF229830F90E}">
            <xm:f>OR(NL$5=أساسيات!$F$3,NL$5=أساسيات!$F$4)</xm:f>
            <x14:dxf>
              <fill>
                <patternFill patternType="lightGray">
                  <bgColor rgb="FFC7E6A4"/>
                </patternFill>
              </fill>
            </x14:dxf>
          </x14:cfRule>
          <xm:sqref>NL10:NQ10</xm:sqref>
        </x14:conditionalFormatting>
        <x14:conditionalFormatting xmlns:xm="http://schemas.microsoft.com/office/excel/2006/main">
          <x14:cfRule type="expression" priority="28" id="{02AF2DF7-FC89-4FE5-A45D-20E5F245B41A}">
            <xm:f>OR(NO$5=أساسيات!$F$3,NO$5=أساسيات!$F$4)</xm:f>
            <x14:dxf>
              <fill>
                <patternFill patternType="lightGray">
                  <bgColor rgb="FFC7E6A4"/>
                </patternFill>
              </fill>
            </x14:dxf>
          </x14:cfRule>
          <xm:sqref>NO11:NQ11</xm:sqref>
        </x14:conditionalFormatting>
        <x14:conditionalFormatting xmlns:xm="http://schemas.microsoft.com/office/excel/2006/main">
          <x14:cfRule type="expression" priority="25" id="{0F78F2E1-16B8-4D1A-BD7F-A7F9666F59B5}">
            <xm:f>OR(AI$5=أساسيات!$F$3,AI$5=أساسيات!$F$4)</xm:f>
            <x14:dxf>
              <fill>
                <patternFill patternType="lightGray">
                  <bgColor rgb="FFC7E6A4"/>
                </patternFill>
              </fill>
            </x14:dxf>
          </x14:cfRule>
          <xm:sqref>AI5:BM5</xm:sqref>
        </x14:conditionalFormatting>
        <x14:conditionalFormatting xmlns:xm="http://schemas.microsoft.com/office/excel/2006/main">
          <x14:cfRule type="expression" priority="24" id="{4F261C38-6EA4-480C-A189-1A6AABC66863}">
            <xm:f>OR(BN$5=أساسيات!$F$3,BN$5=أساسيات!$F$4)</xm:f>
            <x14:dxf>
              <fill>
                <patternFill patternType="lightGray">
                  <bgColor rgb="FFC7E6A4"/>
                </patternFill>
              </fill>
            </x14:dxf>
          </x14:cfRule>
          <xm:sqref>BN5:CR5</xm:sqref>
        </x14:conditionalFormatting>
        <x14:conditionalFormatting xmlns:xm="http://schemas.microsoft.com/office/excel/2006/main">
          <x14:cfRule type="expression" priority="17" id="{AC17F9A8-BD94-4644-92D1-94BC17D6AEA9}">
            <xm:f>OR(DX$5=أساسيات!$F$3,DX$5=أساسيات!$F$4)</xm:f>
            <x14:dxf>
              <fill>
                <patternFill patternType="lightGray">
                  <bgColor rgb="FFC7E6A4"/>
                </patternFill>
              </fill>
            </x14:dxf>
          </x14:cfRule>
          <xm:sqref>DX6:FB35</xm:sqref>
        </x14:conditionalFormatting>
        <x14:conditionalFormatting xmlns:xm="http://schemas.microsoft.com/office/excel/2006/main">
          <x14:cfRule type="expression" priority="18" id="{681860FF-DF58-492D-A665-B426BCF9D28F}">
            <xm:f>OR(CS$5=أساسيات!$F$3,CS$5=أساسيات!$F$4)</xm:f>
            <x14:dxf>
              <fill>
                <patternFill patternType="lightGray">
                  <bgColor rgb="FFC7E6A4"/>
                </patternFill>
              </fill>
            </x14:dxf>
          </x14:cfRule>
          <xm:sqref>CS5:DW5</xm:sqref>
        </x14:conditionalFormatting>
        <x14:conditionalFormatting xmlns:xm="http://schemas.microsoft.com/office/excel/2006/main">
          <x14:cfRule type="expression" priority="19" id="{0DD7FA25-755E-4670-9421-CC1B9168921D}">
            <xm:f>OR(CS$5=أساسيات!$F$3,CS$5=أساسيات!$F$4)</xm:f>
            <x14:dxf>
              <fill>
                <patternFill patternType="lightGray">
                  <bgColor rgb="FFC7E6A4"/>
                </patternFill>
              </fill>
            </x14:dxf>
          </x14:cfRule>
          <xm:sqref>CS6:DW35</xm:sqref>
        </x14:conditionalFormatting>
        <x14:conditionalFormatting xmlns:xm="http://schemas.microsoft.com/office/excel/2006/main">
          <x14:cfRule type="expression" priority="16" id="{D3701098-7EBD-4F69-94AA-F02F005B671B}">
            <xm:f>OR(DX$5=أساسيات!$F$3,DX$5=أساسيات!$F$4)</xm:f>
            <x14:dxf>
              <fill>
                <patternFill patternType="lightGray">
                  <bgColor rgb="FFC7E6A4"/>
                </patternFill>
              </fill>
            </x14:dxf>
          </x14:cfRule>
          <xm:sqref>DX5:FB5</xm:sqref>
        </x14:conditionalFormatting>
        <x14:conditionalFormatting xmlns:xm="http://schemas.microsoft.com/office/excel/2006/main">
          <x14:cfRule type="expression" priority="15" id="{A765A6D9-1960-4D0A-9DD2-73A5DE045BE1}">
            <xm:f>OR(FC$5=أساسيات!$F$3,FC$5=أساسيات!$F$4)</xm:f>
            <x14:dxf>
              <fill>
                <patternFill patternType="lightGray">
                  <bgColor rgb="FFC7E6A4"/>
                </patternFill>
              </fill>
            </x14:dxf>
          </x14:cfRule>
          <xm:sqref>FC6:GG35</xm:sqref>
        </x14:conditionalFormatting>
        <x14:conditionalFormatting xmlns:xm="http://schemas.microsoft.com/office/excel/2006/main">
          <x14:cfRule type="expression" priority="14" id="{FBE4D8AF-081E-40AD-A45C-984A4F6FF18C}">
            <xm:f>OR(FC$5=أساسيات!$F$3,FC$5=أساسيات!$F$4)</xm:f>
            <x14:dxf>
              <fill>
                <patternFill patternType="lightGray">
                  <bgColor rgb="FFC7E6A4"/>
                </patternFill>
              </fill>
            </x14:dxf>
          </x14:cfRule>
          <xm:sqref>FC5:GG5</xm:sqref>
        </x14:conditionalFormatting>
        <x14:conditionalFormatting xmlns:xm="http://schemas.microsoft.com/office/excel/2006/main">
          <x14:cfRule type="expression" priority="13" id="{292A63EE-5694-4201-89EA-EFBD06151397}">
            <xm:f>OR(GH$5=أساسيات!$F$3,GH$5=أساسيات!$F$4)</xm:f>
            <x14:dxf>
              <fill>
                <patternFill patternType="lightGray">
                  <bgColor rgb="FFC7E6A4"/>
                </patternFill>
              </fill>
            </x14:dxf>
          </x14:cfRule>
          <xm:sqref>GH6:HL35</xm:sqref>
        </x14:conditionalFormatting>
        <x14:conditionalFormatting xmlns:xm="http://schemas.microsoft.com/office/excel/2006/main">
          <x14:cfRule type="expression" priority="12" id="{1974D613-76D2-49E8-9B85-AD1A696E1138}">
            <xm:f>OR(GH$5=أساسيات!$F$3,GH$5=أساسيات!$F$4)</xm:f>
            <x14:dxf>
              <fill>
                <patternFill patternType="lightGray">
                  <bgColor rgb="FFC7E6A4"/>
                </patternFill>
              </fill>
            </x14:dxf>
          </x14:cfRule>
          <xm:sqref>GH5:HL5</xm:sqref>
        </x14:conditionalFormatting>
        <x14:conditionalFormatting xmlns:xm="http://schemas.microsoft.com/office/excel/2006/main">
          <x14:cfRule type="expression" priority="11" id="{6C5C6EBF-1328-4DEA-90B0-51FE63CDD70D}">
            <xm:f>OR(HM$5=أساسيات!$F$3,HM$5=أساسيات!$F$4)</xm:f>
            <x14:dxf>
              <fill>
                <patternFill patternType="lightGray">
                  <bgColor rgb="FFC7E6A4"/>
                </patternFill>
              </fill>
            </x14:dxf>
          </x14:cfRule>
          <xm:sqref>HM6:IQ35</xm:sqref>
        </x14:conditionalFormatting>
        <x14:conditionalFormatting xmlns:xm="http://schemas.microsoft.com/office/excel/2006/main">
          <x14:cfRule type="expression" priority="10" id="{53951303-00A5-4C74-92D9-033B6DE920EB}">
            <xm:f>OR(HM$5=أساسيات!$F$3,HM$5=أساسيات!$F$4)</xm:f>
            <x14:dxf>
              <fill>
                <patternFill patternType="lightGray">
                  <bgColor rgb="FFC7E6A4"/>
                </patternFill>
              </fill>
            </x14:dxf>
          </x14:cfRule>
          <xm:sqref>HM5:IQ5</xm:sqref>
        </x14:conditionalFormatting>
        <x14:conditionalFormatting xmlns:xm="http://schemas.microsoft.com/office/excel/2006/main">
          <x14:cfRule type="expression" priority="9" id="{BB82A7EA-4A5D-482F-82D0-9BF57111B5B9}">
            <xm:f>OR(IR$5=أساسيات!$F$3,IR$5=أساسيات!$F$4)</xm:f>
            <x14:dxf>
              <fill>
                <patternFill patternType="lightGray">
                  <bgColor rgb="FFC7E6A4"/>
                </patternFill>
              </fill>
            </x14:dxf>
          </x14:cfRule>
          <xm:sqref>IR6:JV35</xm:sqref>
        </x14:conditionalFormatting>
        <x14:conditionalFormatting xmlns:xm="http://schemas.microsoft.com/office/excel/2006/main">
          <x14:cfRule type="expression" priority="8" id="{B605F0F8-7EEC-444D-A3FC-0EC1F565238B}">
            <xm:f>OR(IR$5=أساسيات!$F$3,IR$5=أساسيات!$F$4)</xm:f>
            <x14:dxf>
              <fill>
                <patternFill patternType="lightGray">
                  <bgColor rgb="FFC7E6A4"/>
                </patternFill>
              </fill>
            </x14:dxf>
          </x14:cfRule>
          <xm:sqref>IR5:JV5</xm:sqref>
        </x14:conditionalFormatting>
        <x14:conditionalFormatting xmlns:xm="http://schemas.microsoft.com/office/excel/2006/main">
          <x14:cfRule type="expression" priority="7" id="{EE7AB076-EA41-4C46-8AD1-6DC37D27CA64}">
            <xm:f>OR(JW$5=أساسيات!$F$3,JW$5=أساسيات!$F$4)</xm:f>
            <x14:dxf>
              <fill>
                <patternFill patternType="lightGray">
                  <bgColor rgb="FFC7E6A4"/>
                </patternFill>
              </fill>
            </x14:dxf>
          </x14:cfRule>
          <xm:sqref>JW6:LA35</xm:sqref>
        </x14:conditionalFormatting>
        <x14:conditionalFormatting xmlns:xm="http://schemas.microsoft.com/office/excel/2006/main">
          <x14:cfRule type="expression" priority="6" id="{8F85BDBA-E96B-4119-B632-1F9B0E092041}">
            <xm:f>OR(JW$5=أساسيات!$F$3,JW$5=أساسيات!$F$4)</xm:f>
            <x14:dxf>
              <fill>
                <patternFill patternType="lightGray">
                  <bgColor rgb="FFC7E6A4"/>
                </patternFill>
              </fill>
            </x14:dxf>
          </x14:cfRule>
          <xm:sqref>JW5:LA5</xm:sqref>
        </x14:conditionalFormatting>
        <x14:conditionalFormatting xmlns:xm="http://schemas.microsoft.com/office/excel/2006/main">
          <x14:cfRule type="expression" priority="5" id="{D72B1CF2-210E-42A9-A2AD-FBF861B3ED30}">
            <xm:f>OR(LB$5=أساسيات!$F$3,LB$5=أساسيات!$F$4)</xm:f>
            <x14:dxf>
              <fill>
                <patternFill patternType="lightGray">
                  <bgColor rgb="FFC7E6A4"/>
                </patternFill>
              </fill>
            </x14:dxf>
          </x14:cfRule>
          <xm:sqref>LB6:MF35</xm:sqref>
        </x14:conditionalFormatting>
        <x14:conditionalFormatting xmlns:xm="http://schemas.microsoft.com/office/excel/2006/main">
          <x14:cfRule type="expression" priority="4" id="{BBBEF590-F4F7-4950-BC20-00375CC81368}">
            <xm:f>OR(LB$5=أساسيات!$F$3,LB$5=أساسيات!$F$4)</xm:f>
            <x14:dxf>
              <fill>
                <patternFill patternType="lightGray">
                  <bgColor rgb="FFC7E6A4"/>
                </patternFill>
              </fill>
            </x14:dxf>
          </x14:cfRule>
          <xm:sqref>LB5:MF5</xm:sqref>
        </x14:conditionalFormatting>
        <x14:conditionalFormatting xmlns:xm="http://schemas.microsoft.com/office/excel/2006/main">
          <x14:cfRule type="expression" priority="3" id="{1E1DF9F0-9BE0-4339-97F0-EB39BDA068A3}">
            <xm:f>OR(MG$5=أساسيات!$F$3,MG$5=أساسيات!$F$4)</xm:f>
            <x14:dxf>
              <fill>
                <patternFill patternType="lightGray">
                  <bgColor rgb="FFC7E6A4"/>
                </patternFill>
              </fill>
            </x14:dxf>
          </x14:cfRule>
          <xm:sqref>MG6:NK35</xm:sqref>
        </x14:conditionalFormatting>
        <x14:conditionalFormatting xmlns:xm="http://schemas.microsoft.com/office/excel/2006/main">
          <x14:cfRule type="expression" priority="2" id="{B95FB62C-B2A3-40B0-966E-B58E799FD0BB}">
            <xm:f>OR(MG$5=أساسيات!$F$3,MG$5=أساسيات!$F$4)</xm:f>
            <x14:dxf>
              <fill>
                <patternFill patternType="lightGray">
                  <bgColor rgb="FFC7E6A4"/>
                </patternFill>
              </fill>
            </x14:dxf>
          </x14:cfRule>
          <xm:sqref>MG5:NK5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أساسيات!$A$2:$A$15</xm:f>
          </x14:formula1>
          <xm:sqref>C1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1"/>
  <dimension ref="A1:M4"/>
  <sheetViews>
    <sheetView rightToLeft="1" workbookViewId="0">
      <selection activeCell="A4" sqref="A4"/>
    </sheetView>
  </sheetViews>
  <sheetFormatPr defaultRowHeight="13.8" x14ac:dyDescent="0.25"/>
  <cols>
    <col min="1" max="1" width="12" customWidth="1"/>
    <col min="3" max="3" width="9.8984375" bestFit="1" customWidth="1"/>
    <col min="5" max="5" width="9.8984375" bestFit="1" customWidth="1"/>
    <col min="7" max="7" width="9.8984375" bestFit="1" customWidth="1"/>
    <col min="9" max="9" width="9.8984375" bestFit="1" customWidth="1"/>
    <col min="11" max="11" width="9.8984375" bestFit="1" customWidth="1"/>
    <col min="13" max="13" width="9.8984375" bestFit="1" customWidth="1"/>
  </cols>
  <sheetData>
    <row r="1" spans="1:13" x14ac:dyDescent="0.25">
      <c r="A1" s="161"/>
      <c r="B1" s="181" t="s">
        <v>1666</v>
      </c>
      <c r="C1" s="181"/>
      <c r="D1" s="181"/>
      <c r="E1" s="181"/>
      <c r="F1" s="181" t="s">
        <v>1665</v>
      </c>
      <c r="G1" s="181"/>
      <c r="H1" s="181"/>
      <c r="I1" s="181"/>
      <c r="J1" s="181" t="s">
        <v>1667</v>
      </c>
      <c r="K1" s="181"/>
      <c r="L1" s="181"/>
      <c r="M1" s="181"/>
    </row>
    <row r="2" spans="1:13" x14ac:dyDescent="0.25">
      <c r="A2" s="161"/>
      <c r="B2" s="161" t="s">
        <v>1653</v>
      </c>
      <c r="C2" s="160">
        <v>43358</v>
      </c>
      <c r="D2" s="161" t="s">
        <v>1654</v>
      </c>
      <c r="E2" s="160">
        <v>43368</v>
      </c>
      <c r="F2" s="161" t="s">
        <v>1653</v>
      </c>
      <c r="G2" s="160">
        <v>43800</v>
      </c>
      <c r="H2" s="161" t="s">
        <v>1654</v>
      </c>
      <c r="I2" s="160">
        <v>43823</v>
      </c>
      <c r="J2" s="161"/>
      <c r="K2" s="160"/>
      <c r="L2" s="161"/>
      <c r="M2" s="160"/>
    </row>
    <row r="3" spans="1:13" x14ac:dyDescent="0.25">
      <c r="A3" s="169" t="s">
        <v>1</v>
      </c>
      <c r="B3" s="161" t="s">
        <v>641</v>
      </c>
      <c r="C3" s="161" t="s">
        <v>1651</v>
      </c>
      <c r="D3" s="161" t="s">
        <v>1652</v>
      </c>
      <c r="E3" s="161" t="s">
        <v>1656</v>
      </c>
      <c r="F3" s="161" t="s">
        <v>641</v>
      </c>
      <c r="G3" s="161" t="s">
        <v>1651</v>
      </c>
      <c r="H3" s="161" t="s">
        <v>1652</v>
      </c>
      <c r="I3" s="161" t="s">
        <v>1656</v>
      </c>
      <c r="J3" s="161" t="s">
        <v>641</v>
      </c>
      <c r="K3" s="161" t="s">
        <v>1651</v>
      </c>
      <c r="L3" s="161" t="s">
        <v>1652</v>
      </c>
      <c r="M3" s="161" t="s">
        <v>1656</v>
      </c>
    </row>
    <row r="4" spans="1:13" x14ac:dyDescent="0.25">
      <c r="A4" s="161"/>
      <c r="B4" s="161">
        <f>COUNTIFS('تفقد ث ك'!D6:NK6,"م",'تفقد ث ك'!D4:NK4,"&gt;="&amp;C2,'تفقد ث ك'!D4:NK4,"&lt;="&amp;E2)</f>
        <v>4</v>
      </c>
      <c r="C4" s="161">
        <f>COUNTIFS('تفقد ث ك'!D6:NK6,"غ",'تفقد ث ك'!D4:NK4,"&gt;="&amp;C2,'تفقد ث ك'!D4:NK4,"&lt;="&amp;E2)</f>
        <v>0</v>
      </c>
      <c r="D4" s="161">
        <f>COUNTIFS('تفقد ث ك'!D6:NK6,"مأ",'تفقد ث ك'!D4:NK4,"&gt;="&amp;C2,'تفقد ث ك'!D4:NK4,"&lt;="&amp;E2)</f>
        <v>4</v>
      </c>
      <c r="E4" s="161"/>
      <c r="F4" s="161"/>
      <c r="G4" s="161"/>
      <c r="H4" s="161"/>
      <c r="I4" s="161"/>
      <c r="J4" s="161"/>
      <c r="K4" s="161"/>
      <c r="L4" s="161"/>
      <c r="M4" s="161"/>
    </row>
  </sheetData>
  <mergeCells count="3">
    <mergeCell ref="F1:I1"/>
    <mergeCell ref="B1:E1"/>
    <mergeCell ref="J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4</vt:i4>
      </vt:variant>
    </vt:vector>
  </HeadingPairs>
  <TitlesOfParts>
    <vt:vector size="4" baseType="lpstr">
      <vt:lpstr>أساسيات</vt:lpstr>
      <vt:lpstr>أسماء الطلاب</vt:lpstr>
      <vt:lpstr>تفقد ث ك</vt:lpstr>
      <vt:lpstr>الإحصائية</vt:lpstr>
    </vt:vector>
  </TitlesOfParts>
  <Company>Ahmed-Under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Alwaleed</dc:creator>
  <cp:lastModifiedBy>tiger</cp:lastModifiedBy>
  <cp:lastPrinted>2020-01-11T07:43:03Z</cp:lastPrinted>
  <dcterms:created xsi:type="dcterms:W3CDTF">2009-01-05T04:45:23Z</dcterms:created>
  <dcterms:modified xsi:type="dcterms:W3CDTF">2020-01-12T04:47:55Z</dcterms:modified>
</cp:coreProperties>
</file>