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360" windowWidth="19875" windowHeight="7710"/>
  </bookViews>
  <sheets>
    <sheet name="Feuil2" sheetId="1" r:id="rId1"/>
  </sheets>
  <calcPr calcId="145621"/>
</workbook>
</file>

<file path=xl/calcChain.xml><?xml version="1.0" encoding="utf-8"?>
<calcChain xmlns="http://schemas.openxmlformats.org/spreadsheetml/2006/main">
  <c r="AF10" i="1" l="1"/>
  <c r="AF11" i="1"/>
  <c r="AF12" i="1"/>
  <c r="AF13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9" i="1"/>
  <c r="E88" i="1"/>
  <c r="AD78" i="1"/>
  <c r="AA78" i="1"/>
  <c r="X78" i="1"/>
  <c r="U78" i="1"/>
  <c r="R78" i="1"/>
  <c r="O78" i="1"/>
  <c r="L78" i="1"/>
  <c r="I78" i="1"/>
  <c r="AD77" i="1"/>
  <c r="AA77" i="1"/>
  <c r="X77" i="1"/>
  <c r="U77" i="1"/>
  <c r="R77" i="1"/>
  <c r="O77" i="1"/>
  <c r="L77" i="1"/>
  <c r="I77" i="1"/>
  <c r="AD76" i="1"/>
  <c r="AA76" i="1"/>
  <c r="X76" i="1"/>
  <c r="U76" i="1"/>
  <c r="R76" i="1"/>
  <c r="O76" i="1"/>
  <c r="L76" i="1"/>
  <c r="I76" i="1"/>
  <c r="AD75" i="1"/>
  <c r="AA75" i="1"/>
  <c r="X75" i="1"/>
  <c r="U75" i="1"/>
  <c r="R75" i="1"/>
  <c r="O75" i="1"/>
  <c r="L75" i="1"/>
  <c r="I75" i="1"/>
  <c r="AD74" i="1"/>
  <c r="AA74" i="1"/>
  <c r="X74" i="1"/>
  <c r="U74" i="1"/>
  <c r="R74" i="1"/>
  <c r="O74" i="1"/>
  <c r="L74" i="1"/>
  <c r="I74" i="1"/>
  <c r="AD73" i="1"/>
  <c r="AA73" i="1"/>
  <c r="X73" i="1"/>
  <c r="U73" i="1"/>
  <c r="D83" i="1" s="1"/>
  <c r="R73" i="1"/>
  <c r="O73" i="1"/>
  <c r="L73" i="1"/>
  <c r="I73" i="1"/>
  <c r="AD72" i="1"/>
  <c r="AA72" i="1"/>
  <c r="X72" i="1"/>
  <c r="U72" i="1"/>
  <c r="R72" i="1"/>
  <c r="O72" i="1"/>
  <c r="L72" i="1"/>
  <c r="I72" i="1"/>
  <c r="AD71" i="1"/>
  <c r="AA71" i="1"/>
  <c r="X71" i="1"/>
  <c r="U71" i="1"/>
  <c r="R71" i="1"/>
  <c r="O71" i="1"/>
  <c r="L71" i="1"/>
  <c r="I71" i="1"/>
  <c r="AD70" i="1"/>
  <c r="AA70" i="1"/>
  <c r="X70" i="1"/>
  <c r="U70" i="1"/>
  <c r="R70" i="1"/>
  <c r="O70" i="1"/>
  <c r="L70" i="1"/>
  <c r="I70" i="1"/>
  <c r="AD69" i="1"/>
  <c r="AA69" i="1"/>
  <c r="X69" i="1"/>
  <c r="U69" i="1"/>
  <c r="R69" i="1"/>
  <c r="O69" i="1"/>
  <c r="L69" i="1"/>
  <c r="I69" i="1"/>
  <c r="AD68" i="1"/>
  <c r="D86" i="1" s="1"/>
  <c r="AA68" i="1"/>
  <c r="X68" i="1"/>
  <c r="U68" i="1"/>
  <c r="R68" i="1"/>
  <c r="O68" i="1"/>
  <c r="L68" i="1"/>
  <c r="I68" i="1"/>
  <c r="AD67" i="1"/>
  <c r="AA67" i="1"/>
  <c r="X67" i="1"/>
  <c r="U67" i="1"/>
  <c r="R67" i="1"/>
  <c r="O67" i="1"/>
  <c r="L67" i="1"/>
  <c r="I67" i="1"/>
  <c r="AD66" i="1"/>
  <c r="AA66" i="1"/>
  <c r="X66" i="1"/>
  <c r="U66" i="1"/>
  <c r="R66" i="1"/>
  <c r="O66" i="1"/>
  <c r="L66" i="1"/>
  <c r="I66" i="1"/>
  <c r="AD65" i="1"/>
  <c r="AA65" i="1"/>
  <c r="X65" i="1"/>
  <c r="U65" i="1"/>
  <c r="R65" i="1"/>
  <c r="O65" i="1"/>
  <c r="L65" i="1"/>
  <c r="I65" i="1"/>
  <c r="AD64" i="1"/>
  <c r="AA64" i="1"/>
  <c r="X64" i="1"/>
  <c r="U64" i="1"/>
  <c r="R64" i="1"/>
  <c r="O64" i="1"/>
  <c r="L64" i="1"/>
  <c r="I64" i="1"/>
  <c r="AD63" i="1"/>
  <c r="AA63" i="1"/>
  <c r="X63" i="1"/>
  <c r="U63" i="1"/>
  <c r="R63" i="1"/>
  <c r="O63" i="1"/>
  <c r="L63" i="1"/>
  <c r="I63" i="1"/>
  <c r="AD62" i="1"/>
  <c r="AA62" i="1"/>
  <c r="X62" i="1"/>
  <c r="U62" i="1"/>
  <c r="R62" i="1"/>
  <c r="O62" i="1"/>
  <c r="L62" i="1"/>
  <c r="I62" i="1"/>
  <c r="AD61" i="1"/>
  <c r="AA61" i="1"/>
  <c r="X61" i="1"/>
  <c r="U61" i="1"/>
  <c r="R61" i="1"/>
  <c r="O61" i="1"/>
  <c r="L61" i="1"/>
  <c r="I61" i="1"/>
  <c r="AD60" i="1"/>
  <c r="AA60" i="1"/>
  <c r="X60" i="1"/>
  <c r="U60" i="1"/>
  <c r="R60" i="1"/>
  <c r="O60" i="1"/>
  <c r="L60" i="1"/>
  <c r="I60" i="1"/>
  <c r="AD59" i="1"/>
  <c r="AA59" i="1"/>
  <c r="X59" i="1"/>
  <c r="U59" i="1"/>
  <c r="R59" i="1"/>
  <c r="O59" i="1"/>
  <c r="L59" i="1"/>
  <c r="I59" i="1"/>
  <c r="AD58" i="1"/>
  <c r="AA58" i="1"/>
  <c r="X58" i="1"/>
  <c r="U58" i="1"/>
  <c r="R58" i="1"/>
  <c r="O58" i="1"/>
  <c r="L58" i="1"/>
  <c r="I58" i="1"/>
  <c r="AD57" i="1"/>
  <c r="AA57" i="1"/>
  <c r="X57" i="1"/>
  <c r="U57" i="1"/>
  <c r="R57" i="1"/>
  <c r="O57" i="1"/>
  <c r="L57" i="1"/>
  <c r="I57" i="1"/>
  <c r="AD56" i="1"/>
  <c r="AA56" i="1"/>
  <c r="X56" i="1"/>
  <c r="U56" i="1"/>
  <c r="R56" i="1"/>
  <c r="O56" i="1"/>
  <c r="L56" i="1"/>
  <c r="I56" i="1"/>
  <c r="AD55" i="1"/>
  <c r="AA55" i="1"/>
  <c r="X55" i="1"/>
  <c r="U55" i="1"/>
  <c r="R55" i="1"/>
  <c r="O55" i="1"/>
  <c r="L55" i="1"/>
  <c r="I55" i="1"/>
  <c r="AD54" i="1"/>
  <c r="AA54" i="1"/>
  <c r="X54" i="1"/>
  <c r="U54" i="1"/>
  <c r="R54" i="1"/>
  <c r="O54" i="1"/>
  <c r="L54" i="1"/>
  <c r="I54" i="1"/>
  <c r="AD53" i="1"/>
  <c r="AA53" i="1"/>
  <c r="X53" i="1"/>
  <c r="U53" i="1"/>
  <c r="R53" i="1"/>
  <c r="O53" i="1"/>
  <c r="L53" i="1"/>
  <c r="I53" i="1"/>
  <c r="H53" i="1"/>
  <c r="AD52" i="1"/>
  <c r="AA52" i="1"/>
  <c r="X52" i="1"/>
  <c r="U52" i="1"/>
  <c r="R52" i="1"/>
  <c r="O52" i="1"/>
  <c r="L52" i="1"/>
  <c r="H52" i="1"/>
  <c r="I52" i="1" s="1"/>
  <c r="AD51" i="1"/>
  <c r="AA51" i="1"/>
  <c r="X51" i="1"/>
  <c r="U51" i="1"/>
  <c r="R51" i="1"/>
  <c r="O51" i="1"/>
  <c r="L51" i="1"/>
  <c r="I51" i="1"/>
  <c r="H51" i="1"/>
  <c r="AD50" i="1"/>
  <c r="AA50" i="1"/>
  <c r="X50" i="1"/>
  <c r="U50" i="1"/>
  <c r="R50" i="1"/>
  <c r="O50" i="1"/>
  <c r="L50" i="1"/>
  <c r="I50" i="1"/>
  <c r="AD49" i="1"/>
  <c r="AA49" i="1"/>
  <c r="X49" i="1"/>
  <c r="U49" i="1"/>
  <c r="R49" i="1"/>
  <c r="O49" i="1"/>
  <c r="L49" i="1"/>
  <c r="I49" i="1"/>
  <c r="AD48" i="1"/>
  <c r="AA48" i="1"/>
  <c r="X48" i="1"/>
  <c r="U48" i="1"/>
  <c r="R48" i="1"/>
  <c r="O48" i="1"/>
  <c r="L48" i="1"/>
  <c r="I48" i="1"/>
  <c r="AD47" i="1"/>
  <c r="AA47" i="1"/>
  <c r="X47" i="1"/>
  <c r="U47" i="1"/>
  <c r="R47" i="1"/>
  <c r="O47" i="1"/>
  <c r="L47" i="1"/>
  <c r="I47" i="1"/>
  <c r="AD46" i="1"/>
  <c r="AA46" i="1"/>
  <c r="X46" i="1"/>
  <c r="U46" i="1"/>
  <c r="R46" i="1"/>
  <c r="O46" i="1"/>
  <c r="L46" i="1"/>
  <c r="I46" i="1"/>
  <c r="AD45" i="1"/>
  <c r="AA45" i="1"/>
  <c r="X45" i="1"/>
  <c r="U45" i="1"/>
  <c r="R45" i="1"/>
  <c r="O45" i="1"/>
  <c r="L45" i="1"/>
  <c r="I45" i="1"/>
  <c r="AD44" i="1"/>
  <c r="AA44" i="1"/>
  <c r="X44" i="1"/>
  <c r="U44" i="1"/>
  <c r="R44" i="1"/>
  <c r="O44" i="1"/>
  <c r="L44" i="1"/>
  <c r="I44" i="1"/>
  <c r="AD43" i="1"/>
  <c r="AA43" i="1"/>
  <c r="X43" i="1"/>
  <c r="U43" i="1"/>
  <c r="R43" i="1"/>
  <c r="O43" i="1"/>
  <c r="L43" i="1"/>
  <c r="I43" i="1"/>
  <c r="AD42" i="1"/>
  <c r="AA42" i="1"/>
  <c r="X42" i="1"/>
  <c r="U42" i="1"/>
  <c r="R42" i="1"/>
  <c r="O42" i="1"/>
  <c r="L42" i="1"/>
  <c r="I42" i="1"/>
  <c r="AD41" i="1"/>
  <c r="AA41" i="1"/>
  <c r="X41" i="1"/>
  <c r="U41" i="1"/>
  <c r="R41" i="1"/>
  <c r="O41" i="1"/>
  <c r="L41" i="1"/>
  <c r="I41" i="1"/>
  <c r="AD40" i="1"/>
  <c r="AA40" i="1"/>
  <c r="X40" i="1"/>
  <c r="U40" i="1"/>
  <c r="R40" i="1"/>
  <c r="O40" i="1"/>
  <c r="L40" i="1"/>
  <c r="I40" i="1"/>
  <c r="AD39" i="1"/>
  <c r="AA39" i="1"/>
  <c r="X39" i="1"/>
  <c r="U39" i="1"/>
  <c r="R39" i="1"/>
  <c r="O39" i="1"/>
  <c r="L39" i="1"/>
  <c r="I39" i="1"/>
  <c r="AD38" i="1"/>
  <c r="AA38" i="1"/>
  <c r="D85" i="1" s="1"/>
  <c r="X38" i="1"/>
  <c r="U38" i="1"/>
  <c r="R38" i="1"/>
  <c r="O38" i="1"/>
  <c r="L38" i="1"/>
  <c r="I38" i="1"/>
  <c r="AD37" i="1"/>
  <c r="AA37" i="1"/>
  <c r="X37" i="1"/>
  <c r="U37" i="1"/>
  <c r="R37" i="1"/>
  <c r="O37" i="1"/>
  <c r="L37" i="1"/>
  <c r="I37" i="1"/>
  <c r="AD36" i="1"/>
  <c r="AA36" i="1"/>
  <c r="X36" i="1"/>
  <c r="D84" i="1" s="1"/>
  <c r="U36" i="1"/>
  <c r="R36" i="1"/>
  <c r="O36" i="1"/>
  <c r="L36" i="1"/>
  <c r="I36" i="1"/>
  <c r="AD35" i="1"/>
  <c r="AA35" i="1"/>
  <c r="X35" i="1"/>
  <c r="U35" i="1"/>
  <c r="R35" i="1"/>
  <c r="O35" i="1"/>
  <c r="L35" i="1"/>
  <c r="I35" i="1"/>
  <c r="AD34" i="1"/>
  <c r="AA34" i="1"/>
  <c r="X34" i="1"/>
  <c r="U34" i="1"/>
  <c r="R34" i="1"/>
  <c r="O34" i="1"/>
  <c r="L34" i="1"/>
  <c r="I34" i="1"/>
  <c r="AD33" i="1"/>
  <c r="AA33" i="1"/>
  <c r="X33" i="1"/>
  <c r="U33" i="1"/>
  <c r="R33" i="1"/>
  <c r="O33" i="1"/>
  <c r="L33" i="1"/>
  <c r="I33" i="1"/>
  <c r="AD32" i="1"/>
  <c r="AA32" i="1"/>
  <c r="X32" i="1"/>
  <c r="U32" i="1"/>
  <c r="R32" i="1"/>
  <c r="O32" i="1"/>
  <c r="L32" i="1"/>
  <c r="I32" i="1"/>
  <c r="AD31" i="1"/>
  <c r="AA31" i="1"/>
  <c r="X31" i="1"/>
  <c r="U31" i="1"/>
  <c r="R31" i="1"/>
  <c r="O31" i="1"/>
  <c r="L31" i="1"/>
  <c r="I31" i="1"/>
  <c r="AD30" i="1"/>
  <c r="AA30" i="1"/>
  <c r="X30" i="1"/>
  <c r="U30" i="1"/>
  <c r="R30" i="1"/>
  <c r="O30" i="1"/>
  <c r="L30" i="1"/>
  <c r="I30" i="1"/>
  <c r="AD29" i="1"/>
  <c r="AA29" i="1"/>
  <c r="X29" i="1"/>
  <c r="U29" i="1"/>
  <c r="R29" i="1"/>
  <c r="O29" i="1"/>
  <c r="L29" i="1"/>
  <c r="I29" i="1"/>
  <c r="AD28" i="1"/>
  <c r="AA28" i="1"/>
  <c r="X28" i="1"/>
  <c r="U28" i="1"/>
  <c r="R28" i="1"/>
  <c r="O28" i="1"/>
  <c r="L28" i="1"/>
  <c r="I28" i="1"/>
  <c r="AD27" i="1"/>
  <c r="AA27" i="1"/>
  <c r="X27" i="1"/>
  <c r="U27" i="1"/>
  <c r="R27" i="1"/>
  <c r="O27" i="1"/>
  <c r="L27" i="1"/>
  <c r="I27" i="1"/>
  <c r="AD26" i="1"/>
  <c r="AA26" i="1"/>
  <c r="X26" i="1"/>
  <c r="U26" i="1"/>
  <c r="R26" i="1"/>
  <c r="O26" i="1"/>
  <c r="L26" i="1"/>
  <c r="I26" i="1"/>
  <c r="AD25" i="1"/>
  <c r="AA25" i="1"/>
  <c r="X25" i="1"/>
  <c r="U25" i="1"/>
  <c r="R25" i="1"/>
  <c r="O25" i="1"/>
  <c r="L25" i="1"/>
  <c r="I25" i="1"/>
  <c r="AD24" i="1"/>
  <c r="AA24" i="1"/>
  <c r="X24" i="1"/>
  <c r="U24" i="1"/>
  <c r="R24" i="1"/>
  <c r="O24" i="1"/>
  <c r="L24" i="1"/>
  <c r="I24" i="1"/>
  <c r="AD23" i="1"/>
  <c r="AA23" i="1"/>
  <c r="X23" i="1"/>
  <c r="U23" i="1"/>
  <c r="R23" i="1"/>
  <c r="O23" i="1"/>
  <c r="L23" i="1"/>
  <c r="I23" i="1"/>
  <c r="AD22" i="1"/>
  <c r="AA22" i="1"/>
  <c r="X22" i="1"/>
  <c r="U22" i="1"/>
  <c r="R22" i="1"/>
  <c r="O22" i="1"/>
  <c r="L22" i="1"/>
  <c r="I22" i="1"/>
  <c r="AD21" i="1"/>
  <c r="AA21" i="1"/>
  <c r="X21" i="1"/>
  <c r="U21" i="1"/>
  <c r="R21" i="1"/>
  <c r="O21" i="1"/>
  <c r="L21" i="1"/>
  <c r="I21" i="1"/>
  <c r="AD20" i="1"/>
  <c r="AA20" i="1"/>
  <c r="X20" i="1"/>
  <c r="U20" i="1"/>
  <c r="R20" i="1"/>
  <c r="O20" i="1"/>
  <c r="L20" i="1"/>
  <c r="I20" i="1"/>
  <c r="D81" i="1" s="1"/>
  <c r="AD19" i="1"/>
  <c r="AA19" i="1"/>
  <c r="X19" i="1"/>
  <c r="U19" i="1"/>
  <c r="R19" i="1"/>
  <c r="O19" i="1"/>
  <c r="D82" i="1" s="1"/>
  <c r="L19" i="1"/>
  <c r="I19" i="1"/>
  <c r="AD18" i="1"/>
  <c r="AA18" i="1"/>
  <c r="X18" i="1"/>
  <c r="U18" i="1"/>
  <c r="R18" i="1"/>
  <c r="O18" i="1"/>
  <c r="L18" i="1"/>
  <c r="I18" i="1"/>
  <c r="AD17" i="1"/>
  <c r="AA17" i="1"/>
  <c r="X17" i="1"/>
  <c r="U17" i="1"/>
  <c r="R17" i="1"/>
  <c r="O17" i="1"/>
  <c r="L17" i="1"/>
  <c r="I17" i="1"/>
  <c r="AD16" i="1"/>
  <c r="AA16" i="1"/>
  <c r="X16" i="1"/>
  <c r="U16" i="1"/>
  <c r="R16" i="1"/>
  <c r="O16" i="1"/>
  <c r="L16" i="1"/>
  <c r="I16" i="1"/>
  <c r="AD15" i="1"/>
  <c r="AA15" i="1"/>
  <c r="X15" i="1"/>
  <c r="U15" i="1"/>
  <c r="R15" i="1"/>
  <c r="O15" i="1"/>
  <c r="L15" i="1"/>
  <c r="I15" i="1"/>
  <c r="AD14" i="1"/>
  <c r="AA14" i="1"/>
  <c r="X14" i="1"/>
  <c r="U14" i="1"/>
  <c r="AF14" i="1"/>
  <c r="O14" i="1"/>
  <c r="L14" i="1"/>
  <c r="I14" i="1"/>
  <c r="AD13" i="1"/>
  <c r="AA13" i="1"/>
  <c r="X13" i="1"/>
  <c r="U13" i="1"/>
  <c r="R13" i="1"/>
  <c r="O13" i="1"/>
  <c r="L13" i="1"/>
  <c r="I13" i="1"/>
  <c r="AD12" i="1"/>
  <c r="AA12" i="1"/>
  <c r="X12" i="1"/>
  <c r="U12" i="1"/>
  <c r="R12" i="1"/>
  <c r="O12" i="1"/>
  <c r="L12" i="1"/>
  <c r="I12" i="1"/>
  <c r="AD11" i="1"/>
  <c r="AA11" i="1"/>
  <c r="X11" i="1"/>
  <c r="U11" i="1"/>
  <c r="R11" i="1"/>
  <c r="O11" i="1"/>
  <c r="L11" i="1"/>
  <c r="D87" i="1" s="1"/>
  <c r="I11" i="1"/>
  <c r="AD10" i="1"/>
  <c r="AA10" i="1"/>
  <c r="X10" i="1"/>
  <c r="U10" i="1"/>
  <c r="R10" i="1"/>
  <c r="O10" i="1"/>
  <c r="L10" i="1"/>
  <c r="I10" i="1"/>
  <c r="AD9" i="1"/>
  <c r="AA9" i="1"/>
  <c r="X9" i="1"/>
  <c r="U9" i="1"/>
  <c r="R9" i="1"/>
  <c r="O9" i="1"/>
  <c r="L9" i="1"/>
  <c r="I9" i="1"/>
  <c r="D88" i="1" l="1"/>
</calcChain>
</file>

<file path=xl/sharedStrings.xml><?xml version="1.0" encoding="utf-8"?>
<sst xmlns="http://schemas.openxmlformats.org/spreadsheetml/2006/main" count="647" uniqueCount="102">
  <si>
    <t xml:space="preserve">Code </t>
  </si>
  <si>
    <t>Description</t>
  </si>
  <si>
    <t>Remarques sur l’article</t>
  </si>
  <si>
    <t>Unité</t>
  </si>
  <si>
    <t>Qté</t>
  </si>
  <si>
    <t>C</t>
  </si>
  <si>
    <t xml:space="preserve">D </t>
  </si>
  <si>
    <t>N.C, propose longueur de 5,8 ML au lieu de 12 M + matière</t>
  </si>
  <si>
    <t>D</t>
  </si>
  <si>
    <t xml:space="preserve">N.C, propose longueur de 6 M au lieu de 12 M + matière </t>
  </si>
  <si>
    <t>N.C, propose longueur de 4,7 ML au lieu de 6M</t>
  </si>
  <si>
    <t xml:space="preserve">
N.C, propose matière A 105</t>
  </si>
  <si>
    <t xml:space="preserve">C </t>
  </si>
  <si>
    <t>N.C, propose matière 316 L au lieu de 304 L</t>
  </si>
  <si>
    <t xml:space="preserve"> N.C, propose matière A 105</t>
  </si>
  <si>
    <t>N.C, propose matière A234  au lieu de A420</t>
  </si>
  <si>
    <t>N.C, propose extrémité BW au lieu de SW</t>
  </si>
  <si>
    <t xml:space="preserve">N.C, épaisseur 5 mm AU LIEU DE 6,05 MM </t>
  </si>
  <si>
    <t>N.C, collet épisseur de 5 MM au lieu de 6,2 MM</t>
  </si>
  <si>
    <t>N.C, collet épisseur de 5 MM au lieu de 7,11 MM</t>
  </si>
  <si>
    <t>Montant</t>
  </si>
  <si>
    <t>Nbre</t>
  </si>
  <si>
    <t>HICHAM</t>
  </si>
  <si>
    <t>LEILA</t>
  </si>
  <si>
    <t>MOHAMMED</t>
  </si>
  <si>
    <t>ABEDERRAHIM</t>
  </si>
  <si>
    <t>YOUSSOUFIA</t>
  </si>
  <si>
    <t>CASABLANCA</t>
  </si>
  <si>
    <t>BRAHIM</t>
  </si>
  <si>
    <t>OUARZAZATE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</si>
  <si>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</si>
  <si>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</si>
  <si>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</si>
  <si>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</si>
  <si>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</si>
  <si>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</si>
  <si>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</si>
  <si>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</si>
  <si>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</si>
  <si>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</si>
  <si>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</si>
  <si>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</si>
  <si>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</si>
  <si>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</si>
  <si>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</si>
  <si>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</si>
  <si>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</si>
  <si>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</si>
  <si>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</si>
  <si>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</si>
  <si>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</si>
  <si>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</si>
  <si>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</si>
  <si>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</si>
  <si>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</si>
  <si>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</si>
  <si>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</si>
  <si>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</si>
  <si>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</si>
  <si>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</si>
  <si>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</si>
  <si>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</si>
  <si>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</si>
  <si>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</si>
  <si>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</si>
  <si>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</si>
  <si>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</si>
  <si>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</si>
  <si>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</si>
  <si>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</si>
  <si>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</si>
  <si>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</si>
  <si>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</si>
  <si>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</si>
  <si>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</si>
  <si>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</si>
  <si>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</si>
  <si>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</si>
  <si>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</si>
  <si>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</si>
  <si>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</si>
  <si>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</si>
  <si>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</si>
  <si>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</si>
  <si>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</si>
  <si>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</si>
  <si>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</si>
  <si>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</si>
  <si>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</si>
  <si>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F60</t>
  </si>
  <si>
    <t>F61</t>
  </si>
  <si>
    <t>F62</t>
  </si>
  <si>
    <t>F63</t>
  </si>
  <si>
    <t>F64</t>
  </si>
  <si>
    <t>F65</t>
  </si>
  <si>
    <t>F66</t>
  </si>
  <si>
    <t>F67</t>
  </si>
  <si>
    <t>F68</t>
  </si>
  <si>
    <t>F69</t>
  </si>
  <si>
    <t>F70</t>
  </si>
  <si>
    <t>MIN</t>
  </si>
  <si>
    <t>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</si>
</sst>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0000FF"/>
      <name val="Calibri"/>
      <family val="2"/>
    </font>
    <font>
      <sz val="11"/>
      <name val="Calibri"/>
      <family val="2"/>
    </font>
    <font>
      <sz val="9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3CDDD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vertical="top"/>
    </xf>
    <xf numFmtId="49" fontId="1" fillId="2" borderId="2" xfId="0" applyNumberFormat="1" applyFont="1" applyFill="1" applyBorder="1" applyAlignment="1">
      <alignment vertical="top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49" fontId="2" fillId="4" borderId="4" xfId="0" applyNumberFormat="1" applyFont="1" applyFill="1" applyBorder="1" applyAlignment="1">
      <alignment horizontal="center" vertical="top"/>
    </xf>
    <xf numFmtId="0" fontId="3" fillId="5" borderId="2" xfId="0" applyFont="1" applyFill="1" applyBorder="1" applyAlignment="1">
      <alignment horizontal="right" vertical="top"/>
    </xf>
    <xf numFmtId="0" fontId="1" fillId="3" borderId="2" xfId="0" applyFont="1" applyFill="1" applyBorder="1" applyAlignment="1">
      <alignment vertical="top" wrapText="1"/>
    </xf>
    <xf numFmtId="49" fontId="1" fillId="3" borderId="2" xfId="0" applyNumberFormat="1" applyFont="1" applyFill="1" applyBorder="1" applyAlignment="1">
      <alignment vertical="top" wrapText="1"/>
    </xf>
    <xf numFmtId="49" fontId="1" fillId="3" borderId="2" xfId="0" applyNumberFormat="1" applyFont="1" applyFill="1" applyBorder="1" applyAlignment="1">
      <alignment horizontal="center"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0" fillId="0" borderId="2" xfId="0" applyNumberFormat="1" applyFont="1" applyBorder="1" applyAlignment="1">
      <alignment horizontal="left" vertical="top"/>
    </xf>
    <xf numFmtId="49" fontId="0" fillId="0" borderId="2" xfId="0" applyNumberFormat="1" applyFont="1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3" fillId="0" borderId="4" xfId="0" applyNumberFormat="1" applyFont="1" applyBorder="1" applyAlignment="1">
      <alignment horizontal="right" vertical="top"/>
    </xf>
    <xf numFmtId="0" fontId="3" fillId="6" borderId="2" xfId="0" applyFont="1" applyFill="1" applyBorder="1" applyAlignment="1">
      <alignment horizontal="right" vertical="top"/>
    </xf>
    <xf numFmtId="0" fontId="3" fillId="7" borderId="2" xfId="0" applyFont="1" applyFill="1" applyBorder="1" applyAlignment="1">
      <alignment horizontal="right" vertical="top"/>
    </xf>
    <xf numFmtId="0" fontId="3" fillId="8" borderId="4" xfId="0" applyNumberFormat="1" applyFont="1" applyFill="1" applyBorder="1" applyAlignment="1">
      <alignment horizontal="right" vertical="top"/>
    </xf>
    <xf numFmtId="49" fontId="5" fillId="0" borderId="5" xfId="0" applyNumberFormat="1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right"/>
    </xf>
    <xf numFmtId="4" fontId="0" fillId="0" borderId="5" xfId="0" applyNumberForma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0" borderId="5" xfId="0" applyBorder="1"/>
    <xf numFmtId="0" fontId="4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G150"/>
  <sheetViews>
    <sheetView tabSelected="1" topLeftCell="D1" zoomScale="82" zoomScaleNormal="82" workbookViewId="0">
      <selection activeCell="R19" sqref="R19"/>
    </sheetView>
  </sheetViews>
  <sheetFormatPr baseColWidth="10" defaultColWidth="9.140625" defaultRowHeight="15" x14ac:dyDescent="0.25"/>
  <cols>
    <col min="1" max="1" width="9" customWidth="1"/>
    <col min="2" max="2" width="12.28515625" customWidth="1"/>
    <col min="3" max="3" width="33" customWidth="1"/>
    <col min="4" max="4" width="12.140625" customWidth="1"/>
    <col min="5" max="5" width="6.5703125" customWidth="1"/>
    <col min="6" max="6" width="6.42578125" style="1" customWidth="1"/>
    <col min="7" max="7" width="2.7109375" customWidth="1"/>
    <col min="8" max="8" width="9.42578125" customWidth="1"/>
    <col min="9" max="9" width="11.140625" customWidth="1"/>
    <col min="10" max="10" width="3" customWidth="1"/>
    <col min="11" max="11" width="10.7109375" customWidth="1"/>
    <col min="12" max="12" width="10.140625" customWidth="1"/>
    <col min="13" max="13" width="3" customWidth="1"/>
    <col min="14" max="14" width="10.140625" customWidth="1"/>
    <col min="15" max="15" width="9.7109375" customWidth="1"/>
    <col min="16" max="16" width="3" customWidth="1"/>
    <col min="17" max="17" width="10" customWidth="1"/>
    <col min="18" max="18" width="9.85546875" customWidth="1"/>
    <col min="19" max="19" width="3" customWidth="1"/>
    <col min="20" max="20" width="9.85546875" customWidth="1"/>
    <col min="21" max="21" width="9.28515625" customWidth="1"/>
    <col min="22" max="22" width="3" customWidth="1"/>
    <col min="23" max="23" width="10.140625" customWidth="1"/>
    <col min="24" max="24" width="10.42578125" customWidth="1"/>
    <col min="25" max="25" width="3" customWidth="1"/>
    <col min="26" max="26" width="10.140625" customWidth="1"/>
    <col min="27" max="27" width="9.28515625" customWidth="1"/>
    <col min="28" max="28" width="3" customWidth="1"/>
    <col min="29" max="29" width="8.140625" customWidth="1"/>
    <col min="30" max="30" width="10.140625" customWidth="1"/>
    <col min="31" max="31" width="3" customWidth="1"/>
    <col min="33" max="33" width="10.85546875" bestFit="1" customWidth="1"/>
  </cols>
  <sheetData>
    <row r="1" spans="1:33" ht="15.75" thickBot="1" x14ac:dyDescent="0.3"/>
    <row r="2" spans="1:33" x14ac:dyDescent="0.25">
      <c r="H2" s="2" t="s">
        <v>22</v>
      </c>
      <c r="I2" s="2"/>
      <c r="K2" s="2" t="s">
        <v>23</v>
      </c>
      <c r="L2" s="2"/>
      <c r="N2" s="2" t="s">
        <v>24</v>
      </c>
      <c r="O2" s="2"/>
      <c r="Q2" s="2" t="s">
        <v>25</v>
      </c>
      <c r="R2" s="2"/>
      <c r="T2" s="2" t="s">
        <v>26</v>
      </c>
      <c r="U2" s="2"/>
      <c r="W2" s="2" t="s">
        <v>27</v>
      </c>
      <c r="X2" s="2"/>
      <c r="Z2" s="2" t="s">
        <v>28</v>
      </c>
      <c r="AA2" s="2"/>
      <c r="AC2" s="2" t="s">
        <v>29</v>
      </c>
      <c r="AD2" s="2"/>
    </row>
    <row r="3" spans="1:33" ht="15.75" thickBot="1" x14ac:dyDescent="0.3"/>
    <row r="4" spans="1:33" x14ac:dyDescent="0.25">
      <c r="A4" s="3"/>
      <c r="B4" s="3"/>
      <c r="C4" s="3"/>
      <c r="D4" s="3"/>
      <c r="E4" s="3"/>
      <c r="F4" s="3"/>
      <c r="H4" s="4"/>
      <c r="I4" s="5"/>
      <c r="K4" s="4"/>
      <c r="L4" s="5"/>
      <c r="N4" s="4"/>
      <c r="O4" s="5"/>
      <c r="Q4" s="4"/>
      <c r="R4" s="5"/>
      <c r="T4" s="4"/>
      <c r="U4" s="5"/>
      <c r="W4" s="4"/>
      <c r="X4" s="5"/>
      <c r="Z4" s="4"/>
      <c r="AA4" s="5"/>
      <c r="AC4" s="4"/>
      <c r="AD4" s="5"/>
      <c r="AF4" s="26" t="s">
        <v>100</v>
      </c>
      <c r="AG4" s="26" t="s">
        <v>101</v>
      </c>
    </row>
    <row r="5" spans="1:33" x14ac:dyDescent="0.25">
      <c r="A5" s="3"/>
      <c r="B5" s="3"/>
      <c r="C5" s="3"/>
      <c r="D5" s="3"/>
      <c r="E5" s="3"/>
      <c r="F5" s="3"/>
      <c r="H5" s="6"/>
      <c r="I5" s="7"/>
      <c r="K5" s="6"/>
      <c r="L5" s="7"/>
      <c r="N5" s="6"/>
      <c r="O5" s="7"/>
      <c r="Q5" s="6"/>
      <c r="R5" s="7"/>
      <c r="T5" s="6"/>
      <c r="U5" s="7"/>
      <c r="W5" s="6"/>
      <c r="X5" s="7"/>
      <c r="Z5" s="6"/>
      <c r="AA5" s="7"/>
      <c r="AC5" s="6"/>
      <c r="AD5" s="7"/>
      <c r="AF5" s="26"/>
      <c r="AG5" s="26"/>
    </row>
    <row r="6" spans="1:33" x14ac:dyDescent="0.25">
      <c r="A6" s="3"/>
      <c r="B6" s="3"/>
      <c r="C6" s="3"/>
      <c r="D6" s="3"/>
      <c r="E6" s="3"/>
      <c r="F6" s="3"/>
      <c r="H6" s="6"/>
      <c r="I6" s="7"/>
      <c r="K6" s="6"/>
      <c r="L6" s="7"/>
      <c r="N6" s="6"/>
      <c r="O6" s="7"/>
      <c r="Q6" s="6"/>
      <c r="R6" s="7"/>
      <c r="T6" s="6"/>
      <c r="U6" s="7"/>
      <c r="W6" s="6"/>
      <c r="X6" s="7"/>
      <c r="Z6" s="6"/>
      <c r="AA6" s="7"/>
      <c r="AC6" s="6"/>
      <c r="AD6" s="7"/>
      <c r="AF6" s="26"/>
      <c r="AG6" s="26"/>
    </row>
    <row r="7" spans="1:33" x14ac:dyDescent="0.25">
      <c r="A7" s="3"/>
      <c r="B7" s="3"/>
      <c r="C7" s="3"/>
      <c r="D7" s="3"/>
      <c r="E7" s="3"/>
      <c r="F7" s="3"/>
      <c r="H7" s="6"/>
      <c r="I7" s="7"/>
      <c r="K7" s="6"/>
      <c r="L7" s="7"/>
      <c r="N7" s="6"/>
      <c r="O7" s="7"/>
      <c r="Q7" s="6"/>
      <c r="R7" s="7"/>
      <c r="T7" s="6"/>
      <c r="U7" s="7"/>
      <c r="W7" s="6"/>
      <c r="X7" s="7"/>
      <c r="Z7" s="6"/>
      <c r="AA7" s="7"/>
      <c r="AC7" s="6"/>
      <c r="AD7" s="7"/>
      <c r="AF7" s="26"/>
      <c r="AG7" s="26"/>
    </row>
    <row r="8" spans="1:33" ht="30" x14ac:dyDescent="0.25">
      <c r="A8" s="8"/>
      <c r="B8" s="9" t="s">
        <v>0</v>
      </c>
      <c r="C8" s="9" t="s">
        <v>1</v>
      </c>
      <c r="D8" s="9" t="s">
        <v>2</v>
      </c>
      <c r="E8" s="9" t="s">
        <v>3</v>
      </c>
      <c r="F8" s="10" t="s">
        <v>4</v>
      </c>
      <c r="H8" s="11"/>
      <c r="I8" s="10"/>
      <c r="K8" s="11"/>
      <c r="L8" s="10"/>
      <c r="N8" s="11"/>
      <c r="O8" s="10"/>
      <c r="Q8" s="11"/>
      <c r="R8" s="10"/>
      <c r="T8" s="11"/>
      <c r="U8" s="10"/>
      <c r="W8" s="11"/>
      <c r="X8" s="10"/>
      <c r="Z8" s="11"/>
      <c r="AA8" s="10"/>
      <c r="AC8" s="11"/>
      <c r="AD8" s="10"/>
      <c r="AF8" s="26"/>
      <c r="AG8" s="26"/>
    </row>
    <row r="9" spans="1:33" ht="15" customHeight="1" x14ac:dyDescent="0.25">
      <c r="A9" s="12"/>
      <c r="B9" s="13" t="s">
        <v>30</v>
      </c>
      <c r="C9" s="13"/>
      <c r="D9" s="13"/>
      <c r="E9" s="13"/>
      <c r="F9" s="14">
        <v>6</v>
      </c>
      <c r="G9" t="s">
        <v>5</v>
      </c>
      <c r="H9" s="15">
        <v>5000</v>
      </c>
      <c r="I9" s="7">
        <f>IF(G9="c",F9*H9,"")</f>
        <v>30000</v>
      </c>
      <c r="J9" t="s">
        <v>6</v>
      </c>
      <c r="K9" s="15">
        <v>0</v>
      </c>
      <c r="L9" s="16" t="str">
        <f>IF(J9="c",F9*K9,"")</f>
        <v/>
      </c>
      <c r="M9" t="s">
        <v>7</v>
      </c>
      <c r="N9" s="15">
        <v>1000</v>
      </c>
      <c r="O9" s="16" t="str">
        <f>IF(M9="c",F9*N9,"")</f>
        <v/>
      </c>
      <c r="P9" t="s">
        <v>5</v>
      </c>
      <c r="Q9" s="7">
        <v>912.84</v>
      </c>
      <c r="R9" s="7">
        <f>IF(P9="c",F9*Q9,"")</f>
        <v>5477.04</v>
      </c>
      <c r="S9" t="s">
        <v>8</v>
      </c>
      <c r="T9" s="15">
        <v>0</v>
      </c>
      <c r="U9" s="16" t="str">
        <f>IF(S9="c",F9*T9,"")</f>
        <v/>
      </c>
      <c r="V9" t="s">
        <v>9</v>
      </c>
      <c r="W9" s="15">
        <v>1450</v>
      </c>
      <c r="X9" s="16" t="str">
        <f>IF(V9="c",F9*W9,"")</f>
        <v/>
      </c>
      <c r="Y9" t="s">
        <v>8</v>
      </c>
      <c r="Z9" s="15">
        <v>0</v>
      </c>
      <c r="AA9" s="16" t="str">
        <f>IF(Y9="c",F9*Z9,"")</f>
        <v/>
      </c>
      <c r="AB9" t="s">
        <v>5</v>
      </c>
      <c r="AC9" s="15">
        <v>2725</v>
      </c>
      <c r="AD9" s="17">
        <f>IF(AB9="c",F9*AC9,"")</f>
        <v>16350</v>
      </c>
      <c r="AF9" s="27">
        <f>MIN(I9,L9,O9,R9,U9,X9,AA9,AD9)</f>
        <v>5477.04</v>
      </c>
      <c r="AG9" s="27"/>
    </row>
    <row r="10" spans="1:33" ht="15" customHeight="1" x14ac:dyDescent="0.25">
      <c r="A10" s="12"/>
      <c r="B10" s="13" t="s">
        <v>31</v>
      </c>
      <c r="C10" s="13"/>
      <c r="D10" s="13"/>
      <c r="E10" s="13"/>
      <c r="F10" s="14">
        <v>6</v>
      </c>
      <c r="G10" t="s">
        <v>5</v>
      </c>
      <c r="H10" s="15">
        <v>15000</v>
      </c>
      <c r="I10" s="7">
        <f t="shared" ref="I10:I73" si="0">IF(G10="c",F10*H10,"")</f>
        <v>90000</v>
      </c>
      <c r="J10" t="s">
        <v>5</v>
      </c>
      <c r="K10" s="15">
        <v>13500</v>
      </c>
      <c r="L10" s="16">
        <f t="shared" ref="L10:L73" si="1">IF(J10="c",F10*K10,"")</f>
        <v>81000</v>
      </c>
      <c r="M10" t="s">
        <v>10</v>
      </c>
      <c r="N10" s="15">
        <v>1900</v>
      </c>
      <c r="O10" s="16" t="str">
        <f t="shared" ref="O10:O73" si="2">IF(M10="c",F10*N10,"")</f>
        <v/>
      </c>
      <c r="P10" t="s">
        <v>5</v>
      </c>
      <c r="Q10" s="7">
        <v>847.8</v>
      </c>
      <c r="R10" s="7">
        <f t="shared" ref="R10:R73" si="3">IF(P10="c",F10*Q10,"")</f>
        <v>5086.7999999999993</v>
      </c>
      <c r="S10" t="s">
        <v>5</v>
      </c>
      <c r="T10" s="15">
        <v>1188</v>
      </c>
      <c r="U10" s="16">
        <f t="shared" ref="U10:U73" si="4">IF(S10="c",F10*T10,"")</f>
        <v>7128</v>
      </c>
      <c r="V10" t="s">
        <v>8</v>
      </c>
      <c r="W10" s="15">
        <v>0</v>
      </c>
      <c r="X10" s="16" t="str">
        <f t="shared" ref="X10:X73" si="5">IF(V10="c",F10*W10,"")</f>
        <v/>
      </c>
      <c r="Y10" t="s">
        <v>8</v>
      </c>
      <c r="Z10" s="15">
        <v>0</v>
      </c>
      <c r="AA10" s="16" t="str">
        <f t="shared" ref="AA10:AA73" si="6">IF(Y10="c",F10*Z10,"")</f>
        <v/>
      </c>
      <c r="AB10" t="s">
        <v>5</v>
      </c>
      <c r="AC10" s="15">
        <v>2026</v>
      </c>
      <c r="AD10" s="17">
        <f t="shared" ref="AD10:AD73" si="7">IF(AB10="c",F10*AC10,"")</f>
        <v>12156</v>
      </c>
      <c r="AF10" s="27">
        <f t="shared" ref="AF10:AF73" si="8">MIN(I10,L10,O10,R10,U10,X10,AA10,AD10)</f>
        <v>5086.7999999999993</v>
      </c>
      <c r="AG10" s="27"/>
    </row>
    <row r="11" spans="1:33" ht="15" customHeight="1" x14ac:dyDescent="0.25">
      <c r="A11" s="12"/>
      <c r="B11" s="13" t="s">
        <v>32</v>
      </c>
      <c r="C11" s="13"/>
      <c r="D11" s="13"/>
      <c r="E11" s="13"/>
      <c r="F11" s="14">
        <v>2</v>
      </c>
      <c r="G11" t="s">
        <v>5</v>
      </c>
      <c r="H11" s="15">
        <v>250.7</v>
      </c>
      <c r="I11" s="7">
        <f t="shared" si="0"/>
        <v>501.4</v>
      </c>
      <c r="J11" t="s">
        <v>5</v>
      </c>
      <c r="K11" s="15">
        <v>90</v>
      </c>
      <c r="L11" s="16">
        <f t="shared" si="1"/>
        <v>180</v>
      </c>
      <c r="M11" t="s">
        <v>5</v>
      </c>
      <c r="N11" s="15">
        <v>164</v>
      </c>
      <c r="O11" s="16">
        <f t="shared" si="2"/>
        <v>328</v>
      </c>
      <c r="P11" t="s">
        <v>5</v>
      </c>
      <c r="Q11" s="7">
        <v>9.42</v>
      </c>
      <c r="R11" s="7">
        <f t="shared" si="3"/>
        <v>18.84</v>
      </c>
      <c r="S11" t="s">
        <v>8</v>
      </c>
      <c r="T11" s="15">
        <v>0</v>
      </c>
      <c r="U11" s="16" t="str">
        <f t="shared" si="4"/>
        <v/>
      </c>
      <c r="V11" t="s">
        <v>8</v>
      </c>
      <c r="W11" s="15">
        <v>0</v>
      </c>
      <c r="X11" s="16" t="str">
        <f t="shared" si="5"/>
        <v/>
      </c>
      <c r="Y11" t="s">
        <v>11</v>
      </c>
      <c r="Z11" s="15">
        <v>41.47</v>
      </c>
      <c r="AA11" s="16" t="str">
        <f t="shared" si="6"/>
        <v/>
      </c>
      <c r="AB11" t="s">
        <v>6</v>
      </c>
      <c r="AC11" s="15">
        <v>336</v>
      </c>
      <c r="AD11" s="17" t="str">
        <f t="shared" si="7"/>
        <v/>
      </c>
      <c r="AF11" s="27">
        <f t="shared" si="8"/>
        <v>18.84</v>
      </c>
      <c r="AG11" s="27"/>
    </row>
    <row r="12" spans="1:33" ht="15" customHeight="1" x14ac:dyDescent="0.25">
      <c r="A12" s="12"/>
      <c r="B12" s="13" t="s">
        <v>33</v>
      </c>
      <c r="C12" s="13"/>
      <c r="D12" s="13"/>
      <c r="E12" s="13"/>
      <c r="F12" s="14">
        <v>2</v>
      </c>
      <c r="G12" t="s">
        <v>5</v>
      </c>
      <c r="H12" s="15">
        <v>425.5</v>
      </c>
      <c r="I12" s="7">
        <f t="shared" si="0"/>
        <v>851</v>
      </c>
      <c r="J12" t="s">
        <v>5</v>
      </c>
      <c r="K12" s="15">
        <v>305</v>
      </c>
      <c r="L12" s="16">
        <f t="shared" si="1"/>
        <v>610</v>
      </c>
      <c r="M12" t="s">
        <v>5</v>
      </c>
      <c r="N12" s="15">
        <v>300</v>
      </c>
      <c r="O12" s="16">
        <f t="shared" si="2"/>
        <v>600</v>
      </c>
      <c r="P12" t="s">
        <v>5</v>
      </c>
      <c r="Q12" s="7">
        <v>41.46</v>
      </c>
      <c r="R12" s="7">
        <f t="shared" si="3"/>
        <v>82.92</v>
      </c>
      <c r="S12" t="s">
        <v>5</v>
      </c>
      <c r="T12" s="15">
        <v>332</v>
      </c>
      <c r="U12" s="16">
        <f t="shared" si="4"/>
        <v>664</v>
      </c>
      <c r="V12" t="s">
        <v>12</v>
      </c>
      <c r="W12" s="15">
        <v>350</v>
      </c>
      <c r="X12" s="16" t="str">
        <f t="shared" si="5"/>
        <v/>
      </c>
      <c r="Y12" t="s">
        <v>5</v>
      </c>
      <c r="Z12" s="15">
        <v>393.25</v>
      </c>
      <c r="AA12" s="16">
        <f t="shared" si="6"/>
        <v>786.5</v>
      </c>
      <c r="AB12" t="s">
        <v>5</v>
      </c>
      <c r="AC12" s="15">
        <v>336</v>
      </c>
      <c r="AD12" s="17">
        <f t="shared" si="7"/>
        <v>672</v>
      </c>
      <c r="AF12" s="27">
        <f t="shared" si="8"/>
        <v>82.92</v>
      </c>
      <c r="AG12" s="27"/>
    </row>
    <row r="13" spans="1:33" ht="15" customHeight="1" x14ac:dyDescent="0.25">
      <c r="A13" s="12"/>
      <c r="B13" s="13" t="s">
        <v>34</v>
      </c>
      <c r="C13" s="13"/>
      <c r="D13" s="13"/>
      <c r="E13" s="13"/>
      <c r="F13" s="14">
        <v>3</v>
      </c>
      <c r="G13" t="s">
        <v>5</v>
      </c>
      <c r="H13" s="15">
        <v>862.5</v>
      </c>
      <c r="I13" s="7">
        <f t="shared" si="0"/>
        <v>2587.5</v>
      </c>
      <c r="J13" t="s">
        <v>5</v>
      </c>
      <c r="K13" s="15">
        <v>2310</v>
      </c>
      <c r="L13" s="16">
        <f t="shared" si="1"/>
        <v>6930</v>
      </c>
      <c r="M13" t="s">
        <v>5</v>
      </c>
      <c r="N13" s="15">
        <v>1464</v>
      </c>
      <c r="O13" s="16">
        <f t="shared" si="2"/>
        <v>4392</v>
      </c>
      <c r="P13" t="s">
        <v>5</v>
      </c>
      <c r="Q13" s="7">
        <v>440.88</v>
      </c>
      <c r="R13" s="7">
        <f t="shared" si="3"/>
        <v>1322.6399999999999</v>
      </c>
      <c r="S13" t="s">
        <v>5</v>
      </c>
      <c r="T13" s="15">
        <v>1078</v>
      </c>
      <c r="U13" s="16">
        <f t="shared" si="4"/>
        <v>3234</v>
      </c>
      <c r="V13" t="s">
        <v>8</v>
      </c>
      <c r="W13" s="15">
        <v>0</v>
      </c>
      <c r="X13" s="16" t="str">
        <f t="shared" si="5"/>
        <v/>
      </c>
      <c r="Y13" t="s">
        <v>8</v>
      </c>
      <c r="Z13" s="15">
        <v>0</v>
      </c>
      <c r="AA13" s="16" t="str">
        <f t="shared" si="6"/>
        <v/>
      </c>
      <c r="AB13" t="s">
        <v>5</v>
      </c>
      <c r="AC13" s="15">
        <v>362</v>
      </c>
      <c r="AD13" s="17">
        <f t="shared" si="7"/>
        <v>1086</v>
      </c>
      <c r="AF13" s="27">
        <f t="shared" si="8"/>
        <v>1086</v>
      </c>
      <c r="AG13" s="27"/>
    </row>
    <row r="14" spans="1:33" ht="15" customHeight="1" x14ac:dyDescent="0.25">
      <c r="A14" s="12"/>
      <c r="B14" s="13" t="s">
        <v>35</v>
      </c>
      <c r="C14" s="13"/>
      <c r="D14" s="13"/>
      <c r="E14" s="13"/>
      <c r="F14" s="14">
        <v>9</v>
      </c>
      <c r="G14" t="s">
        <v>5</v>
      </c>
      <c r="H14" s="15">
        <v>545.5</v>
      </c>
      <c r="I14" s="7">
        <f t="shared" si="0"/>
        <v>4909.5</v>
      </c>
      <c r="J14" t="s">
        <v>5</v>
      </c>
      <c r="K14" s="15">
        <v>370</v>
      </c>
      <c r="L14" s="16">
        <f t="shared" si="1"/>
        <v>3330</v>
      </c>
      <c r="M14" t="s">
        <v>5</v>
      </c>
      <c r="N14" s="15">
        <v>310</v>
      </c>
      <c r="O14" s="16">
        <f t="shared" si="2"/>
        <v>2790</v>
      </c>
      <c r="P14" t="s">
        <v>5</v>
      </c>
      <c r="Q14" s="16"/>
      <c r="R14" s="7"/>
      <c r="S14" t="s">
        <v>5</v>
      </c>
      <c r="T14" s="15">
        <v>332</v>
      </c>
      <c r="U14" s="16">
        <f t="shared" si="4"/>
        <v>2988</v>
      </c>
      <c r="V14" t="s">
        <v>12</v>
      </c>
      <c r="W14" s="15">
        <v>230</v>
      </c>
      <c r="X14" s="16" t="str">
        <f t="shared" si="5"/>
        <v/>
      </c>
      <c r="Y14" t="s">
        <v>5</v>
      </c>
      <c r="Z14" s="15">
        <v>250.25</v>
      </c>
      <c r="AA14" s="16">
        <f t="shared" si="6"/>
        <v>2252.25</v>
      </c>
      <c r="AB14" t="s">
        <v>5</v>
      </c>
      <c r="AC14" s="15">
        <v>362</v>
      </c>
      <c r="AD14" s="17">
        <f t="shared" si="7"/>
        <v>3258</v>
      </c>
      <c r="AF14" s="27">
        <f t="shared" si="8"/>
        <v>2252.25</v>
      </c>
      <c r="AG14" s="27"/>
    </row>
    <row r="15" spans="1:33" ht="15" customHeight="1" x14ac:dyDescent="0.25">
      <c r="A15" s="12"/>
      <c r="B15" s="13" t="s">
        <v>36</v>
      </c>
      <c r="C15" s="13"/>
      <c r="D15" s="13"/>
      <c r="E15" s="13"/>
      <c r="F15" s="14">
        <v>34</v>
      </c>
      <c r="G15" t="s">
        <v>5</v>
      </c>
      <c r="H15" s="15">
        <v>560</v>
      </c>
      <c r="I15" s="7">
        <f t="shared" si="0"/>
        <v>19040</v>
      </c>
      <c r="J15" t="s">
        <v>8</v>
      </c>
      <c r="K15" s="15">
        <v>0</v>
      </c>
      <c r="L15" s="16" t="str">
        <f t="shared" si="1"/>
        <v/>
      </c>
      <c r="M15" t="s">
        <v>5</v>
      </c>
      <c r="N15" s="15">
        <v>1799</v>
      </c>
      <c r="O15" s="16">
        <f t="shared" si="2"/>
        <v>61166</v>
      </c>
      <c r="P15" t="s">
        <v>5</v>
      </c>
      <c r="Q15" s="7">
        <v>3136.5</v>
      </c>
      <c r="R15" s="7">
        <f t="shared" si="3"/>
        <v>106641</v>
      </c>
      <c r="S15" t="s">
        <v>8</v>
      </c>
      <c r="T15" s="15">
        <v>0</v>
      </c>
      <c r="U15" s="16" t="str">
        <f t="shared" si="4"/>
        <v/>
      </c>
      <c r="V15" t="s">
        <v>12</v>
      </c>
      <c r="W15" s="15">
        <v>440</v>
      </c>
      <c r="X15" s="16" t="str">
        <f t="shared" si="5"/>
        <v/>
      </c>
      <c r="Y15" t="s">
        <v>8</v>
      </c>
      <c r="Z15" s="15">
        <v>0</v>
      </c>
      <c r="AA15" s="16" t="str">
        <f t="shared" si="6"/>
        <v/>
      </c>
      <c r="AB15" t="s">
        <v>5</v>
      </c>
      <c r="AC15" s="15">
        <v>334</v>
      </c>
      <c r="AD15" s="17">
        <f t="shared" si="7"/>
        <v>11356</v>
      </c>
      <c r="AF15" s="27">
        <f t="shared" si="8"/>
        <v>11356</v>
      </c>
      <c r="AG15" s="27"/>
    </row>
    <row r="16" spans="1:33" ht="15" customHeight="1" x14ac:dyDescent="0.25">
      <c r="A16" s="12"/>
      <c r="B16" s="13" t="s">
        <v>37</v>
      </c>
      <c r="C16" s="13"/>
      <c r="D16" s="13"/>
      <c r="E16" s="13"/>
      <c r="F16" s="14">
        <v>48</v>
      </c>
      <c r="G16" t="s">
        <v>5</v>
      </c>
      <c r="H16" s="15">
        <v>320</v>
      </c>
      <c r="I16" s="7">
        <f t="shared" si="0"/>
        <v>15360</v>
      </c>
      <c r="J16" t="s">
        <v>8</v>
      </c>
      <c r="K16" s="15">
        <v>0</v>
      </c>
      <c r="L16" s="16" t="str">
        <f t="shared" si="1"/>
        <v/>
      </c>
      <c r="M16" t="s">
        <v>5</v>
      </c>
      <c r="N16" s="15">
        <v>205</v>
      </c>
      <c r="O16" s="16">
        <f t="shared" si="2"/>
        <v>9840</v>
      </c>
      <c r="P16" t="s">
        <v>5</v>
      </c>
      <c r="Q16" s="7">
        <v>235.2</v>
      </c>
      <c r="R16" s="7">
        <f t="shared" si="3"/>
        <v>11289.599999999999</v>
      </c>
      <c r="S16" t="s">
        <v>8</v>
      </c>
      <c r="T16" s="15">
        <v>0</v>
      </c>
      <c r="U16" s="16" t="str">
        <f t="shared" si="4"/>
        <v/>
      </c>
      <c r="V16" t="s">
        <v>12</v>
      </c>
      <c r="W16" s="15">
        <v>88</v>
      </c>
      <c r="X16" s="16" t="str">
        <f t="shared" si="5"/>
        <v/>
      </c>
      <c r="Y16" t="s">
        <v>8</v>
      </c>
      <c r="Z16" s="15">
        <v>0</v>
      </c>
      <c r="AA16" s="16" t="str">
        <f t="shared" si="6"/>
        <v/>
      </c>
      <c r="AB16" t="s">
        <v>5</v>
      </c>
      <c r="AC16" s="15">
        <v>60</v>
      </c>
      <c r="AD16" s="17">
        <f t="shared" si="7"/>
        <v>2880</v>
      </c>
      <c r="AF16" s="27">
        <f t="shared" si="8"/>
        <v>2880</v>
      </c>
      <c r="AG16" s="27"/>
    </row>
    <row r="17" spans="1:33" ht="15" customHeight="1" x14ac:dyDescent="0.25">
      <c r="A17" s="12"/>
      <c r="B17" s="13" t="s">
        <v>38</v>
      </c>
      <c r="C17" s="13"/>
      <c r="D17" s="13"/>
      <c r="E17" s="13"/>
      <c r="F17" s="14">
        <v>16</v>
      </c>
      <c r="G17" t="s">
        <v>5</v>
      </c>
      <c r="H17" s="15">
        <v>230</v>
      </c>
      <c r="I17" s="7">
        <f t="shared" si="0"/>
        <v>3680</v>
      </c>
      <c r="J17" t="s">
        <v>5</v>
      </c>
      <c r="K17" s="15">
        <v>140</v>
      </c>
      <c r="L17" s="16">
        <f t="shared" si="1"/>
        <v>2240</v>
      </c>
      <c r="M17" t="s">
        <v>5</v>
      </c>
      <c r="N17" s="15">
        <v>90</v>
      </c>
      <c r="O17" s="16">
        <f t="shared" si="2"/>
        <v>1440</v>
      </c>
      <c r="P17" t="s">
        <v>5</v>
      </c>
      <c r="Q17" s="7">
        <v>68</v>
      </c>
      <c r="R17" s="7">
        <f t="shared" si="3"/>
        <v>1088</v>
      </c>
      <c r="S17" t="s">
        <v>8</v>
      </c>
      <c r="T17" s="15">
        <v>0</v>
      </c>
      <c r="U17" s="16" t="str">
        <f t="shared" si="4"/>
        <v/>
      </c>
      <c r="V17" t="s">
        <v>13</v>
      </c>
      <c r="W17" s="15">
        <v>132</v>
      </c>
      <c r="X17" s="16" t="str">
        <f t="shared" si="5"/>
        <v/>
      </c>
      <c r="Y17" t="s">
        <v>13</v>
      </c>
      <c r="Z17" s="15">
        <v>150.15</v>
      </c>
      <c r="AA17" s="16" t="str">
        <f t="shared" si="6"/>
        <v/>
      </c>
      <c r="AB17" t="s">
        <v>5</v>
      </c>
      <c r="AC17" s="15">
        <v>120</v>
      </c>
      <c r="AD17" s="17">
        <f t="shared" si="7"/>
        <v>1920</v>
      </c>
      <c r="AF17" s="27">
        <f t="shared" si="8"/>
        <v>1088</v>
      </c>
      <c r="AG17" s="27"/>
    </row>
    <row r="18" spans="1:33" ht="15" customHeight="1" x14ac:dyDescent="0.25">
      <c r="A18" s="12"/>
      <c r="B18" s="13" t="s">
        <v>39</v>
      </c>
      <c r="C18" s="13"/>
      <c r="D18" s="13"/>
      <c r="E18" s="13"/>
      <c r="F18" s="14">
        <v>18</v>
      </c>
      <c r="G18" t="s">
        <v>5</v>
      </c>
      <c r="H18" s="15">
        <v>250</v>
      </c>
      <c r="I18" s="7">
        <f t="shared" si="0"/>
        <v>4500</v>
      </c>
      <c r="J18" t="s">
        <v>5</v>
      </c>
      <c r="K18" s="15">
        <v>114</v>
      </c>
      <c r="L18" s="16">
        <f t="shared" si="1"/>
        <v>2052</v>
      </c>
      <c r="M18" t="s">
        <v>5</v>
      </c>
      <c r="N18" s="15">
        <v>233</v>
      </c>
      <c r="O18" s="16">
        <f t="shared" si="2"/>
        <v>4194</v>
      </c>
      <c r="P18" t="s">
        <v>5</v>
      </c>
      <c r="Q18" s="7">
        <v>95.4</v>
      </c>
      <c r="R18" s="7">
        <f t="shared" si="3"/>
        <v>1717.2</v>
      </c>
      <c r="S18" t="s">
        <v>8</v>
      </c>
      <c r="T18" s="15">
        <v>0</v>
      </c>
      <c r="U18" s="16" t="str">
        <f t="shared" si="4"/>
        <v/>
      </c>
      <c r="V18" t="s">
        <v>8</v>
      </c>
      <c r="W18" s="15">
        <v>0</v>
      </c>
      <c r="X18" s="16" t="str">
        <f t="shared" si="5"/>
        <v/>
      </c>
      <c r="Y18" t="s">
        <v>14</v>
      </c>
      <c r="Z18" s="15">
        <v>48.62</v>
      </c>
      <c r="AA18" s="16" t="str">
        <f t="shared" si="6"/>
        <v/>
      </c>
      <c r="AB18" t="s">
        <v>8</v>
      </c>
      <c r="AC18" s="15">
        <v>1181</v>
      </c>
      <c r="AD18" s="17" t="str">
        <f t="shared" si="7"/>
        <v/>
      </c>
      <c r="AF18" s="27">
        <f t="shared" si="8"/>
        <v>1717.2</v>
      </c>
      <c r="AG18" s="27"/>
    </row>
    <row r="19" spans="1:33" ht="15" customHeight="1" x14ac:dyDescent="0.25">
      <c r="A19" s="12"/>
      <c r="B19" s="13" t="s">
        <v>40</v>
      </c>
      <c r="C19" s="13"/>
      <c r="D19" s="13"/>
      <c r="E19" s="13"/>
      <c r="F19" s="14">
        <v>1</v>
      </c>
      <c r="G19" t="s">
        <v>5</v>
      </c>
      <c r="H19" s="15">
        <v>2200</v>
      </c>
      <c r="I19" s="7">
        <f t="shared" si="0"/>
        <v>2200</v>
      </c>
      <c r="J19" t="s">
        <v>5</v>
      </c>
      <c r="K19" s="15">
        <v>900</v>
      </c>
      <c r="L19" s="16">
        <f t="shared" si="1"/>
        <v>900</v>
      </c>
      <c r="M19" t="s">
        <v>5</v>
      </c>
      <c r="N19" s="15">
        <v>700</v>
      </c>
      <c r="O19" s="16">
        <f t="shared" si="2"/>
        <v>700</v>
      </c>
      <c r="P19" t="s">
        <v>5</v>
      </c>
      <c r="Q19" s="7">
        <v>75.36</v>
      </c>
      <c r="R19" s="7">
        <f t="shared" si="3"/>
        <v>75.36</v>
      </c>
      <c r="S19" t="s">
        <v>5</v>
      </c>
      <c r="T19" s="15">
        <v>1194</v>
      </c>
      <c r="U19" s="16">
        <f t="shared" si="4"/>
        <v>1194</v>
      </c>
      <c r="V19" t="s">
        <v>12</v>
      </c>
      <c r="W19" s="15">
        <v>1080</v>
      </c>
      <c r="X19" s="16" t="str">
        <f t="shared" si="5"/>
        <v/>
      </c>
      <c r="Y19" t="s">
        <v>5</v>
      </c>
      <c r="Z19" s="15">
        <v>1229.8</v>
      </c>
      <c r="AA19" s="16">
        <f t="shared" si="6"/>
        <v>1229.8</v>
      </c>
      <c r="AB19" t="s">
        <v>5</v>
      </c>
      <c r="AC19" s="15">
        <v>1181</v>
      </c>
      <c r="AD19" s="17">
        <f t="shared" si="7"/>
        <v>1181</v>
      </c>
      <c r="AF19" s="27">
        <f t="shared" si="8"/>
        <v>75.36</v>
      </c>
      <c r="AG19" s="27"/>
    </row>
    <row r="20" spans="1:33" ht="15" customHeight="1" x14ac:dyDescent="0.25">
      <c r="A20" s="12"/>
      <c r="B20" s="13" t="s">
        <v>41</v>
      </c>
      <c r="C20" s="13"/>
      <c r="D20" s="13"/>
      <c r="E20" s="13"/>
      <c r="F20" s="14">
        <v>2</v>
      </c>
      <c r="G20" t="s">
        <v>5</v>
      </c>
      <c r="H20" s="15">
        <v>390</v>
      </c>
      <c r="I20" s="7">
        <f t="shared" si="0"/>
        <v>780</v>
      </c>
      <c r="J20" t="s">
        <v>8</v>
      </c>
      <c r="K20" s="15">
        <v>0</v>
      </c>
      <c r="L20" s="16" t="str">
        <f t="shared" si="1"/>
        <v/>
      </c>
      <c r="M20" t="s">
        <v>5</v>
      </c>
      <c r="N20" s="15">
        <v>432</v>
      </c>
      <c r="O20" s="16">
        <f t="shared" si="2"/>
        <v>864</v>
      </c>
      <c r="P20" t="s">
        <v>5</v>
      </c>
      <c r="Q20" s="7">
        <v>24.5</v>
      </c>
      <c r="R20" s="7">
        <f t="shared" si="3"/>
        <v>49</v>
      </c>
      <c r="S20" t="s">
        <v>5</v>
      </c>
      <c r="T20" s="15">
        <v>746</v>
      </c>
      <c r="U20" s="16">
        <f t="shared" si="4"/>
        <v>1492</v>
      </c>
      <c r="V20" t="s">
        <v>8</v>
      </c>
      <c r="W20" s="15">
        <v>0</v>
      </c>
      <c r="X20" s="16" t="str">
        <f t="shared" si="5"/>
        <v/>
      </c>
      <c r="Y20" t="s">
        <v>8</v>
      </c>
      <c r="Z20" s="15">
        <v>0</v>
      </c>
      <c r="AA20" s="16" t="str">
        <f t="shared" si="6"/>
        <v/>
      </c>
      <c r="AB20" t="s">
        <v>5</v>
      </c>
      <c r="AC20" s="15">
        <v>445</v>
      </c>
      <c r="AD20" s="17">
        <f t="shared" si="7"/>
        <v>890</v>
      </c>
      <c r="AF20" s="27">
        <f t="shared" si="8"/>
        <v>49</v>
      </c>
      <c r="AG20" s="27"/>
    </row>
    <row r="21" spans="1:33" ht="15" customHeight="1" x14ac:dyDescent="0.25">
      <c r="A21" s="12"/>
      <c r="B21" s="13" t="s">
        <v>42</v>
      </c>
      <c r="C21" s="13"/>
      <c r="D21" s="13"/>
      <c r="E21" s="13"/>
      <c r="F21" s="14">
        <v>4</v>
      </c>
      <c r="G21" t="s">
        <v>5</v>
      </c>
      <c r="H21" s="15">
        <v>4200</v>
      </c>
      <c r="I21" s="7">
        <f t="shared" si="0"/>
        <v>16800</v>
      </c>
      <c r="J21" t="s">
        <v>5</v>
      </c>
      <c r="K21" s="15">
        <v>2990</v>
      </c>
      <c r="L21" s="16">
        <f t="shared" si="1"/>
        <v>11960</v>
      </c>
      <c r="M21" t="s">
        <v>5</v>
      </c>
      <c r="N21" s="15">
        <v>1464</v>
      </c>
      <c r="O21" s="16">
        <f t="shared" si="2"/>
        <v>5856</v>
      </c>
      <c r="P21" t="s">
        <v>5</v>
      </c>
      <c r="Q21" s="7">
        <v>587.84</v>
      </c>
      <c r="R21" s="7">
        <f t="shared" si="3"/>
        <v>2351.36</v>
      </c>
      <c r="S21" t="s">
        <v>5</v>
      </c>
      <c r="T21" s="15">
        <v>1078</v>
      </c>
      <c r="U21" s="16">
        <f t="shared" si="4"/>
        <v>4312</v>
      </c>
      <c r="V21" t="s">
        <v>8</v>
      </c>
      <c r="W21" s="15">
        <v>0</v>
      </c>
      <c r="X21" s="16" t="str">
        <f t="shared" si="5"/>
        <v/>
      </c>
      <c r="Y21" t="s">
        <v>8</v>
      </c>
      <c r="Z21" s="15">
        <v>0</v>
      </c>
      <c r="AA21" s="16" t="str">
        <f t="shared" si="6"/>
        <v/>
      </c>
      <c r="AB21" t="s">
        <v>5</v>
      </c>
      <c r="AC21" s="15">
        <v>1145</v>
      </c>
      <c r="AD21" s="17">
        <f t="shared" si="7"/>
        <v>4580</v>
      </c>
      <c r="AF21" s="27">
        <f t="shared" si="8"/>
        <v>2351.36</v>
      </c>
      <c r="AG21" s="27"/>
    </row>
    <row r="22" spans="1:33" ht="15" customHeight="1" x14ac:dyDescent="0.25">
      <c r="A22" s="12"/>
      <c r="B22" s="13" t="s">
        <v>43</v>
      </c>
      <c r="C22" s="13"/>
      <c r="D22" s="13"/>
      <c r="E22" s="13"/>
      <c r="F22" s="14">
        <v>36</v>
      </c>
      <c r="G22" t="s">
        <v>5</v>
      </c>
      <c r="H22" s="15">
        <v>150</v>
      </c>
      <c r="I22" s="7">
        <f t="shared" si="0"/>
        <v>5400</v>
      </c>
      <c r="J22" t="s">
        <v>8</v>
      </c>
      <c r="K22" s="15">
        <v>0</v>
      </c>
      <c r="L22" s="16" t="str">
        <f t="shared" si="1"/>
        <v/>
      </c>
      <c r="M22" t="s">
        <v>5</v>
      </c>
      <c r="N22" s="15">
        <v>26</v>
      </c>
      <c r="O22" s="16">
        <f t="shared" si="2"/>
        <v>936</v>
      </c>
      <c r="P22" t="s">
        <v>5</v>
      </c>
      <c r="Q22" s="7">
        <v>169.56</v>
      </c>
      <c r="R22" s="7">
        <f t="shared" si="3"/>
        <v>6104.16</v>
      </c>
      <c r="S22" t="s">
        <v>8</v>
      </c>
      <c r="T22" s="15">
        <v>0</v>
      </c>
      <c r="U22" s="16" t="str">
        <f t="shared" si="4"/>
        <v/>
      </c>
      <c r="V22" t="s">
        <v>12</v>
      </c>
      <c r="W22" s="15">
        <v>36</v>
      </c>
      <c r="X22" s="16" t="str">
        <f t="shared" si="5"/>
        <v/>
      </c>
      <c r="Y22" t="s">
        <v>8</v>
      </c>
      <c r="Z22" s="15">
        <v>0</v>
      </c>
      <c r="AA22" s="16" t="str">
        <f t="shared" si="6"/>
        <v/>
      </c>
      <c r="AB22" t="s">
        <v>5</v>
      </c>
      <c r="AC22" s="15">
        <v>64</v>
      </c>
      <c r="AD22" s="17">
        <f t="shared" si="7"/>
        <v>2304</v>
      </c>
      <c r="AF22" s="27">
        <f t="shared" si="8"/>
        <v>936</v>
      </c>
      <c r="AG22" s="27"/>
    </row>
    <row r="23" spans="1:33" ht="15" customHeight="1" x14ac:dyDescent="0.25">
      <c r="A23" s="12"/>
      <c r="B23" s="13" t="s">
        <v>44</v>
      </c>
      <c r="C23" s="13"/>
      <c r="D23" s="13"/>
      <c r="E23" s="13"/>
      <c r="F23" s="14">
        <v>48</v>
      </c>
      <c r="G23" t="s">
        <v>5</v>
      </c>
      <c r="H23" s="15">
        <v>180</v>
      </c>
      <c r="I23" s="7">
        <f t="shared" si="0"/>
        <v>8640</v>
      </c>
      <c r="J23" t="s">
        <v>8</v>
      </c>
      <c r="K23" s="15">
        <v>0</v>
      </c>
      <c r="L23" s="16" t="str">
        <f t="shared" si="1"/>
        <v/>
      </c>
      <c r="M23" t="s">
        <v>5</v>
      </c>
      <c r="N23" s="15">
        <v>38</v>
      </c>
      <c r="O23" s="16">
        <f t="shared" si="2"/>
        <v>1824</v>
      </c>
      <c r="P23" t="s">
        <v>5</v>
      </c>
      <c r="Q23" s="7">
        <v>268.8</v>
      </c>
      <c r="R23" s="7">
        <f t="shared" si="3"/>
        <v>12902.400000000001</v>
      </c>
      <c r="S23" t="s">
        <v>8</v>
      </c>
      <c r="T23" s="15">
        <v>0</v>
      </c>
      <c r="U23" s="16" t="str">
        <f t="shared" si="4"/>
        <v/>
      </c>
      <c r="V23" t="s">
        <v>12</v>
      </c>
      <c r="W23" s="15">
        <v>49</v>
      </c>
      <c r="X23" s="16" t="str">
        <f t="shared" si="5"/>
        <v/>
      </c>
      <c r="Y23" t="s">
        <v>8</v>
      </c>
      <c r="Z23" s="15">
        <v>0</v>
      </c>
      <c r="AA23" s="16" t="str">
        <f t="shared" si="6"/>
        <v/>
      </c>
      <c r="AB23" t="s">
        <v>5</v>
      </c>
      <c r="AC23" s="15">
        <v>94</v>
      </c>
      <c r="AD23" s="17">
        <f t="shared" si="7"/>
        <v>4512</v>
      </c>
      <c r="AF23" s="27">
        <f t="shared" si="8"/>
        <v>1824</v>
      </c>
      <c r="AG23" s="27"/>
    </row>
    <row r="24" spans="1:33" ht="15" customHeight="1" x14ac:dyDescent="0.25">
      <c r="A24" s="12"/>
      <c r="B24" s="13" t="s">
        <v>45</v>
      </c>
      <c r="C24" s="13"/>
      <c r="D24" s="13"/>
      <c r="E24" s="13"/>
      <c r="F24" s="14">
        <v>72</v>
      </c>
      <c r="G24" t="s">
        <v>5</v>
      </c>
      <c r="H24" s="15">
        <v>350</v>
      </c>
      <c r="I24" s="7">
        <f t="shared" si="0"/>
        <v>25200</v>
      </c>
      <c r="J24" t="s">
        <v>8</v>
      </c>
      <c r="K24" s="15">
        <v>0</v>
      </c>
      <c r="L24" s="16" t="str">
        <f t="shared" si="1"/>
        <v/>
      </c>
      <c r="M24" t="s">
        <v>5</v>
      </c>
      <c r="N24" s="15">
        <v>55</v>
      </c>
      <c r="O24" s="16">
        <f t="shared" si="2"/>
        <v>3960</v>
      </c>
      <c r="P24" t="s">
        <v>5</v>
      </c>
      <c r="Q24" s="7">
        <v>392.4</v>
      </c>
      <c r="R24" s="7">
        <f t="shared" si="3"/>
        <v>28252.799999999999</v>
      </c>
      <c r="S24" t="s">
        <v>8</v>
      </c>
      <c r="T24" s="15">
        <v>0</v>
      </c>
      <c r="U24" s="16" t="str">
        <f t="shared" si="4"/>
        <v/>
      </c>
      <c r="V24" t="s">
        <v>12</v>
      </c>
      <c r="W24" s="15">
        <v>74</v>
      </c>
      <c r="X24" s="16" t="str">
        <f t="shared" si="5"/>
        <v/>
      </c>
      <c r="Y24" t="s">
        <v>8</v>
      </c>
      <c r="Z24" s="15">
        <v>0</v>
      </c>
      <c r="AA24" s="16" t="str">
        <f t="shared" si="6"/>
        <v/>
      </c>
      <c r="AB24" t="s">
        <v>5</v>
      </c>
      <c r="AC24" s="15">
        <v>116</v>
      </c>
      <c r="AD24" s="17">
        <f t="shared" si="7"/>
        <v>8352</v>
      </c>
      <c r="AF24" s="27">
        <f t="shared" si="8"/>
        <v>3960</v>
      </c>
      <c r="AG24" s="27"/>
    </row>
    <row r="25" spans="1:33" ht="15" customHeight="1" x14ac:dyDescent="0.25">
      <c r="A25" s="12"/>
      <c r="B25" s="13" t="s">
        <v>46</v>
      </c>
      <c r="C25" s="13"/>
      <c r="D25" s="13"/>
      <c r="E25" s="13"/>
      <c r="F25" s="14">
        <v>270</v>
      </c>
      <c r="G25" t="s">
        <v>5</v>
      </c>
      <c r="H25" s="15">
        <v>640</v>
      </c>
      <c r="I25" s="7">
        <f t="shared" si="0"/>
        <v>172800</v>
      </c>
      <c r="J25" t="s">
        <v>8</v>
      </c>
      <c r="K25" s="15">
        <v>0</v>
      </c>
      <c r="L25" s="16" t="str">
        <f t="shared" si="1"/>
        <v/>
      </c>
      <c r="M25" t="s">
        <v>5</v>
      </c>
      <c r="N25" s="15">
        <v>80</v>
      </c>
      <c r="O25" s="16">
        <f t="shared" si="2"/>
        <v>21600</v>
      </c>
      <c r="P25" t="s">
        <v>5</v>
      </c>
      <c r="Q25" s="7">
        <v>2613.6</v>
      </c>
      <c r="R25" s="7">
        <f t="shared" si="3"/>
        <v>705672</v>
      </c>
      <c r="S25" t="s">
        <v>5</v>
      </c>
      <c r="T25" s="15">
        <v>0</v>
      </c>
      <c r="U25" s="16">
        <f t="shared" si="4"/>
        <v>0</v>
      </c>
      <c r="V25" t="s">
        <v>12</v>
      </c>
      <c r="W25" s="15">
        <v>100</v>
      </c>
      <c r="X25" s="16" t="str">
        <f t="shared" si="5"/>
        <v/>
      </c>
      <c r="Y25" t="s">
        <v>8</v>
      </c>
      <c r="Z25" s="15">
        <v>0</v>
      </c>
      <c r="AA25" s="16" t="str">
        <f t="shared" si="6"/>
        <v/>
      </c>
      <c r="AB25" t="s">
        <v>5</v>
      </c>
      <c r="AC25" s="15">
        <v>195</v>
      </c>
      <c r="AD25" s="17">
        <f t="shared" si="7"/>
        <v>52650</v>
      </c>
      <c r="AF25" s="27">
        <f t="shared" si="8"/>
        <v>0</v>
      </c>
      <c r="AG25" s="27"/>
    </row>
    <row r="26" spans="1:33" ht="15" customHeight="1" x14ac:dyDescent="0.25">
      <c r="A26" s="12"/>
      <c r="B26" s="13" t="s">
        <v>47</v>
      </c>
      <c r="C26" s="13"/>
      <c r="D26" s="13"/>
      <c r="E26" s="13"/>
      <c r="F26" s="14">
        <v>48</v>
      </c>
      <c r="G26" t="s">
        <v>5</v>
      </c>
      <c r="H26" s="15">
        <v>1200</v>
      </c>
      <c r="I26" s="7">
        <f t="shared" si="0"/>
        <v>57600</v>
      </c>
      <c r="J26" t="s">
        <v>8</v>
      </c>
      <c r="K26" s="15">
        <v>0</v>
      </c>
      <c r="L26" s="16" t="str">
        <f t="shared" si="1"/>
        <v/>
      </c>
      <c r="M26" t="s">
        <v>5</v>
      </c>
      <c r="N26" s="15">
        <v>320</v>
      </c>
      <c r="O26" s="16">
        <f t="shared" si="2"/>
        <v>15360</v>
      </c>
      <c r="P26" t="s">
        <v>5</v>
      </c>
      <c r="Q26" s="7">
        <v>1316.16</v>
      </c>
      <c r="R26" s="7">
        <f t="shared" si="3"/>
        <v>63175.680000000008</v>
      </c>
      <c r="S26" t="s">
        <v>8</v>
      </c>
      <c r="T26" s="15">
        <v>0</v>
      </c>
      <c r="U26" s="16" t="str">
        <f t="shared" si="4"/>
        <v/>
      </c>
      <c r="V26" t="s">
        <v>12</v>
      </c>
      <c r="W26" s="15">
        <v>301</v>
      </c>
      <c r="X26" s="16" t="str">
        <f t="shared" si="5"/>
        <v/>
      </c>
      <c r="Y26" t="s">
        <v>8</v>
      </c>
      <c r="Z26" s="15">
        <v>0</v>
      </c>
      <c r="AA26" s="16" t="str">
        <f t="shared" si="6"/>
        <v/>
      </c>
      <c r="AB26" t="s">
        <v>5</v>
      </c>
      <c r="AC26" s="15">
        <v>674</v>
      </c>
      <c r="AD26" s="17">
        <f t="shared" si="7"/>
        <v>32352</v>
      </c>
      <c r="AF26" s="27">
        <f t="shared" si="8"/>
        <v>15360</v>
      </c>
      <c r="AG26" s="27"/>
    </row>
    <row r="27" spans="1:33" ht="15" customHeight="1" x14ac:dyDescent="0.25">
      <c r="A27" s="12"/>
      <c r="B27" s="13" t="s">
        <v>48</v>
      </c>
      <c r="C27" s="13"/>
      <c r="D27" s="13"/>
      <c r="E27" s="13"/>
      <c r="F27" s="14">
        <v>12</v>
      </c>
      <c r="G27" t="s">
        <v>5</v>
      </c>
      <c r="H27" s="15">
        <v>8500</v>
      </c>
      <c r="I27" s="7">
        <f t="shared" si="0"/>
        <v>102000</v>
      </c>
      <c r="J27" t="s">
        <v>8</v>
      </c>
      <c r="K27" s="15">
        <v>0</v>
      </c>
      <c r="L27" s="16" t="str">
        <f t="shared" si="1"/>
        <v/>
      </c>
      <c r="M27" t="s">
        <v>5</v>
      </c>
      <c r="N27" s="15">
        <v>43</v>
      </c>
      <c r="O27" s="16">
        <f t="shared" si="2"/>
        <v>516</v>
      </c>
      <c r="P27" t="s">
        <v>5</v>
      </c>
      <c r="Q27" s="7">
        <v>15</v>
      </c>
      <c r="R27" s="7">
        <f t="shared" si="3"/>
        <v>180</v>
      </c>
      <c r="S27" t="s">
        <v>8</v>
      </c>
      <c r="T27" s="15">
        <v>0</v>
      </c>
      <c r="U27" s="16" t="str">
        <f t="shared" si="4"/>
        <v/>
      </c>
      <c r="V27" t="s">
        <v>8</v>
      </c>
      <c r="W27" s="15">
        <v>0</v>
      </c>
      <c r="X27" s="16" t="str">
        <f t="shared" si="5"/>
        <v/>
      </c>
      <c r="Y27" t="s">
        <v>8</v>
      </c>
      <c r="Z27" s="15">
        <v>0</v>
      </c>
      <c r="AA27" s="16" t="str">
        <f t="shared" si="6"/>
        <v/>
      </c>
      <c r="AB27" t="s">
        <v>5</v>
      </c>
      <c r="AC27" s="15">
        <v>99</v>
      </c>
      <c r="AD27" s="17">
        <f t="shared" si="7"/>
        <v>1188</v>
      </c>
      <c r="AF27" s="27">
        <f t="shared" si="8"/>
        <v>180</v>
      </c>
      <c r="AG27" s="27"/>
    </row>
    <row r="28" spans="1:33" ht="15" customHeight="1" x14ac:dyDescent="0.25">
      <c r="A28" s="12"/>
      <c r="B28" s="13" t="s">
        <v>49</v>
      </c>
      <c r="C28" s="13"/>
      <c r="D28" s="13"/>
      <c r="E28" s="13"/>
      <c r="F28" s="14">
        <v>15</v>
      </c>
      <c r="G28" t="s">
        <v>5</v>
      </c>
      <c r="H28" s="15">
        <v>505</v>
      </c>
      <c r="I28" s="7">
        <f t="shared" si="0"/>
        <v>7575</v>
      </c>
      <c r="J28" t="s">
        <v>8</v>
      </c>
      <c r="K28" s="15">
        <v>0</v>
      </c>
      <c r="L28" s="16" t="str">
        <f t="shared" si="1"/>
        <v/>
      </c>
      <c r="M28" t="s">
        <v>5</v>
      </c>
      <c r="N28" s="15">
        <v>40</v>
      </c>
      <c r="O28" s="16">
        <f t="shared" si="2"/>
        <v>600</v>
      </c>
      <c r="P28" t="s">
        <v>5</v>
      </c>
      <c r="Q28" s="7">
        <v>30</v>
      </c>
      <c r="R28" s="7">
        <f t="shared" si="3"/>
        <v>450</v>
      </c>
      <c r="S28" t="s">
        <v>8</v>
      </c>
      <c r="T28" s="15">
        <v>0</v>
      </c>
      <c r="U28" s="16" t="str">
        <f t="shared" si="4"/>
        <v/>
      </c>
      <c r="V28" t="s">
        <v>8</v>
      </c>
      <c r="W28" s="15">
        <v>0</v>
      </c>
      <c r="X28" s="16" t="str">
        <f t="shared" si="5"/>
        <v/>
      </c>
      <c r="Y28" t="s">
        <v>5</v>
      </c>
      <c r="Z28" s="15">
        <v>48.62</v>
      </c>
      <c r="AA28" s="16">
        <f t="shared" si="6"/>
        <v>729.3</v>
      </c>
      <c r="AB28" t="s">
        <v>5</v>
      </c>
      <c r="AC28" s="15">
        <v>126</v>
      </c>
      <c r="AD28" s="17">
        <f t="shared" si="7"/>
        <v>1890</v>
      </c>
      <c r="AF28" s="27">
        <f t="shared" si="8"/>
        <v>450</v>
      </c>
      <c r="AG28" s="27"/>
    </row>
    <row r="29" spans="1:33" ht="15" customHeight="1" x14ac:dyDescent="0.25">
      <c r="A29" s="12"/>
      <c r="B29" s="13" t="s">
        <v>50</v>
      </c>
      <c r="C29" s="13"/>
      <c r="D29" s="13"/>
      <c r="E29" s="13"/>
      <c r="F29" s="14">
        <v>15</v>
      </c>
      <c r="G29" t="s">
        <v>5</v>
      </c>
      <c r="H29" s="15">
        <v>675.75</v>
      </c>
      <c r="I29" s="7">
        <f t="shared" si="0"/>
        <v>10136.25</v>
      </c>
      <c r="J29" t="s">
        <v>8</v>
      </c>
      <c r="K29" s="15">
        <v>0</v>
      </c>
      <c r="L29" s="16" t="str">
        <f t="shared" si="1"/>
        <v/>
      </c>
      <c r="M29" t="s">
        <v>5</v>
      </c>
      <c r="N29" s="15">
        <v>20</v>
      </c>
      <c r="O29" s="16">
        <f t="shared" si="2"/>
        <v>300</v>
      </c>
      <c r="P29" t="s">
        <v>5</v>
      </c>
      <c r="Q29" s="7">
        <v>62.25</v>
      </c>
      <c r="R29" s="7">
        <f t="shared" si="3"/>
        <v>933.75</v>
      </c>
      <c r="S29" t="s">
        <v>8</v>
      </c>
      <c r="T29" s="15">
        <v>0</v>
      </c>
      <c r="U29" s="16" t="str">
        <f t="shared" si="4"/>
        <v/>
      </c>
      <c r="V29" t="s">
        <v>12</v>
      </c>
      <c r="W29" s="15">
        <v>26</v>
      </c>
      <c r="X29" s="16" t="str">
        <f t="shared" si="5"/>
        <v/>
      </c>
      <c r="Y29" t="s">
        <v>8</v>
      </c>
      <c r="Z29" s="15">
        <v>0</v>
      </c>
      <c r="AA29" s="16" t="str">
        <f t="shared" si="6"/>
        <v/>
      </c>
      <c r="AB29" t="s">
        <v>5</v>
      </c>
      <c r="AC29" s="15">
        <v>28</v>
      </c>
      <c r="AD29" s="17">
        <f t="shared" si="7"/>
        <v>420</v>
      </c>
      <c r="AF29" s="27">
        <f t="shared" si="8"/>
        <v>300</v>
      </c>
      <c r="AG29" s="27"/>
    </row>
    <row r="30" spans="1:33" ht="15" customHeight="1" x14ac:dyDescent="0.25">
      <c r="A30" s="12"/>
      <c r="B30" s="13" t="s">
        <v>51</v>
      </c>
      <c r="C30" s="13"/>
      <c r="D30" s="13"/>
      <c r="E30" s="13"/>
      <c r="F30" s="14">
        <v>30</v>
      </c>
      <c r="G30" t="s">
        <v>5</v>
      </c>
      <c r="H30" s="15">
        <v>560</v>
      </c>
      <c r="I30" s="7">
        <f t="shared" si="0"/>
        <v>16800</v>
      </c>
      <c r="J30" t="s">
        <v>8</v>
      </c>
      <c r="K30" s="15">
        <v>0</v>
      </c>
      <c r="L30" s="16" t="str">
        <f t="shared" si="1"/>
        <v/>
      </c>
      <c r="M30" t="s">
        <v>5</v>
      </c>
      <c r="N30" s="15">
        <v>25</v>
      </c>
      <c r="O30" s="16">
        <f t="shared" si="2"/>
        <v>750</v>
      </c>
      <c r="P30" t="s">
        <v>5</v>
      </c>
      <c r="Q30" s="7">
        <v>94.5</v>
      </c>
      <c r="R30" s="7">
        <f t="shared" si="3"/>
        <v>2835</v>
      </c>
      <c r="S30" t="s">
        <v>8</v>
      </c>
      <c r="T30" s="15">
        <v>0</v>
      </c>
      <c r="U30" s="16" t="str">
        <f t="shared" si="4"/>
        <v/>
      </c>
      <c r="V30" t="s">
        <v>12</v>
      </c>
      <c r="W30" s="15">
        <v>30</v>
      </c>
      <c r="X30" s="16" t="str">
        <f t="shared" si="5"/>
        <v/>
      </c>
      <c r="Y30" t="s">
        <v>8</v>
      </c>
      <c r="Z30" s="15">
        <v>0</v>
      </c>
      <c r="AA30" s="16" t="str">
        <f t="shared" si="6"/>
        <v/>
      </c>
      <c r="AB30" t="s">
        <v>5</v>
      </c>
      <c r="AC30" s="15">
        <v>31</v>
      </c>
      <c r="AD30" s="17">
        <f t="shared" si="7"/>
        <v>930</v>
      </c>
      <c r="AF30" s="27">
        <f t="shared" si="8"/>
        <v>750</v>
      </c>
      <c r="AG30" s="27"/>
    </row>
    <row r="31" spans="1:33" ht="15" customHeight="1" x14ac:dyDescent="0.25">
      <c r="A31" s="12"/>
      <c r="B31" s="13" t="s">
        <v>52</v>
      </c>
      <c r="C31" s="13"/>
      <c r="D31" s="13"/>
      <c r="E31" s="13"/>
      <c r="F31" s="14">
        <v>8</v>
      </c>
      <c r="G31" t="s">
        <v>5</v>
      </c>
      <c r="H31" s="15">
        <v>1500</v>
      </c>
      <c r="I31" s="7">
        <f t="shared" si="0"/>
        <v>12000</v>
      </c>
      <c r="J31" t="s">
        <v>8</v>
      </c>
      <c r="K31" s="15">
        <v>0</v>
      </c>
      <c r="L31" s="16" t="str">
        <f t="shared" si="1"/>
        <v/>
      </c>
      <c r="M31" t="s">
        <v>5</v>
      </c>
      <c r="N31" s="15">
        <v>618</v>
      </c>
      <c r="O31" s="16">
        <f t="shared" si="2"/>
        <v>4944</v>
      </c>
      <c r="P31" t="s">
        <v>5</v>
      </c>
      <c r="Q31" s="7">
        <v>256.24</v>
      </c>
      <c r="R31" s="7">
        <f t="shared" si="3"/>
        <v>2049.92</v>
      </c>
      <c r="S31" t="s">
        <v>6</v>
      </c>
      <c r="T31" s="15">
        <v>0</v>
      </c>
      <c r="U31" s="16" t="str">
        <f t="shared" si="4"/>
        <v/>
      </c>
      <c r="V31" t="s">
        <v>8</v>
      </c>
      <c r="W31" s="15">
        <v>0</v>
      </c>
      <c r="X31" s="16" t="str">
        <f t="shared" si="5"/>
        <v/>
      </c>
      <c r="Y31" t="s">
        <v>5</v>
      </c>
      <c r="Z31" s="15">
        <v>536.25</v>
      </c>
      <c r="AA31" s="16">
        <f t="shared" si="6"/>
        <v>4290</v>
      </c>
      <c r="AB31" t="s">
        <v>5</v>
      </c>
      <c r="AC31" s="15">
        <v>166</v>
      </c>
      <c r="AD31" s="17">
        <f t="shared" si="7"/>
        <v>1328</v>
      </c>
      <c r="AF31" s="27">
        <f t="shared" si="8"/>
        <v>1328</v>
      </c>
      <c r="AG31" s="27"/>
    </row>
    <row r="32" spans="1:33" ht="15" customHeight="1" x14ac:dyDescent="0.25">
      <c r="A32" s="12"/>
      <c r="B32" s="13" t="s">
        <v>53</v>
      </c>
      <c r="C32" s="13"/>
      <c r="D32" s="13"/>
      <c r="E32" s="13"/>
      <c r="F32" s="14">
        <v>7</v>
      </c>
      <c r="G32" t="s">
        <v>5</v>
      </c>
      <c r="H32" s="15">
        <v>520</v>
      </c>
      <c r="I32" s="7">
        <f t="shared" si="0"/>
        <v>3640</v>
      </c>
      <c r="J32" t="s">
        <v>8</v>
      </c>
      <c r="K32" s="15">
        <v>0</v>
      </c>
      <c r="L32" s="16" t="str">
        <f t="shared" si="1"/>
        <v/>
      </c>
      <c r="M32" t="s">
        <v>5</v>
      </c>
      <c r="N32" s="15">
        <v>275</v>
      </c>
      <c r="O32" s="16">
        <f t="shared" si="2"/>
        <v>1925</v>
      </c>
      <c r="P32" t="s">
        <v>5</v>
      </c>
      <c r="Q32" s="7">
        <v>23.8</v>
      </c>
      <c r="R32" s="7">
        <f t="shared" si="3"/>
        <v>166.6</v>
      </c>
      <c r="S32" t="s">
        <v>8</v>
      </c>
      <c r="T32" s="15">
        <v>0</v>
      </c>
      <c r="U32" s="16" t="str">
        <f t="shared" si="4"/>
        <v/>
      </c>
      <c r="V32" t="s">
        <v>8</v>
      </c>
      <c r="W32" s="15">
        <v>0</v>
      </c>
      <c r="X32" s="16" t="str">
        <f t="shared" si="5"/>
        <v/>
      </c>
      <c r="Y32" t="s">
        <v>15</v>
      </c>
      <c r="Z32" s="15">
        <v>41.47</v>
      </c>
      <c r="AA32" s="16" t="str">
        <f t="shared" si="6"/>
        <v/>
      </c>
      <c r="AB32" t="s">
        <v>5</v>
      </c>
      <c r="AC32" s="15">
        <v>24</v>
      </c>
      <c r="AD32" s="17">
        <f t="shared" si="7"/>
        <v>168</v>
      </c>
      <c r="AF32" s="27">
        <f t="shared" si="8"/>
        <v>166.6</v>
      </c>
      <c r="AG32" s="27"/>
    </row>
    <row r="33" spans="1:33" ht="15" customHeight="1" x14ac:dyDescent="0.25">
      <c r="A33" s="12"/>
      <c r="B33" s="13" t="s">
        <v>54</v>
      </c>
      <c r="C33" s="13"/>
      <c r="D33" s="13"/>
      <c r="E33" s="13"/>
      <c r="F33" s="14">
        <v>15</v>
      </c>
      <c r="G33" t="s">
        <v>5</v>
      </c>
      <c r="H33" s="15">
        <v>680</v>
      </c>
      <c r="I33" s="7">
        <f t="shared" si="0"/>
        <v>10200</v>
      </c>
      <c r="J33" t="s">
        <v>8</v>
      </c>
      <c r="K33" s="15">
        <v>0</v>
      </c>
      <c r="L33" s="16" t="str">
        <f t="shared" si="1"/>
        <v/>
      </c>
      <c r="M33" t="s">
        <v>16</v>
      </c>
      <c r="N33" s="15">
        <v>81</v>
      </c>
      <c r="O33" s="16" t="str">
        <f t="shared" si="2"/>
        <v/>
      </c>
      <c r="P33" t="s">
        <v>5</v>
      </c>
      <c r="Q33" s="7">
        <v>31.5</v>
      </c>
      <c r="R33" s="7">
        <f t="shared" si="3"/>
        <v>472.5</v>
      </c>
      <c r="S33" t="s">
        <v>8</v>
      </c>
      <c r="T33" s="15">
        <v>0</v>
      </c>
      <c r="U33" s="16" t="str">
        <f t="shared" si="4"/>
        <v/>
      </c>
      <c r="V33" t="s">
        <v>12</v>
      </c>
      <c r="W33" s="15">
        <v>23</v>
      </c>
      <c r="X33" s="16" t="str">
        <f t="shared" si="5"/>
        <v/>
      </c>
      <c r="Y33" t="s">
        <v>5</v>
      </c>
      <c r="Z33" s="15">
        <v>48.62</v>
      </c>
      <c r="AA33" s="16">
        <f t="shared" si="6"/>
        <v>729.3</v>
      </c>
      <c r="AB33" t="s">
        <v>5</v>
      </c>
      <c r="AC33" s="15">
        <v>60</v>
      </c>
      <c r="AD33" s="17">
        <f t="shared" si="7"/>
        <v>900</v>
      </c>
      <c r="AF33" s="27">
        <f t="shared" si="8"/>
        <v>472.5</v>
      </c>
      <c r="AG33" s="27"/>
    </row>
    <row r="34" spans="1:33" ht="15" customHeight="1" x14ac:dyDescent="0.25">
      <c r="A34" s="12"/>
      <c r="B34" s="13" t="s">
        <v>55</v>
      </c>
      <c r="C34" s="13"/>
      <c r="D34" s="13"/>
      <c r="E34" s="13"/>
      <c r="F34" s="14">
        <v>18</v>
      </c>
      <c r="G34" t="s">
        <v>5</v>
      </c>
      <c r="H34" s="15">
        <v>950</v>
      </c>
      <c r="I34" s="7">
        <f t="shared" si="0"/>
        <v>17100</v>
      </c>
      <c r="J34" t="s">
        <v>8</v>
      </c>
      <c r="K34" s="15">
        <v>0</v>
      </c>
      <c r="L34" s="16" t="str">
        <f t="shared" si="1"/>
        <v/>
      </c>
      <c r="M34" t="s">
        <v>16</v>
      </c>
      <c r="N34" s="15">
        <v>20</v>
      </c>
      <c r="O34" s="16" t="str">
        <f t="shared" si="2"/>
        <v/>
      </c>
      <c r="P34" t="s">
        <v>5</v>
      </c>
      <c r="Q34" s="7">
        <v>74.7</v>
      </c>
      <c r="R34" s="7">
        <f t="shared" si="3"/>
        <v>1344.6000000000001</v>
      </c>
      <c r="S34" t="s">
        <v>8</v>
      </c>
      <c r="T34" s="15">
        <v>0</v>
      </c>
      <c r="U34" s="16" t="str">
        <f t="shared" si="4"/>
        <v/>
      </c>
      <c r="V34" t="s">
        <v>12</v>
      </c>
      <c r="W34" s="15">
        <v>40</v>
      </c>
      <c r="X34" s="16" t="str">
        <f t="shared" si="5"/>
        <v/>
      </c>
      <c r="Y34" t="s">
        <v>8</v>
      </c>
      <c r="Z34" s="15">
        <v>0</v>
      </c>
      <c r="AA34" s="16" t="str">
        <f t="shared" si="6"/>
        <v/>
      </c>
      <c r="AB34" t="s">
        <v>5</v>
      </c>
      <c r="AC34" s="15">
        <v>91</v>
      </c>
      <c r="AD34" s="17">
        <f t="shared" si="7"/>
        <v>1638</v>
      </c>
      <c r="AF34" s="27">
        <f t="shared" si="8"/>
        <v>1344.6000000000001</v>
      </c>
      <c r="AG34" s="27"/>
    </row>
    <row r="35" spans="1:33" ht="15" customHeight="1" x14ac:dyDescent="0.25">
      <c r="A35" s="12"/>
      <c r="B35" s="13" t="s">
        <v>56</v>
      </c>
      <c r="C35" s="13"/>
      <c r="D35" s="13"/>
      <c r="E35" s="13"/>
      <c r="F35" s="14">
        <v>15</v>
      </c>
      <c r="G35" t="s">
        <v>5</v>
      </c>
      <c r="H35" s="15">
        <v>1530</v>
      </c>
      <c r="I35" s="7">
        <f t="shared" si="0"/>
        <v>22950</v>
      </c>
      <c r="J35" t="s">
        <v>8</v>
      </c>
      <c r="K35" s="15">
        <v>0</v>
      </c>
      <c r="L35" s="16" t="str">
        <f t="shared" si="1"/>
        <v/>
      </c>
      <c r="M35" t="s">
        <v>16</v>
      </c>
      <c r="N35" s="15">
        <v>25</v>
      </c>
      <c r="O35" s="16" t="str">
        <f t="shared" si="2"/>
        <v/>
      </c>
      <c r="P35" t="s">
        <v>5</v>
      </c>
      <c r="Q35" s="7">
        <v>107.4</v>
      </c>
      <c r="R35" s="7">
        <f t="shared" si="3"/>
        <v>1611</v>
      </c>
      <c r="S35" t="s">
        <v>8</v>
      </c>
      <c r="T35" s="15">
        <v>0</v>
      </c>
      <c r="U35" s="16" t="str">
        <f t="shared" si="4"/>
        <v/>
      </c>
      <c r="V35" t="s">
        <v>12</v>
      </c>
      <c r="W35" s="15">
        <v>64</v>
      </c>
      <c r="X35" s="16" t="str">
        <f t="shared" si="5"/>
        <v/>
      </c>
      <c r="Y35" t="s">
        <v>5</v>
      </c>
      <c r="Z35" s="15">
        <v>41.47</v>
      </c>
      <c r="AA35" s="16">
        <f t="shared" si="6"/>
        <v>622.04999999999995</v>
      </c>
      <c r="AB35" t="s">
        <v>5</v>
      </c>
      <c r="AC35" s="15">
        <v>114</v>
      </c>
      <c r="AD35" s="17">
        <f t="shared" si="7"/>
        <v>1710</v>
      </c>
      <c r="AF35" s="27">
        <f t="shared" si="8"/>
        <v>622.04999999999995</v>
      </c>
      <c r="AG35" s="27"/>
    </row>
    <row r="36" spans="1:33" ht="15" customHeight="1" x14ac:dyDescent="0.25">
      <c r="A36" s="12"/>
      <c r="B36" s="13" t="s">
        <v>57</v>
      </c>
      <c r="C36" s="13"/>
      <c r="D36" s="13"/>
      <c r="E36" s="13"/>
      <c r="F36" s="14">
        <v>15</v>
      </c>
      <c r="G36" t="s">
        <v>5</v>
      </c>
      <c r="H36" s="15">
        <v>1860</v>
      </c>
      <c r="I36" s="7">
        <f t="shared" si="0"/>
        <v>27900</v>
      </c>
      <c r="J36" t="s">
        <v>8</v>
      </c>
      <c r="K36" s="15">
        <v>0</v>
      </c>
      <c r="L36" s="16" t="str">
        <f t="shared" si="1"/>
        <v/>
      </c>
      <c r="M36" t="s">
        <v>5</v>
      </c>
      <c r="N36" s="15">
        <v>200</v>
      </c>
      <c r="O36" s="16">
        <f t="shared" si="2"/>
        <v>3000</v>
      </c>
      <c r="P36" t="s">
        <v>5</v>
      </c>
      <c r="Q36" s="7">
        <v>116.25</v>
      </c>
      <c r="R36" s="7">
        <f t="shared" si="3"/>
        <v>1743.75</v>
      </c>
      <c r="S36" t="s">
        <v>8</v>
      </c>
      <c r="T36" s="15">
        <v>0</v>
      </c>
      <c r="U36" s="16" t="str">
        <f t="shared" si="4"/>
        <v/>
      </c>
      <c r="V36" t="s">
        <v>12</v>
      </c>
      <c r="W36" s="15">
        <v>70</v>
      </c>
      <c r="X36" s="16" t="str">
        <f t="shared" si="5"/>
        <v/>
      </c>
      <c r="Y36" t="s">
        <v>8</v>
      </c>
      <c r="Z36" s="15">
        <v>0</v>
      </c>
      <c r="AA36" s="16" t="str">
        <f t="shared" si="6"/>
        <v/>
      </c>
      <c r="AB36" t="s">
        <v>5</v>
      </c>
      <c r="AC36" s="15">
        <v>122</v>
      </c>
      <c r="AD36" s="17">
        <f t="shared" si="7"/>
        <v>1830</v>
      </c>
      <c r="AF36" s="27">
        <f t="shared" si="8"/>
        <v>1743.75</v>
      </c>
      <c r="AG36" s="27"/>
    </row>
    <row r="37" spans="1:33" ht="15" customHeight="1" x14ac:dyDescent="0.25">
      <c r="A37" s="12"/>
      <c r="B37" s="13" t="s">
        <v>58</v>
      </c>
      <c r="C37" s="13"/>
      <c r="D37" s="13"/>
      <c r="E37" s="13"/>
      <c r="F37" s="14">
        <v>6</v>
      </c>
      <c r="G37" t="s">
        <v>5</v>
      </c>
      <c r="H37" s="15">
        <v>2500</v>
      </c>
      <c r="I37" s="7">
        <f t="shared" si="0"/>
        <v>15000</v>
      </c>
      <c r="J37" t="s">
        <v>8</v>
      </c>
      <c r="K37" s="15">
        <v>0</v>
      </c>
      <c r="L37" s="16" t="str">
        <f t="shared" si="1"/>
        <v/>
      </c>
      <c r="M37" t="s">
        <v>5</v>
      </c>
      <c r="N37" s="15">
        <v>312</v>
      </c>
      <c r="O37" s="16">
        <f t="shared" si="2"/>
        <v>1872</v>
      </c>
      <c r="P37" t="s">
        <v>5</v>
      </c>
      <c r="Q37" s="7">
        <v>99.48</v>
      </c>
      <c r="R37" s="7">
        <f t="shared" si="3"/>
        <v>596.88</v>
      </c>
      <c r="S37" t="s">
        <v>8</v>
      </c>
      <c r="T37" s="15">
        <v>0</v>
      </c>
      <c r="U37" s="16" t="str">
        <f t="shared" si="4"/>
        <v/>
      </c>
      <c r="V37" t="s">
        <v>12</v>
      </c>
      <c r="W37" s="15">
        <v>162</v>
      </c>
      <c r="X37" s="16" t="str">
        <f t="shared" si="5"/>
        <v/>
      </c>
      <c r="Y37" t="s">
        <v>5</v>
      </c>
      <c r="Z37" s="15">
        <v>183.04</v>
      </c>
      <c r="AA37" s="16">
        <f t="shared" si="6"/>
        <v>1098.24</v>
      </c>
      <c r="AB37" t="s">
        <v>5</v>
      </c>
      <c r="AC37" s="15">
        <v>154</v>
      </c>
      <c r="AD37" s="17">
        <f t="shared" si="7"/>
        <v>924</v>
      </c>
      <c r="AF37" s="27">
        <f t="shared" si="8"/>
        <v>596.88</v>
      </c>
      <c r="AG37" s="27"/>
    </row>
    <row r="38" spans="1:33" ht="15" customHeight="1" x14ac:dyDescent="0.25">
      <c r="A38" s="12"/>
      <c r="B38" s="13" t="s">
        <v>59</v>
      </c>
      <c r="C38" s="13"/>
      <c r="D38" s="13"/>
      <c r="E38" s="13"/>
      <c r="F38" s="14">
        <v>2</v>
      </c>
      <c r="G38" t="s">
        <v>5</v>
      </c>
      <c r="H38" s="15">
        <v>2840</v>
      </c>
      <c r="I38" s="7">
        <f t="shared" si="0"/>
        <v>5680</v>
      </c>
      <c r="J38" t="s">
        <v>8</v>
      </c>
      <c r="K38" s="15">
        <v>0</v>
      </c>
      <c r="L38" s="16" t="str">
        <f t="shared" si="1"/>
        <v/>
      </c>
      <c r="M38" t="s">
        <v>5</v>
      </c>
      <c r="N38" s="15">
        <v>458</v>
      </c>
      <c r="O38" s="16">
        <f t="shared" si="2"/>
        <v>916</v>
      </c>
      <c r="P38" t="s">
        <v>5</v>
      </c>
      <c r="Q38" s="7">
        <v>24.12</v>
      </c>
      <c r="R38" s="7">
        <f t="shared" si="3"/>
        <v>48.24</v>
      </c>
      <c r="S38" t="s">
        <v>8</v>
      </c>
      <c r="T38" s="15">
        <v>0</v>
      </c>
      <c r="U38" s="16" t="str">
        <f t="shared" si="4"/>
        <v/>
      </c>
      <c r="V38" t="s">
        <v>12</v>
      </c>
      <c r="W38" s="15">
        <v>120</v>
      </c>
      <c r="X38" s="16" t="str">
        <f t="shared" si="5"/>
        <v/>
      </c>
      <c r="Y38" t="s">
        <v>5</v>
      </c>
      <c r="Z38" s="15">
        <v>80.08</v>
      </c>
      <c r="AA38" s="16">
        <f t="shared" si="6"/>
        <v>160.16</v>
      </c>
      <c r="AB38" t="s">
        <v>5</v>
      </c>
      <c r="AC38" s="15">
        <v>83</v>
      </c>
      <c r="AD38" s="17">
        <f t="shared" si="7"/>
        <v>166</v>
      </c>
      <c r="AF38" s="27">
        <f t="shared" si="8"/>
        <v>48.24</v>
      </c>
      <c r="AG38" s="27"/>
    </row>
    <row r="39" spans="1:33" ht="15" customHeight="1" x14ac:dyDescent="0.25">
      <c r="A39" s="12"/>
      <c r="B39" s="13" t="s">
        <v>60</v>
      </c>
      <c r="C39" s="13"/>
      <c r="D39" s="13"/>
      <c r="E39" s="13"/>
      <c r="F39" s="14">
        <v>15</v>
      </c>
      <c r="G39" t="s">
        <v>5</v>
      </c>
      <c r="H39" s="15">
        <v>5400</v>
      </c>
      <c r="I39" s="7">
        <f t="shared" si="0"/>
        <v>81000</v>
      </c>
      <c r="J39" t="s">
        <v>8</v>
      </c>
      <c r="K39" s="15">
        <v>0</v>
      </c>
      <c r="L39" s="16" t="str">
        <f t="shared" si="1"/>
        <v/>
      </c>
      <c r="M39" t="s">
        <v>8</v>
      </c>
      <c r="N39" s="15">
        <v>0</v>
      </c>
      <c r="O39" s="16" t="str">
        <f t="shared" si="2"/>
        <v/>
      </c>
      <c r="P39" t="s">
        <v>5</v>
      </c>
      <c r="Q39" s="7">
        <v>675</v>
      </c>
      <c r="R39" s="7">
        <f t="shared" si="3"/>
        <v>10125</v>
      </c>
      <c r="S39" t="s">
        <v>8</v>
      </c>
      <c r="T39" s="15">
        <v>0</v>
      </c>
      <c r="U39" s="16" t="str">
        <f t="shared" si="4"/>
        <v/>
      </c>
      <c r="V39" t="s">
        <v>8</v>
      </c>
      <c r="W39" s="15">
        <v>0</v>
      </c>
      <c r="X39" s="16" t="str">
        <f t="shared" si="5"/>
        <v/>
      </c>
      <c r="Y39" t="s">
        <v>8</v>
      </c>
      <c r="Z39" s="15">
        <v>0</v>
      </c>
      <c r="AA39" s="16" t="str">
        <f t="shared" si="6"/>
        <v/>
      </c>
      <c r="AB39" t="s">
        <v>5</v>
      </c>
      <c r="AC39" s="15">
        <v>119</v>
      </c>
      <c r="AD39" s="17">
        <f t="shared" si="7"/>
        <v>1785</v>
      </c>
      <c r="AF39" s="27">
        <f t="shared" si="8"/>
        <v>1785</v>
      </c>
      <c r="AG39" s="27"/>
    </row>
    <row r="40" spans="1:33" ht="15" customHeight="1" x14ac:dyDescent="0.25">
      <c r="A40" s="12"/>
      <c r="B40" s="13" t="s">
        <v>61</v>
      </c>
      <c r="C40" s="13"/>
      <c r="D40" s="13"/>
      <c r="E40" s="13"/>
      <c r="F40" s="14">
        <v>8</v>
      </c>
      <c r="G40" t="s">
        <v>5</v>
      </c>
      <c r="H40" s="15">
        <v>8500</v>
      </c>
      <c r="I40" s="7">
        <f t="shared" si="0"/>
        <v>68000</v>
      </c>
      <c r="J40" t="s">
        <v>8</v>
      </c>
      <c r="K40" s="15">
        <v>0</v>
      </c>
      <c r="L40" s="16" t="str">
        <f t="shared" si="1"/>
        <v/>
      </c>
      <c r="M40" t="s">
        <v>8</v>
      </c>
      <c r="N40" s="15">
        <v>0</v>
      </c>
      <c r="O40" s="16" t="str">
        <f t="shared" si="2"/>
        <v/>
      </c>
      <c r="P40" t="s">
        <v>5</v>
      </c>
      <c r="Q40" s="16">
        <v>0</v>
      </c>
      <c r="R40" s="7">
        <f t="shared" si="3"/>
        <v>0</v>
      </c>
      <c r="S40" t="s">
        <v>6</v>
      </c>
      <c r="T40" s="15">
        <v>0</v>
      </c>
      <c r="U40" s="16" t="str">
        <f t="shared" si="4"/>
        <v/>
      </c>
      <c r="V40" t="s">
        <v>8</v>
      </c>
      <c r="W40" s="15">
        <v>0</v>
      </c>
      <c r="X40" s="16" t="str">
        <f t="shared" si="5"/>
        <v/>
      </c>
      <c r="Y40" t="s">
        <v>8</v>
      </c>
      <c r="Z40" s="15">
        <v>0</v>
      </c>
      <c r="AA40" s="16" t="str">
        <f t="shared" si="6"/>
        <v/>
      </c>
      <c r="AB40" t="s">
        <v>5</v>
      </c>
      <c r="AC40" s="15">
        <v>126</v>
      </c>
      <c r="AD40" s="17">
        <f t="shared" si="7"/>
        <v>1008</v>
      </c>
      <c r="AF40" s="27">
        <f t="shared" si="8"/>
        <v>0</v>
      </c>
      <c r="AG40" s="27"/>
    </row>
    <row r="41" spans="1:33" ht="15" customHeight="1" x14ac:dyDescent="0.25">
      <c r="A41" s="12"/>
      <c r="B41" s="13" t="s">
        <v>62</v>
      </c>
      <c r="C41" s="13"/>
      <c r="D41" s="13"/>
      <c r="E41" s="13"/>
      <c r="F41" s="14">
        <v>12</v>
      </c>
      <c r="G41" t="s">
        <v>5</v>
      </c>
      <c r="H41" s="15">
        <v>1850</v>
      </c>
      <c r="I41" s="7">
        <f t="shared" si="0"/>
        <v>22200</v>
      </c>
      <c r="J41" t="s">
        <v>8</v>
      </c>
      <c r="K41" s="15">
        <v>0</v>
      </c>
      <c r="L41" s="16" t="str">
        <f t="shared" si="1"/>
        <v/>
      </c>
      <c r="M41" t="s">
        <v>8</v>
      </c>
      <c r="N41" s="15">
        <v>0</v>
      </c>
      <c r="O41" s="16" t="str">
        <f t="shared" si="2"/>
        <v/>
      </c>
      <c r="P41" t="s">
        <v>5</v>
      </c>
      <c r="Q41" s="7">
        <v>300</v>
      </c>
      <c r="R41" s="7">
        <f t="shared" si="3"/>
        <v>3600</v>
      </c>
      <c r="S41" t="s">
        <v>8</v>
      </c>
      <c r="T41" s="15">
        <v>0</v>
      </c>
      <c r="U41" s="16" t="str">
        <f t="shared" si="4"/>
        <v/>
      </c>
      <c r="V41" t="s">
        <v>8</v>
      </c>
      <c r="W41" s="15">
        <v>0</v>
      </c>
      <c r="X41" s="16" t="str">
        <f t="shared" si="5"/>
        <v/>
      </c>
      <c r="Y41" t="s">
        <v>8</v>
      </c>
      <c r="Z41" s="15">
        <v>0</v>
      </c>
      <c r="AA41" s="16" t="str">
        <f t="shared" si="6"/>
        <v/>
      </c>
      <c r="AB41" t="s">
        <v>5</v>
      </c>
      <c r="AC41" s="15">
        <v>130</v>
      </c>
      <c r="AD41" s="17">
        <f t="shared" si="7"/>
        <v>1560</v>
      </c>
      <c r="AF41" s="27">
        <f t="shared" si="8"/>
        <v>1560</v>
      </c>
      <c r="AG41" s="27"/>
    </row>
    <row r="42" spans="1:33" ht="15" customHeight="1" x14ac:dyDescent="0.25">
      <c r="A42" s="12"/>
      <c r="B42" s="13" t="s">
        <v>63</v>
      </c>
      <c r="C42" s="13"/>
      <c r="D42" s="13"/>
      <c r="E42" s="13"/>
      <c r="F42" s="14">
        <v>8</v>
      </c>
      <c r="G42" t="s">
        <v>5</v>
      </c>
      <c r="H42" s="15">
        <v>4350</v>
      </c>
      <c r="I42" s="7">
        <f t="shared" si="0"/>
        <v>34800</v>
      </c>
      <c r="J42" t="s">
        <v>8</v>
      </c>
      <c r="K42" s="15">
        <v>0</v>
      </c>
      <c r="L42" s="16" t="str">
        <f t="shared" si="1"/>
        <v/>
      </c>
      <c r="M42" t="s">
        <v>8</v>
      </c>
      <c r="N42" s="15">
        <v>0</v>
      </c>
      <c r="O42" s="16" t="str">
        <f t="shared" si="2"/>
        <v/>
      </c>
      <c r="P42" t="s">
        <v>5</v>
      </c>
      <c r="Q42" s="16">
        <v>0</v>
      </c>
      <c r="R42" s="7">
        <f t="shared" si="3"/>
        <v>0</v>
      </c>
      <c r="S42" t="s">
        <v>6</v>
      </c>
      <c r="T42" s="15">
        <v>0</v>
      </c>
      <c r="U42" s="16" t="str">
        <f t="shared" si="4"/>
        <v/>
      </c>
      <c r="V42" t="s">
        <v>8</v>
      </c>
      <c r="W42" s="15">
        <v>0</v>
      </c>
      <c r="X42" s="16" t="str">
        <f t="shared" si="5"/>
        <v/>
      </c>
      <c r="Y42" t="s">
        <v>8</v>
      </c>
      <c r="Z42" s="15">
        <v>0</v>
      </c>
      <c r="AA42" s="16" t="str">
        <f t="shared" si="6"/>
        <v/>
      </c>
      <c r="AB42" t="s">
        <v>5</v>
      </c>
      <c r="AC42" s="15">
        <v>138</v>
      </c>
      <c r="AD42" s="17">
        <f t="shared" si="7"/>
        <v>1104</v>
      </c>
      <c r="AF42" s="27">
        <f t="shared" si="8"/>
        <v>0</v>
      </c>
      <c r="AG42" s="27"/>
    </row>
    <row r="43" spans="1:33" ht="15" customHeight="1" x14ac:dyDescent="0.25">
      <c r="A43" s="12"/>
      <c r="B43" s="13" t="s">
        <v>64</v>
      </c>
      <c r="C43" s="13"/>
      <c r="D43" s="13"/>
      <c r="E43" s="13"/>
      <c r="F43" s="14">
        <v>10</v>
      </c>
      <c r="G43" t="s">
        <v>5</v>
      </c>
      <c r="H43" s="15">
        <v>685</v>
      </c>
      <c r="I43" s="7">
        <f t="shared" si="0"/>
        <v>6850</v>
      </c>
      <c r="J43" t="s">
        <v>8</v>
      </c>
      <c r="K43" s="15">
        <v>0</v>
      </c>
      <c r="L43" s="16" t="str">
        <f t="shared" si="1"/>
        <v/>
      </c>
      <c r="M43" t="s">
        <v>8</v>
      </c>
      <c r="N43" s="15">
        <v>0</v>
      </c>
      <c r="O43" s="16" t="str">
        <f t="shared" si="2"/>
        <v/>
      </c>
      <c r="P43" t="s">
        <v>5</v>
      </c>
      <c r="Q43" s="7">
        <v>350</v>
      </c>
      <c r="R43" s="7">
        <f t="shared" si="3"/>
        <v>3500</v>
      </c>
      <c r="S43" t="s">
        <v>8</v>
      </c>
      <c r="T43" s="15">
        <v>0</v>
      </c>
      <c r="U43" s="16" t="str">
        <f t="shared" si="4"/>
        <v/>
      </c>
      <c r="V43" t="s">
        <v>8</v>
      </c>
      <c r="W43" s="15">
        <v>0</v>
      </c>
      <c r="X43" s="16" t="str">
        <f t="shared" si="5"/>
        <v/>
      </c>
      <c r="Y43" t="s">
        <v>8</v>
      </c>
      <c r="Z43" s="15">
        <v>0</v>
      </c>
      <c r="AA43" s="16" t="str">
        <f t="shared" si="6"/>
        <v/>
      </c>
      <c r="AB43" t="s">
        <v>5</v>
      </c>
      <c r="AC43" s="15">
        <v>146</v>
      </c>
      <c r="AD43" s="17">
        <f t="shared" si="7"/>
        <v>1460</v>
      </c>
      <c r="AF43" s="27">
        <f t="shared" si="8"/>
        <v>1460</v>
      </c>
      <c r="AG43" s="27"/>
    </row>
    <row r="44" spans="1:33" ht="15" customHeight="1" x14ac:dyDescent="0.25">
      <c r="A44" s="12"/>
      <c r="B44" s="13" t="s">
        <v>65</v>
      </c>
      <c r="C44" s="13"/>
      <c r="D44" s="13"/>
      <c r="E44" s="13"/>
      <c r="F44" s="14">
        <v>5</v>
      </c>
      <c r="G44" t="s">
        <v>5</v>
      </c>
      <c r="H44" s="15">
        <v>1850</v>
      </c>
      <c r="I44" s="7">
        <f t="shared" si="0"/>
        <v>9250</v>
      </c>
      <c r="J44" t="s">
        <v>8</v>
      </c>
      <c r="K44" s="15">
        <v>0</v>
      </c>
      <c r="L44" s="16" t="str">
        <f t="shared" si="1"/>
        <v/>
      </c>
      <c r="M44" t="s">
        <v>8</v>
      </c>
      <c r="N44" s="15">
        <v>0</v>
      </c>
      <c r="O44" s="16" t="str">
        <f t="shared" si="2"/>
        <v/>
      </c>
      <c r="P44" t="s">
        <v>5</v>
      </c>
      <c r="Q44" s="16">
        <v>0</v>
      </c>
      <c r="R44" s="7">
        <f t="shared" si="3"/>
        <v>0</v>
      </c>
      <c r="S44" t="s">
        <v>8</v>
      </c>
      <c r="T44" s="15">
        <v>0</v>
      </c>
      <c r="U44" s="16" t="str">
        <f t="shared" si="4"/>
        <v/>
      </c>
      <c r="V44" t="s">
        <v>8</v>
      </c>
      <c r="W44" s="15">
        <v>0</v>
      </c>
      <c r="X44" s="16" t="str">
        <f t="shared" si="5"/>
        <v/>
      </c>
      <c r="Y44" t="s">
        <v>8</v>
      </c>
      <c r="Z44" s="15">
        <v>0</v>
      </c>
      <c r="AA44" s="16" t="str">
        <f t="shared" si="6"/>
        <v/>
      </c>
      <c r="AB44" t="s">
        <v>5</v>
      </c>
      <c r="AC44" s="15">
        <v>154</v>
      </c>
      <c r="AD44" s="17">
        <f t="shared" si="7"/>
        <v>770</v>
      </c>
      <c r="AF44" s="27">
        <f t="shared" si="8"/>
        <v>0</v>
      </c>
      <c r="AG44" s="27"/>
    </row>
    <row r="45" spans="1:33" ht="15" customHeight="1" x14ac:dyDescent="0.25">
      <c r="A45" s="12"/>
      <c r="B45" s="13" t="s">
        <v>66</v>
      </c>
      <c r="C45" s="13"/>
      <c r="D45" s="13"/>
      <c r="E45" s="13"/>
      <c r="F45" s="14">
        <v>30</v>
      </c>
      <c r="G45" t="s">
        <v>5</v>
      </c>
      <c r="H45" s="15">
        <v>2800</v>
      </c>
      <c r="I45" s="7">
        <f t="shared" si="0"/>
        <v>84000</v>
      </c>
      <c r="J45" t="s">
        <v>8</v>
      </c>
      <c r="K45" s="15">
        <v>0</v>
      </c>
      <c r="L45" s="16" t="str">
        <f t="shared" si="1"/>
        <v/>
      </c>
      <c r="M45" t="s">
        <v>8</v>
      </c>
      <c r="N45" s="15">
        <v>0</v>
      </c>
      <c r="O45" s="16" t="str">
        <f t="shared" si="2"/>
        <v/>
      </c>
      <c r="P45" t="s">
        <v>5</v>
      </c>
      <c r="Q45" s="7">
        <v>1260</v>
      </c>
      <c r="R45" s="7">
        <f t="shared" si="3"/>
        <v>37800</v>
      </c>
      <c r="S45" t="s">
        <v>8</v>
      </c>
      <c r="T45" s="15">
        <v>0</v>
      </c>
      <c r="U45" s="16" t="str">
        <f t="shared" si="4"/>
        <v/>
      </c>
      <c r="V45" t="s">
        <v>8</v>
      </c>
      <c r="W45" s="15">
        <v>0</v>
      </c>
      <c r="X45" s="16" t="str">
        <f t="shared" si="5"/>
        <v/>
      </c>
      <c r="Y45" t="s">
        <v>8</v>
      </c>
      <c r="Z45" s="15">
        <v>0</v>
      </c>
      <c r="AA45" s="16" t="str">
        <f t="shared" si="6"/>
        <v/>
      </c>
      <c r="AB45" t="s">
        <v>5</v>
      </c>
      <c r="AC45" s="15">
        <v>130</v>
      </c>
      <c r="AD45" s="17">
        <f t="shared" si="7"/>
        <v>3900</v>
      </c>
      <c r="AF45" s="27">
        <f t="shared" si="8"/>
        <v>3900</v>
      </c>
      <c r="AG45" s="27"/>
    </row>
    <row r="46" spans="1:33" ht="15" customHeight="1" x14ac:dyDescent="0.25">
      <c r="A46" s="12"/>
      <c r="B46" s="13" t="s">
        <v>67</v>
      </c>
      <c r="C46" s="13"/>
      <c r="D46" s="13"/>
      <c r="E46" s="13"/>
      <c r="F46" s="14">
        <v>8</v>
      </c>
      <c r="G46" t="s">
        <v>5</v>
      </c>
      <c r="H46" s="15">
        <v>3400</v>
      </c>
      <c r="I46" s="7">
        <f t="shared" si="0"/>
        <v>27200</v>
      </c>
      <c r="J46" t="s">
        <v>8</v>
      </c>
      <c r="K46" s="15">
        <v>0</v>
      </c>
      <c r="L46" s="16" t="str">
        <f t="shared" si="1"/>
        <v/>
      </c>
      <c r="M46" t="s">
        <v>8</v>
      </c>
      <c r="N46" s="15">
        <v>0</v>
      </c>
      <c r="O46" s="16" t="str">
        <f t="shared" si="2"/>
        <v/>
      </c>
      <c r="P46" t="s">
        <v>5</v>
      </c>
      <c r="Q46" s="16">
        <v>0</v>
      </c>
      <c r="R46" s="7">
        <f t="shared" si="3"/>
        <v>0</v>
      </c>
      <c r="S46" t="s">
        <v>8</v>
      </c>
      <c r="T46" s="15">
        <v>0</v>
      </c>
      <c r="U46" s="16" t="str">
        <f t="shared" si="4"/>
        <v/>
      </c>
      <c r="V46" t="s">
        <v>8</v>
      </c>
      <c r="W46" s="15">
        <v>0</v>
      </c>
      <c r="X46" s="16" t="str">
        <f t="shared" si="5"/>
        <v/>
      </c>
      <c r="Y46" t="s">
        <v>8</v>
      </c>
      <c r="Z46" s="15">
        <v>0</v>
      </c>
      <c r="AA46" s="16" t="str">
        <f t="shared" si="6"/>
        <v/>
      </c>
      <c r="AB46" t="s">
        <v>5</v>
      </c>
      <c r="AC46" s="15">
        <v>197</v>
      </c>
      <c r="AD46" s="17">
        <f t="shared" si="7"/>
        <v>1576</v>
      </c>
      <c r="AF46" s="27">
        <f t="shared" si="8"/>
        <v>0</v>
      </c>
      <c r="AG46" s="27"/>
    </row>
    <row r="47" spans="1:33" ht="15" customHeight="1" x14ac:dyDescent="0.25">
      <c r="A47" s="12"/>
      <c r="B47" s="13" t="s">
        <v>68</v>
      </c>
      <c r="C47" s="13"/>
      <c r="D47" s="13"/>
      <c r="E47" s="13"/>
      <c r="F47" s="14">
        <v>14</v>
      </c>
      <c r="G47" t="s">
        <v>5</v>
      </c>
      <c r="H47" s="15">
        <v>4300</v>
      </c>
      <c r="I47" s="7">
        <f t="shared" si="0"/>
        <v>60200</v>
      </c>
      <c r="J47" t="s">
        <v>8</v>
      </c>
      <c r="K47" s="15">
        <v>0</v>
      </c>
      <c r="L47" s="16" t="str">
        <f t="shared" si="1"/>
        <v/>
      </c>
      <c r="M47" t="s">
        <v>5</v>
      </c>
      <c r="N47" s="15">
        <v>0</v>
      </c>
      <c r="O47" s="16">
        <f t="shared" si="2"/>
        <v>0</v>
      </c>
      <c r="P47" t="s">
        <v>5</v>
      </c>
      <c r="Q47" s="7">
        <v>350</v>
      </c>
      <c r="R47" s="7">
        <f t="shared" si="3"/>
        <v>4900</v>
      </c>
      <c r="S47" t="s">
        <v>8</v>
      </c>
      <c r="T47" s="15">
        <v>0</v>
      </c>
      <c r="U47" s="16" t="str">
        <f t="shared" si="4"/>
        <v/>
      </c>
      <c r="V47" t="s">
        <v>8</v>
      </c>
      <c r="W47" s="15">
        <v>150</v>
      </c>
      <c r="X47" s="16" t="str">
        <f t="shared" si="5"/>
        <v/>
      </c>
      <c r="Y47" t="s">
        <v>5</v>
      </c>
      <c r="Z47" s="15">
        <v>214.5</v>
      </c>
      <c r="AA47" s="16">
        <f t="shared" si="6"/>
        <v>3003</v>
      </c>
      <c r="AB47" t="s">
        <v>5</v>
      </c>
      <c r="AC47" s="15">
        <v>205</v>
      </c>
      <c r="AD47" s="17">
        <f t="shared" si="7"/>
        <v>2870</v>
      </c>
      <c r="AF47" s="27">
        <f t="shared" si="8"/>
        <v>0</v>
      </c>
      <c r="AG47" s="27"/>
    </row>
    <row r="48" spans="1:33" ht="15" customHeight="1" x14ac:dyDescent="0.25">
      <c r="A48" s="12"/>
      <c r="B48" s="13" t="s">
        <v>69</v>
      </c>
      <c r="C48" s="13"/>
      <c r="D48" s="13"/>
      <c r="E48" s="13"/>
      <c r="F48" s="14">
        <v>6</v>
      </c>
      <c r="G48" t="s">
        <v>5</v>
      </c>
      <c r="H48" s="15">
        <v>2570</v>
      </c>
      <c r="I48" s="7">
        <f t="shared" si="0"/>
        <v>15420</v>
      </c>
      <c r="J48" t="s">
        <v>8</v>
      </c>
      <c r="K48" s="15">
        <v>0</v>
      </c>
      <c r="L48" s="16" t="str">
        <f t="shared" si="1"/>
        <v/>
      </c>
      <c r="M48" t="s">
        <v>8</v>
      </c>
      <c r="N48" s="15">
        <v>0</v>
      </c>
      <c r="O48" s="16" t="str">
        <f t="shared" si="2"/>
        <v/>
      </c>
      <c r="P48" t="s">
        <v>5</v>
      </c>
      <c r="Q48" s="16">
        <v>0</v>
      </c>
      <c r="R48" s="7">
        <f t="shared" si="3"/>
        <v>0</v>
      </c>
      <c r="S48" t="s">
        <v>8</v>
      </c>
      <c r="T48" s="15">
        <v>0</v>
      </c>
      <c r="U48" s="16" t="str">
        <f t="shared" si="4"/>
        <v/>
      </c>
      <c r="V48" t="s">
        <v>8</v>
      </c>
      <c r="W48" s="15">
        <v>0</v>
      </c>
      <c r="X48" s="16" t="str">
        <f t="shared" si="5"/>
        <v/>
      </c>
      <c r="Y48" t="s">
        <v>8</v>
      </c>
      <c r="Z48" s="15">
        <v>0</v>
      </c>
      <c r="AA48" s="16" t="str">
        <f t="shared" si="6"/>
        <v/>
      </c>
      <c r="AB48" t="s">
        <v>5</v>
      </c>
      <c r="AC48" s="15">
        <v>335</v>
      </c>
      <c r="AD48" s="17">
        <f t="shared" si="7"/>
        <v>2010</v>
      </c>
      <c r="AF48" s="27">
        <f t="shared" si="8"/>
        <v>0</v>
      </c>
      <c r="AG48" s="27"/>
    </row>
    <row r="49" spans="1:33" ht="15" customHeight="1" x14ac:dyDescent="0.25">
      <c r="A49" s="12"/>
      <c r="B49" s="13" t="s">
        <v>70</v>
      </c>
      <c r="C49" s="13"/>
      <c r="D49" s="13"/>
      <c r="E49" s="13"/>
      <c r="F49" s="14">
        <v>1</v>
      </c>
      <c r="G49" t="s">
        <v>5</v>
      </c>
      <c r="H49" s="15">
        <v>5600</v>
      </c>
      <c r="I49" s="7">
        <f t="shared" si="0"/>
        <v>5600</v>
      </c>
      <c r="J49" t="s">
        <v>5</v>
      </c>
      <c r="K49" s="15">
        <v>6000</v>
      </c>
      <c r="L49" s="16">
        <f t="shared" si="1"/>
        <v>6000</v>
      </c>
      <c r="M49" t="s">
        <v>5</v>
      </c>
      <c r="N49" s="15">
        <v>2400</v>
      </c>
      <c r="O49" s="16">
        <f t="shared" si="2"/>
        <v>2400</v>
      </c>
      <c r="P49" t="s">
        <v>5</v>
      </c>
      <c r="Q49" s="7">
        <v>327.84</v>
      </c>
      <c r="R49" s="7">
        <f t="shared" si="3"/>
        <v>327.84</v>
      </c>
      <c r="S49" t="s">
        <v>5</v>
      </c>
      <c r="T49" s="15">
        <v>2972</v>
      </c>
      <c r="U49" s="16">
        <f t="shared" si="4"/>
        <v>2972</v>
      </c>
      <c r="V49" t="s">
        <v>8</v>
      </c>
      <c r="W49" s="15">
        <v>0</v>
      </c>
      <c r="X49" s="16" t="str">
        <f t="shared" si="5"/>
        <v/>
      </c>
      <c r="Y49" t="s">
        <v>8</v>
      </c>
      <c r="Z49" s="15">
        <v>0</v>
      </c>
      <c r="AA49" s="16" t="str">
        <f t="shared" si="6"/>
        <v/>
      </c>
      <c r="AB49" t="s">
        <v>5</v>
      </c>
      <c r="AC49" s="15">
        <v>4836</v>
      </c>
      <c r="AD49" s="17">
        <f t="shared" si="7"/>
        <v>4836</v>
      </c>
      <c r="AF49" s="27">
        <f t="shared" si="8"/>
        <v>327.84</v>
      </c>
      <c r="AG49" s="27"/>
    </row>
    <row r="50" spans="1:33" ht="15" customHeight="1" x14ac:dyDescent="0.25">
      <c r="A50" s="12"/>
      <c r="B50" s="13" t="s">
        <v>71</v>
      </c>
      <c r="C50" s="13"/>
      <c r="D50" s="13"/>
      <c r="E50" s="13"/>
      <c r="F50" s="14">
        <v>2</v>
      </c>
      <c r="G50" t="s">
        <v>5</v>
      </c>
      <c r="H50" s="15">
        <v>6580</v>
      </c>
      <c r="I50" s="7">
        <f t="shared" si="0"/>
        <v>13160</v>
      </c>
      <c r="J50" t="s">
        <v>5</v>
      </c>
      <c r="K50" s="15">
        <v>11200</v>
      </c>
      <c r="L50" s="16">
        <f t="shared" si="1"/>
        <v>22400</v>
      </c>
      <c r="M50" t="s">
        <v>5</v>
      </c>
      <c r="N50" s="15">
        <v>4950</v>
      </c>
      <c r="O50" s="16">
        <f t="shared" si="2"/>
        <v>9900</v>
      </c>
      <c r="P50" t="s">
        <v>5</v>
      </c>
      <c r="Q50" s="7">
        <v>1424.4</v>
      </c>
      <c r="R50" s="7">
        <f t="shared" si="3"/>
        <v>2848.8</v>
      </c>
      <c r="S50" t="s">
        <v>5</v>
      </c>
      <c r="T50" s="15">
        <v>6024</v>
      </c>
      <c r="U50" s="16">
        <f t="shared" si="4"/>
        <v>12048</v>
      </c>
      <c r="V50" t="s">
        <v>8</v>
      </c>
      <c r="W50" s="15">
        <v>0</v>
      </c>
      <c r="X50" s="16" t="str">
        <f t="shared" si="5"/>
        <v/>
      </c>
      <c r="Y50" t="s">
        <v>8</v>
      </c>
      <c r="Z50" s="15">
        <v>0</v>
      </c>
      <c r="AA50" s="16" t="str">
        <f t="shared" si="6"/>
        <v/>
      </c>
      <c r="AB50" t="s">
        <v>5</v>
      </c>
      <c r="AC50" s="15">
        <v>9066</v>
      </c>
      <c r="AD50" s="17">
        <f t="shared" si="7"/>
        <v>18132</v>
      </c>
      <c r="AF50" s="27">
        <f t="shared" si="8"/>
        <v>2848.8</v>
      </c>
      <c r="AG50" s="27"/>
    </row>
    <row r="51" spans="1:33" ht="15" customHeight="1" x14ac:dyDescent="0.25">
      <c r="A51" s="12"/>
      <c r="B51" s="13" t="s">
        <v>72</v>
      </c>
      <c r="C51" s="13"/>
      <c r="D51" s="13"/>
      <c r="E51" s="13"/>
      <c r="F51" s="14">
        <v>4</v>
      </c>
      <c r="G51" t="s">
        <v>5</v>
      </c>
      <c r="H51" s="15">
        <f>8500*6</f>
        <v>51000</v>
      </c>
      <c r="I51" s="7">
        <f t="shared" si="0"/>
        <v>204000</v>
      </c>
      <c r="J51" t="s">
        <v>5</v>
      </c>
      <c r="K51" s="15">
        <v>20400</v>
      </c>
      <c r="L51" s="16">
        <f t="shared" si="1"/>
        <v>81600</v>
      </c>
      <c r="M51" t="s">
        <v>5</v>
      </c>
      <c r="N51" s="15">
        <v>10500</v>
      </c>
      <c r="O51" s="16">
        <f t="shared" si="2"/>
        <v>42000</v>
      </c>
      <c r="P51" t="s">
        <v>5</v>
      </c>
      <c r="Q51" s="7">
        <v>5906.4</v>
      </c>
      <c r="R51" s="7">
        <f t="shared" si="3"/>
        <v>23625.599999999999</v>
      </c>
      <c r="S51" t="s">
        <v>5</v>
      </c>
      <c r="T51" s="18">
        <v>12404</v>
      </c>
      <c r="U51" s="16">
        <f t="shared" si="4"/>
        <v>49616</v>
      </c>
      <c r="V51" t="s">
        <v>8</v>
      </c>
      <c r="W51" s="15">
        <v>0</v>
      </c>
      <c r="X51" s="16" t="str">
        <f t="shared" si="5"/>
        <v/>
      </c>
      <c r="Y51" t="s">
        <v>8</v>
      </c>
      <c r="Z51" s="15">
        <v>0</v>
      </c>
      <c r="AA51" s="16" t="str">
        <f t="shared" si="6"/>
        <v/>
      </c>
      <c r="AB51" t="s">
        <v>5</v>
      </c>
      <c r="AC51" s="15">
        <v>18738</v>
      </c>
      <c r="AD51" s="17">
        <f t="shared" si="7"/>
        <v>74952</v>
      </c>
      <c r="AF51" s="27">
        <f t="shared" si="8"/>
        <v>23625.599999999999</v>
      </c>
      <c r="AG51" s="27"/>
    </row>
    <row r="52" spans="1:33" ht="15" customHeight="1" x14ac:dyDescent="0.25">
      <c r="A52" s="12"/>
      <c r="B52" s="13" t="s">
        <v>73</v>
      </c>
      <c r="C52" s="13"/>
      <c r="D52" s="13"/>
      <c r="E52" s="13"/>
      <c r="F52" s="14">
        <v>8</v>
      </c>
      <c r="G52" t="s">
        <v>5</v>
      </c>
      <c r="H52" s="15">
        <f t="shared" ref="H52:H53" si="9">8500*6</f>
        <v>51000</v>
      </c>
      <c r="I52" s="7">
        <f t="shared" si="0"/>
        <v>408000</v>
      </c>
      <c r="J52" t="s">
        <v>5</v>
      </c>
      <c r="K52" s="15">
        <v>28900</v>
      </c>
      <c r="L52" s="16">
        <f t="shared" si="1"/>
        <v>231200</v>
      </c>
      <c r="M52" t="s">
        <v>5</v>
      </c>
      <c r="N52" s="15">
        <v>16650</v>
      </c>
      <c r="O52" s="16">
        <f t="shared" si="2"/>
        <v>133200</v>
      </c>
      <c r="P52" t="s">
        <v>5</v>
      </c>
      <c r="Q52" s="7">
        <v>17545.919999999998</v>
      </c>
      <c r="R52" s="7">
        <f t="shared" si="3"/>
        <v>140367.35999999999</v>
      </c>
      <c r="S52" t="s">
        <v>5</v>
      </c>
      <c r="T52" s="15">
        <v>17621</v>
      </c>
      <c r="U52" s="16">
        <f t="shared" si="4"/>
        <v>140968</v>
      </c>
      <c r="V52" t="s">
        <v>8</v>
      </c>
      <c r="W52" s="15">
        <v>0</v>
      </c>
      <c r="X52" s="16" t="str">
        <f t="shared" si="5"/>
        <v/>
      </c>
      <c r="Y52" t="s">
        <v>8</v>
      </c>
      <c r="Z52" s="15">
        <v>0</v>
      </c>
      <c r="AA52" s="16" t="str">
        <f t="shared" si="6"/>
        <v/>
      </c>
      <c r="AB52" t="s">
        <v>5</v>
      </c>
      <c r="AC52" s="15">
        <v>26802</v>
      </c>
      <c r="AD52" s="17">
        <f t="shared" si="7"/>
        <v>214416</v>
      </c>
      <c r="AF52" s="27">
        <f t="shared" si="8"/>
        <v>133200</v>
      </c>
      <c r="AG52" s="27"/>
    </row>
    <row r="53" spans="1:33" ht="15" customHeight="1" x14ac:dyDescent="0.25">
      <c r="A53" s="12"/>
      <c r="B53" s="13" t="s">
        <v>74</v>
      </c>
      <c r="C53" s="13"/>
      <c r="D53" s="13"/>
      <c r="E53" s="13"/>
      <c r="F53" s="14">
        <v>1</v>
      </c>
      <c r="G53" t="s">
        <v>5</v>
      </c>
      <c r="H53" s="15">
        <f t="shared" si="9"/>
        <v>51000</v>
      </c>
      <c r="I53" s="7">
        <f t="shared" si="0"/>
        <v>51000</v>
      </c>
      <c r="J53" t="s">
        <v>5</v>
      </c>
      <c r="K53" s="15">
        <v>52000</v>
      </c>
      <c r="L53" s="16">
        <f t="shared" si="1"/>
        <v>52000</v>
      </c>
      <c r="M53" t="s">
        <v>6</v>
      </c>
      <c r="N53" s="15">
        <v>0</v>
      </c>
      <c r="O53" s="16" t="str">
        <f t="shared" si="2"/>
        <v/>
      </c>
      <c r="P53" t="s">
        <v>5</v>
      </c>
      <c r="Q53" s="7">
        <v>3856.14</v>
      </c>
      <c r="R53" s="7">
        <f t="shared" si="3"/>
        <v>3856.14</v>
      </c>
      <c r="S53" t="s">
        <v>5</v>
      </c>
      <c r="T53" s="15">
        <v>32402</v>
      </c>
      <c r="U53" s="16">
        <f t="shared" si="4"/>
        <v>32402</v>
      </c>
      <c r="V53" t="s">
        <v>8</v>
      </c>
      <c r="W53" s="15">
        <v>0</v>
      </c>
      <c r="X53" s="16" t="str">
        <f t="shared" si="5"/>
        <v/>
      </c>
      <c r="Y53" t="s">
        <v>8</v>
      </c>
      <c r="Z53" s="15">
        <v>0</v>
      </c>
      <c r="AA53" s="16" t="str">
        <f t="shared" si="6"/>
        <v/>
      </c>
      <c r="AB53" t="s">
        <v>5</v>
      </c>
      <c r="AC53" s="15">
        <v>47124</v>
      </c>
      <c r="AD53" s="17">
        <f t="shared" si="7"/>
        <v>47124</v>
      </c>
      <c r="AF53" s="27">
        <f t="shared" si="8"/>
        <v>3856.14</v>
      </c>
      <c r="AG53" s="27"/>
    </row>
    <row r="54" spans="1:33" ht="15" customHeight="1" x14ac:dyDescent="0.25">
      <c r="A54" s="12"/>
      <c r="B54" s="13" t="s">
        <v>75</v>
      </c>
      <c r="C54" s="13"/>
      <c r="D54" s="13"/>
      <c r="E54" s="13"/>
      <c r="F54" s="14">
        <v>4</v>
      </c>
      <c r="G54" t="s">
        <v>5</v>
      </c>
      <c r="H54" s="15">
        <v>0</v>
      </c>
      <c r="I54" s="7">
        <f t="shared" si="0"/>
        <v>0</v>
      </c>
      <c r="J54" t="s">
        <v>5</v>
      </c>
      <c r="K54" s="15">
        <v>920</v>
      </c>
      <c r="L54" s="16">
        <f t="shared" si="1"/>
        <v>3680</v>
      </c>
      <c r="M54" t="s">
        <v>5</v>
      </c>
      <c r="N54" s="15">
        <v>350</v>
      </c>
      <c r="O54" s="16">
        <f t="shared" si="2"/>
        <v>1400</v>
      </c>
      <c r="P54" t="s">
        <v>5</v>
      </c>
      <c r="Q54" s="7">
        <v>67.84</v>
      </c>
      <c r="R54" s="7">
        <f t="shared" si="3"/>
        <v>271.36</v>
      </c>
      <c r="S54" t="s">
        <v>5</v>
      </c>
      <c r="T54" s="15">
        <v>284.45</v>
      </c>
      <c r="U54" s="16">
        <f t="shared" si="4"/>
        <v>1137.8</v>
      </c>
      <c r="V54" t="s">
        <v>6</v>
      </c>
      <c r="W54" s="15">
        <v>0</v>
      </c>
      <c r="X54" s="16" t="str">
        <f t="shared" si="5"/>
        <v/>
      </c>
      <c r="Y54" t="s">
        <v>6</v>
      </c>
      <c r="Z54" s="15">
        <v>0</v>
      </c>
      <c r="AA54" s="16" t="str">
        <f t="shared" si="6"/>
        <v/>
      </c>
      <c r="AB54" t="s">
        <v>5</v>
      </c>
      <c r="AC54" s="15">
        <v>433</v>
      </c>
      <c r="AD54" s="17">
        <f t="shared" si="7"/>
        <v>1732</v>
      </c>
      <c r="AF54" s="27">
        <f t="shared" si="8"/>
        <v>0</v>
      </c>
      <c r="AG54" s="27"/>
    </row>
    <row r="55" spans="1:33" ht="15" customHeight="1" x14ac:dyDescent="0.25">
      <c r="A55" s="12"/>
      <c r="B55" s="13" t="s">
        <v>76</v>
      </c>
      <c r="C55" s="13"/>
      <c r="D55" s="13"/>
      <c r="E55" s="13"/>
      <c r="F55" s="14">
        <v>6</v>
      </c>
      <c r="G55" t="s">
        <v>5</v>
      </c>
      <c r="H55" s="15">
        <v>0</v>
      </c>
      <c r="I55" s="7">
        <f t="shared" si="0"/>
        <v>0</v>
      </c>
      <c r="J55" t="s">
        <v>5</v>
      </c>
      <c r="K55" s="15">
        <v>2450</v>
      </c>
      <c r="L55" s="16">
        <f t="shared" si="1"/>
        <v>14700</v>
      </c>
      <c r="M55" t="s">
        <v>5</v>
      </c>
      <c r="N55" s="15">
        <v>750</v>
      </c>
      <c r="O55" s="16">
        <f t="shared" si="2"/>
        <v>4500</v>
      </c>
      <c r="P55" t="s">
        <v>5</v>
      </c>
      <c r="Q55" s="7">
        <v>337.5</v>
      </c>
      <c r="R55" s="7">
        <f t="shared" si="3"/>
        <v>2025</v>
      </c>
      <c r="S55" t="s">
        <v>5</v>
      </c>
      <c r="T55" s="15">
        <v>793</v>
      </c>
      <c r="U55" s="16">
        <f t="shared" si="4"/>
        <v>4758</v>
      </c>
      <c r="V55" t="s">
        <v>8</v>
      </c>
      <c r="W55" s="15">
        <v>0</v>
      </c>
      <c r="X55" s="16" t="str">
        <f t="shared" si="5"/>
        <v/>
      </c>
      <c r="Y55" t="s">
        <v>8</v>
      </c>
      <c r="Z55" s="15">
        <v>0</v>
      </c>
      <c r="AA55" s="16" t="str">
        <f t="shared" si="6"/>
        <v/>
      </c>
      <c r="AB55" t="s">
        <v>5</v>
      </c>
      <c r="AC55" s="15">
        <v>1377</v>
      </c>
      <c r="AD55" s="17">
        <f t="shared" si="7"/>
        <v>8262</v>
      </c>
      <c r="AF55" s="27">
        <f t="shared" si="8"/>
        <v>0</v>
      </c>
      <c r="AG55" s="27"/>
    </row>
    <row r="56" spans="1:33" ht="15" customHeight="1" x14ac:dyDescent="0.25">
      <c r="A56" s="12"/>
      <c r="B56" s="13" t="s">
        <v>77</v>
      </c>
      <c r="C56" s="13"/>
      <c r="D56" s="13"/>
      <c r="E56" s="13"/>
      <c r="F56" s="14">
        <v>8</v>
      </c>
      <c r="G56" t="s">
        <v>5</v>
      </c>
      <c r="H56" s="15">
        <v>0</v>
      </c>
      <c r="I56" s="7">
        <f t="shared" si="0"/>
        <v>0</v>
      </c>
      <c r="J56" t="s">
        <v>5</v>
      </c>
      <c r="K56" s="15">
        <v>4200</v>
      </c>
      <c r="L56" s="16">
        <f t="shared" si="1"/>
        <v>33600</v>
      </c>
      <c r="M56" t="s">
        <v>5</v>
      </c>
      <c r="N56" s="15">
        <v>1600</v>
      </c>
      <c r="O56" s="16">
        <f t="shared" si="2"/>
        <v>12800</v>
      </c>
      <c r="P56" t="s">
        <v>5</v>
      </c>
      <c r="Q56" s="7">
        <v>904.32</v>
      </c>
      <c r="R56" s="7">
        <f t="shared" si="3"/>
        <v>7234.56</v>
      </c>
      <c r="S56" t="s">
        <v>5</v>
      </c>
      <c r="T56" s="15">
        <v>1449</v>
      </c>
      <c r="U56" s="16">
        <f t="shared" si="4"/>
        <v>11592</v>
      </c>
      <c r="V56" t="s">
        <v>8</v>
      </c>
      <c r="W56" s="15">
        <v>0</v>
      </c>
      <c r="X56" s="16" t="str">
        <f t="shared" si="5"/>
        <v/>
      </c>
      <c r="Y56" t="s">
        <v>8</v>
      </c>
      <c r="Z56" s="15">
        <v>0</v>
      </c>
      <c r="AA56" s="16" t="str">
        <f t="shared" si="6"/>
        <v/>
      </c>
      <c r="AB56" t="s">
        <v>5</v>
      </c>
      <c r="AC56" s="15">
        <v>2242</v>
      </c>
      <c r="AD56" s="17">
        <f t="shared" si="7"/>
        <v>17936</v>
      </c>
      <c r="AF56" s="27">
        <f t="shared" si="8"/>
        <v>0</v>
      </c>
      <c r="AG56" s="27"/>
    </row>
    <row r="57" spans="1:33" ht="15" customHeight="1" x14ac:dyDescent="0.25">
      <c r="A57" s="12"/>
      <c r="B57" s="13" t="s">
        <v>78</v>
      </c>
      <c r="C57" s="13"/>
      <c r="D57" s="13"/>
      <c r="E57" s="13"/>
      <c r="F57" s="14">
        <v>4</v>
      </c>
      <c r="G57" t="s">
        <v>5</v>
      </c>
      <c r="H57" s="15">
        <v>0</v>
      </c>
      <c r="I57" s="7">
        <f t="shared" si="0"/>
        <v>0</v>
      </c>
      <c r="J57" t="s">
        <v>5</v>
      </c>
      <c r="K57" s="15">
        <v>3800</v>
      </c>
      <c r="L57" s="16">
        <f t="shared" si="1"/>
        <v>15200</v>
      </c>
      <c r="M57" t="s">
        <v>5</v>
      </c>
      <c r="N57" s="15">
        <v>1208</v>
      </c>
      <c r="O57" s="16">
        <f t="shared" si="2"/>
        <v>4832</v>
      </c>
      <c r="P57" t="s">
        <v>5</v>
      </c>
      <c r="Q57" s="7">
        <v>452.16</v>
      </c>
      <c r="R57" s="7">
        <f t="shared" si="3"/>
        <v>1808.64</v>
      </c>
      <c r="S57" t="s">
        <v>5</v>
      </c>
      <c r="T57" s="18">
        <v>2029</v>
      </c>
      <c r="U57" s="16">
        <f t="shared" si="4"/>
        <v>8116</v>
      </c>
      <c r="V57" t="s">
        <v>8</v>
      </c>
      <c r="W57" s="15">
        <v>0</v>
      </c>
      <c r="X57" s="16" t="str">
        <f t="shared" si="5"/>
        <v/>
      </c>
      <c r="Y57" t="s">
        <v>8</v>
      </c>
      <c r="Z57" s="15">
        <v>0</v>
      </c>
      <c r="AA57" s="16" t="str">
        <f t="shared" si="6"/>
        <v/>
      </c>
      <c r="AB57" t="s">
        <v>5</v>
      </c>
      <c r="AC57" s="15">
        <v>1731</v>
      </c>
      <c r="AD57" s="17">
        <f t="shared" si="7"/>
        <v>6924</v>
      </c>
      <c r="AF57" s="27">
        <f t="shared" si="8"/>
        <v>0</v>
      </c>
      <c r="AG57" s="27"/>
    </row>
    <row r="58" spans="1:33" ht="15" customHeight="1" x14ac:dyDescent="0.25">
      <c r="A58" s="12"/>
      <c r="B58" s="13" t="s">
        <v>79</v>
      </c>
      <c r="C58" s="13"/>
      <c r="D58" s="13"/>
      <c r="E58" s="13"/>
      <c r="F58" s="14">
        <v>6</v>
      </c>
      <c r="G58" t="s">
        <v>5</v>
      </c>
      <c r="H58" s="15">
        <v>0</v>
      </c>
      <c r="I58" s="7">
        <f t="shared" si="0"/>
        <v>0</v>
      </c>
      <c r="J58" t="s">
        <v>5</v>
      </c>
      <c r="K58" s="15">
        <v>6600</v>
      </c>
      <c r="L58" s="16">
        <f t="shared" si="1"/>
        <v>39600</v>
      </c>
      <c r="M58" t="s">
        <v>5</v>
      </c>
      <c r="N58" s="15">
        <v>1740</v>
      </c>
      <c r="O58" s="16">
        <f t="shared" si="2"/>
        <v>10440</v>
      </c>
      <c r="P58" t="s">
        <v>5</v>
      </c>
      <c r="Q58" s="7">
        <v>859.14</v>
      </c>
      <c r="R58" s="7">
        <f t="shared" si="3"/>
        <v>5154.84</v>
      </c>
      <c r="S58" t="s">
        <v>8</v>
      </c>
      <c r="T58" s="15">
        <v>0</v>
      </c>
      <c r="U58" s="16" t="str">
        <f t="shared" si="4"/>
        <v/>
      </c>
      <c r="V58" t="s">
        <v>8</v>
      </c>
      <c r="W58" s="15">
        <v>0</v>
      </c>
      <c r="X58" s="16" t="str">
        <f t="shared" si="5"/>
        <v/>
      </c>
      <c r="Y58" t="s">
        <v>8</v>
      </c>
      <c r="Z58" s="15">
        <v>0</v>
      </c>
      <c r="AA58" s="16" t="str">
        <f t="shared" si="6"/>
        <v/>
      </c>
      <c r="AB58" t="s">
        <v>5</v>
      </c>
      <c r="AC58" s="15">
        <v>1731</v>
      </c>
      <c r="AD58" s="17">
        <f t="shared" si="7"/>
        <v>10386</v>
      </c>
      <c r="AF58" s="27">
        <f t="shared" si="8"/>
        <v>0</v>
      </c>
      <c r="AG58" s="27"/>
    </row>
    <row r="59" spans="1:33" ht="15" customHeight="1" x14ac:dyDescent="0.25">
      <c r="A59" s="12"/>
      <c r="B59" s="13" t="s">
        <v>80</v>
      </c>
      <c r="C59" s="13"/>
      <c r="D59" s="13"/>
      <c r="E59" s="13"/>
      <c r="F59" s="14">
        <v>2</v>
      </c>
      <c r="G59" t="s">
        <v>5</v>
      </c>
      <c r="H59" s="15">
        <v>0</v>
      </c>
      <c r="I59" s="7">
        <f t="shared" si="0"/>
        <v>0</v>
      </c>
      <c r="J59" t="s">
        <v>5</v>
      </c>
      <c r="K59" s="15">
        <v>3400</v>
      </c>
      <c r="L59" s="16">
        <f t="shared" si="1"/>
        <v>6800</v>
      </c>
      <c r="M59" t="s">
        <v>5</v>
      </c>
      <c r="N59" s="15">
        <v>1351</v>
      </c>
      <c r="O59" s="16">
        <f t="shared" si="2"/>
        <v>2702</v>
      </c>
      <c r="P59" t="s">
        <v>5</v>
      </c>
      <c r="Q59" s="7">
        <v>192.2</v>
      </c>
      <c r="R59" s="7">
        <f t="shared" si="3"/>
        <v>384.4</v>
      </c>
      <c r="S59" t="s">
        <v>8</v>
      </c>
      <c r="T59" s="15">
        <v>0</v>
      </c>
      <c r="U59" s="16" t="str">
        <f t="shared" si="4"/>
        <v/>
      </c>
      <c r="V59" t="s">
        <v>8</v>
      </c>
      <c r="W59" s="15">
        <v>0</v>
      </c>
      <c r="X59" s="16" t="str">
        <f t="shared" si="5"/>
        <v/>
      </c>
      <c r="Y59" t="s">
        <v>8</v>
      </c>
      <c r="Z59" s="15">
        <v>0</v>
      </c>
      <c r="AA59" s="16" t="str">
        <f t="shared" si="6"/>
        <v/>
      </c>
      <c r="AB59" t="s">
        <v>5</v>
      </c>
      <c r="AC59" s="15">
        <v>1809</v>
      </c>
      <c r="AD59" s="17">
        <f t="shared" si="7"/>
        <v>3618</v>
      </c>
      <c r="AF59" s="27">
        <f t="shared" si="8"/>
        <v>0</v>
      </c>
      <c r="AG59" s="27"/>
    </row>
    <row r="60" spans="1:33" ht="15" customHeight="1" x14ac:dyDescent="0.25">
      <c r="A60" s="12"/>
      <c r="B60" s="13" t="s">
        <v>81</v>
      </c>
      <c r="C60" s="13"/>
      <c r="D60" s="13"/>
      <c r="E60" s="13"/>
      <c r="F60" s="14">
        <v>8</v>
      </c>
      <c r="G60" t="s">
        <v>5</v>
      </c>
      <c r="H60" s="15">
        <v>0</v>
      </c>
      <c r="I60" s="7">
        <f t="shared" si="0"/>
        <v>0</v>
      </c>
      <c r="J60" t="s">
        <v>8</v>
      </c>
      <c r="K60" s="15">
        <v>0</v>
      </c>
      <c r="L60" s="16" t="str">
        <f t="shared" si="1"/>
        <v/>
      </c>
      <c r="M60" t="s">
        <v>5</v>
      </c>
      <c r="N60" s="15">
        <v>745</v>
      </c>
      <c r="O60" s="16">
        <f t="shared" si="2"/>
        <v>5960</v>
      </c>
      <c r="P60" t="s">
        <v>5</v>
      </c>
      <c r="Q60" s="7">
        <v>362</v>
      </c>
      <c r="R60" s="7">
        <f t="shared" si="3"/>
        <v>2896</v>
      </c>
      <c r="S60" t="s">
        <v>5</v>
      </c>
      <c r="T60" s="18">
        <v>482</v>
      </c>
      <c r="U60" s="16">
        <f t="shared" si="4"/>
        <v>3856</v>
      </c>
      <c r="V60" t="s">
        <v>8</v>
      </c>
      <c r="W60" s="15">
        <v>0</v>
      </c>
      <c r="X60" s="16" t="str">
        <f t="shared" si="5"/>
        <v/>
      </c>
      <c r="Y60" t="s">
        <v>8</v>
      </c>
      <c r="Z60" s="15">
        <v>0</v>
      </c>
      <c r="AA60" s="16" t="str">
        <f t="shared" si="6"/>
        <v/>
      </c>
      <c r="AB60" t="s">
        <v>5</v>
      </c>
      <c r="AC60" s="15">
        <v>1023</v>
      </c>
      <c r="AD60" s="17">
        <f t="shared" si="7"/>
        <v>8184</v>
      </c>
      <c r="AF60" s="27">
        <f t="shared" si="8"/>
        <v>0</v>
      </c>
      <c r="AG60" s="27"/>
    </row>
    <row r="61" spans="1:33" ht="15" customHeight="1" x14ac:dyDescent="0.25">
      <c r="A61" s="12"/>
      <c r="B61" s="13" t="s">
        <v>82</v>
      </c>
      <c r="C61" s="13"/>
      <c r="D61" s="13"/>
      <c r="E61" s="13"/>
      <c r="F61" s="14">
        <v>8</v>
      </c>
      <c r="G61" t="s">
        <v>5</v>
      </c>
      <c r="H61" s="15">
        <v>0</v>
      </c>
      <c r="I61" s="7">
        <f t="shared" si="0"/>
        <v>0</v>
      </c>
      <c r="J61" t="s">
        <v>8</v>
      </c>
      <c r="K61" s="15">
        <v>0</v>
      </c>
      <c r="L61" s="16" t="str">
        <f t="shared" si="1"/>
        <v/>
      </c>
      <c r="M61" t="s">
        <v>5</v>
      </c>
      <c r="N61" s="15">
        <v>792</v>
      </c>
      <c r="O61" s="16">
        <f t="shared" si="2"/>
        <v>6336</v>
      </c>
      <c r="P61" t="s">
        <v>5</v>
      </c>
      <c r="Q61" s="7">
        <v>467.2</v>
      </c>
      <c r="R61" s="7">
        <f t="shared" si="3"/>
        <v>3737.6</v>
      </c>
      <c r="S61" t="s">
        <v>8</v>
      </c>
      <c r="T61" s="15">
        <v>0</v>
      </c>
      <c r="U61" s="16" t="str">
        <f t="shared" si="4"/>
        <v/>
      </c>
      <c r="V61" t="s">
        <v>8</v>
      </c>
      <c r="W61" s="15">
        <v>0</v>
      </c>
      <c r="X61" s="16" t="str">
        <f t="shared" si="5"/>
        <v/>
      </c>
      <c r="Y61" t="s">
        <v>8</v>
      </c>
      <c r="Z61" s="15">
        <v>0</v>
      </c>
      <c r="AA61" s="16" t="str">
        <f t="shared" si="6"/>
        <v/>
      </c>
      <c r="AB61" t="s">
        <v>5</v>
      </c>
      <c r="AC61" s="15">
        <v>1102</v>
      </c>
      <c r="AD61" s="17">
        <f t="shared" si="7"/>
        <v>8816</v>
      </c>
      <c r="AF61" s="27">
        <f t="shared" si="8"/>
        <v>0</v>
      </c>
      <c r="AG61" s="27"/>
    </row>
    <row r="62" spans="1:33" ht="15" customHeight="1" x14ac:dyDescent="0.25">
      <c r="A62" s="12"/>
      <c r="B62" s="13" t="s">
        <v>83</v>
      </c>
      <c r="C62" s="13"/>
      <c r="D62" s="13"/>
      <c r="E62" s="13"/>
      <c r="F62" s="14">
        <v>2</v>
      </c>
      <c r="G62" t="s">
        <v>5</v>
      </c>
      <c r="H62" s="15">
        <v>0</v>
      </c>
      <c r="I62" s="7">
        <f t="shared" si="0"/>
        <v>0</v>
      </c>
      <c r="J62" t="s">
        <v>8</v>
      </c>
      <c r="K62" s="15">
        <v>0</v>
      </c>
      <c r="L62" s="16" t="str">
        <f t="shared" si="1"/>
        <v/>
      </c>
      <c r="M62" t="s">
        <v>5</v>
      </c>
      <c r="N62" s="15">
        <v>1450</v>
      </c>
      <c r="O62" s="16">
        <f t="shared" si="2"/>
        <v>2900</v>
      </c>
      <c r="P62" t="s">
        <v>5</v>
      </c>
      <c r="Q62" s="7">
        <v>79.2</v>
      </c>
      <c r="R62" s="7">
        <f t="shared" si="3"/>
        <v>158.4</v>
      </c>
      <c r="S62" t="s">
        <v>5</v>
      </c>
      <c r="T62" s="15">
        <v>409</v>
      </c>
      <c r="U62" s="16">
        <f t="shared" si="4"/>
        <v>818</v>
      </c>
      <c r="V62" t="s">
        <v>8</v>
      </c>
      <c r="W62" s="15">
        <v>0</v>
      </c>
      <c r="X62" s="16" t="str">
        <f t="shared" si="5"/>
        <v/>
      </c>
      <c r="Y62" t="s">
        <v>8</v>
      </c>
      <c r="Z62" s="15">
        <v>0</v>
      </c>
      <c r="AA62" s="16" t="str">
        <f t="shared" si="6"/>
        <v/>
      </c>
      <c r="AB62" t="s">
        <v>5</v>
      </c>
      <c r="AC62" s="15">
        <v>787</v>
      </c>
      <c r="AD62" s="17">
        <f t="shared" si="7"/>
        <v>1574</v>
      </c>
      <c r="AF62" s="27">
        <f t="shared" si="8"/>
        <v>0</v>
      </c>
      <c r="AG62" s="27"/>
    </row>
    <row r="63" spans="1:33" ht="15" customHeight="1" x14ac:dyDescent="0.25">
      <c r="A63" s="12"/>
      <c r="B63" s="13" t="s">
        <v>84</v>
      </c>
      <c r="C63" s="13"/>
      <c r="D63" s="13"/>
      <c r="E63" s="13"/>
      <c r="F63" s="14">
        <v>2</v>
      </c>
      <c r="G63" t="s">
        <v>5</v>
      </c>
      <c r="H63" s="15">
        <v>0</v>
      </c>
      <c r="I63" s="7">
        <f t="shared" si="0"/>
        <v>0</v>
      </c>
      <c r="J63" t="s">
        <v>8</v>
      </c>
      <c r="K63" s="15">
        <v>0</v>
      </c>
      <c r="L63" s="16" t="str">
        <f t="shared" si="1"/>
        <v/>
      </c>
      <c r="M63" t="s">
        <v>5</v>
      </c>
      <c r="N63" s="15">
        <v>488</v>
      </c>
      <c r="O63" s="16">
        <f t="shared" si="2"/>
        <v>976</v>
      </c>
      <c r="P63" t="s">
        <v>5</v>
      </c>
      <c r="Q63" s="7">
        <v>90.6</v>
      </c>
      <c r="R63" s="7">
        <f t="shared" si="3"/>
        <v>181.2</v>
      </c>
      <c r="S63" t="s">
        <v>5</v>
      </c>
      <c r="T63" s="15">
        <v>479</v>
      </c>
      <c r="U63" s="16">
        <f t="shared" si="4"/>
        <v>958</v>
      </c>
      <c r="V63" t="s">
        <v>8</v>
      </c>
      <c r="W63" s="15">
        <v>0</v>
      </c>
      <c r="X63" s="16" t="str">
        <f t="shared" si="5"/>
        <v/>
      </c>
      <c r="Y63" t="s">
        <v>8</v>
      </c>
      <c r="Z63" s="15">
        <v>0</v>
      </c>
      <c r="AA63" s="16" t="str">
        <f t="shared" si="6"/>
        <v/>
      </c>
      <c r="AB63" t="s">
        <v>5</v>
      </c>
      <c r="AC63" s="15">
        <v>866</v>
      </c>
      <c r="AD63" s="17">
        <f t="shared" si="7"/>
        <v>1732</v>
      </c>
      <c r="AF63" s="27">
        <f t="shared" si="8"/>
        <v>0</v>
      </c>
      <c r="AG63" s="27"/>
    </row>
    <row r="64" spans="1:33" ht="15" customHeight="1" x14ac:dyDescent="0.25">
      <c r="A64" s="12"/>
      <c r="B64" s="13" t="s">
        <v>85</v>
      </c>
      <c r="C64" s="13"/>
      <c r="D64" s="13"/>
      <c r="E64" s="13"/>
      <c r="F64" s="14">
        <v>12</v>
      </c>
      <c r="G64" t="s">
        <v>5</v>
      </c>
      <c r="H64" s="15">
        <v>0</v>
      </c>
      <c r="I64" s="7">
        <f t="shared" si="0"/>
        <v>0</v>
      </c>
      <c r="J64" t="s">
        <v>8</v>
      </c>
      <c r="K64" s="15">
        <v>0</v>
      </c>
      <c r="L64" s="16" t="str">
        <f t="shared" si="1"/>
        <v/>
      </c>
      <c r="M64" t="s">
        <v>8</v>
      </c>
      <c r="N64" s="15">
        <v>0</v>
      </c>
      <c r="O64" s="16" t="str">
        <f t="shared" si="2"/>
        <v/>
      </c>
      <c r="P64" t="s">
        <v>5</v>
      </c>
      <c r="Q64" s="16">
        <v>0</v>
      </c>
      <c r="R64" s="7">
        <f t="shared" si="3"/>
        <v>0</v>
      </c>
      <c r="S64" t="s">
        <v>8</v>
      </c>
      <c r="T64" s="15">
        <v>0</v>
      </c>
      <c r="U64" s="16" t="str">
        <f t="shared" si="4"/>
        <v/>
      </c>
      <c r="V64" t="s">
        <v>8</v>
      </c>
      <c r="W64" s="15">
        <v>0</v>
      </c>
      <c r="X64" s="16" t="str">
        <f t="shared" si="5"/>
        <v/>
      </c>
      <c r="Y64" t="s">
        <v>8</v>
      </c>
      <c r="Z64" s="15">
        <v>0</v>
      </c>
      <c r="AA64" s="16" t="str">
        <f t="shared" si="6"/>
        <v/>
      </c>
      <c r="AB64" t="s">
        <v>5</v>
      </c>
      <c r="AC64" s="15">
        <v>113</v>
      </c>
      <c r="AD64" s="17">
        <f t="shared" si="7"/>
        <v>1356</v>
      </c>
      <c r="AF64" s="27">
        <f t="shared" si="8"/>
        <v>0</v>
      </c>
      <c r="AG64" s="28"/>
    </row>
    <row r="65" spans="1:33" ht="15" customHeight="1" x14ac:dyDescent="0.25">
      <c r="A65" s="12"/>
      <c r="B65" s="13" t="s">
        <v>86</v>
      </c>
      <c r="C65" s="13"/>
      <c r="D65" s="13"/>
      <c r="E65" s="13"/>
      <c r="F65" s="14">
        <v>10</v>
      </c>
      <c r="G65" t="s">
        <v>5</v>
      </c>
      <c r="H65" s="15">
        <v>0</v>
      </c>
      <c r="I65" s="7">
        <f t="shared" si="0"/>
        <v>0</v>
      </c>
      <c r="J65" t="s">
        <v>8</v>
      </c>
      <c r="K65" s="15">
        <v>0</v>
      </c>
      <c r="L65" s="16" t="str">
        <f t="shared" si="1"/>
        <v/>
      </c>
      <c r="M65" t="s">
        <v>8</v>
      </c>
      <c r="N65" s="15">
        <v>0</v>
      </c>
      <c r="O65" s="16" t="str">
        <f t="shared" si="2"/>
        <v/>
      </c>
      <c r="P65" t="s">
        <v>5</v>
      </c>
      <c r="Q65" s="16">
        <v>0</v>
      </c>
      <c r="R65" s="7">
        <f t="shared" si="3"/>
        <v>0</v>
      </c>
      <c r="S65" t="s">
        <v>8</v>
      </c>
      <c r="T65" s="15">
        <v>0</v>
      </c>
      <c r="U65" s="16" t="str">
        <f t="shared" si="4"/>
        <v/>
      </c>
      <c r="V65" t="s">
        <v>8</v>
      </c>
      <c r="W65" s="15">
        <v>0</v>
      </c>
      <c r="X65" s="16" t="str">
        <f t="shared" si="5"/>
        <v/>
      </c>
      <c r="Y65" t="s">
        <v>8</v>
      </c>
      <c r="Z65" s="15">
        <v>0</v>
      </c>
      <c r="AA65" s="16" t="str">
        <f t="shared" si="6"/>
        <v/>
      </c>
      <c r="AB65" t="s">
        <v>5</v>
      </c>
      <c r="AC65" s="15">
        <v>119</v>
      </c>
      <c r="AD65" s="17">
        <f t="shared" si="7"/>
        <v>1190</v>
      </c>
      <c r="AF65" s="27">
        <f t="shared" si="8"/>
        <v>0</v>
      </c>
      <c r="AG65" s="28"/>
    </row>
    <row r="66" spans="1:33" ht="15" customHeight="1" x14ac:dyDescent="0.25">
      <c r="A66" s="12"/>
      <c r="B66" s="13" t="s">
        <v>87</v>
      </c>
      <c r="C66" s="13"/>
      <c r="D66" s="13"/>
      <c r="E66" s="13"/>
      <c r="F66" s="14">
        <v>10</v>
      </c>
      <c r="G66" t="s">
        <v>5</v>
      </c>
      <c r="H66" s="15">
        <v>0</v>
      </c>
      <c r="I66" s="7">
        <f t="shared" si="0"/>
        <v>0</v>
      </c>
      <c r="J66" t="s">
        <v>8</v>
      </c>
      <c r="K66" s="15">
        <v>0</v>
      </c>
      <c r="L66" s="16" t="str">
        <f t="shared" si="1"/>
        <v/>
      </c>
      <c r="M66" t="s">
        <v>8</v>
      </c>
      <c r="N66" s="15">
        <v>0</v>
      </c>
      <c r="O66" s="16" t="str">
        <f t="shared" si="2"/>
        <v/>
      </c>
      <c r="P66" t="s">
        <v>5</v>
      </c>
      <c r="Q66" s="16">
        <v>0</v>
      </c>
      <c r="R66" s="7">
        <f t="shared" si="3"/>
        <v>0</v>
      </c>
      <c r="S66" t="s">
        <v>8</v>
      </c>
      <c r="T66" s="15">
        <v>0</v>
      </c>
      <c r="U66" s="16" t="str">
        <f t="shared" si="4"/>
        <v/>
      </c>
      <c r="V66" t="s">
        <v>8</v>
      </c>
      <c r="W66" s="15">
        <v>0</v>
      </c>
      <c r="X66" s="16" t="str">
        <f t="shared" si="5"/>
        <v/>
      </c>
      <c r="Y66" t="s">
        <v>8</v>
      </c>
      <c r="Z66" s="15">
        <v>0</v>
      </c>
      <c r="AA66" s="16" t="str">
        <f t="shared" si="6"/>
        <v/>
      </c>
      <c r="AB66" t="s">
        <v>5</v>
      </c>
      <c r="AC66" s="15">
        <v>166</v>
      </c>
      <c r="AD66" s="17">
        <f t="shared" si="7"/>
        <v>1660</v>
      </c>
      <c r="AF66" s="27">
        <f t="shared" si="8"/>
        <v>0</v>
      </c>
      <c r="AG66" s="28"/>
    </row>
    <row r="67" spans="1:33" ht="15" customHeight="1" x14ac:dyDescent="0.25">
      <c r="A67" s="12"/>
      <c r="B67" s="13" t="s">
        <v>88</v>
      </c>
      <c r="C67" s="13"/>
      <c r="D67" s="13"/>
      <c r="E67" s="13"/>
      <c r="F67" s="14">
        <v>12</v>
      </c>
      <c r="G67" t="s">
        <v>5</v>
      </c>
      <c r="H67" s="15">
        <v>0</v>
      </c>
      <c r="I67" s="7">
        <f t="shared" si="0"/>
        <v>0</v>
      </c>
      <c r="J67" t="s">
        <v>8</v>
      </c>
      <c r="K67" s="15">
        <v>0</v>
      </c>
      <c r="L67" s="16" t="str">
        <f t="shared" si="1"/>
        <v/>
      </c>
      <c r="M67" t="s">
        <v>8</v>
      </c>
      <c r="N67" s="15">
        <v>0</v>
      </c>
      <c r="O67" s="16" t="str">
        <f t="shared" si="2"/>
        <v/>
      </c>
      <c r="P67" t="s">
        <v>5</v>
      </c>
      <c r="Q67" s="16">
        <v>0</v>
      </c>
      <c r="R67" s="7">
        <f t="shared" si="3"/>
        <v>0</v>
      </c>
      <c r="S67" t="s">
        <v>8</v>
      </c>
      <c r="T67" s="15">
        <v>0</v>
      </c>
      <c r="U67" s="16" t="str">
        <f t="shared" si="4"/>
        <v/>
      </c>
      <c r="V67" t="s">
        <v>8</v>
      </c>
      <c r="W67" s="15">
        <v>0</v>
      </c>
      <c r="X67" s="16" t="str">
        <f t="shared" si="5"/>
        <v/>
      </c>
      <c r="Y67" t="s">
        <v>8</v>
      </c>
      <c r="Z67" s="15">
        <v>0</v>
      </c>
      <c r="AA67" s="16" t="str">
        <f t="shared" si="6"/>
        <v/>
      </c>
      <c r="AB67" t="s">
        <v>5</v>
      </c>
      <c r="AC67" s="15">
        <v>215</v>
      </c>
      <c r="AD67" s="17">
        <f t="shared" si="7"/>
        <v>2580</v>
      </c>
      <c r="AF67" s="27">
        <f t="shared" si="8"/>
        <v>0</v>
      </c>
      <c r="AG67" s="28"/>
    </row>
    <row r="68" spans="1:33" ht="15" customHeight="1" x14ac:dyDescent="0.25">
      <c r="A68" s="12"/>
      <c r="B68" s="13" t="s">
        <v>89</v>
      </c>
      <c r="C68" s="13"/>
      <c r="D68" s="13"/>
      <c r="E68" s="13"/>
      <c r="F68" s="14">
        <v>5</v>
      </c>
      <c r="G68" t="s">
        <v>5</v>
      </c>
      <c r="H68" s="15">
        <v>0</v>
      </c>
      <c r="I68" s="7">
        <f t="shared" si="0"/>
        <v>0</v>
      </c>
      <c r="J68" t="s">
        <v>8</v>
      </c>
      <c r="K68" s="15">
        <v>0</v>
      </c>
      <c r="L68" s="16" t="str">
        <f t="shared" si="1"/>
        <v/>
      </c>
      <c r="M68" t="s">
        <v>8</v>
      </c>
      <c r="N68" s="15">
        <v>0</v>
      </c>
      <c r="O68" s="16" t="str">
        <f t="shared" si="2"/>
        <v/>
      </c>
      <c r="P68" t="s">
        <v>5</v>
      </c>
      <c r="Q68" s="16">
        <v>0</v>
      </c>
      <c r="R68" s="7">
        <f t="shared" si="3"/>
        <v>0</v>
      </c>
      <c r="S68" t="s">
        <v>8</v>
      </c>
      <c r="T68" s="15">
        <v>0</v>
      </c>
      <c r="U68" s="16" t="str">
        <f t="shared" si="4"/>
        <v/>
      </c>
      <c r="V68" t="s">
        <v>8</v>
      </c>
      <c r="W68" s="15">
        <v>0</v>
      </c>
      <c r="X68" s="16" t="str">
        <f t="shared" si="5"/>
        <v/>
      </c>
      <c r="Y68" t="s">
        <v>8</v>
      </c>
      <c r="Z68" s="15">
        <v>0</v>
      </c>
      <c r="AA68" s="16" t="str">
        <f t="shared" si="6"/>
        <v/>
      </c>
      <c r="AB68" t="s">
        <v>5</v>
      </c>
      <c r="AC68" s="15">
        <v>327</v>
      </c>
      <c r="AD68" s="17">
        <f t="shared" si="7"/>
        <v>1635</v>
      </c>
      <c r="AF68" s="27">
        <f t="shared" si="8"/>
        <v>0</v>
      </c>
      <c r="AG68" s="28"/>
    </row>
    <row r="69" spans="1:33" ht="15" customHeight="1" x14ac:dyDescent="0.25">
      <c r="A69" s="12"/>
      <c r="B69" s="13" t="s">
        <v>90</v>
      </c>
      <c r="C69" s="13"/>
      <c r="D69" s="13"/>
      <c r="E69" s="13"/>
      <c r="F69" s="14">
        <v>12</v>
      </c>
      <c r="G69" t="s">
        <v>5</v>
      </c>
      <c r="H69" s="15">
        <v>0</v>
      </c>
      <c r="I69" s="7">
        <f t="shared" si="0"/>
        <v>0</v>
      </c>
      <c r="J69" t="s">
        <v>8</v>
      </c>
      <c r="K69" s="15">
        <v>0</v>
      </c>
      <c r="L69" s="16" t="str">
        <f t="shared" si="1"/>
        <v/>
      </c>
      <c r="M69" t="s">
        <v>8</v>
      </c>
      <c r="N69" s="15">
        <v>172</v>
      </c>
      <c r="O69" s="16" t="str">
        <f t="shared" si="2"/>
        <v/>
      </c>
      <c r="P69" t="s">
        <v>5</v>
      </c>
      <c r="Q69" s="7">
        <v>84</v>
      </c>
      <c r="R69" s="7">
        <f t="shared" si="3"/>
        <v>1008</v>
      </c>
      <c r="S69" t="s">
        <v>5</v>
      </c>
      <c r="T69" s="15">
        <v>349</v>
      </c>
      <c r="U69" s="16">
        <f t="shared" si="4"/>
        <v>4188</v>
      </c>
      <c r="V69" t="s">
        <v>8</v>
      </c>
      <c r="W69" s="15">
        <v>0</v>
      </c>
      <c r="X69" s="16" t="str">
        <f t="shared" si="5"/>
        <v/>
      </c>
      <c r="Y69" t="s">
        <v>8</v>
      </c>
      <c r="Z69" s="15">
        <v>0</v>
      </c>
      <c r="AA69" s="16" t="str">
        <f t="shared" si="6"/>
        <v/>
      </c>
      <c r="AB69" t="s">
        <v>5</v>
      </c>
      <c r="AC69" s="15">
        <v>244</v>
      </c>
      <c r="AD69" s="17">
        <f t="shared" si="7"/>
        <v>2928</v>
      </c>
      <c r="AF69" s="27">
        <f t="shared" si="8"/>
        <v>0</v>
      </c>
      <c r="AG69" s="27"/>
    </row>
    <row r="70" spans="1:33" ht="15" customHeight="1" x14ac:dyDescent="0.25">
      <c r="A70" s="12"/>
      <c r="B70" s="13" t="s">
        <v>91</v>
      </c>
      <c r="C70" s="13"/>
      <c r="D70" s="13"/>
      <c r="E70" s="13"/>
      <c r="F70" s="14">
        <v>10</v>
      </c>
      <c r="G70" t="s">
        <v>5</v>
      </c>
      <c r="H70" s="15">
        <v>0</v>
      </c>
      <c r="I70" s="7">
        <f t="shared" si="0"/>
        <v>0</v>
      </c>
      <c r="J70" t="s">
        <v>8</v>
      </c>
      <c r="K70" s="15">
        <v>0</v>
      </c>
      <c r="L70" s="16" t="str">
        <f t="shared" si="1"/>
        <v/>
      </c>
      <c r="M70" t="s">
        <v>5</v>
      </c>
      <c r="N70" s="15">
        <v>320</v>
      </c>
      <c r="O70" s="16">
        <f t="shared" si="2"/>
        <v>3200</v>
      </c>
      <c r="P70" t="s">
        <v>5</v>
      </c>
      <c r="Q70" s="7">
        <v>400</v>
      </c>
      <c r="R70" s="7">
        <f t="shared" si="3"/>
        <v>4000</v>
      </c>
      <c r="S70" t="s">
        <v>5</v>
      </c>
      <c r="T70" s="15">
        <v>746</v>
      </c>
      <c r="U70" s="16">
        <f t="shared" si="4"/>
        <v>7460</v>
      </c>
      <c r="V70" t="s">
        <v>8</v>
      </c>
      <c r="W70" s="15">
        <v>0</v>
      </c>
      <c r="X70" s="16" t="str">
        <f t="shared" si="5"/>
        <v/>
      </c>
      <c r="Y70" t="s">
        <v>8</v>
      </c>
      <c r="Z70" s="15">
        <v>0</v>
      </c>
      <c r="AA70" s="16" t="str">
        <f t="shared" si="6"/>
        <v/>
      </c>
      <c r="AB70" t="s">
        <v>5</v>
      </c>
      <c r="AC70" s="15">
        <v>453</v>
      </c>
      <c r="AD70" s="17">
        <f t="shared" si="7"/>
        <v>4530</v>
      </c>
      <c r="AF70" s="27">
        <f t="shared" si="8"/>
        <v>0</v>
      </c>
      <c r="AG70" s="27"/>
    </row>
    <row r="71" spans="1:33" ht="15" customHeight="1" x14ac:dyDescent="0.25">
      <c r="A71" s="12"/>
      <c r="B71" s="13" t="s">
        <v>92</v>
      </c>
      <c r="C71" s="13"/>
      <c r="D71" s="13"/>
      <c r="E71" s="13"/>
      <c r="F71" s="14">
        <v>10</v>
      </c>
      <c r="G71" t="s">
        <v>5</v>
      </c>
      <c r="H71" s="15">
        <v>0</v>
      </c>
      <c r="I71" s="7">
        <f t="shared" si="0"/>
        <v>0</v>
      </c>
      <c r="J71" t="s">
        <v>8</v>
      </c>
      <c r="K71" s="15">
        <v>0</v>
      </c>
      <c r="L71" s="16" t="str">
        <f t="shared" si="1"/>
        <v/>
      </c>
      <c r="M71" t="s">
        <v>17</v>
      </c>
      <c r="N71" s="15">
        <v>540</v>
      </c>
      <c r="O71" s="16" t="str">
        <f t="shared" si="2"/>
        <v/>
      </c>
      <c r="P71" t="s">
        <v>5</v>
      </c>
      <c r="Q71" s="7">
        <v>791.3</v>
      </c>
      <c r="R71" s="7">
        <f t="shared" si="3"/>
        <v>7913</v>
      </c>
      <c r="S71" t="s">
        <v>5</v>
      </c>
      <c r="T71" s="15">
        <v>1078</v>
      </c>
      <c r="U71" s="16">
        <f t="shared" si="4"/>
        <v>10780</v>
      </c>
      <c r="V71" t="s">
        <v>8</v>
      </c>
      <c r="W71" s="15">
        <v>0</v>
      </c>
      <c r="X71" s="16" t="str">
        <f t="shared" si="5"/>
        <v/>
      </c>
      <c r="Y71" t="s">
        <v>8</v>
      </c>
      <c r="Z71" s="15">
        <v>0</v>
      </c>
      <c r="AA71" s="16" t="str">
        <f t="shared" si="6"/>
        <v/>
      </c>
      <c r="AB71" t="s">
        <v>5</v>
      </c>
      <c r="AC71" s="15">
        <v>1023</v>
      </c>
      <c r="AD71" s="17">
        <f t="shared" si="7"/>
        <v>10230</v>
      </c>
      <c r="AF71" s="27">
        <f t="shared" si="8"/>
        <v>0</v>
      </c>
      <c r="AG71" s="27"/>
    </row>
    <row r="72" spans="1:33" ht="15" customHeight="1" x14ac:dyDescent="0.25">
      <c r="A72" s="12"/>
      <c r="B72" s="13" t="s">
        <v>93</v>
      </c>
      <c r="C72" s="13"/>
      <c r="D72" s="13"/>
      <c r="E72" s="13"/>
      <c r="F72" s="14">
        <v>12</v>
      </c>
      <c r="G72" t="s">
        <v>5</v>
      </c>
      <c r="H72" s="15">
        <v>0</v>
      </c>
      <c r="I72" s="7">
        <f t="shared" si="0"/>
        <v>0</v>
      </c>
      <c r="J72" t="s">
        <v>8</v>
      </c>
      <c r="K72" s="15">
        <v>0</v>
      </c>
      <c r="L72" s="16" t="str">
        <f t="shared" si="1"/>
        <v/>
      </c>
      <c r="M72" t="s">
        <v>18</v>
      </c>
      <c r="N72" s="15">
        <v>650</v>
      </c>
      <c r="O72" s="16" t="str">
        <f t="shared" si="2"/>
        <v/>
      </c>
      <c r="P72" t="s">
        <v>5</v>
      </c>
      <c r="Q72" s="7">
        <v>723.48</v>
      </c>
      <c r="R72" s="7">
        <f t="shared" si="3"/>
        <v>8681.76</v>
      </c>
      <c r="S72" t="s">
        <v>5</v>
      </c>
      <c r="T72" s="15">
        <v>1327</v>
      </c>
      <c r="U72" s="16">
        <f t="shared" si="4"/>
        <v>15924</v>
      </c>
      <c r="V72" t="s">
        <v>8</v>
      </c>
      <c r="W72" s="15">
        <v>0</v>
      </c>
      <c r="X72" s="16" t="str">
        <f t="shared" si="5"/>
        <v/>
      </c>
      <c r="Y72" t="s">
        <v>8</v>
      </c>
      <c r="Z72" s="15">
        <v>0</v>
      </c>
      <c r="AA72" s="16" t="str">
        <f t="shared" si="6"/>
        <v/>
      </c>
      <c r="AB72" t="s">
        <v>5</v>
      </c>
      <c r="AC72" s="15">
        <v>1337</v>
      </c>
      <c r="AD72" s="17">
        <f t="shared" si="7"/>
        <v>16044</v>
      </c>
      <c r="AF72" s="27">
        <f t="shared" si="8"/>
        <v>0</v>
      </c>
      <c r="AG72" s="27"/>
    </row>
    <row r="73" spans="1:33" ht="15" customHeight="1" x14ac:dyDescent="0.25">
      <c r="A73" s="12"/>
      <c r="B73" s="13" t="s">
        <v>94</v>
      </c>
      <c r="C73" s="13"/>
      <c r="D73" s="13"/>
      <c r="E73" s="13"/>
      <c r="F73" s="14">
        <v>5</v>
      </c>
      <c r="G73" t="s">
        <v>5</v>
      </c>
      <c r="H73" s="15">
        <v>0</v>
      </c>
      <c r="I73" s="7">
        <f t="shared" si="0"/>
        <v>0</v>
      </c>
      <c r="J73" t="s">
        <v>8</v>
      </c>
      <c r="K73" s="15">
        <v>0</v>
      </c>
      <c r="L73" s="16" t="str">
        <f t="shared" si="1"/>
        <v/>
      </c>
      <c r="M73" t="s">
        <v>19</v>
      </c>
      <c r="N73" s="15">
        <v>1400</v>
      </c>
      <c r="O73" s="16" t="str">
        <f t="shared" si="2"/>
        <v/>
      </c>
      <c r="P73" t="s">
        <v>5</v>
      </c>
      <c r="Q73" s="7">
        <v>565.20000000000005</v>
      </c>
      <c r="R73" s="7">
        <f t="shared" si="3"/>
        <v>2826</v>
      </c>
      <c r="S73" t="s">
        <v>5</v>
      </c>
      <c r="T73" s="15">
        <v>2173</v>
      </c>
      <c r="U73" s="16">
        <f t="shared" si="4"/>
        <v>10865</v>
      </c>
      <c r="V73" t="s">
        <v>8</v>
      </c>
      <c r="W73" s="15">
        <v>0</v>
      </c>
      <c r="X73" s="16" t="str">
        <f t="shared" si="5"/>
        <v/>
      </c>
      <c r="Y73" t="s">
        <v>8</v>
      </c>
      <c r="Z73" s="15">
        <v>0</v>
      </c>
      <c r="AA73" s="16" t="str">
        <f t="shared" si="6"/>
        <v/>
      </c>
      <c r="AB73" t="s">
        <v>5</v>
      </c>
      <c r="AC73" s="15">
        <v>2399</v>
      </c>
      <c r="AD73" s="17">
        <f t="shared" si="7"/>
        <v>11995</v>
      </c>
      <c r="AF73" s="27">
        <f t="shared" si="8"/>
        <v>0</v>
      </c>
      <c r="AG73" s="27"/>
    </row>
    <row r="74" spans="1:33" ht="15" customHeight="1" x14ac:dyDescent="0.25">
      <c r="A74" s="12"/>
      <c r="B74" s="13" t="s">
        <v>95</v>
      </c>
      <c r="C74" s="13"/>
      <c r="D74" s="13"/>
      <c r="E74" s="13"/>
      <c r="F74" s="14">
        <v>36</v>
      </c>
      <c r="G74" t="s">
        <v>5</v>
      </c>
      <c r="H74" s="15">
        <v>138</v>
      </c>
      <c r="I74" s="7">
        <f t="shared" ref="I74:I78" si="10">IF(G74="c",F74*H74,"")</f>
        <v>4968</v>
      </c>
      <c r="J74" t="s">
        <v>8</v>
      </c>
      <c r="K74" s="15">
        <v>0</v>
      </c>
      <c r="L74" s="16" t="str">
        <f t="shared" ref="L74:L78" si="11">IF(J74="c",F74*K74,"")</f>
        <v/>
      </c>
      <c r="M74" t="s">
        <v>5</v>
      </c>
      <c r="N74" s="15">
        <v>91</v>
      </c>
      <c r="O74" s="16">
        <f t="shared" ref="O74:O78" si="12">IF(M74="c",F74*N74,"")</f>
        <v>3276</v>
      </c>
      <c r="P74" t="s">
        <v>5</v>
      </c>
      <c r="Q74" s="7">
        <v>219.6</v>
      </c>
      <c r="R74" s="7">
        <f t="shared" ref="R74:R78" si="13">IF(P74="c",F74*Q74,"")</f>
        <v>7905.5999999999995</v>
      </c>
      <c r="S74" t="s">
        <v>8</v>
      </c>
      <c r="T74" s="15">
        <v>0</v>
      </c>
      <c r="U74" s="16" t="str">
        <f t="shared" ref="U74:U78" si="14">IF(S74="c",F74*T74,"")</f>
        <v/>
      </c>
      <c r="V74" t="s">
        <v>8</v>
      </c>
      <c r="W74" s="15">
        <v>0</v>
      </c>
      <c r="X74" s="16" t="str">
        <f t="shared" ref="X74:X78" si="15">IF(V74="c",F74*W74,"")</f>
        <v/>
      </c>
      <c r="Y74" t="s">
        <v>8</v>
      </c>
      <c r="Z74" s="15">
        <v>0</v>
      </c>
      <c r="AA74" s="16" t="str">
        <f t="shared" ref="AA74:AA78" si="16">IF(Y74="c",F74*Z74,"")</f>
        <v/>
      </c>
      <c r="AB74" t="s">
        <v>5</v>
      </c>
      <c r="AC74" s="15">
        <v>187</v>
      </c>
      <c r="AD74" s="17">
        <f t="shared" ref="AD74:AD78" si="17">IF(AB74="c",F74*AC74,"")</f>
        <v>6732</v>
      </c>
      <c r="AF74" s="27">
        <f t="shared" ref="AF74:AF78" si="18">MIN(I74,L74,O74,R74,U74,X74,AA74,AD74)</f>
        <v>3276</v>
      </c>
      <c r="AG74" s="27"/>
    </row>
    <row r="75" spans="1:33" ht="15" customHeight="1" x14ac:dyDescent="0.25">
      <c r="A75" s="12"/>
      <c r="B75" s="13" t="s">
        <v>96</v>
      </c>
      <c r="C75" s="13"/>
      <c r="D75" s="13"/>
      <c r="E75" s="13"/>
      <c r="F75" s="14">
        <v>24</v>
      </c>
      <c r="G75" t="s">
        <v>5</v>
      </c>
      <c r="H75" s="15">
        <v>224.25</v>
      </c>
      <c r="I75" s="7">
        <f t="shared" si="10"/>
        <v>5382</v>
      </c>
      <c r="J75" t="s">
        <v>8</v>
      </c>
      <c r="K75" s="15">
        <v>0</v>
      </c>
      <c r="L75" s="16" t="str">
        <f t="shared" si="11"/>
        <v/>
      </c>
      <c r="M75" t="s">
        <v>5</v>
      </c>
      <c r="N75" s="15">
        <v>103</v>
      </c>
      <c r="O75" s="16">
        <f t="shared" si="12"/>
        <v>2472</v>
      </c>
      <c r="P75" t="s">
        <v>5</v>
      </c>
      <c r="Q75" s="7">
        <v>225.6</v>
      </c>
      <c r="R75" s="7">
        <f t="shared" si="13"/>
        <v>5414.4</v>
      </c>
      <c r="S75" t="s">
        <v>8</v>
      </c>
      <c r="T75" s="15">
        <v>0</v>
      </c>
      <c r="U75" s="16" t="str">
        <f t="shared" si="14"/>
        <v/>
      </c>
      <c r="V75" t="s">
        <v>8</v>
      </c>
      <c r="W75" s="15">
        <v>0</v>
      </c>
      <c r="X75" s="16" t="str">
        <f t="shared" si="15"/>
        <v/>
      </c>
      <c r="Y75" t="s">
        <v>8</v>
      </c>
      <c r="Z75" s="15">
        <v>0</v>
      </c>
      <c r="AA75" s="16" t="str">
        <f t="shared" si="16"/>
        <v/>
      </c>
      <c r="AB75" t="s">
        <v>5</v>
      </c>
      <c r="AC75" s="15">
        <v>248</v>
      </c>
      <c r="AD75" s="17">
        <f t="shared" si="17"/>
        <v>5952</v>
      </c>
      <c r="AF75" s="27">
        <f t="shared" si="18"/>
        <v>2472</v>
      </c>
      <c r="AG75" s="27"/>
    </row>
    <row r="76" spans="1:33" ht="15" customHeight="1" x14ac:dyDescent="0.25">
      <c r="A76" s="12"/>
      <c r="B76" s="13" t="s">
        <v>97</v>
      </c>
      <c r="C76" s="13"/>
      <c r="D76" s="13"/>
      <c r="E76" s="13"/>
      <c r="F76" s="14">
        <v>24</v>
      </c>
      <c r="G76" t="s">
        <v>5</v>
      </c>
      <c r="H76" s="15">
        <v>290.5</v>
      </c>
      <c r="I76" s="7">
        <f t="shared" si="10"/>
        <v>6972</v>
      </c>
      <c r="J76" t="s">
        <v>8</v>
      </c>
      <c r="K76" s="15">
        <v>0</v>
      </c>
      <c r="L76" s="16" t="str">
        <f t="shared" si="11"/>
        <v/>
      </c>
      <c r="M76" t="s">
        <v>5</v>
      </c>
      <c r="N76" s="15">
        <v>141</v>
      </c>
      <c r="O76" s="16">
        <f t="shared" si="12"/>
        <v>3384</v>
      </c>
      <c r="P76" t="s">
        <v>5</v>
      </c>
      <c r="Q76" s="7">
        <v>264</v>
      </c>
      <c r="R76" s="7">
        <f t="shared" si="13"/>
        <v>6336</v>
      </c>
      <c r="S76" t="s">
        <v>8</v>
      </c>
      <c r="T76" s="15">
        <v>0</v>
      </c>
      <c r="U76" s="16" t="str">
        <f t="shared" si="14"/>
        <v/>
      </c>
      <c r="V76" t="s">
        <v>8</v>
      </c>
      <c r="W76" s="15">
        <v>0</v>
      </c>
      <c r="X76" s="16" t="str">
        <f t="shared" si="15"/>
        <v/>
      </c>
      <c r="Y76" t="s">
        <v>8</v>
      </c>
      <c r="Z76" s="15">
        <v>0</v>
      </c>
      <c r="AA76" s="16" t="str">
        <f t="shared" si="16"/>
        <v/>
      </c>
      <c r="AB76" t="s">
        <v>5</v>
      </c>
      <c r="AC76" s="15">
        <v>366</v>
      </c>
      <c r="AD76" s="17">
        <f t="shared" si="17"/>
        <v>8784</v>
      </c>
      <c r="AF76" s="27">
        <f t="shared" si="18"/>
        <v>3384</v>
      </c>
      <c r="AG76" s="27"/>
    </row>
    <row r="77" spans="1:33" ht="15" customHeight="1" x14ac:dyDescent="0.25">
      <c r="A77" s="12"/>
      <c r="B77" s="13" t="s">
        <v>98</v>
      </c>
      <c r="C77" s="13"/>
      <c r="D77" s="13"/>
      <c r="E77" s="13"/>
      <c r="F77" s="14">
        <v>12</v>
      </c>
      <c r="G77" t="s">
        <v>5</v>
      </c>
      <c r="H77" s="15">
        <v>11200</v>
      </c>
      <c r="I77" s="7">
        <f t="shared" si="10"/>
        <v>134400</v>
      </c>
      <c r="J77" t="s">
        <v>8</v>
      </c>
      <c r="K77" s="15">
        <v>0</v>
      </c>
      <c r="L77" s="16" t="str">
        <f t="shared" si="11"/>
        <v/>
      </c>
      <c r="M77" t="s">
        <v>5</v>
      </c>
      <c r="N77" s="15">
        <v>25</v>
      </c>
      <c r="O77" s="16">
        <f t="shared" si="12"/>
        <v>300</v>
      </c>
      <c r="P77" t="s">
        <v>5</v>
      </c>
      <c r="Q77" s="7">
        <v>46.2</v>
      </c>
      <c r="R77" s="7">
        <f t="shared" si="13"/>
        <v>554.40000000000009</v>
      </c>
      <c r="S77" t="s">
        <v>8</v>
      </c>
      <c r="T77" s="15">
        <v>0</v>
      </c>
      <c r="U77" s="16" t="str">
        <f t="shared" si="14"/>
        <v/>
      </c>
      <c r="V77" t="s">
        <v>12</v>
      </c>
      <c r="W77" s="15">
        <v>38</v>
      </c>
      <c r="X77" s="16" t="str">
        <f t="shared" si="15"/>
        <v/>
      </c>
      <c r="Y77" t="s">
        <v>8</v>
      </c>
      <c r="Z77" s="15">
        <v>0</v>
      </c>
      <c r="AA77" s="16" t="str">
        <f t="shared" si="16"/>
        <v/>
      </c>
      <c r="AB77" t="s">
        <v>5</v>
      </c>
      <c r="AC77" s="15">
        <v>187</v>
      </c>
      <c r="AD77" s="17">
        <f t="shared" si="17"/>
        <v>2244</v>
      </c>
      <c r="AF77" s="27">
        <f t="shared" si="18"/>
        <v>300</v>
      </c>
      <c r="AG77" s="27"/>
    </row>
    <row r="78" spans="1:33" ht="15" customHeight="1" x14ac:dyDescent="0.25">
      <c r="A78" s="12"/>
      <c r="B78" s="13" t="s">
        <v>99</v>
      </c>
      <c r="C78" s="13"/>
      <c r="D78" s="13"/>
      <c r="E78" s="13"/>
      <c r="F78" s="14">
        <v>20</v>
      </c>
      <c r="G78" t="s">
        <v>5</v>
      </c>
      <c r="H78" s="15">
        <v>3500</v>
      </c>
      <c r="I78" s="7">
        <f t="shared" si="10"/>
        <v>70000</v>
      </c>
      <c r="J78" t="s">
        <v>8</v>
      </c>
      <c r="K78" s="15">
        <v>0</v>
      </c>
      <c r="L78" s="16" t="str">
        <f t="shared" si="11"/>
        <v/>
      </c>
      <c r="M78" t="s">
        <v>5</v>
      </c>
      <c r="N78" s="15">
        <v>1635</v>
      </c>
      <c r="O78" s="16">
        <f t="shared" si="12"/>
        <v>32700</v>
      </c>
      <c r="P78" t="s">
        <v>5</v>
      </c>
      <c r="Q78" s="7">
        <v>249</v>
      </c>
      <c r="R78" s="7">
        <f t="shared" si="13"/>
        <v>4980</v>
      </c>
      <c r="S78" t="s">
        <v>6</v>
      </c>
      <c r="T78" s="15">
        <v>0</v>
      </c>
      <c r="U78" s="16" t="str">
        <f t="shared" si="14"/>
        <v/>
      </c>
      <c r="V78" t="s">
        <v>8</v>
      </c>
      <c r="W78" s="15">
        <v>0</v>
      </c>
      <c r="X78" s="16" t="str">
        <f t="shared" si="15"/>
        <v/>
      </c>
      <c r="Y78" t="s">
        <v>8</v>
      </c>
      <c r="Z78" s="15">
        <v>0</v>
      </c>
      <c r="AA78" s="16" t="str">
        <f t="shared" si="16"/>
        <v/>
      </c>
      <c r="AB78" t="s">
        <v>8</v>
      </c>
      <c r="AC78" s="15">
        <v>0</v>
      </c>
      <c r="AD78" s="17" t="str">
        <f t="shared" si="17"/>
        <v/>
      </c>
      <c r="AF78" s="27">
        <f t="shared" si="18"/>
        <v>4980</v>
      </c>
      <c r="AG78" s="27"/>
    </row>
    <row r="79" spans="1:33" ht="15" customHeight="1" x14ac:dyDescent="0.25"/>
    <row r="80" spans="1:33" ht="15" customHeight="1" x14ac:dyDescent="0.25">
      <c r="D80" s="19" t="s">
        <v>20</v>
      </c>
      <c r="E80" s="19" t="s">
        <v>21</v>
      </c>
    </row>
    <row r="81" spans="3:6" ht="15" customHeight="1" x14ac:dyDescent="0.25">
      <c r="C81" s="20"/>
      <c r="D81" s="21">
        <f>+I20</f>
        <v>780</v>
      </c>
      <c r="E81" s="22">
        <v>1</v>
      </c>
      <c r="F81"/>
    </row>
    <row r="82" spans="3:6" ht="15" customHeight="1" x14ac:dyDescent="0.25">
      <c r="C82" s="20"/>
      <c r="D82" s="21">
        <f>O19+O22+O23+O24+O25+O29+O30+O49+O50+O70+O75+O77+O78+O61+O59+O55+O28+O27+O17+O12+O74+O57+O51+O52</f>
        <v>281044</v>
      </c>
      <c r="E82" s="22">
        <v>25</v>
      </c>
      <c r="F82"/>
    </row>
    <row r="83" spans="3:6" ht="15" customHeight="1" x14ac:dyDescent="0.25">
      <c r="C83" s="20"/>
      <c r="D83" s="21">
        <f>U73+U72+U63+U62+U60+U56+U54+U21+U10+U53</f>
        <v>88992.8</v>
      </c>
      <c r="E83" s="22">
        <v>10</v>
      </c>
      <c r="F83"/>
    </row>
    <row r="84" spans="3:6" ht="15" customHeight="1" x14ac:dyDescent="0.25">
      <c r="C84" s="20"/>
      <c r="D84" s="21" t="e">
        <f>X14+X26+X33+X34+X36</f>
        <v>#VALUE!</v>
      </c>
      <c r="E84" s="23">
        <v>5</v>
      </c>
      <c r="F84"/>
    </row>
    <row r="85" spans="3:6" ht="15" customHeight="1" x14ac:dyDescent="0.25">
      <c r="C85" s="20"/>
      <c r="D85" s="21">
        <f>AA38+AA35</f>
        <v>782.20999999999992</v>
      </c>
      <c r="E85" s="23">
        <v>2</v>
      </c>
      <c r="F85"/>
    </row>
    <row r="86" spans="3:6" ht="15" customHeight="1" x14ac:dyDescent="0.25">
      <c r="C86" s="20"/>
      <c r="D86" s="21">
        <f>AD68+AD67+AD66+AD65+AD64+AD48+AD47+AD46+AD45+AD44+AD43+AD42+AD41+AD40+AD39+AD37+AD32+AD31+AD15+AD13+AD69+AD71+AD58+AD16+AD9</f>
        <v>84100</v>
      </c>
      <c r="E86" s="22">
        <v>25</v>
      </c>
      <c r="F86"/>
    </row>
    <row r="87" spans="3:6" ht="15" customHeight="1" x14ac:dyDescent="0.25">
      <c r="C87" s="20"/>
      <c r="D87" s="21">
        <f>L11+L18</f>
        <v>2232</v>
      </c>
      <c r="E87" s="22">
        <v>2</v>
      </c>
      <c r="F87"/>
    </row>
    <row r="88" spans="3:6" ht="15" customHeight="1" x14ac:dyDescent="0.25">
      <c r="C88" s="20"/>
      <c r="D88" s="24" t="e">
        <f>SUM(D81:D86)</f>
        <v>#VALUE!</v>
      </c>
      <c r="E88" s="25">
        <f>SUM(E81:E87)</f>
        <v>70</v>
      </c>
      <c r="F88"/>
    </row>
    <row r="89" spans="3:6" ht="15" customHeight="1" x14ac:dyDescent="0.25"/>
    <row r="90" spans="3:6" ht="15" customHeight="1" x14ac:dyDescent="0.25"/>
    <row r="91" spans="3:6" ht="15" customHeight="1" x14ac:dyDescent="0.25"/>
    <row r="92" spans="3:6" ht="15" customHeight="1" x14ac:dyDescent="0.25"/>
    <row r="93" spans="3:6" ht="15" customHeight="1" x14ac:dyDescent="0.25"/>
    <row r="94" spans="3:6" ht="15" customHeight="1" x14ac:dyDescent="0.25"/>
    <row r="95" spans="3:6" ht="15" customHeight="1" x14ac:dyDescent="0.25"/>
    <row r="96" spans="3: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</sheetData>
  <mergeCells count="13">
    <mergeCell ref="Z2:AA2"/>
    <mergeCell ref="AC2:AD2"/>
    <mergeCell ref="A4:F5"/>
    <mergeCell ref="A6:F6"/>
    <mergeCell ref="A7:F7"/>
    <mergeCell ref="AF4:AF8"/>
    <mergeCell ref="AG4:AG8"/>
    <mergeCell ref="H2:I2"/>
    <mergeCell ref="K2:L2"/>
    <mergeCell ref="N2:O2"/>
    <mergeCell ref="Q2:R2"/>
    <mergeCell ref="T2:U2"/>
    <mergeCell ref="W2:X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2020-01-24T14:58:53Z</dcterms:created>
  <dcterms:modified xsi:type="dcterms:W3CDTF">2020-01-24T15:10:32Z</dcterms:modified>
</cp:coreProperties>
</file>