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5180" windowHeight="604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4" i="1" l="1" a="1"/>
  <c r="W4" i="1"/>
  <c r="X4" i="1" a="1"/>
  <c r="X4" i="1"/>
  <c r="Y4" i="1" a="1"/>
  <c r="Y4" i="1"/>
  <c r="Q4" i="1" a="1"/>
  <c r="Q4" i="1"/>
  <c r="R4" i="1" a="1"/>
  <c r="R4" i="1"/>
  <c r="S4" i="1" a="1"/>
  <c r="S4" i="1"/>
  <c r="T4" i="1" a="1"/>
  <c r="T4" i="1"/>
  <c r="U4" i="1" a="1"/>
  <c r="U4" i="1"/>
  <c r="V4" i="1" a="1"/>
  <c r="V4" i="1"/>
  <c r="L4" i="1" a="1"/>
  <c r="L4" i="1"/>
  <c r="M4" i="1" a="1"/>
  <c r="M4" i="1"/>
  <c r="N4" i="1" a="1"/>
  <c r="N4" i="1"/>
  <c r="O4" i="1" a="1"/>
  <c r="O4" i="1"/>
  <c r="P4" i="1" a="1"/>
  <c r="P4" i="1"/>
  <c r="K4" i="1" a="1"/>
  <c r="K4" i="1"/>
  <c r="J7" i="1"/>
  <c r="J8" i="1"/>
  <c r="L3" i="1" a="1"/>
  <c r="L3" i="1"/>
  <c r="M3" i="1" a="1"/>
  <c r="M3" i="1"/>
  <c r="N3" i="1" a="1"/>
  <c r="N3" i="1"/>
  <c r="O3" i="1" a="1"/>
  <c r="O3" i="1"/>
  <c r="P3" i="1" a="1"/>
  <c r="P3" i="1"/>
  <c r="Q3" i="1" a="1"/>
  <c r="Q3" i="1"/>
  <c r="R3" i="1" a="1"/>
  <c r="R3" i="1"/>
  <c r="S3" i="1" a="1"/>
  <c r="S3" i="1"/>
  <c r="T3" i="1" a="1"/>
  <c r="T3" i="1"/>
  <c r="U3" i="1" a="1"/>
  <c r="U3" i="1"/>
  <c r="V3" i="1" a="1"/>
  <c r="V3" i="1"/>
  <c r="W3" i="1" a="1"/>
  <c r="W3" i="1"/>
  <c r="X3" i="1" a="1"/>
  <c r="X3" i="1"/>
  <c r="Y3" i="1" a="1"/>
  <c r="Y3" i="1"/>
  <c r="K3" i="1" a="1"/>
  <c r="K3" i="1"/>
  <c r="L2" i="1"/>
  <c r="M2" i="1"/>
  <c r="N2" i="1"/>
  <c r="O2" i="1"/>
  <c r="P2" i="1"/>
  <c r="Q2" i="1"/>
  <c r="R2" i="1"/>
  <c r="S2" i="1"/>
  <c r="T2" i="1"/>
  <c r="U2" i="1"/>
  <c r="V2" i="1"/>
  <c r="W2" i="1"/>
  <c r="X2" i="1"/>
  <c r="Y2" i="1"/>
  <c r="Z2" i="1"/>
  <c r="AA2" i="1"/>
  <c r="AB2" i="1"/>
  <c r="AC2" i="1"/>
  <c r="AD2" i="1"/>
  <c r="K2" i="1"/>
  <c r="J14" i="1" l="1"/>
  <c r="J13" i="1"/>
  <c r="J12" i="1"/>
  <c r="J11" i="1"/>
  <c r="J10" i="1"/>
  <c r="J9" i="1"/>
  <c r="J6" i="1"/>
  <c r="J5" i="1"/>
  <c r="J4" i="1"/>
  <c r="J3" i="1"/>
  <c r="J2" i="1"/>
  <c r="R6" i="1" l="1" a="1"/>
  <c r="R6" i="1" s="1"/>
  <c r="U6" i="1" a="1"/>
  <c r="U6" i="1" s="1"/>
  <c r="X6" i="1" a="1"/>
  <c r="X6" i="1" s="1"/>
  <c r="M6" i="1" a="1"/>
  <c r="M6" i="1" s="1"/>
  <c r="P6" i="1" a="1"/>
  <c r="P6" i="1" s="1"/>
  <c r="S6" i="1" a="1"/>
  <c r="S6" i="1" s="1"/>
  <c r="V6" i="1" a="1"/>
  <c r="V6" i="1" s="1"/>
  <c r="N6" i="1" a="1"/>
  <c r="N6" i="1" s="1"/>
  <c r="T6" i="1" a="1"/>
  <c r="T6" i="1" s="1"/>
  <c r="Y6" i="1" a="1"/>
  <c r="Y6" i="1" s="1"/>
  <c r="Q6" i="1" a="1"/>
  <c r="Q6" i="1" s="1"/>
  <c r="W6" i="1" a="1"/>
  <c r="W6" i="1" s="1"/>
  <c r="L6" i="1" a="1"/>
  <c r="L6" i="1" s="1"/>
  <c r="O6" i="1" a="1"/>
  <c r="O6" i="1" s="1"/>
  <c r="K6" i="1" a="1"/>
  <c r="K6" i="1" s="1"/>
  <c r="V5" i="1" a="1"/>
  <c r="V5" i="1" s="1"/>
  <c r="X5" i="1" a="1"/>
  <c r="X5" i="1" s="1"/>
  <c r="O5" i="1" a="1"/>
  <c r="O5" i="1" s="1"/>
  <c r="Q5" i="1" a="1"/>
  <c r="Q5" i="1" s="1"/>
  <c r="S5" i="1" a="1"/>
  <c r="S5" i="1" s="1"/>
  <c r="L5" i="1" a="1"/>
  <c r="L5" i="1" s="1"/>
  <c r="N5" i="1" a="1"/>
  <c r="N5" i="1" s="1"/>
  <c r="U5" i="1" a="1"/>
  <c r="U5" i="1" s="1"/>
  <c r="W5" i="1" a="1"/>
  <c r="W5" i="1" s="1"/>
  <c r="Y5" i="1" a="1"/>
  <c r="Y5" i="1" s="1"/>
  <c r="P5" i="1" a="1"/>
  <c r="P5" i="1" s="1"/>
  <c r="R5" i="1" a="1"/>
  <c r="R5" i="1" s="1"/>
  <c r="T5" i="1" a="1"/>
  <c r="T5" i="1" s="1"/>
  <c r="M5" i="1" a="1"/>
  <c r="M5" i="1" s="1"/>
  <c r="K5" i="1" a="1"/>
  <c r="K5" i="1" s="1"/>
</calcChain>
</file>

<file path=xl/sharedStrings.xml><?xml version="1.0" encoding="utf-8"?>
<sst xmlns="http://schemas.openxmlformats.org/spreadsheetml/2006/main" count="81" uniqueCount="41">
  <si>
    <t>الاسم</t>
  </si>
  <si>
    <t>المنصب</t>
  </si>
  <si>
    <t>حالة</t>
  </si>
  <si>
    <t>العمر</t>
  </si>
  <si>
    <t>الخدمة</t>
  </si>
  <si>
    <t>الجنس</t>
  </si>
  <si>
    <t>عدد الكادر كله</t>
  </si>
  <si>
    <t>ايمان</t>
  </si>
  <si>
    <t>تدريسي</t>
  </si>
  <si>
    <t>متزوج</t>
  </si>
  <si>
    <t>انثى</t>
  </si>
  <si>
    <t>عدد المدرسين الذكور</t>
  </si>
  <si>
    <t>جميل</t>
  </si>
  <si>
    <t>اعزب</t>
  </si>
  <si>
    <t>ذكر</t>
  </si>
  <si>
    <t>عدد المدرسين الاناث</t>
  </si>
  <si>
    <t>جورج</t>
  </si>
  <si>
    <t>عدد المدرسين الذين أعمارهم من 10 - 20</t>
  </si>
  <si>
    <t>حسين</t>
  </si>
  <si>
    <t>اداري</t>
  </si>
  <si>
    <t>عدد المدرسات الذين أعمارهن من 10 - 20</t>
  </si>
  <si>
    <t>حوراء</t>
  </si>
  <si>
    <t>عدد المدرسين الذين أعمارهم من 30 - 40</t>
  </si>
  <si>
    <t>خديجة</t>
  </si>
  <si>
    <t>عدد المدرسات الذين أعمارهن من 30 - 40</t>
  </si>
  <si>
    <t>رقية</t>
  </si>
  <si>
    <t>عدد المدرسين الذين أعمارهم من 40 - 50</t>
  </si>
  <si>
    <t>زهراء</t>
  </si>
  <si>
    <t>عدد المدرسات الذين أعمارهن من 40 - 50</t>
  </si>
  <si>
    <t>زينب</t>
  </si>
  <si>
    <t>عدد المدرسين الذين خدمتهم من 10 - 20</t>
  </si>
  <si>
    <t>سعاد</t>
  </si>
  <si>
    <t>عدد المدرسات الذين خدمتهن من 10 - 20</t>
  </si>
  <si>
    <t>علي</t>
  </si>
  <si>
    <t>عدد المدرسين الذين خدمتهم من 21 - 30</t>
  </si>
  <si>
    <t>فاطمة</t>
  </si>
  <si>
    <t>عدد المدرسات الذين خدمتهن من 21 - 30</t>
  </si>
  <si>
    <t>قادر</t>
  </si>
  <si>
    <t xml:space="preserve"> </t>
  </si>
  <si>
    <t xml:space="preserve">  </t>
  </si>
  <si>
    <t>محمد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</si>
</sst>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 indent="1"/>
    </xf>
  </cellXfs>
  <cellStyles count="1">
    <cellStyle name="Normal" xfId="0" builtinId="0"/>
  </cellStyles>
  <dxfs count="1"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7"/>
  <sheetViews>
    <sheetView rightToLeft="1" tabSelected="1" workbookViewId="0">
      <selection activeCell="K15" sqref="K15"/>
    </sheetView>
  </sheetViews>
  <sheetFormatPr defaultRowHeight="14.5" x14ac:dyDescent="0.35"/>
  <cols>
    <col min="7" max="8" width="0.6328125" customWidth="1"/>
    <col min="9" max="9" width="34.81640625" customWidth="1"/>
    <col min="11" max="11" width="7.36328125" style="1" customWidth="1"/>
    <col min="12" max="25" width="8.7265625" style="1"/>
  </cols>
  <sheetData>
    <row r="1" spans="1:30" ht="24" customHeight="1" x14ac:dyDescent="0.35"/>
    <row r="2" spans="1:30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I2" t="s">
        <v>6</v>
      </c>
      <c r="J2">
        <f>COUNTA(A3:A17)</f>
        <v>15</v>
      </c>
      <c r="K2" s="1" t="str">
        <f>IF(COLUMNS($K$2:K2)&gt;$J$2,"",INDEX($A$3:$A$17,COLUMNS($K$2:K2)))</f>
        <v>ايمان</v>
      </c>
      <c r="L2" s="1" t="str">
        <f>IF(COLUMNS($K$2:L2)&gt;$J$2,"",INDEX($A$3:$A$17,COLUMNS($K$2:L2)))</f>
        <v>جميل</v>
      </c>
      <c r="M2" s="1" t="str">
        <f>IF(COLUMNS($K$2:M2)&gt;$J$2,"",INDEX($A$3:$A$17,COLUMNS($K$2:M2)))</f>
        <v>جورج</v>
      </c>
      <c r="N2" s="1" t="str">
        <f>IF(COLUMNS($K$2:N2)&gt;$J$2,"",INDEX($A$3:$A$17,COLUMNS($K$2:N2)))</f>
        <v>حسين</v>
      </c>
      <c r="O2" s="1" t="str">
        <f>IF(COLUMNS($K$2:O2)&gt;$J$2,"",INDEX($A$3:$A$17,COLUMNS($K$2:O2)))</f>
        <v>حوراء</v>
      </c>
      <c r="P2" s="1" t="str">
        <f>IF(COLUMNS($K$2:P2)&gt;$J$2,"",INDEX($A$3:$A$17,COLUMNS($K$2:P2)))</f>
        <v>خديجة</v>
      </c>
      <c r="Q2" s="1" t="str">
        <f>IF(COLUMNS($K$2:Q2)&gt;$J$2,"",INDEX($A$3:$A$17,COLUMNS($K$2:Q2)))</f>
        <v>رقية</v>
      </c>
      <c r="R2" s="1" t="str">
        <f>IF(COLUMNS($K$2:R2)&gt;$J$2,"",INDEX($A$3:$A$17,COLUMNS($K$2:R2)))</f>
        <v>زهراء</v>
      </c>
      <c r="S2" s="1" t="str">
        <f>IF(COLUMNS($K$2:S2)&gt;$J$2,"",INDEX($A$3:$A$17,COLUMNS($K$2:S2)))</f>
        <v>زينب</v>
      </c>
      <c r="T2" s="1" t="str">
        <f>IF(COLUMNS($K$2:T2)&gt;$J$2,"",INDEX($A$3:$A$17,COLUMNS($K$2:T2)))</f>
        <v>سعاد</v>
      </c>
      <c r="U2" s="1" t="str">
        <f>IF(COLUMNS($K$2:U2)&gt;$J$2,"",INDEX($A$3:$A$17,COLUMNS($K$2:U2)))</f>
        <v>علي</v>
      </c>
      <c r="V2" s="1" t="str">
        <f>IF(COLUMNS($K$2:V2)&gt;$J$2,"",INDEX($A$3:$A$17,COLUMNS($K$2:V2)))</f>
        <v>فاطمة</v>
      </c>
      <c r="W2" s="1" t="str">
        <f>IF(COLUMNS($K$2:W2)&gt;$J$2,"",INDEX($A$3:$A$17,COLUMNS($K$2:W2)))</f>
        <v>قادر</v>
      </c>
      <c r="X2" s="1" t="str">
        <f>IF(COLUMNS($K$2:X2)&gt;$J$2,"",INDEX($A$3:$A$17,COLUMNS($K$2:X2)))</f>
        <v>علي</v>
      </c>
      <c r="Y2" s="1" t="str">
        <f>IF(COLUMNS($K$2:Y2)&gt;$J$2,"",INDEX($A$3:$A$17,COLUMNS($K$2:Y2)))</f>
        <v>محمد</v>
      </c>
      <c r="Z2" t="str">
        <f>IF(COLUMNS($K$2:Z2)&gt;$J$2,"",INDEX($A$3:$A$17,COLUMNS($K$2:Z2)))</f>
        <v/>
      </c>
      <c r="AA2" t="str">
        <f>IF(COLUMNS($K$2:AA2)&gt;$J$2,"",INDEX($A$3:$A$17,COLUMNS($K$2:AA2)))</f>
        <v/>
      </c>
      <c r="AB2" t="str">
        <f>IF(COLUMNS($K$2:AB2)&gt;$J$2,"",INDEX($A$3:$A$17,COLUMNS($K$2:AB2)))</f>
        <v/>
      </c>
      <c r="AC2" t="str">
        <f>IF(COLUMNS($K$2:AC2)&gt;$J$2,"",INDEX($A$3:$A$17,COLUMNS($K$2:AC2)))</f>
        <v/>
      </c>
      <c r="AD2" t="str">
        <f>IF(COLUMNS($K$2:AD2)&gt;$J$2,"",INDEX($A$3:$A$17,COLUMNS($K$2:AD2)))</f>
        <v/>
      </c>
    </row>
    <row r="3" spans="1:30" x14ac:dyDescent="0.35">
      <c r="A3" t="s">
        <v>7</v>
      </c>
      <c r="B3" t="s">
        <v>8</v>
      </c>
      <c r="C3" t="s">
        <v>9</v>
      </c>
      <c r="D3">
        <v>46</v>
      </c>
      <c r="E3">
        <v>17</v>
      </c>
      <c r="F3" t="s">
        <v>10</v>
      </c>
      <c r="I3" t="s">
        <v>11</v>
      </c>
      <c r="J3">
        <f>COUNTIFS(F3:F17,"ذكر", B3:B17,"تدريسي")</f>
        <v>5</v>
      </c>
      <c r="K3" s="1" t="str">
        <f t="array" ref="K3">IF(COLUMNS($K$3:K3)&gt;$J$3,"",INDEX($A$3:$A$17,SMALL(IF($A$3:$A$17&lt;&gt;"",IF($F$3:$F$17="ذكر",ROW($A$3:$A$17)-ROW($A$3)+1)),COLUMNS($K$3:K3))))</f>
        <v>جميل</v>
      </c>
      <c r="L3" s="1" t="str">
        <f t="array" ref="L3">IF(COLUMNS($K$3:L3)&gt;$J$3,"",INDEX($A$3:$A$17,SMALL(IF($A$3:$A$17&lt;&gt;"",IF($F$3:$F$17="ذكر",ROW($A$3:$A$17)-ROW($A$3)+1)),COLUMNS($K$3:L3))))</f>
        <v>جورج</v>
      </c>
      <c r="M3" s="1" t="str">
        <f t="array" ref="M3">IF(COLUMNS($K$3:M3)&gt;$J$3,"",INDEX($A$3:$A$17,SMALL(IF($A$3:$A$17&lt;&gt;"",IF($F$3:$F$17="ذكر",ROW($A$3:$A$17)-ROW($A$3)+1)),COLUMNS($K$3:M3))))</f>
        <v>حسين</v>
      </c>
      <c r="N3" s="1" t="str">
        <f t="array" ref="N3">IF(COLUMNS($K$3:N3)&gt;$J$3,"",INDEX($A$3:$A$17,SMALL(IF($A$3:$A$17&lt;&gt;"",IF($F$3:$F$17="ذكر",ROW($A$3:$A$17)-ROW($A$3)+1)),COLUMNS($K$3:N3))))</f>
        <v>علي</v>
      </c>
      <c r="O3" s="1" t="str">
        <f t="array" ref="O3">IF(COLUMNS($K$3:O3)&gt;$J$3,"",INDEX($A$3:$A$17,SMALL(IF($A$3:$A$17&lt;&gt;"",IF($F$3:$F$17="ذكر",ROW($A$3:$A$17)-ROW($A$3)+1)),COLUMNS($K$3:O3))))</f>
        <v>قادر</v>
      </c>
      <c r="P3" s="1" t="str">
        <f t="array" ref="P3">IF(COLUMNS($K$3:P3)&gt;$J$3,"",INDEX($A$3:$A$17,SMALL(IF($A$3:$A$17&lt;&gt;"",IF($F$3:$F$17="ذكر",ROW($A$3:$A$17)-ROW($A$3)+1)),COLUMNS($K$3:P3))))</f>
        <v/>
      </c>
      <c r="Q3" s="1" t="str">
        <f t="array" ref="Q3">IF(COLUMNS($K$3:Q3)&gt;$J$3,"",INDEX($A$3:$A$17,SMALL(IF($A$3:$A$17&lt;&gt;"",IF($F$3:$F$17="ذكر",ROW($A$3:$A$17)-ROW($A$3)+1)),COLUMNS($K$3:Q3))))</f>
        <v/>
      </c>
      <c r="R3" s="1" t="str">
        <f t="array" ref="R3">IF(COLUMNS($K$3:R3)&gt;$J$3,"",INDEX($A$3:$A$17,SMALL(IF($A$3:$A$17&lt;&gt;"",IF($F$3:$F$17="ذكر",ROW($A$3:$A$17)-ROW($A$3)+1)),COLUMNS($K$3:R3))))</f>
        <v/>
      </c>
      <c r="S3" s="1" t="str">
        <f t="array" ref="S3">IF(COLUMNS($K$3:S3)&gt;$J$3,"",INDEX($A$3:$A$17,SMALL(IF($A$3:$A$17&lt;&gt;"",IF($F$3:$F$17="ذكر",ROW($A$3:$A$17)-ROW($A$3)+1)),COLUMNS($K$3:S3))))</f>
        <v/>
      </c>
      <c r="T3" s="1" t="str">
        <f t="array" ref="T3">IF(COLUMNS($K$3:T3)&gt;$J$3,"",INDEX($A$3:$A$17,SMALL(IF($A$3:$A$17&lt;&gt;"",IF($F$3:$F$17="ذكر",ROW($A$3:$A$17)-ROW($A$3)+1)),COLUMNS($K$3:T3))))</f>
        <v/>
      </c>
      <c r="U3" s="1" t="str">
        <f t="array" ref="U3">IF(COLUMNS($K$3:U3)&gt;$J$3,"",INDEX($A$3:$A$17,SMALL(IF($A$3:$A$17&lt;&gt;"",IF($F$3:$F$17="ذكر",ROW($A$3:$A$17)-ROW($A$3)+1)),COLUMNS($K$3:U3))))</f>
        <v/>
      </c>
      <c r="V3" s="1" t="str">
        <f t="array" ref="V3">IF(COLUMNS($K$3:V3)&gt;$J$3,"",INDEX($A$3:$A$17,SMALL(IF($A$3:$A$17&lt;&gt;"",IF($F$3:$F$17="ذكر",ROW($A$3:$A$17)-ROW($A$3)+1)),COLUMNS($K$3:V3))))</f>
        <v/>
      </c>
      <c r="W3" s="1" t="str">
        <f t="array" ref="W3">IF(COLUMNS($K$3:W3)&gt;$J$3,"",INDEX($A$3:$A$17,SMALL(IF($A$3:$A$17&lt;&gt;"",IF($F$3:$F$17="ذكر",ROW($A$3:$A$17)-ROW($A$3)+1)),COLUMNS($K$3:W3))))</f>
        <v/>
      </c>
      <c r="X3" s="1" t="str">
        <f t="array" ref="X3">IF(COLUMNS($K$3:X3)&gt;$J$3,"",INDEX($A$3:$A$17,SMALL(IF($A$3:$A$17&lt;&gt;"",IF($F$3:$F$17="ذكر",ROW($A$3:$A$17)-ROW($A$3)+1)),COLUMNS($K$3:X3))))</f>
        <v/>
      </c>
      <c r="Y3" s="1" t="str">
        <f t="array" ref="Y3">IF(COLUMNS($K$3:Y3)&gt;$J$3,"",INDEX($A$3:$A$17,SMALL(IF($A$3:$A$17&lt;&gt;"",IF($F$3:$F$17="ذكر",ROW($A$3:$A$17)-ROW($A$3)+1)),COLUMNS($K$3:Y3))))</f>
        <v/>
      </c>
    </row>
    <row r="4" spans="1:30" x14ac:dyDescent="0.35">
      <c r="A4" t="s">
        <v>12</v>
      </c>
      <c r="B4" t="s">
        <v>8</v>
      </c>
      <c r="C4" t="s">
        <v>13</v>
      </c>
      <c r="D4">
        <v>45</v>
      </c>
      <c r="E4">
        <v>12</v>
      </c>
      <c r="F4" t="s">
        <v>14</v>
      </c>
      <c r="I4" t="s">
        <v>15</v>
      </c>
      <c r="J4">
        <f>COUNTIFS(F3:F17,"انثى", B3:B17,"تدريسي")</f>
        <v>7</v>
      </c>
      <c r="K4" s="1" t="str">
        <f t="array" ref="K4">IF(COLUMNS($K$3:K3)&gt;$J$4,"",INDEX($A$3:$A$17,SMALL(IF($A$3:$A$17&lt;&gt;"",IF($F$3:$F$17="انثى",ROW($A$3:$A$17)-ROW($A$3)+1)),COLUMNS($K$3:K3))))</f>
        <v>ايمان</v>
      </c>
      <c r="L4" s="1" t="str">
        <f t="array" ref="L4">IF(COLUMNS($K$3:L3)&gt;$J$4,"",INDEX($A$3:$A$17,SMALL(IF($A$3:$A$17&lt;&gt;"",IF($F$3:$F$17="انثى",ROW($A$3:$A$17)-ROW($A$3)+1)),COLUMNS($K$3:L3))))</f>
        <v>حوراء</v>
      </c>
      <c r="M4" s="1" t="str">
        <f t="array" ref="M4">IF(COLUMNS($K$3:M3)&gt;$J$4,"",INDEX($A$3:$A$17,SMALL(IF($A$3:$A$17&lt;&gt;"",IF($F$3:$F$17="انثى",ROW($A$3:$A$17)-ROW($A$3)+1)),COLUMNS($K$3:M3))))</f>
        <v>خديجة</v>
      </c>
      <c r="N4" s="1" t="str">
        <f t="array" ref="N4">IF(COLUMNS($K$3:N3)&gt;$J$4,"",INDEX($A$3:$A$17,SMALL(IF($A$3:$A$17&lt;&gt;"",IF($F$3:$F$17="انثى",ROW($A$3:$A$17)-ROW($A$3)+1)),COLUMNS($K$3:N3))))</f>
        <v>رقية</v>
      </c>
      <c r="O4" s="1" t="str">
        <f t="array" ref="O4">IF(COLUMNS($K$3:O3)&gt;$J$4,"",INDEX($A$3:$A$17,SMALL(IF($A$3:$A$17&lt;&gt;"",IF($F$3:$F$17="انثى",ROW($A$3:$A$17)-ROW($A$3)+1)),COLUMNS($K$3:O3))))</f>
        <v>زهراء</v>
      </c>
      <c r="P4" s="1" t="str">
        <f t="array" ref="P4">IF(COLUMNS($K$3:P3)&gt;$J$4,"",INDEX($A$3:$A$17,SMALL(IF($A$3:$A$17&lt;&gt;"",IF($F$3:$F$17="انثى",ROW($A$3:$A$17)-ROW($A$3)+1)),COLUMNS($K$3:P3))))</f>
        <v>زينب</v>
      </c>
      <c r="Q4" s="1" t="str">
        <f t="array" ref="Q4">IF(COLUMNS($K$3:Q3)&gt;$J$4,"",INDEX($A$3:$A$17,SMALL(IF($A$3:$A$17&lt;&gt;"",IF($F$3:$F$17="انثى",ROW($A$3:$A$17)-ROW($A$3)+1)),COLUMNS($K$3:Q3))))</f>
        <v>سعاد</v>
      </c>
      <c r="R4" s="1" t="str">
        <f t="array" ref="R4">IF(COLUMNS($K$3:R3)&gt;$J$4,"",INDEX($A$3:$A$17,SMALL(IF($A$3:$A$17&lt;&gt;"",IF($F$3:$F$17="انثى",ROW($A$3:$A$17)-ROW($A$3)+1)),COLUMNS($K$3:R3))))</f>
        <v/>
      </c>
      <c r="S4" s="1" t="str">
        <f t="array" ref="S4">IF(COLUMNS($K$3:S3)&gt;$J$4,"",INDEX($A$3:$A$17,SMALL(IF($A$3:$A$17&lt;&gt;"",IF($F$3:$F$17="انثى",ROW($A$3:$A$17)-ROW($A$3)+1)),COLUMNS($K$3:S3))))</f>
        <v/>
      </c>
      <c r="T4" s="1" t="str">
        <f t="array" ref="T4">IF(COLUMNS($K$3:T3)&gt;$J$4,"",INDEX($A$3:$A$17,SMALL(IF($A$3:$A$17&lt;&gt;"",IF($F$3:$F$17="انثى",ROW($A$3:$A$17)-ROW($A$3)+1)),COLUMNS($K$3:T3))))</f>
        <v/>
      </c>
      <c r="U4" s="1" t="str">
        <f t="array" ref="U4">IF(COLUMNS($K$3:U3)&gt;$J$4,"",INDEX($A$3:$A$17,SMALL(IF($A$3:$A$17&lt;&gt;"",IF($F$3:$F$17="انثى",ROW($A$3:$A$17)-ROW($A$3)+1)),COLUMNS($K$3:U3))))</f>
        <v/>
      </c>
      <c r="V4" s="1" t="str">
        <f t="array" ref="V4">IF(COLUMNS($K$3:V3)&gt;$J$4,"",INDEX($A$3:$A$17,SMALL(IF($A$3:$A$17&lt;&gt;"",IF($F$3:$F$17="انثى",ROW($A$3:$A$17)-ROW($A$3)+1)),COLUMNS($K$3:V3))))</f>
        <v/>
      </c>
      <c r="W4" s="1" t="str">
        <f t="array" ref="W4">IF(COLUMNS($K$3:W3)&gt;$J$4,"",INDEX($A$3:$A$17,SMALL(IF($A$3:$A$17&lt;&gt;"",IF($F$3:$F$17="انثى",ROW($A$3:$A$17)-ROW($A$3)+1)),COLUMNS($K$3:W3))))</f>
        <v/>
      </c>
      <c r="X4" s="1" t="str">
        <f t="array" ref="X4">IF(COLUMNS($K$3:X3)&gt;$J$4,"",INDEX($A$3:$A$17,SMALL(IF($A$3:$A$17&lt;&gt;"",IF($F$3:$F$17="انثى",ROW($A$3:$A$17)-ROW($A$3)+1)),COLUMNS($K$3:X3))))</f>
        <v/>
      </c>
      <c r="Y4" s="1" t="str">
        <f t="array" ref="Y4">IF(COLUMNS($K$3:Y3)&gt;$J$4,"",INDEX($A$3:$A$17,SMALL(IF($A$3:$A$17&lt;&gt;"",IF($F$3:$F$17="انثى",ROW($A$3:$A$17)-ROW($A$3)+1)),COLUMNS($K$3:Y3))))</f>
        <v/>
      </c>
    </row>
    <row r="5" spans="1:30" x14ac:dyDescent="0.35">
      <c r="A5" t="s">
        <v>16</v>
      </c>
      <c r="B5" t="s">
        <v>8</v>
      </c>
      <c r="C5" t="s">
        <v>9</v>
      </c>
      <c r="D5">
        <v>35</v>
      </c>
      <c r="E5">
        <v>33</v>
      </c>
      <c r="F5" t="s">
        <v>14</v>
      </c>
      <c r="I5" t="s">
        <v>17</v>
      </c>
      <c r="J5">
        <f>COUNTIFS(F3:F17,"ذكر",B3:B17,"تدريسي", D3:D17,"&gt;9", D3:D17,"&lt;21")</f>
        <v>2</v>
      </c>
      <c r="K5" s="1" t="str">
        <f t="array" ref="K5">IF(COLUMNS($K$3:K3)&gt;$J$5,"",INDEX($A$3:$A$17,SMALL(IF($A$3:$A$17&lt;&gt;"",IF($F$3:$F$17="ذكر",IF($D$3:$D$17&gt;=10,IF($D$3:$D$17&lt;=20,ROW($A$3:$A$17)-ROW($A$3)+1)))),COLUMNS($K$3:K3))))</f>
        <v>قادر</v>
      </c>
      <c r="L5" s="1" t="str">
        <f t="array" ref="L5">IF(COLUMNS($K$3:L3)&gt;$J$5,"",INDEX($A$3:$A$17,SMALL(IF($A$3:$A$17&lt;&gt;"",IF($F$3:$F$17="ذكر",IF($D$3:$D$17&gt;=10,IF($D$3:$D$17&lt;=20,ROW($A$3:$A$17)-ROW($A$3)+1)))),COLUMNS($K$3:L3))))</f>
        <v>علي</v>
      </c>
      <c r="M5" s="1" t="str">
        <f t="array" ref="M5">IF(COLUMNS($K$3:M3)&gt;$J$5,"",INDEX($A$3:$A$17,SMALL(IF($A$3:$A$17&lt;&gt;"",IF($F$3:$F$17="ذكر",IF($D$3:$D$17&gt;=10,IF($D$3:$D$17&lt;=20,ROW($A$3:$A$17)-ROW($A$3)+1)))),COLUMNS($K$3:M3))))</f>
        <v/>
      </c>
      <c r="N5" s="1" t="str">
        <f t="array" ref="N5">IF(COLUMNS($K$3:N3)&gt;$J$5,"",INDEX($A$3:$A$17,SMALL(IF($A$3:$A$17&lt;&gt;"",IF($F$3:$F$17="ذكر",IF($D$3:$D$17&gt;=10,IF($D$3:$D$17&lt;=20,ROW($A$3:$A$17)-ROW($A$3)+1)))),COLUMNS($K$3:N3))))</f>
        <v/>
      </c>
      <c r="O5" s="1" t="str">
        <f t="array" ref="O5">IF(COLUMNS($K$3:O3)&gt;$J$5,"",INDEX($A$3:$A$17,SMALL(IF($A$3:$A$17&lt;&gt;"",IF($F$3:$F$17="ذكر",IF($D$3:$D$17&gt;=10,IF($D$3:$D$17&lt;=20,ROW($A$3:$A$17)-ROW($A$3)+1)))),COLUMNS($K$3:O3))))</f>
        <v/>
      </c>
      <c r="P5" s="1" t="str">
        <f t="array" ref="P5">IF(COLUMNS($K$3:P3)&gt;$J$5,"",INDEX($A$3:$A$17,SMALL(IF($A$3:$A$17&lt;&gt;"",IF($F$3:$F$17="ذكر",IF($D$3:$D$17&gt;=10,IF($D$3:$D$17&lt;=20,ROW($A$3:$A$17)-ROW($A$3)+1)))),COLUMNS($K$3:P3))))</f>
        <v/>
      </c>
      <c r="Q5" s="1" t="str">
        <f t="array" ref="Q5">IF(COLUMNS($K$3:Q3)&gt;$J$5,"",INDEX($A$3:$A$17,SMALL(IF($A$3:$A$17&lt;&gt;"",IF($F$3:$F$17="ذكر",IF($D$3:$D$17&gt;=10,IF($D$3:$D$17&lt;=20,ROW($A$3:$A$17)-ROW($A$3)+1)))),COLUMNS($K$3:Q3))))</f>
        <v/>
      </c>
      <c r="R5" s="1" t="str">
        <f t="array" ref="R5">IF(COLUMNS($K$3:R3)&gt;$J$5,"",INDEX($A$3:$A$17,SMALL(IF($A$3:$A$17&lt;&gt;"",IF($F$3:$F$17="ذكر",IF($D$3:$D$17&gt;=10,IF($D$3:$D$17&lt;=20,ROW($A$3:$A$17)-ROW($A$3)+1)))),COLUMNS($K$3:R3))))</f>
        <v/>
      </c>
      <c r="S5" s="1" t="str">
        <f t="array" ref="S5">IF(COLUMNS($K$3:S3)&gt;$J$5,"",INDEX($A$3:$A$17,SMALL(IF($A$3:$A$17&lt;&gt;"",IF($F$3:$F$17="ذكر",IF($D$3:$D$17&gt;=10,IF($D$3:$D$17&lt;=20,ROW($A$3:$A$17)-ROW($A$3)+1)))),COLUMNS($K$3:S3))))</f>
        <v/>
      </c>
      <c r="T5" s="1" t="str">
        <f t="array" ref="T5">IF(COLUMNS($K$3:T3)&gt;$J$5,"",INDEX($A$3:$A$17,SMALL(IF($A$3:$A$17&lt;&gt;"",IF($F$3:$F$17="ذكر",IF($D$3:$D$17&gt;=10,IF($D$3:$D$17&lt;=20,ROW($A$3:$A$17)-ROW($A$3)+1)))),COLUMNS($K$3:T3))))</f>
        <v/>
      </c>
      <c r="U5" s="1" t="str">
        <f t="array" ref="U5">IF(COLUMNS($K$3:U3)&gt;$J$5,"",INDEX($A$3:$A$17,SMALL(IF($A$3:$A$17&lt;&gt;"",IF($F$3:$F$17="ذكر",IF($D$3:$D$17&gt;=10,IF($D$3:$D$17&lt;=20,ROW($A$3:$A$17)-ROW($A$3)+1)))),COLUMNS($K$3:U3))))</f>
        <v/>
      </c>
      <c r="V5" s="1" t="str">
        <f t="array" ref="V5">IF(COLUMNS($K$3:V3)&gt;$J$5,"",INDEX($A$3:$A$17,SMALL(IF($A$3:$A$17&lt;&gt;"",IF($F$3:$F$17="ذكر",IF($D$3:$D$17&gt;=10,IF($D$3:$D$17&lt;=20,ROW($A$3:$A$17)-ROW($A$3)+1)))),COLUMNS($K$3:V3))))</f>
        <v/>
      </c>
      <c r="W5" s="1" t="str">
        <f t="array" ref="W5">IF(COLUMNS($K$3:W3)&gt;$J$5,"",INDEX($A$3:$A$17,SMALL(IF($A$3:$A$17&lt;&gt;"",IF($F$3:$F$17="ذكر",IF($D$3:$D$17&gt;=10,IF($D$3:$D$17&lt;=20,ROW($A$3:$A$17)-ROW($A$3)+1)))),COLUMNS($K$3:W3))))</f>
        <v/>
      </c>
      <c r="X5" s="1" t="str">
        <f t="array" ref="X5">IF(COLUMNS($K$3:X3)&gt;$J$5,"",INDEX($A$3:$A$17,SMALL(IF($A$3:$A$17&lt;&gt;"",IF($F$3:$F$17="ذكر",IF($D$3:$D$17&gt;=10,IF($D$3:$D$17&lt;=20,ROW($A$3:$A$17)-ROW($A$3)+1)))),COLUMNS($K$3:X3))))</f>
        <v/>
      </c>
      <c r="Y5" s="1" t="str">
        <f t="array" ref="Y5">IF(COLUMNS($K$3:Y3)&gt;$J$5,"",INDEX($A$3:$A$17,SMALL(IF($A$3:$A$17&lt;&gt;"",IF($F$3:$F$17="ذكر",IF($D$3:$D$17&gt;=10,IF($D$3:$D$17&lt;=20,ROW($A$3:$A$17)-ROW($A$3)+1)))),COLUMNS($K$3:Y3))))</f>
        <v/>
      </c>
    </row>
    <row r="6" spans="1:30" x14ac:dyDescent="0.35">
      <c r="A6" t="s">
        <v>18</v>
      </c>
      <c r="B6" t="s">
        <v>19</v>
      </c>
      <c r="C6" t="s">
        <v>9</v>
      </c>
      <c r="D6">
        <v>60</v>
      </c>
      <c r="E6">
        <v>30</v>
      </c>
      <c r="F6" t="s">
        <v>14</v>
      </c>
      <c r="I6" t="s">
        <v>20</v>
      </c>
      <c r="J6">
        <f>COUNTIFS(F3:F17,"انثى",B3:B17,"تدريسي", D3:D17,"&gt;9", D3:D17,"&lt;21")</f>
        <v>1</v>
      </c>
      <c r="K6" s="1" t="str">
        <f t="array" ref="K6">IF(COLUMNS($K$3:K4)&gt;$J$6,"",INDEX($A$3:$A$17,SMALL(IF($A$3:$A$17&lt;&gt;"",IF($F$3:$F$17="انثى",IF($D$3:$D$17&gt;=10,IF($D$3:$D$17&lt;=20,ROW($A$3:$A$17)-ROW($A$3)+1)))),COLUMNS($K$3:K4))))</f>
        <v>خديجة</v>
      </c>
      <c r="L6" s="1" t="str">
        <f t="array" ref="L6">IF(COLUMNS($K$3:L4)&gt;$J$6,"",INDEX($A$3:$A$17,SMALL(IF($A$3:$A$17&lt;&gt;"",IF($F$3:$F$17="انثى",IF($D$3:$D$17&gt;=10,IF($D$3:$D$17&lt;=20,ROW($A$3:$A$17)-ROW($A$3)+1)))),COLUMNS($K$3:L4))))</f>
        <v/>
      </c>
      <c r="M6" s="1" t="str">
        <f t="array" ref="M6">IF(COLUMNS($K$3:M4)&gt;$J$6,"",INDEX($A$3:$A$17,SMALL(IF($A$3:$A$17&lt;&gt;"",IF($F$3:$F$17="انثى",IF($D$3:$D$17&gt;=10,IF($D$3:$D$17&lt;=20,ROW($A$3:$A$17)-ROW($A$3)+1)))),COLUMNS($K$3:M4))))</f>
        <v/>
      </c>
      <c r="N6" s="1" t="str">
        <f t="array" ref="N6">IF(COLUMNS($K$3:N4)&gt;$J$6,"",INDEX($A$3:$A$17,SMALL(IF($A$3:$A$17&lt;&gt;"",IF($F$3:$F$17="انثى",IF($D$3:$D$17&gt;=10,IF($D$3:$D$17&lt;=20,ROW($A$3:$A$17)-ROW($A$3)+1)))),COLUMNS($K$3:N4))))</f>
        <v/>
      </c>
      <c r="O6" s="1" t="str">
        <f t="array" ref="O6">IF(COLUMNS($K$3:O4)&gt;$J$6,"",INDEX($A$3:$A$17,SMALL(IF($A$3:$A$17&lt;&gt;"",IF($F$3:$F$17="انثى",IF($D$3:$D$17&gt;=10,IF($D$3:$D$17&lt;=20,ROW($A$3:$A$17)-ROW($A$3)+1)))),COLUMNS($K$3:O4))))</f>
        <v/>
      </c>
      <c r="P6" s="1" t="str">
        <f t="array" ref="P6">IF(COLUMNS($K$3:P4)&gt;$J$6,"",INDEX($A$3:$A$17,SMALL(IF($A$3:$A$17&lt;&gt;"",IF($F$3:$F$17="انثى",IF($D$3:$D$17&gt;=10,IF($D$3:$D$17&lt;=20,ROW($A$3:$A$17)-ROW($A$3)+1)))),COLUMNS($K$3:P4))))</f>
        <v/>
      </c>
      <c r="Q6" s="1" t="str">
        <f t="array" ref="Q6">IF(COLUMNS($K$3:Q4)&gt;$J$6,"",INDEX($A$3:$A$17,SMALL(IF($A$3:$A$17&lt;&gt;"",IF($F$3:$F$17="انثى",IF($D$3:$D$17&gt;=10,IF($D$3:$D$17&lt;=20,ROW($A$3:$A$17)-ROW($A$3)+1)))),COLUMNS($K$3:Q4))))</f>
        <v/>
      </c>
      <c r="R6" s="1" t="str">
        <f t="array" ref="R6">IF(COLUMNS($K$3:R4)&gt;$J$6,"",INDEX($A$3:$A$17,SMALL(IF($A$3:$A$17&lt;&gt;"",IF($F$3:$F$17="انثى",IF($D$3:$D$17&gt;=10,IF($D$3:$D$17&lt;=20,ROW($A$3:$A$17)-ROW($A$3)+1)))),COLUMNS($K$3:R4))))</f>
        <v/>
      </c>
      <c r="S6" s="1" t="str">
        <f t="array" ref="S6">IF(COLUMNS($K$3:S4)&gt;$J$6,"",INDEX($A$3:$A$17,SMALL(IF($A$3:$A$17&lt;&gt;"",IF($F$3:$F$17="انثى",IF($D$3:$D$17&gt;=10,IF($D$3:$D$17&lt;=20,ROW($A$3:$A$17)-ROW($A$3)+1)))),COLUMNS($K$3:S4))))</f>
        <v/>
      </c>
      <c r="T6" s="1" t="str">
        <f t="array" ref="T6">IF(COLUMNS($K$3:T4)&gt;$J$6,"",INDEX($A$3:$A$17,SMALL(IF($A$3:$A$17&lt;&gt;"",IF($F$3:$F$17="انثى",IF($D$3:$D$17&gt;=10,IF($D$3:$D$17&lt;=20,ROW($A$3:$A$17)-ROW($A$3)+1)))),COLUMNS($K$3:T4))))</f>
        <v/>
      </c>
      <c r="U6" s="1" t="str">
        <f t="array" ref="U6">IF(COLUMNS($K$3:U4)&gt;$J$6,"",INDEX($A$3:$A$17,SMALL(IF($A$3:$A$17&lt;&gt;"",IF($F$3:$F$17="انثى",IF($D$3:$D$17&gt;=10,IF($D$3:$D$17&lt;=20,ROW($A$3:$A$17)-ROW($A$3)+1)))),COLUMNS($K$3:U4))))</f>
        <v/>
      </c>
      <c r="V6" s="1" t="str">
        <f t="array" ref="V6">IF(COLUMNS($K$3:V4)&gt;$J$6,"",INDEX($A$3:$A$17,SMALL(IF($A$3:$A$17&lt;&gt;"",IF($F$3:$F$17="انثى",IF($D$3:$D$17&gt;=10,IF($D$3:$D$17&lt;=20,ROW($A$3:$A$17)-ROW($A$3)+1)))),COLUMNS($K$3:V4))))</f>
        <v/>
      </c>
      <c r="W6" s="1" t="str">
        <f t="array" ref="W6">IF(COLUMNS($K$3:W4)&gt;$J$6,"",INDEX($A$3:$A$17,SMALL(IF($A$3:$A$17&lt;&gt;"",IF($F$3:$F$17="انثى",IF($D$3:$D$17&gt;=10,IF($D$3:$D$17&lt;=20,ROW($A$3:$A$17)-ROW($A$3)+1)))),COLUMNS($K$3:W4))))</f>
        <v/>
      </c>
      <c r="X6" s="1" t="str">
        <f t="array" ref="X6">IF(COLUMNS($K$3:X4)&gt;$J$6,"",INDEX($A$3:$A$17,SMALL(IF($A$3:$A$17&lt;&gt;"",IF($F$3:$F$17="انثى",IF($D$3:$D$17&gt;=10,IF($D$3:$D$17&lt;=20,ROW($A$3:$A$17)-ROW($A$3)+1)))),COLUMNS($K$3:X4))))</f>
        <v/>
      </c>
      <c r="Y6" s="1" t="str">
        <f t="array" ref="Y6">IF(COLUMNS($K$3:Y4)&gt;$J$6,"",INDEX($A$3:$A$17,SMALL(IF($A$3:$A$17&lt;&gt;"",IF($F$3:$F$17="انثى",IF($D$3:$D$17&gt;=10,IF($D$3:$D$17&lt;=20,ROW($A$3:$A$17)-ROW($A$3)+1)))),COLUMNS($K$3:Y4))))</f>
        <v/>
      </c>
    </row>
    <row r="7" spans="1:30" x14ac:dyDescent="0.35">
      <c r="A7" t="s">
        <v>21</v>
      </c>
      <c r="B7" t="s">
        <v>8</v>
      </c>
      <c r="C7" t="s">
        <v>13</v>
      </c>
      <c r="D7">
        <v>52</v>
      </c>
      <c r="E7">
        <v>21</v>
      </c>
      <c r="F7" t="s">
        <v>10</v>
      </c>
      <c r="I7" t="s">
        <v>22</v>
      </c>
      <c r="J7">
        <f>COUNTIFS(F3:F17,"ذكر",B3:B17,"تدريسي", D3:D17,"&gt;29", D3:D17,"&lt;41")</f>
        <v>2</v>
      </c>
    </row>
    <row r="8" spans="1:30" x14ac:dyDescent="0.35">
      <c r="A8" t="s">
        <v>23</v>
      </c>
      <c r="B8" t="s">
        <v>8</v>
      </c>
      <c r="C8" t="s">
        <v>9</v>
      </c>
      <c r="D8">
        <v>18</v>
      </c>
      <c r="E8">
        <v>20</v>
      </c>
      <c r="F8" t="s">
        <v>10</v>
      </c>
      <c r="I8" t="s">
        <v>24</v>
      </c>
      <c r="J8">
        <f>COUNTIFS(F3:F17,"انثى",B3:B17,"تدريسي", D3:D17,"&gt;29", D3:D17,"&lt;41")</f>
        <v>1</v>
      </c>
    </row>
    <row r="9" spans="1:30" x14ac:dyDescent="0.35">
      <c r="A9" t="s">
        <v>25</v>
      </c>
      <c r="B9" t="s">
        <v>8</v>
      </c>
      <c r="C9" t="s">
        <v>9</v>
      </c>
      <c r="D9">
        <v>41</v>
      </c>
      <c r="E9">
        <v>22</v>
      </c>
      <c r="F9" t="s">
        <v>10</v>
      </c>
      <c r="I9" t="s">
        <v>26</v>
      </c>
      <c r="J9">
        <f>COUNTIFS(F3:F17,"ذكر",B3:B17,"تدريسي", D3:D17,"&gt;39", D3:D17,"&lt;51")</f>
        <v>2</v>
      </c>
    </row>
    <row r="10" spans="1:30" x14ac:dyDescent="0.35">
      <c r="A10" t="s">
        <v>27</v>
      </c>
      <c r="B10" t="s">
        <v>8</v>
      </c>
      <c r="C10" t="s">
        <v>9</v>
      </c>
      <c r="D10">
        <v>55</v>
      </c>
      <c r="E10">
        <v>19</v>
      </c>
      <c r="F10" t="s">
        <v>10</v>
      </c>
      <c r="I10" t="s">
        <v>28</v>
      </c>
      <c r="J10">
        <f>COUNTIFS(F3:F17,"انثى",B3:B17,"تدريسي", D3:D17,"&gt;39", D3:D17,"&lt;51")</f>
        <v>2</v>
      </c>
    </row>
    <row r="11" spans="1:30" x14ac:dyDescent="0.35">
      <c r="A11" t="s">
        <v>29</v>
      </c>
      <c r="B11" t="s">
        <v>19</v>
      </c>
      <c r="C11" t="s">
        <v>9</v>
      </c>
      <c r="D11">
        <v>55</v>
      </c>
      <c r="E11">
        <v>15</v>
      </c>
      <c r="F11" t="s">
        <v>10</v>
      </c>
      <c r="I11" t="s">
        <v>30</v>
      </c>
      <c r="J11">
        <f>COUNTIFS(F3:F17,"ذكر",B3:B17,"تدريسي", E3:E17,"&gt;9", E3:E17,"&lt;21")</f>
        <v>4</v>
      </c>
    </row>
    <row r="12" spans="1:30" x14ac:dyDescent="0.35">
      <c r="A12" t="s">
        <v>31</v>
      </c>
      <c r="B12" t="s">
        <v>8</v>
      </c>
      <c r="C12" t="s">
        <v>9</v>
      </c>
      <c r="D12">
        <v>23</v>
      </c>
      <c r="E12">
        <v>23</v>
      </c>
      <c r="F12" t="s">
        <v>10</v>
      </c>
      <c r="I12" t="s">
        <v>32</v>
      </c>
      <c r="J12">
        <f>COUNTIFS(F3:F17,"انثى",B3:B17,"تدريسي", E3:E17,"&gt;9", E3:E17,"&lt;21")</f>
        <v>4</v>
      </c>
    </row>
    <row r="13" spans="1:30" x14ac:dyDescent="0.35">
      <c r="A13" t="s">
        <v>33</v>
      </c>
      <c r="B13" t="s">
        <v>19</v>
      </c>
      <c r="C13" t="s">
        <v>9</v>
      </c>
      <c r="D13">
        <v>50</v>
      </c>
      <c r="E13">
        <v>25</v>
      </c>
      <c r="F13" t="s">
        <v>14</v>
      </c>
      <c r="I13" t="s">
        <v>34</v>
      </c>
      <c r="J13">
        <f>COUNTIFS(F3:F17,"ذكر",B3:B17,"تدريسي", E3:E17,"&gt;20", E3:E17,"&lt;31")</f>
        <v>0</v>
      </c>
    </row>
    <row r="14" spans="1:30" x14ac:dyDescent="0.35">
      <c r="A14" t="s">
        <v>35</v>
      </c>
      <c r="B14" t="s">
        <v>8</v>
      </c>
      <c r="C14" t="s">
        <v>9</v>
      </c>
      <c r="D14">
        <v>30</v>
      </c>
      <c r="E14">
        <v>14</v>
      </c>
      <c r="F14" t="s">
        <v>10</v>
      </c>
      <c r="I14" t="s">
        <v>36</v>
      </c>
      <c r="J14">
        <f>COUNTIFS(F3:F17,"انثى",B3:B17,"تدريسي", E3:E17,"&gt;20", E3:E17,"&lt;31")</f>
        <v>3</v>
      </c>
    </row>
    <row r="15" spans="1:30" x14ac:dyDescent="0.35">
      <c r="A15" t="s">
        <v>37</v>
      </c>
      <c r="B15" t="s">
        <v>8</v>
      </c>
      <c r="C15" t="s">
        <v>9</v>
      </c>
      <c r="D15">
        <v>18</v>
      </c>
      <c r="E15">
        <v>15</v>
      </c>
      <c r="F15" t="s">
        <v>14</v>
      </c>
    </row>
    <row r="16" spans="1:30" x14ac:dyDescent="0.35">
      <c r="A16" t="s">
        <v>33</v>
      </c>
      <c r="B16" t="s">
        <v>8</v>
      </c>
      <c r="C16" t="s">
        <v>9</v>
      </c>
      <c r="D16">
        <v>20</v>
      </c>
      <c r="E16">
        <v>20</v>
      </c>
      <c r="F16" t="s">
        <v>14</v>
      </c>
      <c r="G16" t="s">
        <v>38</v>
      </c>
      <c r="H16" t="s">
        <v>39</v>
      </c>
    </row>
    <row r="17" spans="1:6" x14ac:dyDescent="0.35">
      <c r="A17" t="s">
        <v>40</v>
      </c>
      <c r="B17" t="s">
        <v>8</v>
      </c>
      <c r="C17" t="s">
        <v>9</v>
      </c>
      <c r="D17">
        <v>40</v>
      </c>
      <c r="E17">
        <v>10</v>
      </c>
      <c r="F17" t="s">
        <v>14</v>
      </c>
    </row>
  </sheetData>
  <conditionalFormatting sqref="K2:Y14">
    <cfRule type="expression" dxfId="0" priority="1">
      <formula>K2&lt;&gt;""</formula>
    </cfRule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Salim _Mali</cp:lastModifiedBy>
  <dcterms:created xsi:type="dcterms:W3CDTF">2020-02-24T18:38:08Z</dcterms:created>
  <dcterms:modified xsi:type="dcterms:W3CDTF">2020-02-24T19:18:40Z</dcterms:modified>
</cp:coreProperties>
</file>