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shed\Desktop\"/>
    </mc:Choice>
  </mc:AlternateContent>
  <xr:revisionPtr revIDLastSave="0" documentId="8_{7AE93880-A27D-4B22-B113-8B1FA87E0A6F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ورقة1" sheetId="1" r:id="rId1"/>
    <sheet name="قيود التسوية" sheetId="3" r:id="rId2"/>
    <sheet name="ورقة عمل إعداد القوائم المالية" sheetId="2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" i="2" l="1"/>
  <c r="B7" i="2"/>
  <c r="B8" i="2"/>
  <c r="B5" i="2"/>
  <c r="C4" i="2"/>
  <c r="A5" i="2"/>
  <c r="A6" i="2"/>
  <c r="A7" i="2"/>
  <c r="A8" i="2"/>
  <c r="A9" i="2"/>
  <c r="A10" i="2"/>
  <c r="A4" i="2"/>
  <c r="G4" i="2" l="1"/>
  <c r="D4" i="2"/>
  <c r="F4" i="2" s="1"/>
  <c r="G9" i="2" l="1"/>
  <c r="G10" i="2"/>
  <c r="K10" i="2" s="1"/>
  <c r="F12" i="2"/>
  <c r="G13" i="2"/>
  <c r="F14" i="2"/>
  <c r="H14" i="2" s="1"/>
  <c r="F8" i="2"/>
  <c r="J8" i="2" s="1"/>
  <c r="F5" i="2"/>
  <c r="H5" i="2" s="1"/>
  <c r="F7" i="2"/>
  <c r="H7" i="2" s="1"/>
  <c r="F6" i="2"/>
  <c r="H6" i="2" s="1"/>
  <c r="C11" i="2"/>
  <c r="B11" i="2"/>
  <c r="H15" i="2" l="1"/>
  <c r="K13" i="2"/>
  <c r="J12" i="2"/>
  <c r="K9" i="2"/>
  <c r="D15" i="2" l="1"/>
  <c r="E15" i="2"/>
  <c r="F15" i="2"/>
  <c r="G15" i="2"/>
  <c r="I15" i="2"/>
  <c r="H16" i="2" s="1"/>
  <c r="K16" i="2" s="1"/>
  <c r="J15" i="2"/>
  <c r="K15" i="2"/>
  <c r="I16" i="2" l="1"/>
  <c r="I17" i="2" s="1"/>
  <c r="J16" i="2"/>
  <c r="J17" i="2" s="1"/>
  <c r="K17" i="2" l="1"/>
  <c r="H17" i="2"/>
</calcChain>
</file>

<file path=xl/sharedStrings.xml><?xml version="1.0" encoding="utf-8"?>
<sst xmlns="http://schemas.openxmlformats.org/spreadsheetml/2006/main" count="34" uniqueCount="27">
  <si>
    <t>ظهرت الأرصدة التالية في دفاتر الشركة المتحدة  للتجارة في 1440/12/30هـ</t>
  </si>
  <si>
    <t>اسم الحساب</t>
  </si>
  <si>
    <t>المبلغ</t>
  </si>
  <si>
    <t>المبيعات</t>
  </si>
  <si>
    <t>المشتريات</t>
  </si>
  <si>
    <t>مصاريف نقل المشتريات</t>
  </si>
  <si>
    <t>مرتبات وأجور العمال</t>
  </si>
  <si>
    <t>آلات ومعدات</t>
  </si>
  <si>
    <t>مجمع استهلاك الآلات</t>
  </si>
  <si>
    <t>رأس المال</t>
  </si>
  <si>
    <t>المطلوب:</t>
  </si>
  <si>
    <t>ميزان المراجعة قبل التسويات</t>
  </si>
  <si>
    <t>التسويات</t>
  </si>
  <si>
    <t>ميزان المراجعة بعد التسويات</t>
  </si>
  <si>
    <t>قائمة الدخل</t>
  </si>
  <si>
    <t>قائمة المركز المالي</t>
  </si>
  <si>
    <t>مدين</t>
  </si>
  <si>
    <t>دائن</t>
  </si>
  <si>
    <t>أصول</t>
  </si>
  <si>
    <t>خصوم</t>
  </si>
  <si>
    <t>الإجمالي</t>
  </si>
  <si>
    <t>مصاريف مقدمة</t>
  </si>
  <si>
    <t>إجمالي</t>
  </si>
  <si>
    <t>الأرباح / الخسائر</t>
  </si>
  <si>
    <t>تصميم نموذج لورقة عمل إعداد القوائم المالية</t>
  </si>
  <si>
    <t>مصاريف مستحقة</t>
  </si>
  <si>
    <t>مصاريف إستهلاك الآلات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</si>
</sst>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70C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name val="Calibri Light"/>
      <family val="2"/>
      <charset val="178"/>
    </font>
    <font>
      <sz val="14"/>
      <color theme="1"/>
      <name val="Calibri"/>
      <family val="2"/>
      <charset val="178"/>
      <scheme val="minor"/>
    </font>
    <font>
      <sz val="14"/>
      <color rgb="FF000000"/>
      <name val="Calibri"/>
      <family val="2"/>
      <charset val="178"/>
      <scheme val="minor"/>
    </font>
    <font>
      <sz val="14"/>
      <color theme="1"/>
      <name val="Calibri Light"/>
      <family val="1"/>
      <charset val="178"/>
      <scheme val="major"/>
    </font>
    <font>
      <sz val="14"/>
      <color rgb="FF00B0F0"/>
      <name val="Calibri"/>
      <family val="2"/>
      <charset val="178"/>
      <scheme val="minor"/>
    </font>
    <font>
      <sz val="14"/>
      <name val="Calibri"/>
      <family val="2"/>
      <charset val="178"/>
      <scheme val="minor"/>
    </font>
    <font>
      <b/>
      <sz val="14"/>
      <color theme="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E699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gradientFill degree="90">
        <stop position="0">
          <color theme="0"/>
        </stop>
        <stop position="0.5">
          <color rgb="FFFF0000"/>
        </stop>
        <stop position="1">
          <color theme="0"/>
        </stop>
      </gradientFill>
    </fill>
    <fill>
      <gradientFill>
        <stop position="0">
          <color theme="0"/>
        </stop>
        <stop position="0.5">
          <color rgb="FF002060"/>
        </stop>
        <stop position="1">
          <color theme="0"/>
        </stop>
      </gradientFill>
    </fill>
  </fills>
  <borders count="3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10" fillId="10" borderId="17" xfId="0" applyFont="1" applyFill="1" applyBorder="1" applyAlignment="1">
      <alignment horizontal="center" vertical="center"/>
    </xf>
    <xf numFmtId="0" fontId="8" fillId="13" borderId="14" xfId="0" applyFont="1" applyFill="1" applyBorder="1" applyAlignment="1">
      <alignment horizontal="center" vertical="center"/>
    </xf>
    <xf numFmtId="0" fontId="8" fillId="11" borderId="14" xfId="0" applyFont="1" applyFill="1" applyBorder="1" applyAlignment="1">
      <alignment horizontal="center" vertical="center"/>
    </xf>
    <xf numFmtId="0" fontId="8" fillId="11" borderId="19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8" fillId="12" borderId="22" xfId="0" applyFont="1" applyFill="1" applyBorder="1" applyAlignment="1">
      <alignment horizontal="center" vertical="center"/>
    </xf>
    <xf numFmtId="0" fontId="8" fillId="12" borderId="9" xfId="0" applyFont="1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/>
    </xf>
    <xf numFmtId="0" fontId="8" fillId="11" borderId="18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8" fillId="11" borderId="16" xfId="0" applyFont="1" applyFill="1" applyBorder="1" applyAlignment="1">
      <alignment horizontal="center" vertical="center"/>
    </xf>
    <xf numFmtId="0" fontId="8" fillId="11" borderId="15" xfId="0" applyFont="1" applyFill="1" applyBorder="1" applyAlignment="1">
      <alignment horizontal="center" vertical="center"/>
    </xf>
    <xf numFmtId="0" fontId="8" fillId="12" borderId="8" xfId="0" applyFont="1" applyFill="1" applyBorder="1" applyAlignment="1">
      <alignment horizontal="center" vertical="center"/>
    </xf>
    <xf numFmtId="0" fontId="11" fillId="10" borderId="10" xfId="0" applyFont="1" applyFill="1" applyBorder="1" applyAlignment="1">
      <alignment horizontal="center" vertical="center"/>
    </xf>
    <xf numFmtId="0" fontId="8" fillId="11" borderId="0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12" borderId="10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8" fillId="12" borderId="23" xfId="0" applyFont="1" applyFill="1" applyBorder="1" applyAlignment="1">
      <alignment horizontal="center" vertical="center"/>
    </xf>
    <xf numFmtId="0" fontId="8" fillId="12" borderId="24" xfId="0" applyFont="1" applyFill="1" applyBorder="1" applyAlignment="1">
      <alignment horizontal="center" vertical="center"/>
    </xf>
    <xf numFmtId="0" fontId="8" fillId="10" borderId="14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vertical="center"/>
    </xf>
    <xf numFmtId="0" fontId="8" fillId="12" borderId="23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3" fillId="15" borderId="29" xfId="0" applyFont="1" applyFill="1" applyBorder="1" applyAlignment="1">
      <alignment horizontal="center" vertical="center"/>
    </xf>
    <xf numFmtId="0" fontId="13" fillId="15" borderId="31" xfId="0" applyFont="1" applyFill="1" applyBorder="1" applyAlignment="1">
      <alignment horizontal="center" vertical="center"/>
    </xf>
    <xf numFmtId="0" fontId="13" fillId="15" borderId="33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13" fillId="14" borderId="1" xfId="0" applyFont="1" applyFill="1" applyBorder="1" applyAlignment="1">
      <alignment horizontal="center" vertical="center"/>
    </xf>
    <xf numFmtId="0" fontId="13" fillId="14" borderId="2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0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Medium9"/>
  <colors>
    <mruColors>
      <color rgb="FFA8D3F0"/>
      <color rgb="FFFF0000"/>
      <color rgb="FFE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9</xdr:row>
      <xdr:rowOff>35713</xdr:rowOff>
    </xdr:from>
    <xdr:to>
      <xdr:col>2</xdr:col>
      <xdr:colOff>2505075</xdr:colOff>
      <xdr:row>18</xdr:row>
      <xdr:rowOff>235737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1327790-11A3-4AA3-A31A-BB38A78EC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98192550" y="2250276"/>
          <a:ext cx="7765256" cy="2343149"/>
        </a:xfrm>
        <a:prstGeom prst="rect">
          <a:avLst/>
        </a:prstGeom>
        <a:solidFill>
          <a:srgbClr val="FFFFFF">
            <a:shade val="85000"/>
          </a:srgbClr>
        </a:solidFill>
        <a:ln w="101600" cap="sq">
          <a:solidFill>
            <a:srgbClr val="0070C0"/>
          </a:solidFill>
          <a:miter lim="800000"/>
        </a:ln>
        <a:effectLst>
          <a:outerShdw blurRad="57150" dist="37500" dir="7560000" sy="98000" kx="110000" ky="200000" algn="tl" rotWithShape="0">
            <a:srgbClr val="000000">
              <a:alpha val="20000"/>
            </a:srgbClr>
          </a:outerShdw>
        </a:effectLst>
        <a:scene3d>
          <a:camera prst="perspectiveRelaxed" fov="5400000">
            <a:rot lat="19200000" lon="0" rev="0"/>
          </a:camera>
          <a:lightRig rig="twoPt" dir="t">
            <a:rot lat="0" lon="0" rev="7200000"/>
          </a:lightRig>
        </a:scene3d>
        <a:sp3d z="31750" prstMaterial="matte">
          <a:bevelT w="22860" h="1270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B23"/>
  <sheetViews>
    <sheetView rightToLeft="1" topLeftCell="A2" zoomScale="80" zoomScaleNormal="80" workbookViewId="0">
      <selection activeCell="C26" sqref="C26"/>
    </sheetView>
  </sheetViews>
  <sheetFormatPr defaultColWidth="39.7109375" defaultRowHeight="18.75" customHeight="1" x14ac:dyDescent="0.25"/>
  <cols>
    <col min="1" max="1" width="65.7109375" style="1" bestFit="1" customWidth="1"/>
    <col min="2" max="2" width="21.5703125" style="1" customWidth="1"/>
    <col min="3" max="16384" width="39.7109375" style="1"/>
  </cols>
  <sheetData>
    <row r="1" spans="1:2" ht="18.75" customHeight="1" thickBot="1" x14ac:dyDescent="0.3">
      <c r="A1" s="49" t="s">
        <v>0</v>
      </c>
      <c r="B1" s="50"/>
    </row>
    <row r="2" spans="1:2" ht="24.75" customHeight="1" thickBot="1" x14ac:dyDescent="0.3">
      <c r="A2" s="33" t="s">
        <v>1</v>
      </c>
      <c r="B2" s="34" t="s">
        <v>2</v>
      </c>
    </row>
    <row r="3" spans="1:2" ht="18.75" customHeight="1" x14ac:dyDescent="0.25">
      <c r="A3" s="42" t="s">
        <v>3</v>
      </c>
      <c r="B3" s="39">
        <v>280000</v>
      </c>
    </row>
    <row r="4" spans="1:2" ht="18.75" customHeight="1" x14ac:dyDescent="0.25">
      <c r="A4" s="43" t="s">
        <v>4</v>
      </c>
      <c r="B4" s="40">
        <v>173000</v>
      </c>
    </row>
    <row r="5" spans="1:2" ht="18.75" customHeight="1" x14ac:dyDescent="0.25">
      <c r="A5" s="43" t="s">
        <v>5</v>
      </c>
      <c r="B5" s="40">
        <v>5900</v>
      </c>
    </row>
    <row r="6" spans="1:2" ht="18.75" customHeight="1" x14ac:dyDescent="0.25">
      <c r="A6" s="43" t="s">
        <v>6</v>
      </c>
      <c r="B6" s="40">
        <v>51000</v>
      </c>
    </row>
    <row r="7" spans="1:2" ht="18.75" customHeight="1" x14ac:dyDescent="0.25">
      <c r="A7" s="43" t="s">
        <v>7</v>
      </c>
      <c r="B7" s="40">
        <v>195750</v>
      </c>
    </row>
    <row r="8" spans="1:2" ht="18.75" customHeight="1" x14ac:dyDescent="0.25">
      <c r="A8" s="43" t="s">
        <v>8</v>
      </c>
      <c r="B8" s="40">
        <v>40000</v>
      </c>
    </row>
    <row r="9" spans="1:2" ht="18.75" customHeight="1" thickBot="1" x14ac:dyDescent="0.3">
      <c r="A9" s="44" t="s">
        <v>9</v>
      </c>
      <c r="B9" s="41">
        <v>105650</v>
      </c>
    </row>
    <row r="10" spans="1:2" ht="18.75" customHeight="1" x14ac:dyDescent="0.25">
      <c r="A10" s="31"/>
      <c r="B10" s="32"/>
    </row>
    <row r="12" spans="1:2" ht="18.75" customHeight="1" x14ac:dyDescent="0.25">
      <c r="A12" s="37"/>
      <c r="B12" s="37"/>
    </row>
    <row r="13" spans="1:2" ht="18.75" customHeight="1" x14ac:dyDescent="0.25">
      <c r="A13" s="36"/>
      <c r="B13" s="36"/>
    </row>
    <row r="14" spans="1:2" ht="18.75" customHeight="1" x14ac:dyDescent="0.25">
      <c r="A14" s="36"/>
      <c r="B14" s="36"/>
    </row>
    <row r="15" spans="1:2" ht="18.75" customHeight="1" x14ac:dyDescent="0.25">
      <c r="A15" s="36"/>
      <c r="B15" s="36"/>
    </row>
    <row r="16" spans="1:2" ht="18.75" customHeight="1" x14ac:dyDescent="0.25">
      <c r="A16" s="35"/>
      <c r="B16" s="35"/>
    </row>
    <row r="21" spans="1:2" ht="18.75" customHeight="1" thickBot="1" x14ac:dyDescent="0.3"/>
    <row r="22" spans="1:2" ht="18.75" customHeight="1" x14ac:dyDescent="0.25">
      <c r="A22" s="47" t="s">
        <v>10</v>
      </c>
      <c r="B22" s="48"/>
    </row>
    <row r="23" spans="1:2" ht="18.75" customHeight="1" thickBot="1" x14ac:dyDescent="0.3">
      <c r="A23" s="45" t="s">
        <v>24</v>
      </c>
      <c r="B23" s="46"/>
    </row>
  </sheetData>
  <mergeCells count="3">
    <mergeCell ref="A23:B23"/>
    <mergeCell ref="A22:B22"/>
    <mergeCell ref="A1:B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AF49C-91D8-4869-AE5A-E63BA045C971}">
  <sheetPr>
    <tabColor rgb="FFFF0000"/>
  </sheetPr>
  <dimension ref="A1"/>
  <sheetViews>
    <sheetView rightToLeft="1" workbookViewId="0">
      <selection activeCell="C19" sqref="C19"/>
    </sheetView>
  </sheetViews>
  <sheetFormatPr defaultColWidth="21.42578125" defaultRowHeight="16.5" customHeight="1" x14ac:dyDescent="0.25"/>
  <cols>
    <col min="1" max="16384" width="21.42578125" style="38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97DD6-B257-44E9-B05D-AF1EA2483A31}">
  <sheetPr>
    <tabColor theme="7" tint="-0.499984740745262"/>
  </sheetPr>
  <dimension ref="A1:K17"/>
  <sheetViews>
    <sheetView rightToLeft="1" tabSelected="1" zoomScale="80" zoomScaleNormal="80" workbookViewId="0">
      <pane ySplit="3" topLeftCell="A4" activePane="bottomLeft" state="frozen"/>
      <selection pane="bottomLeft" activeCell="E19" sqref="E19"/>
    </sheetView>
  </sheetViews>
  <sheetFormatPr defaultColWidth="28.28515625" defaultRowHeight="20.25" customHeight="1" x14ac:dyDescent="0.25"/>
  <cols>
    <col min="1" max="1" width="31.85546875" style="2" bestFit="1" customWidth="1"/>
    <col min="2" max="2" width="17" style="2" customWidth="1"/>
    <col min="3" max="3" width="16.140625" style="2" customWidth="1"/>
    <col min="4" max="4" width="13.28515625" style="2" customWidth="1"/>
    <col min="5" max="5" width="13.85546875" style="2" customWidth="1"/>
    <col min="6" max="6" width="15.7109375" style="2" customWidth="1"/>
    <col min="7" max="7" width="18.28515625" style="2" customWidth="1"/>
    <col min="8" max="9" width="10.7109375" style="2" bestFit="1" customWidth="1"/>
    <col min="10" max="10" width="11.140625" style="2" customWidth="1"/>
    <col min="11" max="11" width="14" style="2" customWidth="1"/>
    <col min="12" max="16384" width="28.28515625" style="2"/>
  </cols>
  <sheetData>
    <row r="1" spans="1:11" ht="20.25" customHeight="1" x14ac:dyDescent="0.25">
      <c r="A1" s="55" t="s">
        <v>1</v>
      </c>
      <c r="B1" s="57" t="s">
        <v>11</v>
      </c>
      <c r="C1" s="57"/>
      <c r="D1" s="59" t="s">
        <v>12</v>
      </c>
      <c r="E1" s="59"/>
      <c r="F1" s="57" t="s">
        <v>13</v>
      </c>
      <c r="G1" s="57"/>
      <c r="H1" s="61" t="s">
        <v>14</v>
      </c>
      <c r="I1" s="61"/>
      <c r="J1" s="51" t="s">
        <v>15</v>
      </c>
      <c r="K1" s="52"/>
    </row>
    <row r="2" spans="1:11" ht="20.25" customHeight="1" thickBot="1" x14ac:dyDescent="0.3">
      <c r="A2" s="56"/>
      <c r="B2" s="58"/>
      <c r="C2" s="58"/>
      <c r="D2" s="60"/>
      <c r="E2" s="60"/>
      <c r="F2" s="58"/>
      <c r="G2" s="58"/>
      <c r="H2" s="62"/>
      <c r="I2" s="62"/>
      <c r="J2" s="53"/>
      <c r="K2" s="54"/>
    </row>
    <row r="3" spans="1:11" ht="20.25" customHeight="1" thickBot="1" x14ac:dyDescent="0.3">
      <c r="A3" s="3"/>
      <c r="B3" s="4" t="s">
        <v>16</v>
      </c>
      <c r="C3" s="5" t="s">
        <v>17</v>
      </c>
      <c r="D3" s="5" t="s">
        <v>16</v>
      </c>
      <c r="E3" s="5" t="s">
        <v>17</v>
      </c>
      <c r="F3" s="5" t="s">
        <v>16</v>
      </c>
      <c r="G3" s="5" t="s">
        <v>17</v>
      </c>
      <c r="H3" s="5" t="s">
        <v>16</v>
      </c>
      <c r="I3" s="5" t="s">
        <v>17</v>
      </c>
      <c r="J3" s="5" t="s">
        <v>18</v>
      </c>
      <c r="K3" s="6" t="s">
        <v>19</v>
      </c>
    </row>
    <row r="4" spans="1:11" ht="20.25" customHeight="1" x14ac:dyDescent="0.25">
      <c r="A4" s="7" t="str">
        <f>ورقة1!A3</f>
        <v>المبيعات</v>
      </c>
      <c r="B4" s="15"/>
      <c r="C4" s="9">
        <f>ورقة1!B3</f>
        <v>280000</v>
      </c>
      <c r="D4" s="8" t="str">
        <f>IF(B4="","",B4)</f>
        <v/>
      </c>
      <c r="E4" s="8"/>
      <c r="F4" s="9" t="str">
        <f t="shared" ref="F4:G4" si="0">IF(D4="","",D4)</f>
        <v/>
      </c>
      <c r="G4" s="9" t="str">
        <f t="shared" si="0"/>
        <v/>
      </c>
      <c r="H4" s="28"/>
      <c r="I4" s="28">
        <v>280000</v>
      </c>
      <c r="J4" s="9"/>
      <c r="K4" s="10"/>
    </row>
    <row r="5" spans="1:11" ht="20.25" customHeight="1" x14ac:dyDescent="0.25">
      <c r="A5" s="7" t="str">
        <f>ورقة1!A4</f>
        <v>المشتريات</v>
      </c>
      <c r="B5" s="15">
        <f>ورقة1!B4</f>
        <v>173000</v>
      </c>
      <c r="C5" s="9"/>
      <c r="D5" s="8"/>
      <c r="E5" s="8"/>
      <c r="F5" s="9">
        <f>IF(B5+D5-C5-E5&lt;=0,0,B5+D5-C5-E5)</f>
        <v>173000</v>
      </c>
      <c r="G5" s="9"/>
      <c r="H5" s="28">
        <f t="shared" ref="H5:H6" si="1">F5</f>
        <v>173000</v>
      </c>
      <c r="I5" s="28"/>
      <c r="J5" s="9"/>
      <c r="K5" s="10"/>
    </row>
    <row r="6" spans="1:11" ht="20.25" customHeight="1" x14ac:dyDescent="0.25">
      <c r="A6" s="7" t="str">
        <f>ورقة1!A5</f>
        <v>مصاريف نقل المشتريات</v>
      </c>
      <c r="B6" s="15">
        <f>ورقة1!B5</f>
        <v>5900</v>
      </c>
      <c r="C6" s="9"/>
      <c r="D6" s="8"/>
      <c r="E6" s="8"/>
      <c r="F6" s="9">
        <f>IF(B6+D6-C6-E6&lt;=0,0,B6+D6-C6-E6)</f>
        <v>5900</v>
      </c>
      <c r="G6" s="9"/>
      <c r="H6" s="28">
        <f t="shared" si="1"/>
        <v>5900</v>
      </c>
      <c r="I6" s="28"/>
      <c r="J6" s="9"/>
      <c r="K6" s="10"/>
    </row>
    <row r="7" spans="1:11" ht="20.25" customHeight="1" x14ac:dyDescent="0.25">
      <c r="A7" s="7" t="str">
        <f>ورقة1!A6</f>
        <v>مرتبات وأجور العمال</v>
      </c>
      <c r="B7" s="15">
        <f>ورقة1!B6</f>
        <v>51000</v>
      </c>
      <c r="C7" s="9"/>
      <c r="D7" s="8">
        <v>460</v>
      </c>
      <c r="E7" s="8">
        <v>1800</v>
      </c>
      <c r="F7" s="9">
        <f>IF(B7+D7-C7-E7&lt;=0,0,B7+D7-C7-E7)</f>
        <v>49660</v>
      </c>
      <c r="G7" s="9"/>
      <c r="H7" s="28">
        <f>F7</f>
        <v>49660</v>
      </c>
      <c r="I7" s="28"/>
      <c r="J7" s="9"/>
      <c r="K7" s="10"/>
    </row>
    <row r="8" spans="1:11" ht="20.25" customHeight="1" x14ac:dyDescent="0.25">
      <c r="A8" s="7" t="str">
        <f>ورقة1!A7</f>
        <v>آلات ومعدات</v>
      </c>
      <c r="B8" s="15">
        <f>ورقة1!B7</f>
        <v>195750</v>
      </c>
      <c r="C8" s="9"/>
      <c r="D8" s="8"/>
      <c r="E8" s="8"/>
      <c r="F8" s="9">
        <f>IF(B8+D8-C8-E8&lt;=0,0,B8+D8-C8-E8)</f>
        <v>195750</v>
      </c>
      <c r="G8" s="9"/>
      <c r="H8" s="28"/>
      <c r="I8" s="28"/>
      <c r="J8" s="9">
        <f>F8</f>
        <v>195750</v>
      </c>
      <c r="K8" s="10"/>
    </row>
    <row r="9" spans="1:11" ht="20.25" customHeight="1" x14ac:dyDescent="0.25">
      <c r="A9" s="7" t="str">
        <f>ورقة1!A8</f>
        <v>مجمع استهلاك الآلات</v>
      </c>
      <c r="B9" s="15"/>
      <c r="C9" s="9">
        <v>40000</v>
      </c>
      <c r="D9" s="8"/>
      <c r="E9" s="8">
        <v>18000</v>
      </c>
      <c r="F9" s="9"/>
      <c r="G9" s="9">
        <f>IF(C9+E9-D9-F9&lt;=0,0,C9+E9-D9-F9)</f>
        <v>58000</v>
      </c>
      <c r="H9" s="28"/>
      <c r="I9" s="28"/>
      <c r="J9" s="9"/>
      <c r="K9" s="10">
        <f>G9</f>
        <v>58000</v>
      </c>
    </row>
    <row r="10" spans="1:11" ht="20.25" customHeight="1" thickBot="1" x14ac:dyDescent="0.3">
      <c r="A10" s="7" t="str">
        <f>ورقة1!A9</f>
        <v>رأس المال</v>
      </c>
      <c r="B10" s="15"/>
      <c r="C10" s="9">
        <v>105650</v>
      </c>
      <c r="D10" s="8"/>
      <c r="E10" s="8"/>
      <c r="F10" s="9"/>
      <c r="G10" s="9">
        <f>IF(C10+E10-D10-F10&lt;=0,0,C10+E10-D10-F10)</f>
        <v>105650</v>
      </c>
      <c r="H10" s="28"/>
      <c r="I10" s="28"/>
      <c r="J10" s="9"/>
      <c r="K10" s="10">
        <f>G10</f>
        <v>105650</v>
      </c>
    </row>
    <row r="11" spans="1:11" ht="20.25" customHeight="1" thickBot="1" x14ac:dyDescent="0.3">
      <c r="A11" s="11" t="s">
        <v>22</v>
      </c>
      <c r="B11" s="12">
        <f>SUM(B4:B10)</f>
        <v>425650</v>
      </c>
      <c r="C11" s="13">
        <f>SUM(C4:C10)</f>
        <v>425650</v>
      </c>
      <c r="D11" s="25"/>
      <c r="E11" s="26"/>
      <c r="F11" s="26"/>
      <c r="G11" s="26"/>
      <c r="H11" s="26"/>
      <c r="I11" s="26"/>
      <c r="J11" s="26"/>
      <c r="K11" s="27"/>
    </row>
    <row r="12" spans="1:11" ht="20.25" customHeight="1" x14ac:dyDescent="0.25">
      <c r="A12" s="14" t="s">
        <v>21</v>
      </c>
      <c r="B12" s="15"/>
      <c r="C12" s="9"/>
      <c r="D12" s="9">
        <v>1800</v>
      </c>
      <c r="E12" s="9"/>
      <c r="F12" s="9">
        <f t="shared" ref="F12:F14" si="2">IF(B12+D12-C12-E12&lt;=0,0,B12+D12-C12-E12)</f>
        <v>1800</v>
      </c>
      <c r="G12" s="9"/>
      <c r="H12" s="9"/>
      <c r="I12" s="9"/>
      <c r="J12" s="9">
        <f>F12</f>
        <v>1800</v>
      </c>
      <c r="K12" s="10"/>
    </row>
    <row r="13" spans="1:11" ht="20.25" customHeight="1" x14ac:dyDescent="0.25">
      <c r="A13" s="14" t="s">
        <v>25</v>
      </c>
      <c r="B13" s="15"/>
      <c r="C13" s="9"/>
      <c r="D13" s="9"/>
      <c r="E13" s="9">
        <v>460</v>
      </c>
      <c r="F13" s="9"/>
      <c r="G13" s="9">
        <f t="shared" ref="G13" si="3">IF(C13+E13-D13-F13&lt;=0,0,C13+E13-D13-F13)</f>
        <v>460</v>
      </c>
      <c r="H13" s="9"/>
      <c r="I13" s="9"/>
      <c r="J13" s="9"/>
      <c r="K13" s="10">
        <f>G13</f>
        <v>460</v>
      </c>
    </row>
    <row r="14" spans="1:11" ht="20.25" customHeight="1" thickBot="1" x14ac:dyDescent="0.3">
      <c r="A14" s="14" t="s">
        <v>26</v>
      </c>
      <c r="B14" s="15"/>
      <c r="C14" s="9"/>
      <c r="D14" s="9">
        <v>18000</v>
      </c>
      <c r="E14" s="9"/>
      <c r="F14" s="9">
        <f t="shared" si="2"/>
        <v>18000</v>
      </c>
      <c r="G14" s="9"/>
      <c r="H14" s="9">
        <f>F14</f>
        <v>18000</v>
      </c>
      <c r="I14" s="9"/>
      <c r="J14" s="9"/>
      <c r="K14" s="10"/>
    </row>
    <row r="15" spans="1:11" ht="20.25" customHeight="1" thickBot="1" x14ac:dyDescent="0.3">
      <c r="A15" s="16" t="s">
        <v>20</v>
      </c>
      <c r="B15" s="17"/>
      <c r="C15" s="18"/>
      <c r="D15" s="19">
        <f t="shared" ref="D15:K15" si="4">SUM(D4:D14)</f>
        <v>20260</v>
      </c>
      <c r="E15" s="19">
        <f t="shared" si="4"/>
        <v>20260</v>
      </c>
      <c r="F15" s="19">
        <f t="shared" si="4"/>
        <v>444110</v>
      </c>
      <c r="G15" s="19">
        <f t="shared" si="4"/>
        <v>164110</v>
      </c>
      <c r="H15" s="19">
        <f t="shared" si="4"/>
        <v>246560</v>
      </c>
      <c r="I15" s="19">
        <f t="shared" si="4"/>
        <v>280000</v>
      </c>
      <c r="J15" s="19">
        <f t="shared" si="4"/>
        <v>197550</v>
      </c>
      <c r="K15" s="13">
        <f t="shared" si="4"/>
        <v>164110</v>
      </c>
    </row>
    <row r="16" spans="1:11" ht="20.25" customHeight="1" thickBot="1" x14ac:dyDescent="0.3">
      <c r="A16" s="20" t="s">
        <v>23</v>
      </c>
      <c r="B16" s="21"/>
      <c r="C16" s="21"/>
      <c r="D16" s="21"/>
      <c r="E16" s="21"/>
      <c r="F16" s="21"/>
      <c r="G16" s="21"/>
      <c r="H16" s="12">
        <f>IF(I15&gt;H15,I15-H15,0)</f>
        <v>33440</v>
      </c>
      <c r="I16" s="22">
        <f>IF(H15&gt;I15,H15-I15,0)</f>
        <v>0</v>
      </c>
      <c r="J16" s="23">
        <f>IF(K15&gt;J15,K15-J15,0)</f>
        <v>0</v>
      </c>
      <c r="K16" s="24">
        <f>H16</f>
        <v>33440</v>
      </c>
    </row>
    <row r="17" spans="1:11" ht="20.25" customHeight="1" thickBot="1" x14ac:dyDescent="0.3">
      <c r="A17" s="29"/>
      <c r="B17" s="30"/>
      <c r="C17" s="30"/>
      <c r="D17" s="30"/>
      <c r="E17" s="30"/>
      <c r="F17" s="30"/>
      <c r="G17" s="30"/>
      <c r="H17" s="12">
        <f>SUM(H15:H16)</f>
        <v>280000</v>
      </c>
      <c r="I17" s="19">
        <f>SUM(I15:I16)</f>
        <v>280000</v>
      </c>
      <c r="J17" s="19">
        <f>SUM(J15:J16)</f>
        <v>197550</v>
      </c>
      <c r="K17" s="13">
        <f>SUM(K15:K16)</f>
        <v>197550</v>
      </c>
    </row>
  </sheetData>
  <mergeCells count="6">
    <mergeCell ref="J1:K2"/>
    <mergeCell ref="A1:A2"/>
    <mergeCell ref="B1:C2"/>
    <mergeCell ref="D1:E2"/>
    <mergeCell ref="F1:G2"/>
    <mergeCell ref="H1:I2"/>
  </mergeCells>
  <pageMargins left="0.7" right="0.7" top="0.75" bottom="0.75" header="0.3" footer="0.3"/>
  <pageSetup paperSize="9" orientation="portrait" r:id="rId1"/>
  <ignoredErrors>
    <ignoredError sqref="I16:J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قيود التسوية</vt:lpstr>
      <vt:lpstr>ورقة عمل إعداد القوائم المالية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rashed</dc:creator>
  <cp:keywords/>
  <dc:description/>
  <cp:lastModifiedBy>rashed</cp:lastModifiedBy>
  <cp:revision/>
  <cp:lastPrinted>2020-02-26T16:05:39Z</cp:lastPrinted>
  <dcterms:created xsi:type="dcterms:W3CDTF">2020-02-01T19:55:14Z</dcterms:created>
  <dcterms:modified xsi:type="dcterms:W3CDTF">2020-02-28T18:22:32Z</dcterms:modified>
  <cp:category/>
  <cp:contentStatus/>
</cp:coreProperties>
</file>