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5F3F166C-D085-47DD-A445-674A628EA1DC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الرئيسية" sheetId="5" r:id="rId1"/>
    <sheet name="قائمة الموظفين" sheetId="1" r:id="rId2"/>
    <sheet name="الادخالات" sheetId="3" r:id="rId3"/>
    <sheet name="ليست " sheetId="4" r:id="rId4"/>
    <sheet name="يناير" sheetId="6" r:id="rId5"/>
    <sheet name="فبراير" sheetId="7" r:id="rId6"/>
    <sheet name="مارس" sheetId="8" r:id="rId7"/>
    <sheet name="ابريل" sheetId="9" r:id="rId8"/>
    <sheet name="مايو" sheetId="10" r:id="rId9"/>
    <sheet name="يونيو" sheetId="11" r:id="rId10"/>
    <sheet name="يوليو" sheetId="12" r:id="rId11"/>
    <sheet name="اغسطس" sheetId="13" r:id="rId12"/>
    <sheet name="سبتمبر" sheetId="17" r:id="rId13"/>
    <sheet name="اكتوبر" sheetId="14" r:id="rId14"/>
    <sheet name="نوفمبر" sheetId="15" r:id="rId15"/>
    <sheet name="ديسمبر" sheetId="16" r:id="rId1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" i="3" l="1"/>
  <c r="B3" i="3"/>
  <c r="D37" i="3" l="1"/>
  <c r="AB37" i="3"/>
  <c r="T3" i="1" s="1"/>
  <c r="AB4" i="3" s="1"/>
  <c r="I7" i="3"/>
  <c r="J7" i="3" s="1"/>
  <c r="I8" i="3"/>
  <c r="J8" i="3" s="1"/>
  <c r="I9" i="3"/>
  <c r="J9" i="3" s="1"/>
  <c r="I10" i="3"/>
  <c r="J10" i="3" s="1"/>
  <c r="I11" i="3"/>
  <c r="J11" i="3" s="1"/>
  <c r="I12" i="3"/>
  <c r="J12" i="3" s="1"/>
  <c r="I13" i="3"/>
  <c r="J13" i="3" s="1"/>
  <c r="I14" i="3"/>
  <c r="J14" i="3" s="1"/>
  <c r="I15" i="3"/>
  <c r="J15" i="3" s="1"/>
  <c r="I16" i="3"/>
  <c r="J16" i="3" s="1"/>
  <c r="I17" i="3"/>
  <c r="J17" i="3" s="1"/>
  <c r="I18" i="3"/>
  <c r="J18" i="3" s="1"/>
  <c r="I19" i="3"/>
  <c r="J19" i="3" s="1"/>
  <c r="I20" i="3"/>
  <c r="J20" i="3" s="1"/>
  <c r="I21" i="3"/>
  <c r="J21" i="3" s="1"/>
  <c r="I22" i="3"/>
  <c r="J22" i="3" s="1"/>
  <c r="I23" i="3"/>
  <c r="J23" i="3" s="1"/>
  <c r="I24" i="3"/>
  <c r="J24" i="3" s="1"/>
  <c r="I25" i="3"/>
  <c r="J25" i="3" s="1"/>
  <c r="I26" i="3"/>
  <c r="J26" i="3" s="1"/>
  <c r="I27" i="3"/>
  <c r="J27" i="3" s="1"/>
  <c r="I28" i="3"/>
  <c r="J28" i="3" s="1"/>
  <c r="I29" i="3"/>
  <c r="J29" i="3" s="1"/>
  <c r="I30" i="3"/>
  <c r="J30" i="3" s="1"/>
  <c r="I31" i="3"/>
  <c r="J31" i="3" s="1"/>
  <c r="I32" i="3"/>
  <c r="J32" i="3" s="1"/>
  <c r="I33" i="3"/>
  <c r="J33" i="3" s="1"/>
  <c r="I34" i="3"/>
  <c r="J34" i="3" s="1"/>
  <c r="I35" i="3"/>
  <c r="J35" i="3" s="1"/>
  <c r="I36" i="3"/>
  <c r="J36" i="3" s="1"/>
  <c r="I6" i="3"/>
  <c r="J6" i="3" s="1"/>
  <c r="G8" i="3"/>
  <c r="K8" i="3" s="1"/>
  <c r="G9" i="3"/>
  <c r="G11" i="3"/>
  <c r="K11" i="3" s="1"/>
  <c r="G13" i="3"/>
  <c r="G14" i="3"/>
  <c r="K14" i="3" s="1"/>
  <c r="G15" i="3"/>
  <c r="K15" i="3" s="1"/>
  <c r="G16" i="3"/>
  <c r="K16" i="3" s="1"/>
  <c r="G17" i="3"/>
  <c r="G18" i="3"/>
  <c r="K18" i="3" s="1"/>
  <c r="G19" i="3"/>
  <c r="H19" i="3" s="1"/>
  <c r="L19" i="3" s="1"/>
  <c r="G20" i="3"/>
  <c r="K20" i="3" s="1"/>
  <c r="G21" i="3"/>
  <c r="G22" i="3"/>
  <c r="K22" i="3" s="1"/>
  <c r="G23" i="3"/>
  <c r="K23" i="3" s="1"/>
  <c r="G24" i="3"/>
  <c r="K24" i="3" s="1"/>
  <c r="G25" i="3"/>
  <c r="G26" i="3"/>
  <c r="K26" i="3" s="1"/>
  <c r="G27" i="3"/>
  <c r="K27" i="3" s="1"/>
  <c r="G28" i="3"/>
  <c r="K28" i="3" s="1"/>
  <c r="G29" i="3"/>
  <c r="G30" i="3"/>
  <c r="K30" i="3" s="1"/>
  <c r="G31" i="3"/>
  <c r="K31" i="3" s="1"/>
  <c r="G32" i="3"/>
  <c r="K32" i="3" s="1"/>
  <c r="G33" i="3"/>
  <c r="G34" i="3"/>
  <c r="K34" i="3" s="1"/>
  <c r="G35" i="3"/>
  <c r="H35" i="3" s="1"/>
  <c r="G36" i="3"/>
  <c r="K36" i="3" s="1"/>
  <c r="G6" i="3"/>
  <c r="F7" i="3"/>
  <c r="G7" i="3" s="1"/>
  <c r="H7" i="3" s="1"/>
  <c r="F8" i="3"/>
  <c r="F9" i="3"/>
  <c r="F10" i="3"/>
  <c r="G10" i="3" s="1"/>
  <c r="K10" i="3" s="1"/>
  <c r="F11" i="3"/>
  <c r="F12" i="3"/>
  <c r="G12" i="3" s="1"/>
  <c r="K12" i="3" s="1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6" i="3"/>
  <c r="H27" i="3" l="1"/>
  <c r="L27" i="3" s="1"/>
  <c r="H11" i="3"/>
  <c r="M11" i="3" s="1"/>
  <c r="H36" i="3"/>
  <c r="L36" i="3" s="1"/>
  <c r="H26" i="3"/>
  <c r="L26" i="3" s="1"/>
  <c r="H18" i="3"/>
  <c r="L18" i="3" s="1"/>
  <c r="H10" i="3"/>
  <c r="L10" i="3" s="1"/>
  <c r="K19" i="3"/>
  <c r="H31" i="3"/>
  <c r="H23" i="3"/>
  <c r="H15" i="3"/>
  <c r="H30" i="3"/>
  <c r="L30" i="3" s="1"/>
  <c r="H22" i="3"/>
  <c r="L22" i="3" s="1"/>
  <c r="H14" i="3"/>
  <c r="L14" i="3" s="1"/>
  <c r="H34" i="3"/>
  <c r="L34" i="3" s="1"/>
  <c r="K7" i="3"/>
  <c r="L11" i="3"/>
  <c r="M19" i="3"/>
  <c r="K6" i="3"/>
  <c r="H6" i="3"/>
  <c r="K33" i="3"/>
  <c r="H33" i="3"/>
  <c r="K29" i="3"/>
  <c r="H29" i="3"/>
  <c r="K25" i="3"/>
  <c r="H25" i="3"/>
  <c r="K21" i="3"/>
  <c r="H21" i="3"/>
  <c r="K17" i="3"/>
  <c r="H17" i="3"/>
  <c r="K13" i="3"/>
  <c r="H13" i="3"/>
  <c r="K9" i="3"/>
  <c r="H9" i="3"/>
  <c r="L15" i="3"/>
  <c r="M15" i="3"/>
  <c r="L7" i="3"/>
  <c r="M7" i="3"/>
  <c r="M27" i="3"/>
  <c r="M22" i="3"/>
  <c r="M18" i="3"/>
  <c r="M14" i="3"/>
  <c r="H32" i="3"/>
  <c r="H28" i="3"/>
  <c r="H24" i="3"/>
  <c r="H20" i="3"/>
  <c r="H16" i="3"/>
  <c r="H12" i="3"/>
  <c r="H8" i="3"/>
  <c r="L35" i="3"/>
  <c r="M35" i="3"/>
  <c r="K35" i="3"/>
  <c r="M26" i="3" l="1"/>
  <c r="M10" i="3"/>
  <c r="L31" i="3"/>
  <c r="M31" i="3"/>
  <c r="M36" i="3"/>
  <c r="M30" i="3"/>
  <c r="L23" i="3"/>
  <c r="M23" i="3"/>
  <c r="M34" i="3"/>
  <c r="M20" i="3"/>
  <c r="L20" i="3"/>
  <c r="M9" i="3"/>
  <c r="L9" i="3"/>
  <c r="M17" i="3"/>
  <c r="L17" i="3"/>
  <c r="M25" i="3"/>
  <c r="L25" i="3"/>
  <c r="M33" i="3"/>
  <c r="L33" i="3"/>
  <c r="M8" i="3"/>
  <c r="L8" i="3"/>
  <c r="M24" i="3"/>
  <c r="L24" i="3"/>
  <c r="M12" i="3"/>
  <c r="L12" i="3"/>
  <c r="M28" i="3"/>
  <c r="L28" i="3"/>
  <c r="M13" i="3"/>
  <c r="L13" i="3"/>
  <c r="M21" i="3"/>
  <c r="L21" i="3"/>
  <c r="M29" i="3"/>
  <c r="L29" i="3"/>
  <c r="M6" i="3"/>
  <c r="L6" i="3"/>
  <c r="M16" i="3"/>
  <c r="L16" i="3"/>
  <c r="M32" i="3"/>
  <c r="L32" i="3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AA37" i="3" l="1"/>
  <c r="V37" i="3"/>
  <c r="V4" i="3" s="1"/>
  <c r="W37" i="3"/>
  <c r="W4" i="3" s="1"/>
  <c r="X37" i="3"/>
  <c r="X4" i="3" s="1"/>
  <c r="Y37" i="3"/>
  <c r="Y4" i="3" s="1"/>
  <c r="S37" i="3"/>
  <c r="S4" i="3" s="1"/>
  <c r="G3" i="1" l="1"/>
  <c r="AA4" i="3" s="1"/>
  <c r="R37" i="3" l="1"/>
  <c r="R4" i="3" s="1"/>
  <c r="Q37" i="3"/>
  <c r="Q4" i="3" s="1"/>
  <c r="P37" i="3"/>
  <c r="O37" i="3"/>
  <c r="U3" i="1" l="1"/>
  <c r="O4" i="3"/>
  <c r="P4" i="3"/>
  <c r="V3" i="1"/>
  <c r="U34" i="3"/>
  <c r="T32" i="3" l="1"/>
  <c r="U32" i="3"/>
  <c r="T24" i="3"/>
  <c r="U24" i="3"/>
  <c r="T16" i="3"/>
  <c r="U16" i="3"/>
  <c r="T8" i="3"/>
  <c r="U8" i="3"/>
  <c r="U31" i="3"/>
  <c r="T31" i="3"/>
  <c r="U23" i="3"/>
  <c r="T23" i="3"/>
  <c r="U15" i="3"/>
  <c r="T15" i="3"/>
  <c r="U7" i="3"/>
  <c r="T7" i="3"/>
  <c r="T26" i="3"/>
  <c r="U26" i="3"/>
  <c r="T22" i="3"/>
  <c r="U22" i="3"/>
  <c r="T18" i="3"/>
  <c r="U18" i="3"/>
  <c r="T14" i="3"/>
  <c r="U14" i="3"/>
  <c r="T10" i="3"/>
  <c r="U10" i="3"/>
  <c r="U36" i="3"/>
  <c r="T36" i="3"/>
  <c r="T28" i="3"/>
  <c r="U28" i="3"/>
  <c r="T20" i="3"/>
  <c r="U20" i="3"/>
  <c r="T12" i="3"/>
  <c r="U12" i="3"/>
  <c r="U35" i="3"/>
  <c r="T35" i="3"/>
  <c r="U27" i="3"/>
  <c r="T27" i="3"/>
  <c r="U19" i="3"/>
  <c r="T19" i="3"/>
  <c r="U11" i="3"/>
  <c r="T11" i="3"/>
  <c r="T30" i="3"/>
  <c r="U30" i="3"/>
  <c r="T33" i="3"/>
  <c r="U33" i="3"/>
  <c r="T29" i="3"/>
  <c r="U29" i="3"/>
  <c r="T25" i="3"/>
  <c r="U25" i="3"/>
  <c r="T21" i="3"/>
  <c r="U21" i="3"/>
  <c r="T17" i="3"/>
  <c r="U17" i="3"/>
  <c r="T13" i="3"/>
  <c r="U13" i="3"/>
  <c r="T9" i="3"/>
  <c r="U9" i="3"/>
  <c r="T34" i="3"/>
  <c r="I37" i="3"/>
  <c r="J37" i="3" l="1"/>
  <c r="J4" i="3" s="1"/>
  <c r="T6" i="3" l="1"/>
  <c r="T37" i="3" s="1"/>
  <c r="T4" i="3" s="1"/>
  <c r="U6" i="3"/>
  <c r="U37" i="3" s="1"/>
  <c r="U4" i="3" s="1"/>
  <c r="K37" i="3"/>
  <c r="H37" i="3"/>
  <c r="G37" i="3" s="1"/>
  <c r="L37" i="3" l="1"/>
  <c r="M37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6" i="3"/>
  <c r="H4" i="1"/>
  <c r="K4" i="1" s="1"/>
  <c r="H5" i="1"/>
  <c r="H6" i="1"/>
  <c r="K6" i="1" s="1"/>
  <c r="H7" i="1"/>
  <c r="H8" i="1"/>
  <c r="K8" i="1" s="1"/>
  <c r="H9" i="1"/>
  <c r="H10" i="1"/>
  <c r="K10" i="1" s="1"/>
  <c r="H11" i="1"/>
  <c r="H12" i="1"/>
  <c r="K12" i="1" s="1"/>
  <c r="H13" i="1"/>
  <c r="H14" i="1"/>
  <c r="K14" i="1" s="1"/>
  <c r="H15" i="1"/>
  <c r="H16" i="1"/>
  <c r="K16" i="1" s="1"/>
  <c r="H17" i="1"/>
  <c r="H18" i="1"/>
  <c r="K18" i="1" s="1"/>
  <c r="H19" i="1"/>
  <c r="H20" i="1"/>
  <c r="K20" i="1" s="1"/>
  <c r="H21" i="1"/>
  <c r="H22" i="1"/>
  <c r="K22" i="1" s="1"/>
  <c r="J5" i="1" l="1"/>
  <c r="K5" i="1"/>
  <c r="I5" i="1"/>
  <c r="J21" i="1"/>
  <c r="K21" i="1"/>
  <c r="I21" i="1"/>
  <c r="J19" i="1"/>
  <c r="K19" i="1"/>
  <c r="I19" i="1"/>
  <c r="J17" i="1"/>
  <c r="K17" i="1"/>
  <c r="I17" i="1"/>
  <c r="J15" i="1"/>
  <c r="K15" i="1"/>
  <c r="I15" i="1"/>
  <c r="J13" i="1"/>
  <c r="K13" i="1"/>
  <c r="I13" i="1"/>
  <c r="J11" i="1"/>
  <c r="K11" i="1"/>
  <c r="I11" i="1"/>
  <c r="J9" i="1"/>
  <c r="K9" i="1"/>
  <c r="I9" i="1"/>
  <c r="J7" i="1"/>
  <c r="K7" i="1"/>
  <c r="I7" i="1"/>
  <c r="J22" i="1"/>
  <c r="J20" i="1"/>
  <c r="J18" i="1"/>
  <c r="J16" i="1"/>
  <c r="J14" i="1"/>
  <c r="J12" i="1"/>
  <c r="J10" i="1"/>
  <c r="J8" i="1"/>
  <c r="J6" i="1"/>
  <c r="J4" i="1"/>
  <c r="I22" i="1"/>
  <c r="I20" i="1"/>
  <c r="I18" i="1"/>
  <c r="I16" i="1"/>
  <c r="I14" i="1"/>
  <c r="I12" i="1"/>
  <c r="I10" i="1"/>
  <c r="I8" i="1"/>
  <c r="I6" i="1"/>
  <c r="I4" i="1"/>
  <c r="H3" i="1"/>
  <c r="G4" i="3" l="1"/>
  <c r="K4" i="3"/>
  <c r="J3" i="1"/>
  <c r="M4" i="3" s="1"/>
  <c r="I3" i="1"/>
  <c r="L4" i="3" s="1"/>
  <c r="K3" i="1"/>
  <c r="Z37" i="3"/>
  <c r="Z4" i="3" s="1"/>
</calcChain>
</file>

<file path=xl/sharedStrings.xml><?xml version="1.0" encoding="utf-8"?>
<sst xmlns="http://schemas.openxmlformats.org/spreadsheetml/2006/main" count="155" uniqueCount="78">
  <si>
    <t xml:space="preserve">بدل اغتراب </t>
  </si>
  <si>
    <t>بدل مواصلات</t>
  </si>
  <si>
    <t>بدل وجبه</t>
  </si>
  <si>
    <t>بدل غلاء معيشه</t>
  </si>
  <si>
    <t>بدل موبايل</t>
  </si>
  <si>
    <t>بدل ملبس</t>
  </si>
  <si>
    <t>بدل طبيعة عمل</t>
  </si>
  <si>
    <t>مكافات</t>
  </si>
  <si>
    <t>اضافى 1</t>
  </si>
  <si>
    <t>جزاء</t>
  </si>
  <si>
    <t>غياب بدون اذن</t>
  </si>
  <si>
    <t>غياب باذن</t>
  </si>
  <si>
    <t>الكود</t>
  </si>
  <si>
    <t>الاسم</t>
  </si>
  <si>
    <t>الوظيفه</t>
  </si>
  <si>
    <t>مدير ادارى</t>
  </si>
  <si>
    <t xml:space="preserve">رئيس قسم </t>
  </si>
  <si>
    <t xml:space="preserve">فنى </t>
  </si>
  <si>
    <t xml:space="preserve">مساعد فنى </t>
  </si>
  <si>
    <t xml:space="preserve">عامل </t>
  </si>
  <si>
    <t xml:space="preserve">امين مخزن </t>
  </si>
  <si>
    <t xml:space="preserve">مساعد امين مخزن </t>
  </si>
  <si>
    <t>احمد امام</t>
  </si>
  <si>
    <t>احمد السيد</t>
  </si>
  <si>
    <t>يسرى موافى</t>
  </si>
  <si>
    <t xml:space="preserve">صالح محمد </t>
  </si>
  <si>
    <t xml:space="preserve">مراد الشافعى </t>
  </si>
  <si>
    <t xml:space="preserve">محمد على </t>
  </si>
  <si>
    <t xml:space="preserve">عبد الواحد السيد </t>
  </si>
  <si>
    <t xml:space="preserve">احمد فتحى </t>
  </si>
  <si>
    <t>احمد منصور</t>
  </si>
  <si>
    <t xml:space="preserve">احمد مصطفى </t>
  </si>
  <si>
    <t xml:space="preserve">محمد صلاح </t>
  </si>
  <si>
    <t>احمد سعيد</t>
  </si>
  <si>
    <t>محمد رمضان</t>
  </si>
  <si>
    <t>محمد شعبان</t>
  </si>
  <si>
    <t>احمد كرم</t>
  </si>
  <si>
    <t>اسامه محمود</t>
  </si>
  <si>
    <t>محمد الداخلى</t>
  </si>
  <si>
    <t>محمد عبد العزيز</t>
  </si>
  <si>
    <t xml:space="preserve">هانى محمد </t>
  </si>
  <si>
    <t>محمد حقار</t>
  </si>
  <si>
    <t>مدير حسابات</t>
  </si>
  <si>
    <t>محاسب</t>
  </si>
  <si>
    <t>سائق</t>
  </si>
  <si>
    <t>البدلات</t>
  </si>
  <si>
    <t>الاساسى</t>
  </si>
  <si>
    <t>الحافز</t>
  </si>
  <si>
    <t>يستحق</t>
  </si>
  <si>
    <t>لا يستحق</t>
  </si>
  <si>
    <t>الراتب الاساسى</t>
  </si>
  <si>
    <t>م</t>
  </si>
  <si>
    <t>اضافى2</t>
  </si>
  <si>
    <t>عطلات</t>
  </si>
  <si>
    <t>اجر اليوم</t>
  </si>
  <si>
    <t>اجر الساعه</t>
  </si>
  <si>
    <t>اليوم</t>
  </si>
  <si>
    <t>التاريخ</t>
  </si>
  <si>
    <t>الحضور</t>
  </si>
  <si>
    <t>الانصراف</t>
  </si>
  <si>
    <t>المتغير</t>
  </si>
  <si>
    <t>الثابت</t>
  </si>
  <si>
    <t>التامين</t>
  </si>
  <si>
    <t>الفاقد</t>
  </si>
  <si>
    <t>الاضافى 1</t>
  </si>
  <si>
    <t>الاضافى 2</t>
  </si>
  <si>
    <t xml:space="preserve">عدد الساعات </t>
  </si>
  <si>
    <t>عدد الاضافى</t>
  </si>
  <si>
    <t>رصيد الاجازات</t>
  </si>
  <si>
    <t>اعتيادى</t>
  </si>
  <si>
    <t>عارضه</t>
  </si>
  <si>
    <t>التأخير
ساعات</t>
  </si>
  <si>
    <t>عدد
التأخيرات</t>
  </si>
  <si>
    <t>قرض</t>
  </si>
  <si>
    <t>الفعلى</t>
  </si>
  <si>
    <t>اعتيادى 21</t>
  </si>
  <si>
    <t>عارضه 6</t>
  </si>
  <si>
    <t>عدد ايام الحضور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</si>
</sst>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0.0"/>
  </numFmts>
  <fonts count="3" x14ac:knownFonts="1">
    <font>
      <sz val="11"/>
      <color theme="1"/>
      <name val="Arial"/>
      <family val="2"/>
      <charset val="178"/>
      <scheme val="minor"/>
    </font>
    <font>
      <sz val="11"/>
      <color rgb="FF000000"/>
      <name val="Arial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Alignment="1">
      <alignment horizontal="center" vertical="center" textRotation="90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textRotation="90"/>
    </xf>
    <xf numFmtId="2" fontId="0" fillId="0" borderId="0" xfId="0" applyNumberFormat="1"/>
    <xf numFmtId="1" fontId="0" fillId="0" borderId="0" xfId="0" applyNumberFormat="1"/>
    <xf numFmtId="2" fontId="0" fillId="0" borderId="0" xfId="0" applyNumberFormat="1" applyAlignment="1">
      <alignment horizontal="center" vertical="center" textRotation="90"/>
    </xf>
    <xf numFmtId="0" fontId="0" fillId="0" borderId="0" xfId="0" applyAlignment="1">
      <alignment horizontal="center" vertical="center" textRotation="90"/>
    </xf>
    <xf numFmtId="1" fontId="0" fillId="0" borderId="0" xfId="0" applyNumberFormat="1" applyAlignment="1">
      <alignment horizontal="center" vertical="center" textRotation="90"/>
    </xf>
    <xf numFmtId="16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4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 textRotation="90" wrapText="1"/>
    </xf>
    <xf numFmtId="1" fontId="0" fillId="0" borderId="0" xfId="0" applyNumberFormat="1" applyAlignment="1">
      <alignment horizontal="center" vertical="center" textRotation="90" wrapText="1"/>
    </xf>
    <xf numFmtId="1" fontId="0" fillId="2" borderId="0" xfId="0" applyNumberFormat="1" applyFill="1"/>
    <xf numFmtId="2" fontId="0" fillId="2" borderId="0" xfId="0" applyNumberFormat="1" applyFill="1"/>
    <xf numFmtId="0" fontId="0" fillId="3" borderId="0" xfId="0" applyFill="1" applyAlignment="1">
      <alignment vertical="center"/>
    </xf>
    <xf numFmtId="165" fontId="0" fillId="0" borderId="0" xfId="0" applyNumberFormat="1"/>
    <xf numFmtId="165" fontId="0" fillId="0" borderId="0" xfId="0" applyNumberFormat="1" applyAlignment="1">
      <alignment horizontal="center" vertical="center" textRotation="90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2" borderId="4" xfId="0" applyFill="1" applyBorder="1" applyAlignment="1">
      <alignment horizontal="center" vertical="center" textRotation="90"/>
    </xf>
    <xf numFmtId="0" fontId="0" fillId="2" borderId="3" xfId="0" applyFill="1" applyBorder="1" applyAlignment="1">
      <alignment horizontal="center" vertical="center" textRotation="90"/>
    </xf>
    <xf numFmtId="0" fontId="0" fillId="2" borderId="2" xfId="0" applyFill="1" applyBorder="1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/>
    </xf>
    <xf numFmtId="0" fontId="0" fillId="3" borderId="0" xfId="0" applyFill="1" applyAlignment="1">
      <alignment horizontal="center" vertical="center"/>
    </xf>
    <xf numFmtId="0" fontId="0" fillId="2" borderId="0" xfId="0" applyFill="1" applyBorder="1" applyAlignment="1">
      <alignment horizontal="center" vertical="center" textRotation="90"/>
    </xf>
    <xf numFmtId="0" fontId="0" fillId="0" borderId="0" xfId="0" applyAlignment="1">
      <alignment horizontal="center" textRotation="90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1</xdr:row>
          <xdr:rowOff>19050</xdr:rowOff>
        </xdr:from>
        <xdr:to>
          <xdr:col>2</xdr:col>
          <xdr:colOff>171450</xdr:colOff>
          <xdr:row>5</xdr:row>
          <xdr:rowOff>38100</xdr:rowOff>
        </xdr:to>
        <xdr:sp macro="" textlink="">
          <xdr:nvSpPr>
            <xdr:cNvPr id="5124" name="Button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0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18288" tIns="0" rIns="0" bIns="0" anchor="ctr" upright="1"/>
            <a:lstStyle/>
            <a:p>
              <a:pPr algn="ctr" rtl="0">
                <a:defRPr sz="1000"/>
              </a:pPr>
              <a:endParaRPr lang="en-US"/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1</xdr:row>
          <xdr:rowOff>0</xdr:rowOff>
        </xdr:from>
        <xdr:to>
          <xdr:col>7</xdr:col>
          <xdr:colOff>19050</xdr:colOff>
          <xdr:row>2</xdr:row>
          <xdr:rowOff>171450</xdr:rowOff>
        </xdr:to>
        <xdr:sp macro="" textlink="">
          <xdr:nvSpPr>
            <xdr:cNvPr id="5125" name="Button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0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EG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برنامج حساب رواتب الموظفين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</xdr:row>
          <xdr:rowOff>19050</xdr:rowOff>
        </xdr:from>
        <xdr:to>
          <xdr:col>4</xdr:col>
          <xdr:colOff>28575</xdr:colOff>
          <xdr:row>9</xdr:row>
          <xdr:rowOff>161925</xdr:rowOff>
        </xdr:to>
        <xdr:sp macro="" textlink="">
          <xdr:nvSpPr>
            <xdr:cNvPr id="5126" name="Button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0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4</xdr:col>
          <xdr:colOff>28575</xdr:colOff>
          <xdr:row>14</xdr:row>
          <xdr:rowOff>161925</xdr:rowOff>
        </xdr:to>
        <xdr:sp macro="" textlink="">
          <xdr:nvSpPr>
            <xdr:cNvPr id="5127" name="Button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0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17</xdr:row>
          <xdr:rowOff>19050</xdr:rowOff>
        </xdr:from>
        <xdr:to>
          <xdr:col>4</xdr:col>
          <xdr:colOff>28575</xdr:colOff>
          <xdr:row>19</xdr:row>
          <xdr:rowOff>161925</xdr:rowOff>
        </xdr:to>
        <xdr:sp macro="" textlink="">
          <xdr:nvSpPr>
            <xdr:cNvPr id="5128" name="Button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0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</xdr:row>
          <xdr:rowOff>19050</xdr:rowOff>
        </xdr:from>
        <xdr:to>
          <xdr:col>7</xdr:col>
          <xdr:colOff>676275</xdr:colOff>
          <xdr:row>7</xdr:row>
          <xdr:rowOff>161925</xdr:rowOff>
        </xdr:to>
        <xdr:sp macro="" textlink="">
          <xdr:nvSpPr>
            <xdr:cNvPr id="5129" name="Button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0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EG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اختار الشهر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9</xdr:row>
          <xdr:rowOff>19050</xdr:rowOff>
        </xdr:from>
        <xdr:to>
          <xdr:col>5</xdr:col>
          <xdr:colOff>647700</xdr:colOff>
          <xdr:row>10</xdr:row>
          <xdr:rowOff>28575</xdr:rowOff>
        </xdr:to>
        <xdr:sp macro="" textlink="">
          <xdr:nvSpPr>
            <xdr:cNvPr id="5130" name="Button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0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EG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يناير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11</xdr:row>
          <xdr:rowOff>19050</xdr:rowOff>
        </xdr:from>
        <xdr:to>
          <xdr:col>5</xdr:col>
          <xdr:colOff>647700</xdr:colOff>
          <xdr:row>12</xdr:row>
          <xdr:rowOff>28575</xdr:rowOff>
        </xdr:to>
        <xdr:sp macro="" textlink="">
          <xdr:nvSpPr>
            <xdr:cNvPr id="5131" name="Button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0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EG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فبراير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13</xdr:row>
          <xdr:rowOff>19050</xdr:rowOff>
        </xdr:from>
        <xdr:to>
          <xdr:col>5</xdr:col>
          <xdr:colOff>647700</xdr:colOff>
          <xdr:row>14</xdr:row>
          <xdr:rowOff>28575</xdr:rowOff>
        </xdr:to>
        <xdr:sp macro="" textlink="">
          <xdr:nvSpPr>
            <xdr:cNvPr id="5132" name="Button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0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EG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مارس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15</xdr:row>
          <xdr:rowOff>19050</xdr:rowOff>
        </xdr:from>
        <xdr:to>
          <xdr:col>5</xdr:col>
          <xdr:colOff>647700</xdr:colOff>
          <xdr:row>16</xdr:row>
          <xdr:rowOff>28575</xdr:rowOff>
        </xdr:to>
        <xdr:sp macro="" textlink="">
          <xdr:nvSpPr>
            <xdr:cNvPr id="5133" name="Button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0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EG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ابريل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17</xdr:row>
          <xdr:rowOff>19050</xdr:rowOff>
        </xdr:from>
        <xdr:to>
          <xdr:col>5</xdr:col>
          <xdr:colOff>647700</xdr:colOff>
          <xdr:row>18</xdr:row>
          <xdr:rowOff>28575</xdr:rowOff>
        </xdr:to>
        <xdr:sp macro="" textlink="">
          <xdr:nvSpPr>
            <xdr:cNvPr id="5134" name="Button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0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EG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مايو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19</xdr:row>
          <xdr:rowOff>19050</xdr:rowOff>
        </xdr:from>
        <xdr:to>
          <xdr:col>5</xdr:col>
          <xdr:colOff>647700</xdr:colOff>
          <xdr:row>20</xdr:row>
          <xdr:rowOff>28575</xdr:rowOff>
        </xdr:to>
        <xdr:sp macro="" textlink="">
          <xdr:nvSpPr>
            <xdr:cNvPr id="5135" name="Button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0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EG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يونيو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9</xdr:row>
          <xdr:rowOff>19050</xdr:rowOff>
        </xdr:from>
        <xdr:to>
          <xdr:col>7</xdr:col>
          <xdr:colOff>647700</xdr:colOff>
          <xdr:row>10</xdr:row>
          <xdr:rowOff>28575</xdr:rowOff>
        </xdr:to>
        <xdr:sp macro="" textlink="">
          <xdr:nvSpPr>
            <xdr:cNvPr id="5136" name="Button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0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EG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يوليه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11</xdr:row>
          <xdr:rowOff>19050</xdr:rowOff>
        </xdr:from>
        <xdr:to>
          <xdr:col>7</xdr:col>
          <xdr:colOff>647700</xdr:colOff>
          <xdr:row>12</xdr:row>
          <xdr:rowOff>28575</xdr:rowOff>
        </xdr:to>
        <xdr:sp macro="" textlink="">
          <xdr:nvSpPr>
            <xdr:cNvPr id="5137" name="Button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0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EG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اغسطس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13</xdr:row>
          <xdr:rowOff>19050</xdr:rowOff>
        </xdr:from>
        <xdr:to>
          <xdr:col>7</xdr:col>
          <xdr:colOff>647700</xdr:colOff>
          <xdr:row>14</xdr:row>
          <xdr:rowOff>28575</xdr:rowOff>
        </xdr:to>
        <xdr:sp macro="" textlink="">
          <xdr:nvSpPr>
            <xdr:cNvPr id="5138" name="Button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0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EG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سبتمبر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15</xdr:row>
          <xdr:rowOff>19050</xdr:rowOff>
        </xdr:from>
        <xdr:to>
          <xdr:col>7</xdr:col>
          <xdr:colOff>647700</xdr:colOff>
          <xdr:row>16</xdr:row>
          <xdr:rowOff>28575</xdr:rowOff>
        </xdr:to>
        <xdr:sp macro="" textlink="">
          <xdr:nvSpPr>
            <xdr:cNvPr id="5139" name="Button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0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EG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اكتوبر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17</xdr:row>
          <xdr:rowOff>19050</xdr:rowOff>
        </xdr:from>
        <xdr:to>
          <xdr:col>7</xdr:col>
          <xdr:colOff>647700</xdr:colOff>
          <xdr:row>18</xdr:row>
          <xdr:rowOff>28575</xdr:rowOff>
        </xdr:to>
        <xdr:sp macro="" textlink="">
          <xdr:nvSpPr>
            <xdr:cNvPr id="5140" name="Button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0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EG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نوفمبر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19</xdr:row>
          <xdr:rowOff>19050</xdr:rowOff>
        </xdr:from>
        <xdr:to>
          <xdr:col>7</xdr:col>
          <xdr:colOff>647700</xdr:colOff>
          <xdr:row>20</xdr:row>
          <xdr:rowOff>28575</xdr:rowOff>
        </xdr:to>
        <xdr:sp macro="" textlink="">
          <xdr:nvSpPr>
            <xdr:cNvPr id="5141" name="Button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0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EG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ديسمبر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"/>
  <sheetViews>
    <sheetView rightToLeft="1" workbookViewId="0">
      <selection activeCell="E5" sqref="E5"/>
    </sheetView>
  </sheetViews>
  <sheetFormatPr defaultRowHeight="14.25" x14ac:dyDescent="0.2"/>
  <sheetData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4" r:id="rId4" name="Button 4">
              <controlPr defaultSize="0" print="0" autoFill="0" autoPict="0" macro="[0]!Button4_Click">
                <anchor moveWithCells="1" sizeWithCells="1">
                  <from>
                    <xdr:col>0</xdr:col>
                    <xdr:colOff>142875</xdr:colOff>
                    <xdr:row>1</xdr:row>
                    <xdr:rowOff>19050</xdr:rowOff>
                  </from>
                  <to>
                    <xdr:col>2</xdr:col>
                    <xdr:colOff>171450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5" name="Button 5">
              <controlPr defaultSize="0" print="0" autoFill="0" autoPict="0" macro="[0]!Button5_Click">
                <anchor moveWithCells="1" sizeWithCells="1">
                  <from>
                    <xdr:col>3</xdr:col>
                    <xdr:colOff>28575</xdr:colOff>
                    <xdr:row>1</xdr:row>
                    <xdr:rowOff>0</xdr:rowOff>
                  </from>
                  <to>
                    <xdr:col>7</xdr:col>
                    <xdr:colOff>19050</xdr:colOff>
                    <xdr:row>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6" name="Button 6">
              <controlPr defaultSize="0" print="0" autoFill="0" autoPict="0" macro="[0]!Button4_Click">
                <anchor moveWithCells="1" sizeWithCells="1">
                  <from>
                    <xdr:col>2</xdr:col>
                    <xdr:colOff>0</xdr:colOff>
                    <xdr:row>7</xdr:row>
                    <xdr:rowOff>19050</xdr:rowOff>
                  </from>
                  <to>
                    <xdr:col>4</xdr:col>
                    <xdr:colOff>28575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7" name="Button 7">
              <controlPr defaultSize="0" print="0" autoFill="0" autoPict="0" macro="[0]!Button4_Click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4</xdr:col>
                    <xdr:colOff>28575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8" name="Button 8">
              <controlPr defaultSize="0" print="0" autoFill="0" autoPict="0" macro="[0]!Button4_Click">
                <anchor moveWithCells="1" sizeWithCells="1">
                  <from>
                    <xdr:col>2</xdr:col>
                    <xdr:colOff>0</xdr:colOff>
                    <xdr:row>17</xdr:row>
                    <xdr:rowOff>19050</xdr:rowOff>
                  </from>
                  <to>
                    <xdr:col>4</xdr:col>
                    <xdr:colOff>28575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9" name="Button 9">
              <controlPr defaultSize="0" print="0" autoFill="0" autoPict="0" macro="[0]!Button4_Click">
                <anchor moveWithCells="1" sizeWithCells="1">
                  <from>
                    <xdr:col>5</xdr:col>
                    <xdr:colOff>0</xdr:colOff>
                    <xdr:row>5</xdr:row>
                    <xdr:rowOff>19050</xdr:rowOff>
                  </from>
                  <to>
                    <xdr:col>7</xdr:col>
                    <xdr:colOff>676275</xdr:colOff>
                    <xdr:row>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0" name="Button 10">
              <controlPr defaultSize="0" print="0" autoFill="0" autoPict="0" macro="[0]!Button4_Click">
                <anchor moveWithCells="1" sizeWithCells="1">
                  <from>
                    <xdr:col>5</xdr:col>
                    <xdr:colOff>0</xdr:colOff>
                    <xdr:row>9</xdr:row>
                    <xdr:rowOff>19050</xdr:rowOff>
                  </from>
                  <to>
                    <xdr:col>5</xdr:col>
                    <xdr:colOff>647700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1" name="Button 11">
              <controlPr defaultSize="0" print="0" autoFill="0" autoPict="0" macro="[0]!Button4_Click">
                <anchor moveWithCells="1" sizeWithCells="1">
                  <from>
                    <xdr:col>5</xdr:col>
                    <xdr:colOff>0</xdr:colOff>
                    <xdr:row>11</xdr:row>
                    <xdr:rowOff>19050</xdr:rowOff>
                  </from>
                  <to>
                    <xdr:col>5</xdr:col>
                    <xdr:colOff>647700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2" name="Button 12">
              <controlPr defaultSize="0" print="0" autoFill="0" autoPict="0" macro="[0]!Button4_Click">
                <anchor moveWithCells="1" sizeWithCells="1">
                  <from>
                    <xdr:col>5</xdr:col>
                    <xdr:colOff>0</xdr:colOff>
                    <xdr:row>13</xdr:row>
                    <xdr:rowOff>19050</xdr:rowOff>
                  </from>
                  <to>
                    <xdr:col>5</xdr:col>
                    <xdr:colOff>647700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3" name="Button 13">
              <controlPr defaultSize="0" print="0" autoFill="0" autoPict="0" macro="[0]!Button4_Click">
                <anchor moveWithCells="1" sizeWithCells="1">
                  <from>
                    <xdr:col>5</xdr:col>
                    <xdr:colOff>0</xdr:colOff>
                    <xdr:row>15</xdr:row>
                    <xdr:rowOff>19050</xdr:rowOff>
                  </from>
                  <to>
                    <xdr:col>5</xdr:col>
                    <xdr:colOff>647700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4" name="Button 14">
              <controlPr defaultSize="0" print="0" autoFill="0" autoPict="0" macro="[0]!Button4_Click">
                <anchor moveWithCells="1" sizeWithCells="1">
                  <from>
                    <xdr:col>5</xdr:col>
                    <xdr:colOff>0</xdr:colOff>
                    <xdr:row>17</xdr:row>
                    <xdr:rowOff>19050</xdr:rowOff>
                  </from>
                  <to>
                    <xdr:col>5</xdr:col>
                    <xdr:colOff>647700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5" name="Button 15">
              <controlPr defaultSize="0" print="0" autoFill="0" autoPict="0" macro="[0]!Button4_Click">
                <anchor moveWithCells="1" sizeWithCells="1">
                  <from>
                    <xdr:col>5</xdr:col>
                    <xdr:colOff>0</xdr:colOff>
                    <xdr:row>19</xdr:row>
                    <xdr:rowOff>19050</xdr:rowOff>
                  </from>
                  <to>
                    <xdr:col>5</xdr:col>
                    <xdr:colOff>647700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6" name="Button 16">
              <controlPr defaultSize="0" print="0" autoFill="0" autoPict="0" macro="[0]!Button4_Click">
                <anchor moveWithCells="1" sizeWithCells="1">
                  <from>
                    <xdr:col>7</xdr:col>
                    <xdr:colOff>0</xdr:colOff>
                    <xdr:row>9</xdr:row>
                    <xdr:rowOff>19050</xdr:rowOff>
                  </from>
                  <to>
                    <xdr:col>7</xdr:col>
                    <xdr:colOff>647700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17" name="Button 17">
              <controlPr defaultSize="0" print="0" autoFill="0" autoPict="0" macro="[0]!Button4_Click">
                <anchor moveWithCells="1" sizeWithCells="1">
                  <from>
                    <xdr:col>7</xdr:col>
                    <xdr:colOff>0</xdr:colOff>
                    <xdr:row>11</xdr:row>
                    <xdr:rowOff>19050</xdr:rowOff>
                  </from>
                  <to>
                    <xdr:col>7</xdr:col>
                    <xdr:colOff>647700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18" name="Button 18">
              <controlPr defaultSize="0" print="0" autoFill="0" autoPict="0" macro="[0]!Button4_Click">
                <anchor moveWithCells="1" sizeWithCells="1">
                  <from>
                    <xdr:col>7</xdr:col>
                    <xdr:colOff>0</xdr:colOff>
                    <xdr:row>13</xdr:row>
                    <xdr:rowOff>19050</xdr:rowOff>
                  </from>
                  <to>
                    <xdr:col>7</xdr:col>
                    <xdr:colOff>647700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19" name="Button 19">
              <controlPr defaultSize="0" print="0" autoFill="0" autoPict="0" macro="[0]!Button4_Click">
                <anchor moveWithCells="1" sizeWithCells="1">
                  <from>
                    <xdr:col>7</xdr:col>
                    <xdr:colOff>0</xdr:colOff>
                    <xdr:row>15</xdr:row>
                    <xdr:rowOff>19050</xdr:rowOff>
                  </from>
                  <to>
                    <xdr:col>7</xdr:col>
                    <xdr:colOff>647700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20" name="Button 20">
              <controlPr defaultSize="0" print="0" autoFill="0" autoPict="0" macro="[0]!Button4_Click">
                <anchor moveWithCells="1" sizeWithCells="1">
                  <from>
                    <xdr:col>7</xdr:col>
                    <xdr:colOff>0</xdr:colOff>
                    <xdr:row>17</xdr:row>
                    <xdr:rowOff>19050</xdr:rowOff>
                  </from>
                  <to>
                    <xdr:col>7</xdr:col>
                    <xdr:colOff>647700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1" name="Button 21">
              <controlPr defaultSize="0" print="0" autoFill="0" autoPict="0" macro="[0]!Button4_Click">
                <anchor moveWithCells="1" sizeWithCells="1">
                  <from>
                    <xdr:col>7</xdr:col>
                    <xdr:colOff>0</xdr:colOff>
                    <xdr:row>19</xdr:row>
                    <xdr:rowOff>19050</xdr:rowOff>
                  </from>
                  <to>
                    <xdr:col>7</xdr:col>
                    <xdr:colOff>647700</xdr:colOff>
                    <xdr:row>20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rightToLeft="1" workbookViewId="0">
      <selection activeCell="B1" sqref="B1"/>
    </sheetView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V151"/>
  <sheetViews>
    <sheetView rightToLeft="1" workbookViewId="0">
      <selection activeCell="D11" sqref="D11"/>
    </sheetView>
  </sheetViews>
  <sheetFormatPr defaultRowHeight="14.25" x14ac:dyDescent="0.2"/>
  <cols>
    <col min="1" max="1" width="6.875" style="3" bestFit="1" customWidth="1"/>
    <col min="2" max="2" width="10.875" style="3" bestFit="1" customWidth="1"/>
    <col min="3" max="3" width="12.375" style="3" bestFit="1" customWidth="1"/>
    <col min="4" max="4" width="7.375" bestFit="1" customWidth="1"/>
    <col min="5" max="7" width="6.375" bestFit="1" customWidth="1"/>
    <col min="8" max="11" width="5.375" bestFit="1" customWidth="1"/>
    <col min="12" max="12" width="4.875" bestFit="1" customWidth="1"/>
    <col min="13" max="19" width="3.875" bestFit="1" customWidth="1"/>
    <col min="20" max="20" width="5.875" bestFit="1" customWidth="1"/>
    <col min="21" max="22" width="3.125" bestFit="1" customWidth="1"/>
  </cols>
  <sheetData>
    <row r="1" spans="1:22" ht="37.5" customHeight="1" x14ac:dyDescent="0.2">
      <c r="A1" s="21" t="s">
        <v>12</v>
      </c>
      <c r="B1" s="30" t="s">
        <v>13</v>
      </c>
      <c r="C1" s="30" t="s">
        <v>14</v>
      </c>
      <c r="D1" s="31" t="s">
        <v>46</v>
      </c>
      <c r="E1" s="28" t="s">
        <v>62</v>
      </c>
      <c r="F1" s="29"/>
      <c r="G1" s="27" t="s">
        <v>54</v>
      </c>
      <c r="H1" s="31" t="s">
        <v>55</v>
      </c>
      <c r="I1" s="31" t="s">
        <v>8</v>
      </c>
      <c r="J1" s="31" t="s">
        <v>52</v>
      </c>
      <c r="K1" s="31" t="s">
        <v>53</v>
      </c>
      <c r="L1" s="31" t="s">
        <v>47</v>
      </c>
      <c r="M1" s="31" t="s">
        <v>0</v>
      </c>
      <c r="N1" s="31" t="s">
        <v>1</v>
      </c>
      <c r="O1" s="31" t="s">
        <v>2</v>
      </c>
      <c r="P1" s="31" t="s">
        <v>3</v>
      </c>
      <c r="Q1" s="31" t="s">
        <v>4</v>
      </c>
      <c r="R1" s="31" t="s">
        <v>5</v>
      </c>
      <c r="S1" s="31" t="s">
        <v>6</v>
      </c>
      <c r="T1" s="31" t="s">
        <v>73</v>
      </c>
      <c r="U1" s="32" t="s">
        <v>68</v>
      </c>
      <c r="V1" s="32"/>
    </row>
    <row r="2" spans="1:22" ht="48" x14ac:dyDescent="0.2">
      <c r="A2" s="21"/>
      <c r="B2" s="30"/>
      <c r="C2" s="30"/>
      <c r="D2" s="31"/>
      <c r="E2" s="26" t="s">
        <v>61</v>
      </c>
      <c r="F2" s="1" t="s">
        <v>60</v>
      </c>
      <c r="G2" s="27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5" t="s">
        <v>75</v>
      </c>
      <c r="V2" s="5" t="s">
        <v>76</v>
      </c>
    </row>
    <row r="3" spans="1:22" ht="14.25" customHeight="1" x14ac:dyDescent="0.2">
      <c r="A3" s="2">
        <v>100001</v>
      </c>
      <c r="B3" s="2" t="s">
        <v>22</v>
      </c>
      <c r="C3" s="2" t="s">
        <v>15</v>
      </c>
      <c r="D3" s="20">
        <v>3000</v>
      </c>
      <c r="E3" s="20">
        <v>750</v>
      </c>
      <c r="F3" s="20">
        <v>750</v>
      </c>
      <c r="G3" s="20">
        <f>SUM(D3+F3+E3)/30</f>
        <v>150</v>
      </c>
      <c r="H3" s="20">
        <f>G3/8</f>
        <v>18.75</v>
      </c>
      <c r="I3" s="20">
        <f>H3*1.5</f>
        <v>28.125</v>
      </c>
      <c r="J3" s="20">
        <f>H3*2</f>
        <v>37.5</v>
      </c>
      <c r="K3" s="20">
        <f>H3*2</f>
        <v>37.5</v>
      </c>
      <c r="L3" s="19">
        <v>1000</v>
      </c>
      <c r="M3" s="19">
        <v>100</v>
      </c>
      <c r="N3" s="19">
        <v>600</v>
      </c>
      <c r="O3" s="19">
        <v>250</v>
      </c>
      <c r="P3" s="19">
        <v>150</v>
      </c>
      <c r="Q3" s="19">
        <v>100</v>
      </c>
      <c r="R3" s="19">
        <v>50</v>
      </c>
      <c r="S3" s="19">
        <v>50</v>
      </c>
      <c r="T3" s="19">
        <f>12000-الادخالات!AB37</f>
        <v>12000</v>
      </c>
      <c r="U3" s="7">
        <f>21-الادخالات!O37</f>
        <v>21</v>
      </c>
      <c r="V3" s="7">
        <f>6-الادخالات!P37</f>
        <v>6</v>
      </c>
    </row>
    <row r="4" spans="1:22" x14ac:dyDescent="0.2">
      <c r="A4" s="2">
        <v>100002</v>
      </c>
      <c r="B4" s="2" t="s">
        <v>23</v>
      </c>
      <c r="C4" s="2" t="s">
        <v>20</v>
      </c>
      <c r="D4" s="20">
        <v>2000</v>
      </c>
      <c r="E4" s="20">
        <v>500</v>
      </c>
      <c r="F4" s="20">
        <v>500</v>
      </c>
      <c r="G4" s="20">
        <f t="shared" ref="G4:G22" si="0">SUM(D4+F4+E4)/30</f>
        <v>100</v>
      </c>
      <c r="H4" s="20">
        <f t="shared" ref="H4:H22" si="1">G4/8</f>
        <v>12.5</v>
      </c>
      <c r="I4" s="20">
        <f t="shared" ref="I4:I22" si="2">H4*1.5</f>
        <v>18.75</v>
      </c>
      <c r="J4" s="20">
        <f t="shared" ref="J4:J22" si="3">H4*2</f>
        <v>25</v>
      </c>
      <c r="K4" s="20">
        <f t="shared" ref="K4:K22" si="4">H4*2</f>
        <v>25</v>
      </c>
      <c r="L4" s="19">
        <v>800</v>
      </c>
      <c r="M4" s="19">
        <v>100</v>
      </c>
      <c r="N4" s="19">
        <v>600</v>
      </c>
      <c r="O4" s="19">
        <v>300</v>
      </c>
      <c r="P4" s="19">
        <v>150</v>
      </c>
      <c r="Q4" s="19"/>
      <c r="R4" s="19"/>
      <c r="S4" s="19">
        <v>50</v>
      </c>
      <c r="T4" s="19"/>
      <c r="U4" s="7"/>
      <c r="V4" s="7"/>
    </row>
    <row r="5" spans="1:22" x14ac:dyDescent="0.2">
      <c r="A5" s="2">
        <v>100003</v>
      </c>
      <c r="B5" s="2" t="s">
        <v>24</v>
      </c>
      <c r="C5" s="2" t="s">
        <v>17</v>
      </c>
      <c r="D5" s="20">
        <v>1500</v>
      </c>
      <c r="E5" s="20">
        <v>500</v>
      </c>
      <c r="F5" s="20">
        <v>500</v>
      </c>
      <c r="G5" s="20">
        <f t="shared" si="0"/>
        <v>83.333333333333329</v>
      </c>
      <c r="H5" s="20">
        <f t="shared" si="1"/>
        <v>10.416666666666666</v>
      </c>
      <c r="I5" s="20">
        <f t="shared" si="2"/>
        <v>15.625</v>
      </c>
      <c r="J5" s="20">
        <f t="shared" si="3"/>
        <v>20.833333333333332</v>
      </c>
      <c r="K5" s="20">
        <f t="shared" si="4"/>
        <v>20.833333333333332</v>
      </c>
      <c r="L5" s="19">
        <v>750</v>
      </c>
      <c r="M5" s="19"/>
      <c r="N5" s="19">
        <v>650</v>
      </c>
      <c r="O5" s="19">
        <v>350</v>
      </c>
      <c r="P5" s="19"/>
      <c r="Q5" s="19">
        <v>50</v>
      </c>
      <c r="R5" s="19"/>
      <c r="S5" s="19">
        <v>100</v>
      </c>
      <c r="T5" s="19"/>
      <c r="U5" s="7"/>
      <c r="V5" s="7"/>
    </row>
    <row r="6" spans="1:22" x14ac:dyDescent="0.2">
      <c r="A6" s="2">
        <v>100004</v>
      </c>
      <c r="B6" s="2" t="s">
        <v>25</v>
      </c>
      <c r="C6" s="2" t="s">
        <v>19</v>
      </c>
      <c r="D6" s="20">
        <v>1800</v>
      </c>
      <c r="E6" s="20"/>
      <c r="F6" s="20"/>
      <c r="G6" s="20">
        <f t="shared" si="0"/>
        <v>60</v>
      </c>
      <c r="H6" s="20">
        <f t="shared" si="1"/>
        <v>7.5</v>
      </c>
      <c r="I6" s="20">
        <f t="shared" si="2"/>
        <v>11.25</v>
      </c>
      <c r="J6" s="20">
        <f t="shared" si="3"/>
        <v>15</v>
      </c>
      <c r="K6" s="20">
        <f t="shared" si="4"/>
        <v>15</v>
      </c>
      <c r="L6" s="19">
        <v>1000</v>
      </c>
      <c r="M6" s="19"/>
      <c r="N6" s="19">
        <v>500</v>
      </c>
      <c r="O6" s="19">
        <v>300</v>
      </c>
      <c r="P6" s="19">
        <v>200</v>
      </c>
      <c r="Q6" s="19"/>
      <c r="R6" s="19"/>
      <c r="S6" s="19">
        <v>500</v>
      </c>
      <c r="T6" s="19"/>
      <c r="U6" s="7"/>
      <c r="V6" s="7"/>
    </row>
    <row r="7" spans="1:22" x14ac:dyDescent="0.2">
      <c r="A7" s="2">
        <v>100005</v>
      </c>
      <c r="B7" s="2" t="s">
        <v>26</v>
      </c>
      <c r="C7" s="2" t="s">
        <v>19</v>
      </c>
      <c r="D7" s="20">
        <v>1750</v>
      </c>
      <c r="E7" s="20">
        <v>250</v>
      </c>
      <c r="F7" s="20">
        <v>250</v>
      </c>
      <c r="G7" s="20">
        <f t="shared" si="0"/>
        <v>75</v>
      </c>
      <c r="H7" s="20">
        <f t="shared" si="1"/>
        <v>9.375</v>
      </c>
      <c r="I7" s="20">
        <f t="shared" si="2"/>
        <v>14.0625</v>
      </c>
      <c r="J7" s="20">
        <f t="shared" si="3"/>
        <v>18.75</v>
      </c>
      <c r="K7" s="20">
        <f t="shared" si="4"/>
        <v>18.75</v>
      </c>
      <c r="L7" s="19">
        <v>500</v>
      </c>
      <c r="M7" s="19">
        <v>100</v>
      </c>
      <c r="N7" s="19">
        <v>200</v>
      </c>
      <c r="O7" s="19">
        <v>100</v>
      </c>
      <c r="P7" s="19"/>
      <c r="Q7" s="19">
        <v>50</v>
      </c>
      <c r="R7" s="19"/>
      <c r="S7" s="19">
        <v>100</v>
      </c>
      <c r="T7" s="19"/>
      <c r="U7" s="7"/>
      <c r="V7" s="7"/>
    </row>
    <row r="8" spans="1:22" x14ac:dyDescent="0.2">
      <c r="A8" s="2">
        <v>100006</v>
      </c>
      <c r="B8" s="2" t="s">
        <v>27</v>
      </c>
      <c r="C8" s="2" t="s">
        <v>15</v>
      </c>
      <c r="D8" s="20">
        <v>1500</v>
      </c>
      <c r="E8" s="20">
        <v>150</v>
      </c>
      <c r="F8" s="20">
        <v>150</v>
      </c>
      <c r="G8" s="20">
        <f t="shared" si="0"/>
        <v>60</v>
      </c>
      <c r="H8" s="20">
        <f t="shared" si="1"/>
        <v>7.5</v>
      </c>
      <c r="I8" s="20">
        <f t="shared" si="2"/>
        <v>11.25</v>
      </c>
      <c r="J8" s="20">
        <f t="shared" si="3"/>
        <v>15</v>
      </c>
      <c r="K8" s="20">
        <f t="shared" si="4"/>
        <v>15</v>
      </c>
      <c r="L8" s="19">
        <v>800</v>
      </c>
      <c r="M8" s="19"/>
      <c r="N8" s="19">
        <v>750</v>
      </c>
      <c r="O8" s="19"/>
      <c r="P8" s="19">
        <v>200</v>
      </c>
      <c r="Q8" s="19"/>
      <c r="R8" s="19">
        <v>100</v>
      </c>
      <c r="S8" s="19"/>
      <c r="T8" s="19"/>
      <c r="U8" s="7"/>
      <c r="V8" s="7"/>
    </row>
    <row r="9" spans="1:22" x14ac:dyDescent="0.2">
      <c r="A9" s="2">
        <v>100007</v>
      </c>
      <c r="B9" s="2" t="s">
        <v>28</v>
      </c>
      <c r="C9" s="2" t="s">
        <v>19</v>
      </c>
      <c r="D9" s="20">
        <v>4000</v>
      </c>
      <c r="E9" s="20">
        <v>500</v>
      </c>
      <c r="F9" s="20">
        <v>500</v>
      </c>
      <c r="G9" s="20">
        <f t="shared" si="0"/>
        <v>166.66666666666666</v>
      </c>
      <c r="H9" s="20">
        <f t="shared" si="1"/>
        <v>20.833333333333332</v>
      </c>
      <c r="I9" s="20">
        <f t="shared" si="2"/>
        <v>31.25</v>
      </c>
      <c r="J9" s="20">
        <f t="shared" si="3"/>
        <v>41.666666666666664</v>
      </c>
      <c r="K9" s="20">
        <f t="shared" si="4"/>
        <v>41.666666666666664</v>
      </c>
      <c r="L9" s="19"/>
      <c r="M9" s="19">
        <v>100</v>
      </c>
      <c r="N9" s="19">
        <v>500</v>
      </c>
      <c r="O9" s="19"/>
      <c r="P9" s="19">
        <v>150</v>
      </c>
      <c r="Q9" s="19"/>
      <c r="R9" s="19"/>
      <c r="S9" s="19">
        <v>100</v>
      </c>
      <c r="T9" s="19"/>
      <c r="U9" s="7"/>
      <c r="V9" s="7"/>
    </row>
    <row r="10" spans="1:22" x14ac:dyDescent="0.2">
      <c r="A10" s="2">
        <v>100008</v>
      </c>
      <c r="B10" s="2" t="s">
        <v>29</v>
      </c>
      <c r="C10" s="2" t="s">
        <v>18</v>
      </c>
      <c r="D10" s="20">
        <v>3000</v>
      </c>
      <c r="E10" s="20">
        <v>400</v>
      </c>
      <c r="F10" s="20">
        <v>400</v>
      </c>
      <c r="G10" s="20">
        <f t="shared" si="0"/>
        <v>126.66666666666667</v>
      </c>
      <c r="H10" s="20">
        <f t="shared" si="1"/>
        <v>15.833333333333334</v>
      </c>
      <c r="I10" s="20">
        <f t="shared" si="2"/>
        <v>23.75</v>
      </c>
      <c r="J10" s="20">
        <f t="shared" si="3"/>
        <v>31.666666666666668</v>
      </c>
      <c r="K10" s="20">
        <f t="shared" si="4"/>
        <v>31.666666666666668</v>
      </c>
      <c r="L10" s="19">
        <v>500</v>
      </c>
      <c r="M10" s="19">
        <v>200</v>
      </c>
      <c r="N10" s="19">
        <v>100</v>
      </c>
      <c r="O10" s="19">
        <v>100</v>
      </c>
      <c r="P10" s="19">
        <v>100</v>
      </c>
      <c r="Q10" s="19">
        <v>50</v>
      </c>
      <c r="R10" s="19">
        <v>50</v>
      </c>
      <c r="S10" s="19">
        <v>50</v>
      </c>
      <c r="T10" s="19"/>
      <c r="U10" s="7"/>
      <c r="V10" s="7"/>
    </row>
    <row r="11" spans="1:22" x14ac:dyDescent="0.2">
      <c r="A11" s="2">
        <v>100009</v>
      </c>
      <c r="B11" s="2" t="s">
        <v>30</v>
      </c>
      <c r="C11" s="2" t="s">
        <v>20</v>
      </c>
      <c r="D11" s="20"/>
      <c r="E11" s="20"/>
      <c r="F11" s="20"/>
      <c r="G11" s="20">
        <f t="shared" si="0"/>
        <v>0</v>
      </c>
      <c r="H11" s="20">
        <f t="shared" si="1"/>
        <v>0</v>
      </c>
      <c r="I11" s="20">
        <f t="shared" si="2"/>
        <v>0</v>
      </c>
      <c r="J11" s="20">
        <f t="shared" si="3"/>
        <v>0</v>
      </c>
      <c r="K11" s="20">
        <f t="shared" si="4"/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7"/>
      <c r="V11" s="7"/>
    </row>
    <row r="12" spans="1:22" x14ac:dyDescent="0.2">
      <c r="A12" s="2">
        <v>100010</v>
      </c>
      <c r="B12" s="2" t="s">
        <v>32</v>
      </c>
      <c r="C12" s="2" t="s">
        <v>21</v>
      </c>
      <c r="D12" s="20"/>
      <c r="E12" s="20"/>
      <c r="F12" s="20"/>
      <c r="G12" s="20">
        <f t="shared" si="0"/>
        <v>0</v>
      </c>
      <c r="H12" s="20">
        <f t="shared" si="1"/>
        <v>0</v>
      </c>
      <c r="I12" s="20">
        <f t="shared" si="2"/>
        <v>0</v>
      </c>
      <c r="J12" s="20">
        <f t="shared" si="3"/>
        <v>0</v>
      </c>
      <c r="K12" s="20">
        <f t="shared" si="4"/>
        <v>0</v>
      </c>
      <c r="L12" s="19"/>
      <c r="M12" s="19"/>
      <c r="N12" s="19"/>
      <c r="O12" s="19"/>
      <c r="P12" s="19"/>
      <c r="Q12" s="19"/>
      <c r="R12" s="19"/>
      <c r="S12" s="19"/>
      <c r="T12" s="19"/>
      <c r="U12" s="7"/>
      <c r="V12" s="7"/>
    </row>
    <row r="13" spans="1:22" x14ac:dyDescent="0.2">
      <c r="A13" s="2">
        <v>100011</v>
      </c>
      <c r="B13" s="2" t="s">
        <v>31</v>
      </c>
      <c r="C13" s="2" t="s">
        <v>42</v>
      </c>
      <c r="D13" s="20"/>
      <c r="E13" s="20"/>
      <c r="F13" s="20"/>
      <c r="G13" s="20">
        <f t="shared" si="0"/>
        <v>0</v>
      </c>
      <c r="H13" s="20">
        <f t="shared" si="1"/>
        <v>0</v>
      </c>
      <c r="I13" s="20">
        <f t="shared" si="2"/>
        <v>0</v>
      </c>
      <c r="J13" s="20">
        <f t="shared" si="3"/>
        <v>0</v>
      </c>
      <c r="K13" s="20">
        <f t="shared" si="4"/>
        <v>0</v>
      </c>
      <c r="L13" s="19"/>
      <c r="M13" s="19"/>
      <c r="N13" s="19"/>
      <c r="O13" s="19"/>
      <c r="P13" s="19"/>
      <c r="Q13" s="19"/>
      <c r="R13" s="19"/>
      <c r="S13" s="19"/>
      <c r="T13" s="19"/>
      <c r="U13" s="7"/>
      <c r="V13" s="7"/>
    </row>
    <row r="14" spans="1:22" x14ac:dyDescent="0.2">
      <c r="A14" s="2">
        <v>100012</v>
      </c>
      <c r="B14" s="2" t="s">
        <v>33</v>
      </c>
      <c r="C14" s="2" t="s">
        <v>43</v>
      </c>
      <c r="D14" s="20"/>
      <c r="E14" s="20"/>
      <c r="F14" s="20"/>
      <c r="G14" s="20">
        <f t="shared" si="0"/>
        <v>0</v>
      </c>
      <c r="H14" s="20">
        <f t="shared" si="1"/>
        <v>0</v>
      </c>
      <c r="I14" s="20">
        <f t="shared" si="2"/>
        <v>0</v>
      </c>
      <c r="J14" s="20">
        <f t="shared" si="3"/>
        <v>0</v>
      </c>
      <c r="K14" s="20">
        <f t="shared" si="4"/>
        <v>0</v>
      </c>
      <c r="L14" s="19"/>
      <c r="M14" s="19"/>
      <c r="N14" s="19"/>
      <c r="O14" s="19"/>
      <c r="P14" s="19"/>
      <c r="Q14" s="19"/>
      <c r="R14" s="19"/>
      <c r="S14" s="19"/>
      <c r="T14" s="19"/>
      <c r="U14" s="7"/>
      <c r="V14" s="7"/>
    </row>
    <row r="15" spans="1:22" x14ac:dyDescent="0.2">
      <c r="A15" s="2">
        <v>100013</v>
      </c>
      <c r="B15" s="2" t="s">
        <v>34</v>
      </c>
      <c r="C15" s="2" t="s">
        <v>43</v>
      </c>
      <c r="D15" s="20"/>
      <c r="E15" s="20"/>
      <c r="F15" s="20"/>
      <c r="G15" s="20">
        <f t="shared" si="0"/>
        <v>0</v>
      </c>
      <c r="H15" s="20">
        <f t="shared" si="1"/>
        <v>0</v>
      </c>
      <c r="I15" s="20">
        <f t="shared" si="2"/>
        <v>0</v>
      </c>
      <c r="J15" s="20">
        <f t="shared" si="3"/>
        <v>0</v>
      </c>
      <c r="K15" s="20">
        <f t="shared" si="4"/>
        <v>0</v>
      </c>
      <c r="L15" s="19"/>
      <c r="M15" s="19"/>
      <c r="N15" s="19"/>
      <c r="O15" s="19"/>
      <c r="P15" s="19"/>
      <c r="Q15" s="19"/>
      <c r="R15" s="19"/>
      <c r="S15" s="19"/>
      <c r="T15" s="19"/>
      <c r="U15" s="7"/>
      <c r="V15" s="7"/>
    </row>
    <row r="16" spans="1:22" x14ac:dyDescent="0.2">
      <c r="A16" s="2">
        <v>100014</v>
      </c>
      <c r="B16" s="2" t="s">
        <v>35</v>
      </c>
      <c r="C16" s="2" t="s">
        <v>16</v>
      </c>
      <c r="D16" s="20"/>
      <c r="E16" s="20"/>
      <c r="F16" s="20"/>
      <c r="G16" s="20">
        <f t="shared" si="0"/>
        <v>0</v>
      </c>
      <c r="H16" s="20">
        <f t="shared" si="1"/>
        <v>0</v>
      </c>
      <c r="I16" s="20">
        <f t="shared" si="2"/>
        <v>0</v>
      </c>
      <c r="J16" s="20">
        <f t="shared" si="3"/>
        <v>0</v>
      </c>
      <c r="K16" s="20">
        <f t="shared" si="4"/>
        <v>0</v>
      </c>
      <c r="L16" s="19"/>
      <c r="M16" s="19"/>
      <c r="N16" s="19"/>
      <c r="O16" s="19"/>
      <c r="P16" s="19"/>
      <c r="Q16" s="19"/>
      <c r="R16" s="19"/>
      <c r="S16" s="19"/>
      <c r="T16" s="19"/>
      <c r="U16" s="7"/>
      <c r="V16" s="7"/>
    </row>
    <row r="17" spans="1:22" x14ac:dyDescent="0.2">
      <c r="A17" s="2">
        <v>100015</v>
      </c>
      <c r="B17" s="2" t="s">
        <v>36</v>
      </c>
      <c r="C17" s="2" t="s">
        <v>18</v>
      </c>
      <c r="D17" s="20"/>
      <c r="E17" s="20"/>
      <c r="F17" s="20"/>
      <c r="G17" s="20">
        <f t="shared" si="0"/>
        <v>0</v>
      </c>
      <c r="H17" s="20">
        <f t="shared" si="1"/>
        <v>0</v>
      </c>
      <c r="I17" s="20">
        <f t="shared" si="2"/>
        <v>0</v>
      </c>
      <c r="J17" s="20">
        <f t="shared" si="3"/>
        <v>0</v>
      </c>
      <c r="K17" s="20">
        <f t="shared" si="4"/>
        <v>0</v>
      </c>
      <c r="L17" s="19"/>
      <c r="M17" s="19"/>
      <c r="N17" s="19"/>
      <c r="O17" s="19"/>
      <c r="P17" s="19"/>
      <c r="Q17" s="19"/>
      <c r="R17" s="19"/>
      <c r="S17" s="19"/>
      <c r="T17" s="19"/>
      <c r="U17" s="7"/>
      <c r="V17" s="7"/>
    </row>
    <row r="18" spans="1:22" x14ac:dyDescent="0.2">
      <c r="A18" s="2">
        <v>100016</v>
      </c>
      <c r="B18" s="2" t="s">
        <v>37</v>
      </c>
      <c r="C18" s="2" t="s">
        <v>42</v>
      </c>
      <c r="D18" s="20"/>
      <c r="E18" s="20"/>
      <c r="F18" s="20"/>
      <c r="G18" s="20">
        <f t="shared" si="0"/>
        <v>0</v>
      </c>
      <c r="H18" s="20">
        <f t="shared" si="1"/>
        <v>0</v>
      </c>
      <c r="I18" s="20">
        <f t="shared" si="2"/>
        <v>0</v>
      </c>
      <c r="J18" s="20">
        <f t="shared" si="3"/>
        <v>0</v>
      </c>
      <c r="K18" s="20">
        <f t="shared" si="4"/>
        <v>0</v>
      </c>
      <c r="L18" s="19"/>
      <c r="M18" s="19"/>
      <c r="N18" s="19"/>
      <c r="O18" s="19"/>
      <c r="P18" s="19"/>
      <c r="Q18" s="19"/>
      <c r="R18" s="19"/>
      <c r="S18" s="19"/>
      <c r="T18" s="19"/>
      <c r="U18" s="7"/>
      <c r="V18" s="7"/>
    </row>
    <row r="19" spans="1:22" x14ac:dyDescent="0.2">
      <c r="A19" s="2">
        <v>100017</v>
      </c>
      <c r="B19" s="2" t="s">
        <v>38</v>
      </c>
      <c r="C19" s="2" t="s">
        <v>15</v>
      </c>
      <c r="D19" s="20"/>
      <c r="E19" s="20"/>
      <c r="F19" s="20"/>
      <c r="G19" s="20">
        <f t="shared" si="0"/>
        <v>0</v>
      </c>
      <c r="H19" s="20">
        <f t="shared" si="1"/>
        <v>0</v>
      </c>
      <c r="I19" s="20">
        <f t="shared" si="2"/>
        <v>0</v>
      </c>
      <c r="J19" s="20">
        <f t="shared" si="3"/>
        <v>0</v>
      </c>
      <c r="K19" s="20">
        <f t="shared" si="4"/>
        <v>0</v>
      </c>
      <c r="L19" s="19"/>
      <c r="M19" s="19"/>
      <c r="N19" s="19"/>
      <c r="O19" s="19"/>
      <c r="P19" s="19"/>
      <c r="Q19" s="19"/>
      <c r="R19" s="19"/>
      <c r="S19" s="19"/>
      <c r="T19" s="19"/>
      <c r="U19" s="7"/>
      <c r="V19" s="7"/>
    </row>
    <row r="20" spans="1:22" x14ac:dyDescent="0.2">
      <c r="A20" s="2">
        <v>100018</v>
      </c>
      <c r="B20" s="2" t="s">
        <v>39</v>
      </c>
      <c r="C20" s="2" t="s">
        <v>21</v>
      </c>
      <c r="D20" s="20"/>
      <c r="E20" s="20"/>
      <c r="F20" s="20"/>
      <c r="G20" s="20">
        <f t="shared" si="0"/>
        <v>0</v>
      </c>
      <c r="H20" s="20">
        <f t="shared" si="1"/>
        <v>0</v>
      </c>
      <c r="I20" s="20">
        <f t="shared" si="2"/>
        <v>0</v>
      </c>
      <c r="J20" s="20">
        <f t="shared" si="3"/>
        <v>0</v>
      </c>
      <c r="K20" s="20">
        <f t="shared" si="4"/>
        <v>0</v>
      </c>
      <c r="L20" s="19"/>
      <c r="M20" s="19"/>
      <c r="N20" s="19"/>
      <c r="O20" s="19"/>
      <c r="P20" s="19"/>
      <c r="Q20" s="19"/>
      <c r="R20" s="19"/>
      <c r="S20" s="19"/>
      <c r="T20" s="19"/>
      <c r="U20" s="7"/>
      <c r="V20" s="7"/>
    </row>
    <row r="21" spans="1:22" x14ac:dyDescent="0.2">
      <c r="A21" s="2">
        <v>100019</v>
      </c>
      <c r="B21" s="2" t="s">
        <v>40</v>
      </c>
      <c r="C21" s="2" t="s">
        <v>43</v>
      </c>
      <c r="D21" s="20"/>
      <c r="E21" s="20"/>
      <c r="F21" s="20"/>
      <c r="G21" s="20">
        <f t="shared" si="0"/>
        <v>0</v>
      </c>
      <c r="H21" s="20">
        <f t="shared" si="1"/>
        <v>0</v>
      </c>
      <c r="I21" s="20">
        <f t="shared" si="2"/>
        <v>0</v>
      </c>
      <c r="J21" s="20">
        <f t="shared" si="3"/>
        <v>0</v>
      </c>
      <c r="K21" s="20">
        <f t="shared" si="4"/>
        <v>0</v>
      </c>
      <c r="L21" s="19"/>
      <c r="M21" s="19"/>
      <c r="N21" s="19"/>
      <c r="O21" s="19"/>
      <c r="P21" s="19"/>
      <c r="Q21" s="19"/>
      <c r="R21" s="19"/>
      <c r="S21" s="19"/>
      <c r="T21" s="19"/>
      <c r="U21" s="7"/>
      <c r="V21" s="7"/>
    </row>
    <row r="22" spans="1:22" x14ac:dyDescent="0.2">
      <c r="A22" s="2">
        <v>100020</v>
      </c>
      <c r="B22" s="2" t="s">
        <v>41</v>
      </c>
      <c r="C22" s="2" t="s">
        <v>44</v>
      </c>
      <c r="D22" s="20"/>
      <c r="E22" s="20"/>
      <c r="F22" s="20"/>
      <c r="G22" s="20">
        <f t="shared" si="0"/>
        <v>0</v>
      </c>
      <c r="H22" s="20">
        <f t="shared" si="1"/>
        <v>0</v>
      </c>
      <c r="I22" s="20">
        <f t="shared" si="2"/>
        <v>0</v>
      </c>
      <c r="J22" s="20">
        <f t="shared" si="3"/>
        <v>0</v>
      </c>
      <c r="K22" s="20">
        <f t="shared" si="4"/>
        <v>0</v>
      </c>
      <c r="L22" s="19"/>
      <c r="M22" s="19"/>
      <c r="N22" s="19"/>
      <c r="O22" s="19"/>
      <c r="P22" s="19"/>
      <c r="Q22" s="19"/>
      <c r="R22" s="19"/>
      <c r="S22" s="19"/>
      <c r="T22" s="19"/>
      <c r="U22" s="7"/>
      <c r="V22" s="7"/>
    </row>
    <row r="23" spans="1:22" x14ac:dyDescent="0.2">
      <c r="A23" s="2"/>
      <c r="B23" s="2"/>
      <c r="C23" s="2"/>
      <c r="D23" s="20"/>
      <c r="E23" s="20"/>
      <c r="F23" s="20"/>
      <c r="G23" s="20"/>
      <c r="H23" s="20"/>
      <c r="I23" s="20"/>
      <c r="J23" s="20"/>
      <c r="K23" s="20"/>
      <c r="L23" s="19"/>
      <c r="M23" s="19"/>
      <c r="N23" s="19"/>
      <c r="O23" s="19"/>
      <c r="P23" s="19"/>
      <c r="Q23" s="19"/>
      <c r="R23" s="19"/>
      <c r="S23" s="19"/>
      <c r="T23" s="19"/>
      <c r="U23" s="7"/>
      <c r="V23" s="7"/>
    </row>
    <row r="24" spans="1:22" x14ac:dyDescent="0.2">
      <c r="A24" s="2"/>
      <c r="B24" s="2"/>
      <c r="C24" s="2"/>
      <c r="D24" s="20"/>
      <c r="E24" s="20"/>
      <c r="F24" s="20"/>
      <c r="G24" s="20"/>
      <c r="H24" s="20"/>
      <c r="I24" s="20"/>
      <c r="J24" s="20"/>
      <c r="K24" s="20"/>
      <c r="L24" s="19"/>
      <c r="M24" s="19"/>
      <c r="N24" s="19"/>
      <c r="O24" s="19"/>
      <c r="P24" s="19"/>
      <c r="Q24" s="19"/>
      <c r="R24" s="19"/>
      <c r="S24" s="19"/>
      <c r="T24" s="19"/>
      <c r="U24" s="7"/>
      <c r="V24" s="7"/>
    </row>
    <row r="25" spans="1:22" x14ac:dyDescent="0.2">
      <c r="A25" s="2"/>
      <c r="B25" s="2"/>
      <c r="C25" s="2"/>
      <c r="D25" s="20"/>
      <c r="E25" s="20"/>
      <c r="F25" s="20"/>
      <c r="G25" s="20"/>
      <c r="H25" s="20"/>
      <c r="I25" s="20"/>
      <c r="J25" s="20"/>
      <c r="K25" s="20"/>
      <c r="L25" s="19"/>
      <c r="M25" s="19"/>
      <c r="N25" s="19"/>
      <c r="O25" s="19"/>
      <c r="P25" s="19"/>
      <c r="Q25" s="19"/>
      <c r="R25" s="19"/>
      <c r="S25" s="19"/>
      <c r="T25" s="19"/>
      <c r="U25" s="7"/>
      <c r="V25" s="7"/>
    </row>
    <row r="26" spans="1:22" x14ac:dyDescent="0.2">
      <c r="A26" s="2"/>
      <c r="B26" s="2"/>
      <c r="C26" s="2"/>
      <c r="D26" s="20"/>
      <c r="E26" s="20"/>
      <c r="F26" s="20"/>
      <c r="G26" s="20"/>
      <c r="H26" s="20"/>
      <c r="I26" s="20"/>
      <c r="J26" s="20"/>
      <c r="K26" s="20"/>
      <c r="L26" s="19"/>
      <c r="M26" s="19"/>
      <c r="N26" s="19"/>
      <c r="O26" s="19"/>
      <c r="P26" s="19"/>
      <c r="Q26" s="19"/>
      <c r="R26" s="19"/>
      <c r="S26" s="19"/>
      <c r="T26" s="19"/>
      <c r="U26" s="7"/>
      <c r="V26" s="7"/>
    </row>
    <row r="27" spans="1:22" x14ac:dyDescent="0.2">
      <c r="A27" s="2"/>
      <c r="B27" s="2"/>
      <c r="C27" s="2"/>
      <c r="D27" s="20"/>
      <c r="E27" s="20"/>
      <c r="F27" s="20"/>
      <c r="G27" s="20"/>
      <c r="H27" s="20"/>
      <c r="I27" s="20"/>
      <c r="J27" s="20"/>
      <c r="K27" s="20"/>
      <c r="L27" s="19"/>
      <c r="M27" s="19"/>
      <c r="N27" s="19"/>
      <c r="O27" s="19"/>
      <c r="P27" s="19"/>
      <c r="Q27" s="19"/>
      <c r="R27" s="19"/>
      <c r="S27" s="19"/>
      <c r="T27" s="19"/>
      <c r="U27" s="7"/>
      <c r="V27" s="7"/>
    </row>
    <row r="28" spans="1:22" x14ac:dyDescent="0.2">
      <c r="A28" s="2"/>
      <c r="B28" s="2"/>
      <c r="C28" s="2"/>
      <c r="D28" s="20"/>
      <c r="E28" s="20"/>
      <c r="F28" s="20"/>
      <c r="G28" s="20"/>
      <c r="H28" s="20"/>
      <c r="I28" s="20"/>
      <c r="J28" s="20"/>
      <c r="K28" s="20"/>
      <c r="L28" s="19"/>
      <c r="M28" s="19"/>
      <c r="N28" s="19"/>
      <c r="O28" s="19"/>
      <c r="P28" s="19"/>
      <c r="Q28" s="19"/>
      <c r="R28" s="19"/>
      <c r="S28" s="19"/>
      <c r="T28" s="19"/>
      <c r="U28" s="7"/>
      <c r="V28" s="7"/>
    </row>
    <row r="29" spans="1:22" x14ac:dyDescent="0.2">
      <c r="A29" s="2"/>
      <c r="B29" s="2"/>
      <c r="C29" s="2"/>
      <c r="D29" s="20"/>
      <c r="E29" s="20"/>
      <c r="F29" s="20"/>
      <c r="G29" s="20"/>
      <c r="H29" s="20"/>
      <c r="I29" s="20"/>
      <c r="J29" s="20"/>
      <c r="K29" s="20"/>
      <c r="L29" s="19"/>
      <c r="M29" s="19"/>
      <c r="N29" s="19"/>
      <c r="O29" s="19"/>
      <c r="P29" s="19"/>
      <c r="Q29" s="19"/>
      <c r="R29" s="19"/>
      <c r="S29" s="19"/>
      <c r="T29" s="19"/>
      <c r="U29" s="7"/>
      <c r="V29" s="7"/>
    </row>
    <row r="30" spans="1:22" x14ac:dyDescent="0.2">
      <c r="A30" s="2"/>
      <c r="B30" s="2"/>
      <c r="C30" s="2"/>
      <c r="D30" s="20"/>
      <c r="E30" s="20"/>
      <c r="F30" s="20"/>
      <c r="G30" s="20"/>
      <c r="H30" s="20"/>
      <c r="I30" s="20"/>
      <c r="J30" s="20"/>
      <c r="K30" s="20"/>
      <c r="L30" s="19"/>
      <c r="M30" s="19"/>
      <c r="N30" s="19"/>
      <c r="O30" s="19"/>
      <c r="P30" s="19"/>
      <c r="Q30" s="19"/>
      <c r="R30" s="19"/>
      <c r="S30" s="19"/>
      <c r="T30" s="19"/>
      <c r="U30" s="7"/>
      <c r="V30" s="7"/>
    </row>
    <row r="31" spans="1:22" x14ac:dyDescent="0.2">
      <c r="A31" s="2"/>
      <c r="B31" s="2"/>
      <c r="C31" s="2"/>
      <c r="D31" s="20"/>
      <c r="E31" s="20"/>
      <c r="F31" s="20"/>
      <c r="G31" s="20"/>
      <c r="H31" s="20"/>
      <c r="I31" s="20"/>
      <c r="J31" s="20"/>
      <c r="K31" s="20"/>
      <c r="L31" s="19"/>
      <c r="M31" s="19"/>
      <c r="N31" s="19"/>
      <c r="O31" s="19"/>
      <c r="P31" s="19"/>
      <c r="Q31" s="19"/>
      <c r="R31" s="19"/>
      <c r="S31" s="19"/>
      <c r="T31" s="19"/>
      <c r="U31" s="7"/>
      <c r="V31" s="7"/>
    </row>
    <row r="32" spans="1:22" x14ac:dyDescent="0.2">
      <c r="A32" s="2"/>
      <c r="B32" s="2"/>
      <c r="C32" s="2"/>
      <c r="D32" s="20"/>
      <c r="E32" s="20"/>
      <c r="F32" s="20"/>
      <c r="G32" s="20"/>
      <c r="H32" s="20"/>
      <c r="I32" s="20"/>
      <c r="J32" s="20"/>
      <c r="K32" s="20"/>
      <c r="L32" s="19"/>
      <c r="M32" s="19"/>
      <c r="N32" s="19"/>
      <c r="O32" s="19"/>
      <c r="P32" s="19"/>
      <c r="Q32" s="19"/>
      <c r="R32" s="19"/>
      <c r="S32" s="19"/>
      <c r="T32" s="19"/>
      <c r="U32" s="7"/>
      <c r="V32" s="7"/>
    </row>
    <row r="33" spans="1:22" x14ac:dyDescent="0.2">
      <c r="A33" s="2"/>
      <c r="B33" s="2"/>
      <c r="C33" s="2"/>
      <c r="D33" s="20"/>
      <c r="E33" s="20"/>
      <c r="F33" s="20"/>
      <c r="G33" s="20"/>
      <c r="H33" s="20"/>
      <c r="I33" s="20"/>
      <c r="J33" s="20"/>
      <c r="K33" s="20"/>
      <c r="L33" s="19"/>
      <c r="M33" s="19"/>
      <c r="N33" s="19"/>
      <c r="O33" s="19"/>
      <c r="P33" s="19"/>
      <c r="Q33" s="19"/>
      <c r="R33" s="19"/>
      <c r="S33" s="19"/>
      <c r="T33" s="19"/>
      <c r="U33" s="7"/>
      <c r="V33" s="7"/>
    </row>
    <row r="34" spans="1:22" x14ac:dyDescent="0.2">
      <c r="A34" s="2"/>
      <c r="B34" s="2"/>
      <c r="C34" s="2"/>
      <c r="D34" s="20"/>
      <c r="E34" s="20"/>
      <c r="F34" s="20"/>
      <c r="G34" s="20"/>
      <c r="H34" s="20"/>
      <c r="I34" s="20"/>
      <c r="J34" s="20"/>
      <c r="K34" s="20"/>
      <c r="L34" s="19"/>
      <c r="M34" s="19"/>
      <c r="N34" s="19"/>
      <c r="O34" s="19"/>
      <c r="P34" s="19"/>
      <c r="Q34" s="19"/>
      <c r="R34" s="19"/>
      <c r="S34" s="19"/>
      <c r="T34" s="19"/>
      <c r="U34" s="7"/>
      <c r="V34" s="7"/>
    </row>
    <row r="35" spans="1:22" x14ac:dyDescent="0.2">
      <c r="A35" s="2"/>
      <c r="B35" s="2"/>
      <c r="C35" s="2"/>
      <c r="D35" s="20"/>
      <c r="E35" s="20"/>
      <c r="F35" s="20"/>
      <c r="G35" s="20"/>
      <c r="H35" s="20"/>
      <c r="I35" s="20"/>
      <c r="J35" s="20"/>
      <c r="K35" s="20"/>
      <c r="L35" s="19"/>
      <c r="M35" s="19"/>
      <c r="N35" s="19"/>
      <c r="O35" s="19"/>
      <c r="P35" s="19"/>
      <c r="Q35" s="19"/>
      <c r="R35" s="19"/>
      <c r="S35" s="19"/>
      <c r="T35" s="19"/>
      <c r="U35" s="7"/>
      <c r="V35" s="7"/>
    </row>
    <row r="36" spans="1:22" x14ac:dyDescent="0.2">
      <c r="A36" s="2"/>
      <c r="B36" s="2"/>
      <c r="C36" s="2"/>
      <c r="D36" s="20"/>
      <c r="E36" s="20"/>
      <c r="F36" s="20"/>
      <c r="G36" s="20"/>
      <c r="H36" s="20"/>
      <c r="I36" s="20"/>
      <c r="J36" s="20"/>
      <c r="K36" s="20"/>
      <c r="L36" s="19"/>
      <c r="M36" s="19"/>
      <c r="N36" s="19"/>
      <c r="O36" s="19"/>
      <c r="P36" s="19"/>
      <c r="Q36" s="19"/>
      <c r="R36" s="19"/>
      <c r="S36" s="19"/>
      <c r="T36" s="19"/>
      <c r="U36" s="7"/>
      <c r="V36" s="7"/>
    </row>
    <row r="37" spans="1:22" x14ac:dyDescent="0.2">
      <c r="A37" s="2"/>
      <c r="B37" s="2"/>
      <c r="C37" s="2"/>
      <c r="D37" s="20"/>
      <c r="E37" s="20"/>
      <c r="F37" s="20"/>
      <c r="G37" s="20"/>
      <c r="H37" s="20"/>
      <c r="I37" s="20"/>
      <c r="J37" s="20"/>
      <c r="K37" s="20"/>
      <c r="L37" s="19"/>
      <c r="M37" s="19"/>
      <c r="N37" s="19"/>
      <c r="O37" s="19"/>
      <c r="P37" s="19"/>
      <c r="Q37" s="19"/>
      <c r="R37" s="19"/>
      <c r="S37" s="19"/>
      <c r="T37" s="19"/>
      <c r="U37" s="7"/>
      <c r="V37" s="7"/>
    </row>
    <row r="38" spans="1:22" x14ac:dyDescent="0.2">
      <c r="A38" s="2"/>
      <c r="B38" s="2"/>
      <c r="C38" s="2"/>
      <c r="D38" s="20"/>
      <c r="E38" s="20"/>
      <c r="F38" s="20"/>
      <c r="G38" s="20"/>
      <c r="H38" s="20"/>
      <c r="I38" s="20"/>
      <c r="J38" s="20"/>
      <c r="K38" s="20"/>
      <c r="L38" s="19"/>
      <c r="M38" s="19"/>
      <c r="N38" s="19"/>
      <c r="O38" s="19"/>
      <c r="P38" s="19"/>
      <c r="Q38" s="19"/>
      <c r="R38" s="19"/>
      <c r="S38" s="19"/>
      <c r="T38" s="19"/>
      <c r="U38" s="7"/>
      <c r="V38" s="7"/>
    </row>
    <row r="39" spans="1:22" x14ac:dyDescent="0.2">
      <c r="A39" s="2"/>
      <c r="B39" s="2"/>
      <c r="C39" s="2"/>
      <c r="D39" s="20"/>
      <c r="E39" s="20"/>
      <c r="F39" s="20"/>
      <c r="G39" s="20"/>
      <c r="H39" s="20"/>
      <c r="I39" s="20"/>
      <c r="J39" s="20"/>
      <c r="K39" s="20"/>
      <c r="L39" s="19"/>
      <c r="M39" s="19"/>
      <c r="N39" s="19"/>
      <c r="O39" s="19"/>
      <c r="P39" s="19"/>
      <c r="Q39" s="19"/>
      <c r="R39" s="19"/>
      <c r="S39" s="19"/>
      <c r="T39" s="19"/>
      <c r="U39" s="7"/>
      <c r="V39" s="7"/>
    </row>
    <row r="40" spans="1:22" x14ac:dyDescent="0.2">
      <c r="A40" s="2"/>
      <c r="B40" s="2"/>
      <c r="C40" s="2"/>
      <c r="D40" s="20"/>
      <c r="E40" s="20"/>
      <c r="F40" s="20"/>
      <c r="G40" s="20"/>
      <c r="H40" s="20"/>
      <c r="I40" s="20"/>
      <c r="J40" s="20"/>
      <c r="K40" s="20"/>
      <c r="L40" s="19"/>
      <c r="M40" s="19"/>
      <c r="N40" s="19"/>
      <c r="O40" s="19"/>
      <c r="P40" s="19"/>
      <c r="Q40" s="19"/>
      <c r="R40" s="19"/>
      <c r="S40" s="19"/>
      <c r="T40" s="19"/>
      <c r="U40" s="7"/>
      <c r="V40" s="7"/>
    </row>
    <row r="41" spans="1:22" x14ac:dyDescent="0.2">
      <c r="A41" s="2"/>
      <c r="B41" s="2"/>
      <c r="C41" s="2"/>
      <c r="D41" s="20"/>
      <c r="E41" s="20"/>
      <c r="F41" s="20"/>
      <c r="G41" s="20"/>
      <c r="H41" s="20"/>
      <c r="I41" s="20"/>
      <c r="J41" s="20"/>
      <c r="K41" s="20"/>
      <c r="L41" s="19"/>
      <c r="M41" s="19"/>
      <c r="N41" s="19"/>
      <c r="O41" s="19"/>
      <c r="P41" s="19"/>
      <c r="Q41" s="19"/>
      <c r="R41" s="19"/>
      <c r="S41" s="19"/>
      <c r="T41" s="19"/>
      <c r="U41" s="7"/>
      <c r="V41" s="7"/>
    </row>
    <row r="42" spans="1:22" x14ac:dyDescent="0.2">
      <c r="A42" s="2"/>
      <c r="B42" s="2"/>
      <c r="C42" s="2"/>
      <c r="D42" s="20"/>
      <c r="E42" s="20"/>
      <c r="F42" s="20"/>
      <c r="G42" s="20"/>
      <c r="H42" s="20"/>
      <c r="I42" s="20"/>
      <c r="J42" s="20"/>
      <c r="K42" s="20"/>
      <c r="L42" s="19"/>
      <c r="M42" s="19"/>
      <c r="N42" s="19"/>
      <c r="O42" s="19"/>
      <c r="P42" s="19"/>
      <c r="Q42" s="19"/>
      <c r="R42" s="19"/>
      <c r="S42" s="19"/>
      <c r="T42" s="19"/>
      <c r="U42" s="7"/>
      <c r="V42" s="7"/>
    </row>
    <row r="43" spans="1:22" x14ac:dyDescent="0.2">
      <c r="A43" s="2"/>
      <c r="B43" s="2"/>
      <c r="C43" s="2"/>
      <c r="D43" s="20"/>
      <c r="E43" s="20"/>
      <c r="F43" s="20"/>
      <c r="G43" s="20"/>
      <c r="H43" s="20"/>
      <c r="I43" s="20"/>
      <c r="J43" s="20"/>
      <c r="K43" s="20"/>
      <c r="L43" s="19"/>
      <c r="M43" s="19"/>
      <c r="N43" s="19"/>
      <c r="O43" s="19"/>
      <c r="P43" s="19"/>
      <c r="Q43" s="19"/>
      <c r="R43" s="19"/>
      <c r="S43" s="19"/>
      <c r="T43" s="19"/>
      <c r="U43" s="7"/>
      <c r="V43" s="7"/>
    </row>
    <row r="44" spans="1:22" x14ac:dyDescent="0.2">
      <c r="A44" s="2"/>
      <c r="B44" s="2"/>
      <c r="C44" s="2"/>
      <c r="D44" s="20"/>
      <c r="E44" s="20"/>
      <c r="F44" s="20"/>
      <c r="G44" s="20"/>
      <c r="H44" s="20"/>
      <c r="I44" s="20"/>
      <c r="J44" s="20"/>
      <c r="K44" s="20"/>
      <c r="L44" s="19"/>
      <c r="M44" s="19"/>
      <c r="N44" s="19"/>
      <c r="O44" s="19"/>
      <c r="P44" s="19"/>
      <c r="Q44" s="19"/>
      <c r="R44" s="19"/>
      <c r="S44" s="19"/>
      <c r="T44" s="19"/>
      <c r="U44" s="7"/>
      <c r="V44" s="7"/>
    </row>
    <row r="45" spans="1:22" x14ac:dyDescent="0.2">
      <c r="A45" s="2"/>
      <c r="B45" s="2"/>
      <c r="C45" s="2"/>
      <c r="D45" s="20"/>
      <c r="E45" s="20"/>
      <c r="F45" s="20"/>
      <c r="G45" s="20"/>
      <c r="H45" s="20"/>
      <c r="I45" s="20"/>
      <c r="J45" s="20"/>
      <c r="K45" s="20"/>
      <c r="L45" s="19"/>
      <c r="M45" s="19"/>
      <c r="N45" s="19"/>
      <c r="O45" s="19"/>
      <c r="P45" s="19"/>
      <c r="Q45" s="19"/>
      <c r="R45" s="19"/>
      <c r="S45" s="19"/>
      <c r="T45" s="19"/>
      <c r="U45" s="7"/>
      <c r="V45" s="7"/>
    </row>
    <row r="46" spans="1:22" x14ac:dyDescent="0.2">
      <c r="A46" s="2"/>
      <c r="B46" s="2"/>
      <c r="C46" s="2"/>
      <c r="D46" s="20"/>
      <c r="E46" s="20"/>
      <c r="F46" s="20"/>
      <c r="G46" s="20"/>
      <c r="H46" s="20"/>
      <c r="I46" s="20"/>
      <c r="J46" s="20"/>
      <c r="K46" s="20"/>
      <c r="L46" s="19"/>
      <c r="M46" s="19"/>
      <c r="N46" s="19"/>
      <c r="O46" s="19"/>
      <c r="P46" s="19"/>
      <c r="Q46" s="19"/>
      <c r="R46" s="19"/>
      <c r="S46" s="19"/>
      <c r="T46" s="19"/>
      <c r="U46" s="7"/>
      <c r="V46" s="7"/>
    </row>
    <row r="47" spans="1:22" x14ac:dyDescent="0.2">
      <c r="A47" s="2"/>
      <c r="B47" s="2"/>
      <c r="C47" s="2"/>
      <c r="D47" s="20"/>
      <c r="E47" s="20"/>
      <c r="F47" s="20"/>
      <c r="G47" s="20"/>
      <c r="H47" s="20"/>
      <c r="I47" s="20"/>
      <c r="J47" s="20"/>
      <c r="K47" s="20"/>
      <c r="L47" s="19"/>
      <c r="M47" s="19"/>
      <c r="N47" s="19"/>
      <c r="O47" s="19"/>
      <c r="P47" s="19"/>
      <c r="Q47" s="19"/>
      <c r="R47" s="19"/>
      <c r="S47" s="19"/>
      <c r="T47" s="19"/>
      <c r="U47" s="7"/>
      <c r="V47" s="7"/>
    </row>
    <row r="48" spans="1:22" x14ac:dyDescent="0.2">
      <c r="A48" s="2"/>
      <c r="B48" s="2"/>
      <c r="C48" s="2"/>
      <c r="D48" s="20"/>
      <c r="E48" s="20"/>
      <c r="F48" s="20"/>
      <c r="G48" s="20"/>
      <c r="H48" s="20"/>
      <c r="I48" s="20"/>
      <c r="J48" s="20"/>
      <c r="K48" s="20"/>
      <c r="L48" s="19"/>
      <c r="M48" s="19"/>
      <c r="N48" s="19"/>
      <c r="O48" s="19"/>
      <c r="P48" s="19"/>
      <c r="Q48" s="19"/>
      <c r="R48" s="19"/>
      <c r="S48" s="19"/>
      <c r="T48" s="19"/>
      <c r="U48" s="7"/>
      <c r="V48" s="7"/>
    </row>
    <row r="49" spans="1:22" x14ac:dyDescent="0.2">
      <c r="A49" s="2"/>
      <c r="B49" s="2"/>
      <c r="C49" s="2"/>
      <c r="D49" s="20"/>
      <c r="E49" s="20"/>
      <c r="F49" s="20"/>
      <c r="G49" s="20"/>
      <c r="H49" s="20"/>
      <c r="I49" s="20"/>
      <c r="J49" s="20"/>
      <c r="K49" s="20"/>
      <c r="L49" s="19"/>
      <c r="M49" s="19"/>
      <c r="N49" s="19"/>
      <c r="O49" s="19"/>
      <c r="P49" s="19"/>
      <c r="Q49" s="19"/>
      <c r="R49" s="19"/>
      <c r="S49" s="19"/>
      <c r="T49" s="19"/>
      <c r="U49" s="7"/>
      <c r="V49" s="7"/>
    </row>
    <row r="50" spans="1:22" x14ac:dyDescent="0.2">
      <c r="A50" s="2"/>
      <c r="B50" s="2"/>
      <c r="C50" s="2"/>
      <c r="D50" s="20"/>
      <c r="E50" s="20"/>
      <c r="F50" s="20"/>
      <c r="G50" s="20"/>
      <c r="H50" s="20"/>
      <c r="I50" s="20"/>
      <c r="J50" s="20"/>
      <c r="K50" s="20"/>
      <c r="L50" s="19"/>
      <c r="M50" s="19"/>
      <c r="N50" s="19"/>
      <c r="O50" s="19"/>
      <c r="P50" s="19"/>
      <c r="Q50" s="19"/>
      <c r="R50" s="19"/>
      <c r="S50" s="19"/>
      <c r="T50" s="19"/>
      <c r="U50" s="7"/>
      <c r="V50" s="7"/>
    </row>
    <row r="51" spans="1:22" x14ac:dyDescent="0.2">
      <c r="A51" s="2"/>
      <c r="B51" s="2"/>
      <c r="C51" s="2"/>
      <c r="D51" s="20"/>
      <c r="E51" s="20"/>
      <c r="F51" s="20"/>
      <c r="G51" s="20"/>
      <c r="H51" s="20"/>
      <c r="I51" s="20"/>
      <c r="J51" s="20"/>
      <c r="K51" s="20"/>
      <c r="L51" s="19"/>
      <c r="M51" s="19"/>
      <c r="N51" s="19"/>
      <c r="O51" s="19"/>
      <c r="P51" s="19"/>
      <c r="Q51" s="19"/>
      <c r="R51" s="19"/>
      <c r="S51" s="19"/>
      <c r="T51" s="19"/>
      <c r="U51" s="7"/>
      <c r="V51" s="7"/>
    </row>
    <row r="52" spans="1:22" x14ac:dyDescent="0.2">
      <c r="A52" s="2"/>
      <c r="B52" s="2"/>
      <c r="C52" s="2"/>
      <c r="D52" s="20"/>
      <c r="E52" s="20"/>
      <c r="F52" s="20"/>
      <c r="G52" s="20"/>
      <c r="H52" s="20"/>
      <c r="I52" s="20"/>
      <c r="J52" s="20"/>
      <c r="K52" s="20"/>
      <c r="L52" s="19"/>
      <c r="M52" s="19"/>
      <c r="N52" s="19"/>
      <c r="O52" s="19"/>
      <c r="P52" s="19"/>
      <c r="Q52" s="19"/>
      <c r="R52" s="19"/>
      <c r="S52" s="19"/>
      <c r="T52" s="19"/>
      <c r="U52" s="7"/>
      <c r="V52" s="7"/>
    </row>
    <row r="53" spans="1:22" x14ac:dyDescent="0.2">
      <c r="A53" s="2"/>
      <c r="B53" s="2"/>
      <c r="C53" s="2"/>
      <c r="D53" s="20"/>
      <c r="E53" s="20"/>
      <c r="F53" s="20"/>
      <c r="G53" s="20"/>
      <c r="H53" s="20"/>
      <c r="I53" s="20"/>
      <c r="J53" s="20"/>
      <c r="K53" s="20"/>
      <c r="L53" s="19"/>
      <c r="M53" s="19"/>
      <c r="N53" s="19"/>
      <c r="O53" s="19"/>
      <c r="P53" s="19"/>
      <c r="Q53" s="19"/>
      <c r="R53" s="19"/>
      <c r="S53" s="19"/>
      <c r="T53" s="19"/>
      <c r="U53" s="7"/>
      <c r="V53" s="7"/>
    </row>
    <row r="54" spans="1:22" x14ac:dyDescent="0.2">
      <c r="A54" s="2"/>
      <c r="B54" s="2"/>
      <c r="C54" s="2"/>
      <c r="D54" s="20"/>
      <c r="E54" s="20"/>
      <c r="F54" s="20"/>
      <c r="G54" s="20"/>
      <c r="H54" s="20"/>
      <c r="I54" s="20"/>
      <c r="J54" s="20"/>
      <c r="K54" s="20"/>
      <c r="L54" s="19"/>
      <c r="M54" s="19"/>
      <c r="N54" s="19"/>
      <c r="O54" s="19"/>
      <c r="P54" s="19"/>
      <c r="Q54" s="19"/>
      <c r="R54" s="19"/>
      <c r="S54" s="19"/>
      <c r="T54" s="19"/>
      <c r="U54" s="7"/>
      <c r="V54" s="7"/>
    </row>
    <row r="55" spans="1:22" x14ac:dyDescent="0.2">
      <c r="A55" s="2"/>
      <c r="B55" s="2"/>
      <c r="C55" s="2"/>
      <c r="D55" s="20"/>
      <c r="E55" s="20"/>
      <c r="F55" s="20"/>
      <c r="G55" s="20"/>
      <c r="H55" s="20"/>
      <c r="I55" s="20"/>
      <c r="J55" s="20"/>
      <c r="K55" s="20"/>
      <c r="L55" s="19"/>
      <c r="M55" s="19"/>
      <c r="N55" s="19"/>
      <c r="O55" s="19"/>
      <c r="P55" s="19"/>
      <c r="Q55" s="19"/>
      <c r="R55" s="19"/>
      <c r="S55" s="19"/>
      <c r="T55" s="19"/>
      <c r="U55" s="7"/>
      <c r="V55" s="7"/>
    </row>
    <row r="56" spans="1:22" x14ac:dyDescent="0.2">
      <c r="A56" s="2"/>
      <c r="B56" s="2"/>
      <c r="C56" s="2"/>
      <c r="D56" s="20"/>
      <c r="E56" s="20"/>
      <c r="F56" s="20"/>
      <c r="G56" s="20"/>
      <c r="H56" s="20"/>
      <c r="I56" s="20"/>
      <c r="J56" s="20"/>
      <c r="K56" s="20"/>
      <c r="L56" s="19"/>
      <c r="M56" s="19"/>
      <c r="N56" s="19"/>
      <c r="O56" s="19"/>
      <c r="P56" s="19"/>
      <c r="Q56" s="19"/>
      <c r="R56" s="19"/>
      <c r="S56" s="19"/>
      <c r="T56" s="19"/>
      <c r="U56" s="7"/>
      <c r="V56" s="7"/>
    </row>
    <row r="57" spans="1:22" x14ac:dyDescent="0.2">
      <c r="A57" s="2"/>
      <c r="B57" s="2"/>
      <c r="C57" s="2"/>
      <c r="D57" s="20"/>
      <c r="E57" s="20"/>
      <c r="F57" s="20"/>
      <c r="G57" s="20"/>
      <c r="H57" s="20"/>
      <c r="I57" s="20"/>
      <c r="J57" s="20"/>
      <c r="K57" s="20"/>
      <c r="L57" s="19"/>
      <c r="M57" s="19"/>
      <c r="N57" s="19"/>
      <c r="O57" s="19"/>
      <c r="P57" s="19"/>
      <c r="Q57" s="19"/>
      <c r="R57" s="19"/>
      <c r="S57" s="19"/>
      <c r="T57" s="19"/>
      <c r="U57" s="7"/>
      <c r="V57" s="7"/>
    </row>
    <row r="58" spans="1:22" x14ac:dyDescent="0.2">
      <c r="A58" s="2"/>
      <c r="B58" s="2"/>
      <c r="C58" s="2"/>
      <c r="D58" s="20"/>
      <c r="E58" s="20"/>
      <c r="F58" s="20"/>
      <c r="G58" s="20"/>
      <c r="H58" s="20"/>
      <c r="I58" s="20"/>
      <c r="J58" s="20"/>
      <c r="K58" s="20"/>
      <c r="L58" s="19"/>
      <c r="M58" s="19"/>
      <c r="N58" s="19"/>
      <c r="O58" s="19"/>
      <c r="P58" s="19"/>
      <c r="Q58" s="19"/>
      <c r="R58" s="19"/>
      <c r="S58" s="19"/>
      <c r="T58" s="19"/>
      <c r="U58" s="7"/>
      <c r="V58" s="7"/>
    </row>
    <row r="59" spans="1:22" x14ac:dyDescent="0.2">
      <c r="A59" s="2"/>
      <c r="B59" s="2"/>
      <c r="C59" s="2"/>
      <c r="D59" s="20"/>
      <c r="E59" s="20"/>
      <c r="F59" s="20"/>
      <c r="G59" s="20"/>
      <c r="H59" s="20"/>
      <c r="I59" s="20"/>
      <c r="J59" s="20"/>
      <c r="K59" s="20"/>
      <c r="L59" s="19"/>
      <c r="M59" s="19"/>
      <c r="N59" s="19"/>
      <c r="O59" s="19"/>
      <c r="P59" s="19"/>
      <c r="Q59" s="19"/>
      <c r="R59" s="19"/>
      <c r="S59" s="19"/>
      <c r="T59" s="19"/>
      <c r="U59" s="7"/>
      <c r="V59" s="7"/>
    </row>
    <row r="60" spans="1:22" x14ac:dyDescent="0.2">
      <c r="A60" s="2"/>
      <c r="B60" s="2"/>
      <c r="C60" s="2"/>
      <c r="D60" s="20"/>
      <c r="E60" s="20"/>
      <c r="F60" s="20"/>
      <c r="G60" s="20"/>
      <c r="H60" s="20"/>
      <c r="I60" s="20"/>
      <c r="J60" s="20"/>
      <c r="K60" s="20"/>
      <c r="L60" s="19"/>
      <c r="M60" s="19"/>
      <c r="N60" s="19"/>
      <c r="O60" s="19"/>
      <c r="P60" s="19"/>
      <c r="Q60" s="19"/>
      <c r="R60" s="19"/>
      <c r="S60" s="19"/>
      <c r="T60" s="19"/>
      <c r="U60" s="7"/>
      <c r="V60" s="7"/>
    </row>
    <row r="61" spans="1:22" x14ac:dyDescent="0.2">
      <c r="A61" s="2"/>
      <c r="B61" s="2"/>
      <c r="C61" s="2"/>
      <c r="D61" s="20"/>
      <c r="E61" s="20"/>
      <c r="F61" s="20"/>
      <c r="G61" s="20"/>
      <c r="H61" s="20"/>
      <c r="I61" s="20"/>
      <c r="J61" s="20"/>
      <c r="K61" s="20"/>
      <c r="L61" s="19"/>
      <c r="M61" s="19"/>
      <c r="N61" s="19"/>
      <c r="O61" s="19"/>
      <c r="P61" s="19"/>
      <c r="Q61" s="19"/>
      <c r="R61" s="19"/>
      <c r="S61" s="19"/>
      <c r="T61" s="19"/>
      <c r="U61" s="7"/>
      <c r="V61" s="7"/>
    </row>
    <row r="62" spans="1:22" x14ac:dyDescent="0.2">
      <c r="A62" s="2"/>
      <c r="B62" s="2"/>
      <c r="C62" s="2"/>
      <c r="D62" s="20"/>
      <c r="E62" s="20"/>
      <c r="F62" s="20"/>
      <c r="G62" s="20"/>
      <c r="H62" s="20"/>
      <c r="I62" s="20"/>
      <c r="J62" s="20"/>
      <c r="K62" s="20"/>
      <c r="L62" s="19"/>
      <c r="M62" s="19"/>
      <c r="N62" s="19"/>
      <c r="O62" s="19"/>
      <c r="P62" s="19"/>
      <c r="Q62" s="19"/>
      <c r="R62" s="19"/>
      <c r="S62" s="19"/>
      <c r="T62" s="19"/>
      <c r="U62" s="7"/>
      <c r="V62" s="7"/>
    </row>
    <row r="63" spans="1:22" x14ac:dyDescent="0.2">
      <c r="A63" s="2"/>
      <c r="B63" s="2"/>
      <c r="C63" s="2"/>
      <c r="D63" s="20"/>
      <c r="E63" s="20"/>
      <c r="F63" s="20"/>
      <c r="G63" s="20"/>
      <c r="H63" s="20"/>
      <c r="I63" s="20"/>
      <c r="J63" s="20"/>
      <c r="K63" s="20"/>
      <c r="L63" s="19"/>
      <c r="M63" s="19"/>
      <c r="N63" s="19"/>
      <c r="O63" s="19"/>
      <c r="P63" s="19"/>
      <c r="Q63" s="19"/>
      <c r="R63" s="19"/>
      <c r="S63" s="19"/>
      <c r="T63" s="19"/>
      <c r="U63" s="7"/>
      <c r="V63" s="7"/>
    </row>
    <row r="64" spans="1:22" x14ac:dyDescent="0.2">
      <c r="A64" s="2"/>
      <c r="B64" s="2"/>
      <c r="C64" s="2"/>
      <c r="D64" s="20"/>
      <c r="E64" s="20"/>
      <c r="F64" s="20"/>
      <c r="G64" s="20"/>
      <c r="H64" s="20"/>
      <c r="I64" s="20"/>
      <c r="J64" s="20"/>
      <c r="K64" s="20"/>
      <c r="L64" s="19"/>
      <c r="M64" s="19"/>
      <c r="N64" s="19"/>
      <c r="O64" s="19"/>
      <c r="P64" s="19"/>
      <c r="Q64" s="19"/>
      <c r="R64" s="19"/>
      <c r="S64" s="19"/>
      <c r="T64" s="19"/>
      <c r="U64" s="7"/>
      <c r="V64" s="7"/>
    </row>
    <row r="65" spans="1:22" x14ac:dyDescent="0.2">
      <c r="A65" s="2"/>
      <c r="B65" s="2"/>
      <c r="C65" s="2"/>
      <c r="D65" s="20"/>
      <c r="E65" s="20"/>
      <c r="F65" s="20"/>
      <c r="G65" s="20"/>
      <c r="H65" s="20"/>
      <c r="I65" s="20"/>
      <c r="J65" s="20"/>
      <c r="K65" s="20"/>
      <c r="L65" s="19"/>
      <c r="M65" s="19"/>
      <c r="N65" s="19"/>
      <c r="O65" s="19"/>
      <c r="P65" s="19"/>
      <c r="Q65" s="19"/>
      <c r="R65" s="19"/>
      <c r="S65" s="19"/>
      <c r="T65" s="19"/>
      <c r="U65" s="7"/>
      <c r="V65" s="7"/>
    </row>
    <row r="66" spans="1:22" x14ac:dyDescent="0.2">
      <c r="A66" s="2"/>
      <c r="B66" s="2"/>
      <c r="C66" s="2"/>
      <c r="D66" s="20"/>
      <c r="E66" s="20"/>
      <c r="F66" s="20"/>
      <c r="G66" s="20"/>
      <c r="H66" s="20"/>
      <c r="I66" s="20"/>
      <c r="J66" s="20"/>
      <c r="K66" s="20"/>
      <c r="L66" s="19"/>
      <c r="M66" s="19"/>
      <c r="N66" s="19"/>
      <c r="O66" s="19"/>
      <c r="P66" s="19"/>
      <c r="Q66" s="19"/>
      <c r="R66" s="19"/>
      <c r="S66" s="19"/>
      <c r="T66" s="19"/>
      <c r="U66" s="7"/>
      <c r="V66" s="7"/>
    </row>
    <row r="67" spans="1:22" x14ac:dyDescent="0.2">
      <c r="A67" s="2"/>
      <c r="B67" s="2"/>
      <c r="C67" s="2"/>
      <c r="D67" s="20"/>
      <c r="E67" s="20"/>
      <c r="F67" s="20"/>
      <c r="G67" s="20"/>
      <c r="H67" s="20"/>
      <c r="I67" s="20"/>
      <c r="J67" s="20"/>
      <c r="K67" s="20"/>
      <c r="L67" s="19"/>
      <c r="M67" s="19"/>
      <c r="N67" s="19"/>
      <c r="O67" s="19"/>
      <c r="P67" s="19"/>
      <c r="Q67" s="19"/>
      <c r="R67" s="19"/>
      <c r="S67" s="19"/>
      <c r="T67" s="19"/>
      <c r="U67" s="7"/>
      <c r="V67" s="7"/>
    </row>
    <row r="68" spans="1:22" x14ac:dyDescent="0.2">
      <c r="A68" s="2"/>
      <c r="B68" s="2"/>
      <c r="C68" s="2"/>
      <c r="D68" s="20"/>
      <c r="E68" s="20"/>
      <c r="F68" s="20"/>
      <c r="G68" s="20"/>
      <c r="H68" s="20"/>
      <c r="I68" s="20"/>
      <c r="J68" s="20"/>
      <c r="K68" s="20"/>
      <c r="L68" s="19"/>
      <c r="M68" s="19"/>
      <c r="N68" s="19"/>
      <c r="O68" s="19"/>
      <c r="P68" s="19"/>
      <c r="Q68" s="19"/>
      <c r="R68" s="19"/>
      <c r="S68" s="19"/>
      <c r="T68" s="19"/>
      <c r="U68" s="7"/>
      <c r="V68" s="7"/>
    </row>
    <row r="69" spans="1:22" x14ac:dyDescent="0.2">
      <c r="A69" s="2"/>
      <c r="B69" s="2"/>
      <c r="C69" s="2"/>
      <c r="D69" s="20"/>
      <c r="E69" s="20"/>
      <c r="F69" s="20"/>
      <c r="G69" s="20"/>
      <c r="H69" s="20"/>
      <c r="I69" s="20"/>
      <c r="J69" s="20"/>
      <c r="K69" s="20"/>
      <c r="L69" s="19"/>
      <c r="M69" s="19"/>
      <c r="N69" s="19"/>
      <c r="O69" s="19"/>
      <c r="P69" s="19"/>
      <c r="Q69" s="19"/>
      <c r="R69" s="19"/>
      <c r="S69" s="19"/>
      <c r="T69" s="19"/>
      <c r="U69" s="7"/>
      <c r="V69" s="7"/>
    </row>
    <row r="70" spans="1:22" x14ac:dyDescent="0.2">
      <c r="A70" s="2"/>
      <c r="B70" s="2"/>
      <c r="C70" s="2"/>
      <c r="D70" s="20"/>
      <c r="E70" s="20"/>
      <c r="F70" s="20"/>
      <c r="G70" s="20"/>
      <c r="H70" s="20"/>
      <c r="I70" s="20"/>
      <c r="J70" s="20"/>
      <c r="K70" s="20"/>
      <c r="L70" s="19"/>
      <c r="M70" s="19"/>
      <c r="N70" s="19"/>
      <c r="O70" s="19"/>
      <c r="P70" s="19"/>
      <c r="Q70" s="19"/>
      <c r="R70" s="19"/>
      <c r="S70" s="19"/>
      <c r="T70" s="19"/>
      <c r="U70" s="7"/>
      <c r="V70" s="7"/>
    </row>
    <row r="71" spans="1:22" x14ac:dyDescent="0.2">
      <c r="A71" s="2"/>
      <c r="B71" s="2"/>
      <c r="C71" s="2"/>
      <c r="D71" s="20"/>
      <c r="E71" s="20"/>
      <c r="F71" s="20"/>
      <c r="G71" s="20"/>
      <c r="H71" s="20"/>
      <c r="I71" s="20"/>
      <c r="J71" s="20"/>
      <c r="K71" s="20"/>
      <c r="L71" s="19"/>
      <c r="M71" s="19"/>
      <c r="N71" s="19"/>
      <c r="O71" s="19"/>
      <c r="P71" s="19"/>
      <c r="Q71" s="19"/>
      <c r="R71" s="19"/>
      <c r="S71" s="19"/>
      <c r="T71" s="19"/>
      <c r="U71" s="7"/>
      <c r="V71" s="7"/>
    </row>
    <row r="72" spans="1:22" x14ac:dyDescent="0.2">
      <c r="A72" s="2"/>
      <c r="B72" s="2"/>
      <c r="C72" s="2"/>
      <c r="D72" s="20"/>
      <c r="E72" s="20"/>
      <c r="F72" s="20"/>
      <c r="G72" s="20"/>
      <c r="H72" s="20"/>
      <c r="I72" s="20"/>
      <c r="J72" s="20"/>
      <c r="K72" s="20"/>
      <c r="L72" s="19"/>
      <c r="M72" s="19"/>
      <c r="N72" s="19"/>
      <c r="O72" s="19"/>
      <c r="P72" s="19"/>
      <c r="Q72" s="19"/>
      <c r="R72" s="19"/>
      <c r="S72" s="19"/>
      <c r="T72" s="19"/>
      <c r="U72" s="7"/>
      <c r="V72" s="7"/>
    </row>
    <row r="73" spans="1:22" x14ac:dyDescent="0.2">
      <c r="A73" s="2"/>
      <c r="B73" s="2"/>
      <c r="C73" s="2"/>
      <c r="D73" s="20"/>
      <c r="E73" s="20"/>
      <c r="F73" s="20"/>
      <c r="G73" s="20"/>
      <c r="H73" s="20"/>
      <c r="I73" s="20"/>
      <c r="J73" s="20"/>
      <c r="K73" s="20"/>
      <c r="L73" s="19"/>
      <c r="M73" s="19"/>
      <c r="N73" s="19"/>
      <c r="O73" s="19"/>
      <c r="P73" s="19"/>
      <c r="Q73" s="19"/>
      <c r="R73" s="19"/>
      <c r="S73" s="19"/>
      <c r="T73" s="19"/>
      <c r="U73" s="7"/>
      <c r="V73" s="7"/>
    </row>
    <row r="74" spans="1:22" x14ac:dyDescent="0.2">
      <c r="A74" s="2"/>
      <c r="B74" s="2"/>
      <c r="C74" s="2"/>
      <c r="D74" s="20"/>
      <c r="E74" s="20"/>
      <c r="F74" s="20"/>
      <c r="G74" s="20"/>
      <c r="H74" s="20"/>
      <c r="I74" s="20"/>
      <c r="J74" s="20"/>
      <c r="K74" s="20"/>
      <c r="L74" s="19"/>
      <c r="M74" s="19"/>
      <c r="N74" s="19"/>
      <c r="O74" s="19"/>
      <c r="P74" s="19"/>
      <c r="Q74" s="19"/>
      <c r="R74" s="19"/>
      <c r="S74" s="19"/>
      <c r="T74" s="19"/>
      <c r="U74" s="7"/>
      <c r="V74" s="7"/>
    </row>
    <row r="75" spans="1:22" x14ac:dyDescent="0.2">
      <c r="A75" s="2"/>
      <c r="B75" s="2"/>
      <c r="C75" s="2"/>
      <c r="D75" s="20"/>
      <c r="E75" s="20"/>
      <c r="F75" s="20"/>
      <c r="G75" s="20"/>
      <c r="H75" s="20"/>
      <c r="I75" s="20"/>
      <c r="J75" s="20"/>
      <c r="K75" s="20"/>
      <c r="L75" s="19"/>
      <c r="M75" s="19"/>
      <c r="N75" s="19"/>
      <c r="O75" s="19"/>
      <c r="P75" s="19"/>
      <c r="Q75" s="19"/>
      <c r="R75" s="19"/>
      <c r="S75" s="19"/>
      <c r="T75" s="19"/>
      <c r="U75" s="7"/>
      <c r="V75" s="7"/>
    </row>
    <row r="76" spans="1:22" x14ac:dyDescent="0.2">
      <c r="A76" s="2"/>
      <c r="B76" s="2"/>
      <c r="C76" s="2"/>
      <c r="D76" s="20"/>
      <c r="E76" s="20"/>
      <c r="F76" s="20"/>
      <c r="G76" s="20"/>
      <c r="H76" s="20"/>
      <c r="I76" s="20"/>
      <c r="J76" s="20"/>
      <c r="K76" s="20"/>
      <c r="L76" s="19"/>
      <c r="M76" s="19"/>
      <c r="N76" s="19"/>
      <c r="O76" s="19"/>
      <c r="P76" s="19"/>
      <c r="Q76" s="19"/>
      <c r="R76" s="19"/>
      <c r="S76" s="19"/>
      <c r="T76" s="19"/>
      <c r="U76" s="7"/>
      <c r="V76" s="7"/>
    </row>
    <row r="77" spans="1:22" x14ac:dyDescent="0.2">
      <c r="A77" s="2"/>
      <c r="B77" s="2"/>
      <c r="C77" s="2"/>
      <c r="D77" s="20"/>
      <c r="E77" s="20"/>
      <c r="F77" s="20"/>
      <c r="G77" s="20"/>
      <c r="H77" s="20"/>
      <c r="I77" s="20"/>
      <c r="J77" s="20"/>
      <c r="K77" s="20"/>
      <c r="L77" s="19"/>
      <c r="M77" s="19"/>
      <c r="N77" s="19"/>
      <c r="O77" s="19"/>
      <c r="P77" s="19"/>
      <c r="Q77" s="19"/>
      <c r="R77" s="19"/>
      <c r="S77" s="19"/>
      <c r="T77" s="19"/>
      <c r="U77" s="7"/>
      <c r="V77" s="7"/>
    </row>
    <row r="78" spans="1:22" x14ac:dyDescent="0.2">
      <c r="A78" s="2"/>
      <c r="B78" s="2"/>
      <c r="C78" s="2"/>
      <c r="D78" s="20"/>
      <c r="E78" s="20"/>
      <c r="F78" s="20"/>
      <c r="G78" s="20"/>
      <c r="H78" s="20"/>
      <c r="I78" s="20"/>
      <c r="J78" s="20"/>
      <c r="K78" s="20"/>
      <c r="L78" s="19"/>
      <c r="M78" s="19"/>
      <c r="N78" s="19"/>
      <c r="O78" s="19"/>
      <c r="P78" s="19"/>
      <c r="Q78" s="19"/>
      <c r="R78" s="19"/>
      <c r="S78" s="19"/>
      <c r="T78" s="19"/>
      <c r="U78" s="7"/>
      <c r="V78" s="7"/>
    </row>
    <row r="79" spans="1:22" x14ac:dyDescent="0.2">
      <c r="A79" s="2"/>
      <c r="B79" s="2"/>
      <c r="C79" s="2"/>
      <c r="D79" s="20"/>
      <c r="E79" s="20"/>
      <c r="F79" s="20"/>
      <c r="G79" s="20"/>
      <c r="H79" s="20"/>
      <c r="I79" s="20"/>
      <c r="J79" s="20"/>
      <c r="K79" s="20"/>
      <c r="L79" s="19"/>
      <c r="M79" s="19"/>
      <c r="N79" s="19"/>
      <c r="O79" s="19"/>
      <c r="P79" s="19"/>
      <c r="Q79" s="19"/>
      <c r="R79" s="19"/>
      <c r="S79" s="19"/>
      <c r="T79" s="19"/>
      <c r="U79" s="7"/>
      <c r="V79" s="7"/>
    </row>
    <row r="80" spans="1:22" x14ac:dyDescent="0.2">
      <c r="A80" s="2"/>
      <c r="B80" s="2"/>
      <c r="C80" s="2"/>
      <c r="D80" s="20"/>
      <c r="E80" s="20"/>
      <c r="F80" s="20"/>
      <c r="G80" s="20"/>
      <c r="H80" s="20"/>
      <c r="I80" s="20"/>
      <c r="J80" s="20"/>
      <c r="K80" s="20"/>
      <c r="L80" s="19"/>
      <c r="M80" s="19"/>
      <c r="N80" s="19"/>
      <c r="O80" s="19"/>
      <c r="P80" s="19"/>
      <c r="Q80" s="19"/>
      <c r="R80" s="19"/>
      <c r="S80" s="19"/>
      <c r="T80" s="19"/>
      <c r="U80" s="7"/>
      <c r="V80" s="7"/>
    </row>
    <row r="81" spans="1:22" x14ac:dyDescent="0.2">
      <c r="A81" s="2"/>
      <c r="B81" s="2"/>
      <c r="C81" s="2"/>
      <c r="D81" s="20"/>
      <c r="E81" s="20"/>
      <c r="F81" s="20"/>
      <c r="G81" s="20"/>
      <c r="H81" s="20"/>
      <c r="I81" s="20"/>
      <c r="J81" s="20"/>
      <c r="K81" s="20"/>
      <c r="L81" s="19"/>
      <c r="M81" s="19"/>
      <c r="N81" s="19"/>
      <c r="O81" s="19"/>
      <c r="P81" s="19"/>
      <c r="Q81" s="19"/>
      <c r="R81" s="19"/>
      <c r="S81" s="19"/>
      <c r="T81" s="19"/>
      <c r="U81" s="7"/>
      <c r="V81" s="7"/>
    </row>
    <row r="82" spans="1:22" x14ac:dyDescent="0.2">
      <c r="A82" s="2"/>
      <c r="B82" s="2"/>
      <c r="C82" s="2"/>
      <c r="D82" s="20"/>
      <c r="E82" s="20"/>
      <c r="F82" s="20"/>
      <c r="G82" s="20"/>
      <c r="H82" s="20"/>
      <c r="I82" s="20"/>
      <c r="J82" s="20"/>
      <c r="K82" s="20"/>
      <c r="L82" s="19"/>
      <c r="M82" s="19"/>
      <c r="N82" s="19"/>
      <c r="O82" s="19"/>
      <c r="P82" s="19"/>
      <c r="Q82" s="19"/>
      <c r="R82" s="19"/>
      <c r="S82" s="19"/>
      <c r="T82" s="19"/>
      <c r="U82" s="7"/>
      <c r="V82" s="7"/>
    </row>
    <row r="83" spans="1:22" x14ac:dyDescent="0.2">
      <c r="A83" s="2"/>
      <c r="B83" s="2"/>
      <c r="C83" s="2"/>
      <c r="D83" s="20"/>
      <c r="E83" s="20"/>
      <c r="F83" s="20"/>
      <c r="G83" s="20"/>
      <c r="H83" s="20"/>
      <c r="I83" s="20"/>
      <c r="J83" s="20"/>
      <c r="K83" s="20"/>
      <c r="L83" s="19"/>
      <c r="M83" s="19"/>
      <c r="N83" s="19"/>
      <c r="O83" s="19"/>
      <c r="P83" s="19"/>
      <c r="Q83" s="19"/>
      <c r="R83" s="19"/>
      <c r="S83" s="19"/>
      <c r="T83" s="19"/>
      <c r="U83" s="7"/>
      <c r="V83" s="7"/>
    </row>
    <row r="84" spans="1:22" x14ac:dyDescent="0.2">
      <c r="A84" s="2"/>
      <c r="B84" s="2"/>
      <c r="C84" s="2"/>
      <c r="D84" s="20"/>
      <c r="E84" s="20"/>
      <c r="F84" s="20"/>
      <c r="G84" s="20"/>
      <c r="H84" s="20"/>
      <c r="I84" s="20"/>
      <c r="J84" s="20"/>
      <c r="K84" s="20"/>
      <c r="L84" s="19"/>
      <c r="M84" s="19"/>
      <c r="N84" s="19"/>
      <c r="O84" s="19"/>
      <c r="P84" s="19"/>
      <c r="Q84" s="19"/>
      <c r="R84" s="19"/>
      <c r="S84" s="19"/>
      <c r="T84" s="19"/>
      <c r="U84" s="7"/>
      <c r="V84" s="7"/>
    </row>
    <row r="85" spans="1:22" x14ac:dyDescent="0.2">
      <c r="A85" s="2"/>
      <c r="B85" s="2"/>
      <c r="C85" s="2"/>
      <c r="D85" s="20"/>
      <c r="E85" s="20"/>
      <c r="F85" s="20"/>
      <c r="G85" s="20"/>
      <c r="H85" s="20"/>
      <c r="I85" s="20"/>
      <c r="J85" s="20"/>
      <c r="K85" s="20"/>
      <c r="L85" s="19"/>
      <c r="M85" s="19"/>
      <c r="N85" s="19"/>
      <c r="O85" s="19"/>
      <c r="P85" s="19"/>
      <c r="Q85" s="19"/>
      <c r="R85" s="19"/>
      <c r="S85" s="19"/>
      <c r="T85" s="19"/>
      <c r="U85" s="7"/>
      <c r="V85" s="7"/>
    </row>
    <row r="86" spans="1:22" x14ac:dyDescent="0.2">
      <c r="A86" s="2"/>
      <c r="B86" s="2"/>
      <c r="C86" s="2"/>
      <c r="D86" s="20"/>
      <c r="E86" s="20"/>
      <c r="F86" s="20"/>
      <c r="G86" s="20"/>
      <c r="H86" s="20"/>
      <c r="I86" s="20"/>
      <c r="J86" s="20"/>
      <c r="K86" s="20"/>
      <c r="L86" s="19"/>
      <c r="M86" s="19"/>
      <c r="N86" s="19"/>
      <c r="O86" s="19"/>
      <c r="P86" s="19"/>
      <c r="Q86" s="19"/>
      <c r="R86" s="19"/>
      <c r="S86" s="19"/>
      <c r="T86" s="19"/>
      <c r="U86" s="7"/>
      <c r="V86" s="7"/>
    </row>
    <row r="87" spans="1:22" x14ac:dyDescent="0.2">
      <c r="A87" s="2"/>
      <c r="B87" s="2"/>
      <c r="C87" s="2"/>
      <c r="D87" s="20"/>
      <c r="E87" s="20"/>
      <c r="F87" s="20"/>
      <c r="G87" s="20"/>
      <c r="H87" s="20"/>
      <c r="I87" s="20"/>
      <c r="J87" s="20"/>
      <c r="K87" s="20"/>
      <c r="L87" s="19"/>
      <c r="M87" s="19"/>
      <c r="N87" s="19"/>
      <c r="O87" s="19"/>
      <c r="P87" s="19"/>
      <c r="Q87" s="19"/>
      <c r="R87" s="19"/>
      <c r="S87" s="19"/>
      <c r="T87" s="19"/>
      <c r="U87" s="7"/>
      <c r="V87" s="7"/>
    </row>
    <row r="88" spans="1:22" x14ac:dyDescent="0.2">
      <c r="A88" s="2"/>
      <c r="B88" s="2"/>
      <c r="C88" s="2"/>
      <c r="D88" s="20"/>
      <c r="E88" s="20"/>
      <c r="F88" s="20"/>
      <c r="G88" s="20"/>
      <c r="H88" s="20"/>
      <c r="I88" s="20"/>
      <c r="J88" s="20"/>
      <c r="K88" s="20"/>
      <c r="L88" s="19"/>
      <c r="M88" s="19"/>
      <c r="N88" s="19"/>
      <c r="O88" s="19"/>
      <c r="P88" s="19"/>
      <c r="Q88" s="19"/>
      <c r="R88" s="19"/>
      <c r="S88" s="19"/>
      <c r="T88" s="19"/>
      <c r="U88" s="7"/>
      <c r="V88" s="7"/>
    </row>
    <row r="89" spans="1:22" x14ac:dyDescent="0.2">
      <c r="A89" s="2"/>
      <c r="B89" s="2"/>
      <c r="C89" s="2"/>
      <c r="D89" s="20"/>
      <c r="E89" s="20"/>
      <c r="F89" s="20"/>
      <c r="G89" s="20"/>
      <c r="H89" s="20"/>
      <c r="I89" s="20"/>
      <c r="J89" s="20"/>
      <c r="K89" s="20"/>
      <c r="L89" s="19"/>
      <c r="M89" s="19"/>
      <c r="N89" s="19"/>
      <c r="O89" s="19"/>
      <c r="P89" s="19"/>
      <c r="Q89" s="19"/>
      <c r="R89" s="19"/>
      <c r="S89" s="19"/>
      <c r="T89" s="19"/>
      <c r="U89" s="7"/>
      <c r="V89" s="7"/>
    </row>
    <row r="90" spans="1:22" x14ac:dyDescent="0.2">
      <c r="A90" s="2"/>
      <c r="B90" s="2"/>
      <c r="C90" s="2"/>
      <c r="D90" s="20"/>
      <c r="E90" s="20"/>
      <c r="F90" s="20"/>
      <c r="G90" s="20"/>
      <c r="H90" s="20"/>
      <c r="I90" s="20"/>
      <c r="J90" s="20"/>
      <c r="K90" s="20"/>
      <c r="L90" s="19"/>
      <c r="M90" s="19"/>
      <c r="N90" s="19"/>
      <c r="O90" s="19"/>
      <c r="P90" s="19"/>
      <c r="Q90" s="19"/>
      <c r="R90" s="19"/>
      <c r="S90" s="19"/>
      <c r="T90" s="19"/>
      <c r="U90" s="7"/>
      <c r="V90" s="7"/>
    </row>
    <row r="91" spans="1:22" x14ac:dyDescent="0.2">
      <c r="A91" s="2"/>
      <c r="B91" s="2"/>
      <c r="C91" s="2"/>
      <c r="D91" s="20"/>
      <c r="E91" s="20"/>
      <c r="F91" s="20"/>
      <c r="G91" s="20"/>
      <c r="H91" s="20"/>
      <c r="I91" s="20"/>
      <c r="J91" s="20"/>
      <c r="K91" s="20"/>
      <c r="L91" s="19"/>
      <c r="M91" s="19"/>
      <c r="N91" s="19"/>
      <c r="O91" s="19"/>
      <c r="P91" s="19"/>
      <c r="Q91" s="19"/>
      <c r="R91" s="19"/>
      <c r="S91" s="19"/>
      <c r="T91" s="19"/>
      <c r="U91" s="7"/>
      <c r="V91" s="7"/>
    </row>
    <row r="92" spans="1:22" x14ac:dyDescent="0.2">
      <c r="A92" s="2"/>
      <c r="B92" s="2"/>
      <c r="C92" s="2"/>
      <c r="D92" s="20"/>
      <c r="E92" s="20"/>
      <c r="F92" s="20"/>
      <c r="G92" s="20"/>
      <c r="H92" s="20"/>
      <c r="I92" s="20"/>
      <c r="J92" s="20"/>
      <c r="K92" s="20"/>
      <c r="L92" s="19"/>
      <c r="M92" s="19"/>
      <c r="N92" s="19"/>
      <c r="O92" s="19"/>
      <c r="P92" s="19"/>
      <c r="Q92" s="19"/>
      <c r="R92" s="19"/>
      <c r="S92" s="19"/>
      <c r="T92" s="19"/>
      <c r="U92" s="7"/>
      <c r="V92" s="7"/>
    </row>
    <row r="93" spans="1:22" x14ac:dyDescent="0.2">
      <c r="A93" s="2"/>
      <c r="B93" s="2"/>
      <c r="C93" s="2"/>
      <c r="D93" s="20"/>
      <c r="E93" s="20"/>
      <c r="F93" s="20"/>
      <c r="G93" s="20"/>
      <c r="H93" s="20"/>
      <c r="I93" s="20"/>
      <c r="J93" s="20"/>
      <c r="K93" s="20"/>
      <c r="L93" s="19"/>
      <c r="M93" s="19"/>
      <c r="N93" s="19"/>
      <c r="O93" s="19"/>
      <c r="P93" s="19"/>
      <c r="Q93" s="19"/>
      <c r="R93" s="19"/>
      <c r="S93" s="19"/>
      <c r="T93" s="19"/>
      <c r="U93" s="7"/>
      <c r="V93" s="7"/>
    </row>
    <row r="94" spans="1:22" x14ac:dyDescent="0.2">
      <c r="A94" s="2"/>
      <c r="B94" s="2"/>
      <c r="C94" s="2"/>
      <c r="D94" s="20"/>
      <c r="E94" s="20"/>
      <c r="F94" s="20"/>
      <c r="G94" s="20"/>
      <c r="H94" s="20"/>
      <c r="I94" s="20"/>
      <c r="J94" s="20"/>
      <c r="K94" s="20"/>
      <c r="L94" s="19"/>
      <c r="M94" s="19"/>
      <c r="N94" s="19"/>
      <c r="O94" s="19"/>
      <c r="P94" s="19"/>
      <c r="Q94" s="19"/>
      <c r="R94" s="19"/>
      <c r="S94" s="19"/>
      <c r="T94" s="19"/>
      <c r="U94" s="7"/>
      <c r="V94" s="7"/>
    </row>
    <row r="95" spans="1:22" x14ac:dyDescent="0.2">
      <c r="A95" s="2"/>
      <c r="B95" s="2"/>
      <c r="C95" s="2"/>
      <c r="D95" s="20"/>
      <c r="E95" s="20"/>
      <c r="F95" s="20"/>
      <c r="G95" s="20"/>
      <c r="H95" s="20"/>
      <c r="I95" s="20"/>
      <c r="J95" s="20"/>
      <c r="K95" s="20"/>
      <c r="L95" s="19"/>
      <c r="M95" s="19"/>
      <c r="N95" s="19"/>
      <c r="O95" s="19"/>
      <c r="P95" s="19"/>
      <c r="Q95" s="19"/>
      <c r="R95" s="19"/>
      <c r="S95" s="19"/>
      <c r="T95" s="19"/>
      <c r="U95" s="7"/>
      <c r="V95" s="7"/>
    </row>
    <row r="96" spans="1:22" x14ac:dyDescent="0.2">
      <c r="A96" s="2"/>
      <c r="B96" s="2"/>
      <c r="C96" s="2"/>
      <c r="D96" s="20"/>
      <c r="E96" s="20"/>
      <c r="F96" s="20"/>
      <c r="G96" s="20"/>
      <c r="H96" s="20"/>
      <c r="I96" s="20"/>
      <c r="J96" s="20"/>
      <c r="K96" s="20"/>
      <c r="L96" s="19"/>
      <c r="M96" s="19"/>
      <c r="N96" s="19"/>
      <c r="O96" s="19"/>
      <c r="P96" s="19"/>
      <c r="Q96" s="19"/>
      <c r="R96" s="19"/>
      <c r="S96" s="19"/>
      <c r="T96" s="19"/>
      <c r="U96" s="7"/>
      <c r="V96" s="7"/>
    </row>
    <row r="97" spans="1:22" x14ac:dyDescent="0.2">
      <c r="A97" s="2"/>
      <c r="B97" s="2"/>
      <c r="C97" s="2"/>
      <c r="D97" s="20"/>
      <c r="E97" s="20"/>
      <c r="F97" s="20"/>
      <c r="G97" s="20"/>
      <c r="H97" s="20"/>
      <c r="I97" s="20"/>
      <c r="J97" s="20"/>
      <c r="K97" s="20"/>
      <c r="L97" s="19"/>
      <c r="M97" s="19"/>
      <c r="N97" s="19"/>
      <c r="O97" s="19"/>
      <c r="P97" s="19"/>
      <c r="Q97" s="19"/>
      <c r="R97" s="19"/>
      <c r="S97" s="19"/>
      <c r="T97" s="19"/>
      <c r="U97" s="7"/>
      <c r="V97" s="7"/>
    </row>
    <row r="98" spans="1:22" x14ac:dyDescent="0.2">
      <c r="A98" s="2"/>
      <c r="B98" s="2"/>
      <c r="C98" s="2"/>
      <c r="D98" s="20"/>
      <c r="E98" s="20"/>
      <c r="F98" s="20"/>
      <c r="G98" s="20"/>
      <c r="H98" s="20"/>
      <c r="I98" s="20"/>
      <c r="J98" s="20"/>
      <c r="K98" s="20"/>
      <c r="L98" s="19"/>
      <c r="M98" s="19"/>
      <c r="N98" s="19"/>
      <c r="O98" s="19"/>
      <c r="P98" s="19"/>
      <c r="Q98" s="19"/>
      <c r="R98" s="19"/>
      <c r="S98" s="19"/>
      <c r="T98" s="19"/>
      <c r="U98" s="7"/>
      <c r="V98" s="7"/>
    </row>
    <row r="99" spans="1:22" x14ac:dyDescent="0.2">
      <c r="A99" s="2"/>
      <c r="B99" s="2"/>
      <c r="C99" s="2"/>
      <c r="D99" s="20"/>
      <c r="E99" s="20"/>
      <c r="F99" s="20"/>
      <c r="G99" s="20"/>
      <c r="H99" s="20"/>
      <c r="I99" s="20"/>
      <c r="J99" s="20"/>
      <c r="K99" s="20"/>
      <c r="L99" s="19"/>
      <c r="M99" s="19"/>
      <c r="N99" s="19"/>
      <c r="O99" s="19"/>
      <c r="P99" s="19"/>
      <c r="Q99" s="19"/>
      <c r="R99" s="19"/>
      <c r="S99" s="19"/>
      <c r="T99" s="19"/>
      <c r="U99" s="7"/>
      <c r="V99" s="7"/>
    </row>
    <row r="100" spans="1:22" x14ac:dyDescent="0.2">
      <c r="A100" s="2"/>
      <c r="B100" s="2"/>
      <c r="C100" s="2"/>
      <c r="D100" s="20"/>
      <c r="E100" s="20"/>
      <c r="F100" s="20"/>
      <c r="G100" s="20"/>
      <c r="H100" s="20"/>
      <c r="I100" s="20"/>
      <c r="J100" s="20"/>
      <c r="K100" s="20"/>
      <c r="L100" s="19"/>
      <c r="M100" s="19"/>
      <c r="N100" s="19"/>
      <c r="O100" s="19"/>
      <c r="P100" s="19"/>
      <c r="Q100" s="19"/>
      <c r="R100" s="19"/>
      <c r="S100" s="19"/>
      <c r="T100" s="19"/>
      <c r="U100" s="7"/>
      <c r="V100" s="7"/>
    </row>
    <row r="101" spans="1:22" x14ac:dyDescent="0.2">
      <c r="A101" s="2"/>
      <c r="B101" s="2"/>
      <c r="C101" s="2"/>
      <c r="D101" s="20"/>
      <c r="E101" s="20"/>
      <c r="F101" s="20"/>
      <c r="G101" s="20"/>
      <c r="H101" s="20"/>
      <c r="I101" s="20"/>
      <c r="J101" s="20"/>
      <c r="K101" s="20"/>
      <c r="L101" s="19"/>
      <c r="M101" s="19"/>
      <c r="N101" s="19"/>
      <c r="O101" s="19"/>
      <c r="P101" s="19"/>
      <c r="Q101" s="19"/>
      <c r="R101" s="19"/>
      <c r="S101" s="19"/>
      <c r="T101" s="19"/>
      <c r="U101" s="7"/>
      <c r="V101" s="7"/>
    </row>
    <row r="102" spans="1:22" x14ac:dyDescent="0.2">
      <c r="A102" s="2"/>
      <c r="B102" s="2"/>
      <c r="C102" s="2"/>
      <c r="D102" s="20"/>
      <c r="E102" s="20"/>
      <c r="F102" s="20"/>
      <c r="G102" s="20"/>
      <c r="H102" s="20"/>
      <c r="I102" s="20"/>
      <c r="J102" s="20"/>
      <c r="K102" s="20"/>
      <c r="L102" s="19"/>
      <c r="M102" s="19"/>
      <c r="N102" s="19"/>
      <c r="O102" s="19"/>
      <c r="P102" s="19"/>
      <c r="Q102" s="19"/>
      <c r="R102" s="19"/>
      <c r="S102" s="19"/>
      <c r="T102" s="19"/>
      <c r="U102" s="7"/>
      <c r="V102" s="7"/>
    </row>
    <row r="103" spans="1:22" x14ac:dyDescent="0.2">
      <c r="A103" s="2"/>
      <c r="B103" s="2"/>
      <c r="C103" s="2"/>
      <c r="D103" s="20"/>
      <c r="E103" s="20"/>
      <c r="F103" s="20"/>
      <c r="G103" s="20"/>
      <c r="H103" s="20"/>
      <c r="I103" s="20"/>
      <c r="J103" s="20"/>
      <c r="K103" s="20"/>
      <c r="L103" s="19"/>
      <c r="M103" s="19"/>
      <c r="N103" s="19"/>
      <c r="O103" s="19"/>
      <c r="P103" s="19"/>
      <c r="Q103" s="19"/>
      <c r="R103" s="19"/>
      <c r="S103" s="19"/>
      <c r="T103" s="19"/>
      <c r="U103" s="7"/>
      <c r="V103" s="7"/>
    </row>
    <row r="104" spans="1:22" x14ac:dyDescent="0.2">
      <c r="A104" s="2"/>
      <c r="B104" s="2"/>
      <c r="C104" s="2"/>
      <c r="D104" s="20"/>
      <c r="E104" s="20"/>
      <c r="F104" s="20"/>
      <c r="G104" s="20"/>
      <c r="H104" s="20"/>
      <c r="I104" s="20"/>
      <c r="J104" s="20"/>
      <c r="K104" s="20"/>
      <c r="L104" s="19"/>
      <c r="M104" s="19"/>
      <c r="N104" s="19"/>
      <c r="O104" s="19"/>
      <c r="P104" s="19"/>
      <c r="Q104" s="19"/>
      <c r="R104" s="19"/>
      <c r="S104" s="19"/>
      <c r="T104" s="19"/>
      <c r="U104" s="7"/>
      <c r="V104" s="7"/>
    </row>
    <row r="105" spans="1:22" x14ac:dyDescent="0.2">
      <c r="A105" s="2"/>
      <c r="B105" s="2"/>
      <c r="C105" s="2"/>
      <c r="D105" s="20"/>
      <c r="E105" s="20"/>
      <c r="F105" s="20"/>
      <c r="G105" s="20"/>
      <c r="H105" s="20"/>
      <c r="I105" s="20"/>
      <c r="J105" s="20"/>
      <c r="K105" s="20"/>
      <c r="L105" s="19"/>
      <c r="M105" s="19"/>
      <c r="N105" s="19"/>
      <c r="O105" s="19"/>
      <c r="P105" s="19"/>
      <c r="Q105" s="19"/>
      <c r="R105" s="19"/>
      <c r="S105" s="19"/>
      <c r="T105" s="19"/>
      <c r="U105" s="7"/>
      <c r="V105" s="7"/>
    </row>
    <row r="106" spans="1:22" x14ac:dyDescent="0.2">
      <c r="A106" s="2"/>
      <c r="B106" s="2"/>
      <c r="C106" s="2"/>
      <c r="D106" s="20"/>
      <c r="E106" s="20"/>
      <c r="F106" s="20"/>
      <c r="G106" s="20"/>
      <c r="H106" s="20"/>
      <c r="I106" s="20"/>
      <c r="J106" s="20"/>
      <c r="K106" s="20"/>
      <c r="L106" s="19"/>
      <c r="M106" s="19"/>
      <c r="N106" s="19"/>
      <c r="O106" s="19"/>
      <c r="P106" s="19"/>
      <c r="Q106" s="19"/>
      <c r="R106" s="19"/>
      <c r="S106" s="19"/>
      <c r="T106" s="19"/>
      <c r="U106" s="7"/>
      <c r="V106" s="7"/>
    </row>
    <row r="107" spans="1:22" x14ac:dyDescent="0.2">
      <c r="A107" s="2"/>
      <c r="B107" s="2"/>
      <c r="C107" s="2"/>
      <c r="D107" s="20"/>
      <c r="E107" s="20"/>
      <c r="F107" s="20"/>
      <c r="G107" s="20"/>
      <c r="H107" s="20"/>
      <c r="I107" s="20"/>
      <c r="J107" s="20"/>
      <c r="K107" s="20"/>
      <c r="L107" s="19"/>
      <c r="M107" s="19"/>
      <c r="N107" s="19"/>
      <c r="O107" s="19"/>
      <c r="P107" s="19"/>
      <c r="Q107" s="19"/>
      <c r="R107" s="19"/>
      <c r="S107" s="19"/>
      <c r="T107" s="19"/>
      <c r="U107" s="7"/>
      <c r="V107" s="7"/>
    </row>
    <row r="108" spans="1:22" x14ac:dyDescent="0.2">
      <c r="A108" s="2"/>
      <c r="B108" s="2"/>
      <c r="C108" s="2"/>
      <c r="D108" s="20"/>
      <c r="E108" s="20"/>
      <c r="F108" s="20"/>
      <c r="G108" s="20"/>
      <c r="H108" s="20"/>
      <c r="I108" s="20"/>
      <c r="J108" s="20"/>
      <c r="K108" s="20"/>
      <c r="L108" s="19"/>
      <c r="M108" s="19"/>
      <c r="N108" s="19"/>
      <c r="O108" s="19"/>
      <c r="P108" s="19"/>
      <c r="Q108" s="19"/>
      <c r="R108" s="19"/>
      <c r="S108" s="19"/>
      <c r="T108" s="19"/>
      <c r="U108" s="7"/>
      <c r="V108" s="7"/>
    </row>
    <row r="109" spans="1:22" x14ac:dyDescent="0.2">
      <c r="A109" s="2"/>
      <c r="B109" s="2"/>
      <c r="C109" s="2"/>
      <c r="D109" s="20"/>
      <c r="E109" s="20"/>
      <c r="F109" s="20"/>
      <c r="G109" s="20"/>
      <c r="H109" s="20"/>
      <c r="I109" s="20"/>
      <c r="J109" s="20"/>
      <c r="K109" s="20"/>
      <c r="L109" s="19"/>
      <c r="M109" s="19"/>
      <c r="N109" s="19"/>
      <c r="O109" s="19"/>
      <c r="P109" s="19"/>
      <c r="Q109" s="19"/>
      <c r="R109" s="19"/>
      <c r="S109" s="19"/>
      <c r="T109" s="19"/>
      <c r="U109" s="7"/>
      <c r="V109" s="7"/>
    </row>
    <row r="110" spans="1:22" x14ac:dyDescent="0.2">
      <c r="A110" s="2"/>
      <c r="B110" s="2"/>
      <c r="C110" s="2"/>
      <c r="D110" s="20"/>
      <c r="E110" s="20"/>
      <c r="F110" s="20"/>
      <c r="G110" s="20"/>
      <c r="H110" s="20"/>
      <c r="I110" s="20"/>
      <c r="J110" s="20"/>
      <c r="K110" s="20"/>
      <c r="L110" s="19"/>
      <c r="M110" s="19"/>
      <c r="N110" s="19"/>
      <c r="O110" s="19"/>
      <c r="P110" s="19"/>
      <c r="Q110" s="19"/>
      <c r="R110" s="19"/>
      <c r="S110" s="19"/>
      <c r="T110" s="19"/>
      <c r="U110" s="7"/>
      <c r="V110" s="7"/>
    </row>
    <row r="111" spans="1:22" x14ac:dyDescent="0.2">
      <c r="A111" s="2"/>
      <c r="B111" s="2"/>
      <c r="C111" s="2"/>
      <c r="D111" s="20"/>
      <c r="E111" s="20"/>
      <c r="F111" s="20"/>
      <c r="G111" s="20"/>
      <c r="H111" s="20"/>
      <c r="I111" s="20"/>
      <c r="J111" s="20"/>
      <c r="K111" s="20"/>
      <c r="L111" s="19"/>
      <c r="M111" s="19"/>
      <c r="N111" s="19"/>
      <c r="O111" s="19"/>
      <c r="P111" s="19"/>
      <c r="Q111" s="19"/>
      <c r="R111" s="19"/>
      <c r="S111" s="19"/>
      <c r="T111" s="19"/>
      <c r="U111" s="7"/>
      <c r="V111" s="7"/>
    </row>
    <row r="112" spans="1:22" x14ac:dyDescent="0.2">
      <c r="A112" s="2"/>
      <c r="B112" s="2"/>
      <c r="C112" s="2"/>
      <c r="D112" s="20"/>
      <c r="E112" s="20"/>
      <c r="F112" s="20"/>
      <c r="G112" s="20"/>
      <c r="H112" s="20"/>
      <c r="I112" s="20"/>
      <c r="J112" s="20"/>
      <c r="K112" s="20"/>
      <c r="L112" s="19"/>
      <c r="M112" s="19"/>
      <c r="N112" s="19"/>
      <c r="O112" s="19"/>
      <c r="P112" s="19"/>
      <c r="Q112" s="19"/>
      <c r="R112" s="19"/>
      <c r="S112" s="19"/>
      <c r="T112" s="19"/>
      <c r="U112" s="7"/>
      <c r="V112" s="7"/>
    </row>
    <row r="113" spans="1:22" x14ac:dyDescent="0.2">
      <c r="A113" s="2"/>
      <c r="B113" s="2"/>
      <c r="C113" s="2"/>
      <c r="D113" s="20"/>
      <c r="E113" s="20"/>
      <c r="F113" s="20"/>
      <c r="G113" s="20"/>
      <c r="H113" s="20"/>
      <c r="I113" s="20"/>
      <c r="J113" s="20"/>
      <c r="K113" s="20"/>
      <c r="L113" s="19"/>
      <c r="M113" s="19"/>
      <c r="N113" s="19"/>
      <c r="O113" s="19"/>
      <c r="P113" s="19"/>
      <c r="Q113" s="19"/>
      <c r="R113" s="19"/>
      <c r="S113" s="19"/>
      <c r="T113" s="19"/>
      <c r="U113" s="7"/>
      <c r="V113" s="7"/>
    </row>
    <row r="114" spans="1:22" x14ac:dyDescent="0.2">
      <c r="A114" s="2"/>
      <c r="B114" s="2"/>
      <c r="C114" s="2"/>
      <c r="D114" s="20"/>
      <c r="E114" s="20"/>
      <c r="F114" s="20"/>
      <c r="G114" s="20"/>
      <c r="H114" s="20"/>
      <c r="I114" s="20"/>
      <c r="J114" s="20"/>
      <c r="K114" s="20"/>
      <c r="L114" s="19"/>
      <c r="M114" s="19"/>
      <c r="N114" s="19"/>
      <c r="O114" s="19"/>
      <c r="P114" s="19"/>
      <c r="Q114" s="19"/>
      <c r="R114" s="19"/>
      <c r="S114" s="19"/>
      <c r="T114" s="19"/>
      <c r="U114" s="7"/>
      <c r="V114" s="7"/>
    </row>
    <row r="115" spans="1:22" x14ac:dyDescent="0.2">
      <c r="A115" s="2"/>
      <c r="B115" s="2"/>
      <c r="C115" s="2"/>
      <c r="D115" s="20"/>
      <c r="E115" s="20"/>
      <c r="F115" s="20"/>
      <c r="G115" s="20"/>
      <c r="H115" s="20"/>
      <c r="I115" s="20"/>
      <c r="J115" s="20"/>
      <c r="K115" s="20"/>
      <c r="L115" s="19"/>
      <c r="M115" s="19"/>
      <c r="N115" s="19"/>
      <c r="O115" s="19"/>
      <c r="P115" s="19"/>
      <c r="Q115" s="19"/>
      <c r="R115" s="19"/>
      <c r="S115" s="19"/>
      <c r="T115" s="19"/>
      <c r="U115" s="7"/>
      <c r="V115" s="7"/>
    </row>
    <row r="116" spans="1:22" x14ac:dyDescent="0.2">
      <c r="A116" s="2"/>
      <c r="B116" s="2"/>
      <c r="C116" s="2"/>
      <c r="D116" s="20"/>
      <c r="E116" s="20"/>
      <c r="F116" s="20"/>
      <c r="G116" s="20"/>
      <c r="H116" s="20"/>
      <c r="I116" s="20"/>
      <c r="J116" s="20"/>
      <c r="K116" s="20"/>
      <c r="L116" s="19"/>
      <c r="M116" s="19"/>
      <c r="N116" s="19"/>
      <c r="O116" s="19"/>
      <c r="P116" s="19"/>
      <c r="Q116" s="19"/>
      <c r="R116" s="19"/>
      <c r="S116" s="19"/>
      <c r="T116" s="19"/>
      <c r="U116" s="7"/>
      <c r="V116" s="7"/>
    </row>
    <row r="117" spans="1:22" x14ac:dyDescent="0.2">
      <c r="A117" s="2"/>
      <c r="B117" s="2"/>
      <c r="C117" s="2"/>
      <c r="D117" s="20"/>
      <c r="E117" s="20"/>
      <c r="F117" s="20"/>
      <c r="G117" s="20"/>
      <c r="H117" s="20"/>
      <c r="I117" s="20"/>
      <c r="J117" s="20"/>
      <c r="K117" s="20"/>
      <c r="L117" s="19"/>
      <c r="M117" s="19"/>
      <c r="N117" s="19"/>
      <c r="O117" s="19"/>
      <c r="P117" s="19"/>
      <c r="Q117" s="19"/>
      <c r="R117" s="19"/>
      <c r="S117" s="19"/>
      <c r="T117" s="19"/>
      <c r="U117" s="7"/>
      <c r="V117" s="7"/>
    </row>
    <row r="118" spans="1:22" x14ac:dyDescent="0.2">
      <c r="A118" s="2"/>
      <c r="B118" s="2"/>
      <c r="C118" s="2"/>
      <c r="D118" s="20"/>
      <c r="E118" s="20"/>
      <c r="F118" s="20"/>
      <c r="G118" s="20"/>
      <c r="H118" s="20"/>
      <c r="I118" s="20"/>
      <c r="J118" s="20"/>
      <c r="K118" s="20"/>
      <c r="L118" s="19"/>
      <c r="M118" s="19"/>
      <c r="N118" s="19"/>
      <c r="O118" s="19"/>
      <c r="P118" s="19"/>
      <c r="Q118" s="19"/>
      <c r="R118" s="19"/>
      <c r="S118" s="19"/>
      <c r="T118" s="19"/>
      <c r="U118" s="7"/>
      <c r="V118" s="7"/>
    </row>
    <row r="119" spans="1:22" x14ac:dyDescent="0.2">
      <c r="A119" s="2"/>
      <c r="B119" s="2"/>
      <c r="C119" s="2"/>
      <c r="D119" s="20"/>
      <c r="E119" s="20"/>
      <c r="F119" s="20"/>
      <c r="G119" s="20"/>
      <c r="H119" s="20"/>
      <c r="I119" s="20"/>
      <c r="J119" s="20"/>
      <c r="K119" s="20"/>
      <c r="L119" s="19"/>
      <c r="M119" s="19"/>
      <c r="N119" s="19"/>
      <c r="O119" s="19"/>
      <c r="P119" s="19"/>
      <c r="Q119" s="19"/>
      <c r="R119" s="19"/>
      <c r="S119" s="19"/>
      <c r="T119" s="19"/>
      <c r="U119" s="7"/>
      <c r="V119" s="7"/>
    </row>
    <row r="120" spans="1:22" x14ac:dyDescent="0.2">
      <c r="A120" s="2"/>
      <c r="B120" s="2"/>
      <c r="C120" s="2"/>
      <c r="D120" s="20"/>
      <c r="E120" s="20"/>
      <c r="F120" s="20"/>
      <c r="G120" s="20"/>
      <c r="H120" s="20"/>
      <c r="I120" s="20"/>
      <c r="J120" s="20"/>
      <c r="K120" s="20"/>
      <c r="L120" s="19"/>
      <c r="M120" s="19"/>
      <c r="N120" s="19"/>
      <c r="O120" s="19"/>
      <c r="P120" s="19"/>
      <c r="Q120" s="19"/>
      <c r="R120" s="19"/>
      <c r="S120" s="19"/>
      <c r="T120" s="19"/>
      <c r="U120" s="7"/>
      <c r="V120" s="7"/>
    </row>
    <row r="121" spans="1:22" x14ac:dyDescent="0.2">
      <c r="A121" s="2"/>
      <c r="B121" s="2"/>
      <c r="C121" s="2"/>
      <c r="D121" s="20"/>
      <c r="E121" s="20"/>
      <c r="F121" s="20"/>
      <c r="G121" s="20"/>
      <c r="H121" s="20"/>
      <c r="I121" s="20"/>
      <c r="J121" s="20"/>
      <c r="K121" s="20"/>
      <c r="L121" s="19"/>
      <c r="M121" s="19"/>
      <c r="N121" s="19"/>
      <c r="O121" s="19"/>
      <c r="P121" s="19"/>
      <c r="Q121" s="19"/>
      <c r="R121" s="19"/>
      <c r="S121" s="19"/>
      <c r="T121" s="19"/>
      <c r="U121" s="7"/>
      <c r="V121" s="7"/>
    </row>
    <row r="122" spans="1:22" x14ac:dyDescent="0.2">
      <c r="A122" s="2"/>
      <c r="B122" s="2"/>
      <c r="C122" s="2"/>
      <c r="D122" s="20"/>
      <c r="E122" s="20"/>
      <c r="F122" s="20"/>
      <c r="G122" s="20"/>
      <c r="H122" s="20"/>
      <c r="I122" s="20"/>
      <c r="J122" s="20"/>
      <c r="K122" s="20"/>
      <c r="L122" s="19"/>
      <c r="M122" s="19"/>
      <c r="N122" s="19"/>
      <c r="O122" s="19"/>
      <c r="P122" s="19"/>
      <c r="Q122" s="19"/>
      <c r="R122" s="19"/>
      <c r="S122" s="19"/>
      <c r="T122" s="19"/>
      <c r="U122" s="7"/>
      <c r="V122" s="7"/>
    </row>
    <row r="123" spans="1:22" x14ac:dyDescent="0.2">
      <c r="A123" s="2"/>
      <c r="B123" s="2"/>
      <c r="C123" s="2"/>
      <c r="D123" s="20"/>
      <c r="E123" s="20"/>
      <c r="F123" s="20"/>
      <c r="G123" s="20"/>
      <c r="H123" s="20"/>
      <c r="I123" s="20"/>
      <c r="J123" s="20"/>
      <c r="K123" s="20"/>
      <c r="L123" s="19"/>
      <c r="M123" s="19"/>
      <c r="N123" s="19"/>
      <c r="O123" s="19"/>
      <c r="P123" s="19"/>
      <c r="Q123" s="19"/>
      <c r="R123" s="19"/>
      <c r="S123" s="19"/>
      <c r="T123" s="19"/>
      <c r="U123" s="7"/>
      <c r="V123" s="7"/>
    </row>
    <row r="124" spans="1:22" x14ac:dyDescent="0.2">
      <c r="A124" s="2"/>
      <c r="B124" s="2"/>
      <c r="C124" s="2"/>
      <c r="D124" s="20"/>
      <c r="E124" s="20"/>
      <c r="F124" s="20"/>
      <c r="G124" s="20"/>
      <c r="H124" s="20"/>
      <c r="I124" s="20"/>
      <c r="J124" s="20"/>
      <c r="K124" s="20"/>
      <c r="L124" s="19"/>
      <c r="M124" s="19"/>
      <c r="N124" s="19"/>
      <c r="O124" s="19"/>
      <c r="P124" s="19"/>
      <c r="Q124" s="19"/>
      <c r="R124" s="19"/>
      <c r="S124" s="19"/>
      <c r="T124" s="19"/>
      <c r="U124" s="7"/>
      <c r="V124" s="7"/>
    </row>
    <row r="125" spans="1:22" x14ac:dyDescent="0.2">
      <c r="A125" s="2"/>
      <c r="B125" s="2"/>
      <c r="C125" s="2"/>
      <c r="D125" s="20"/>
      <c r="E125" s="20"/>
      <c r="F125" s="20"/>
      <c r="G125" s="20"/>
      <c r="H125" s="20"/>
      <c r="I125" s="20"/>
      <c r="J125" s="20"/>
      <c r="K125" s="20"/>
      <c r="L125" s="19"/>
      <c r="M125" s="19"/>
      <c r="N125" s="19"/>
      <c r="O125" s="19"/>
      <c r="P125" s="19"/>
      <c r="Q125" s="19"/>
      <c r="R125" s="19"/>
      <c r="S125" s="19"/>
      <c r="T125" s="19"/>
      <c r="U125" s="7"/>
      <c r="V125" s="7"/>
    </row>
    <row r="126" spans="1:22" x14ac:dyDescent="0.2">
      <c r="A126" s="2"/>
      <c r="B126" s="2"/>
      <c r="C126" s="2"/>
      <c r="D126" s="20"/>
      <c r="E126" s="20"/>
      <c r="F126" s="20"/>
      <c r="G126" s="20"/>
      <c r="H126" s="20"/>
      <c r="I126" s="20"/>
      <c r="J126" s="20"/>
      <c r="K126" s="20"/>
      <c r="L126" s="19"/>
      <c r="M126" s="19"/>
      <c r="N126" s="19"/>
      <c r="O126" s="19"/>
      <c r="P126" s="19"/>
      <c r="Q126" s="19"/>
      <c r="R126" s="19"/>
      <c r="S126" s="19"/>
      <c r="T126" s="19"/>
      <c r="U126" s="7"/>
      <c r="V126" s="7"/>
    </row>
    <row r="127" spans="1:22" x14ac:dyDescent="0.2">
      <c r="A127" s="2"/>
      <c r="B127" s="2"/>
      <c r="C127" s="2"/>
      <c r="D127" s="20"/>
      <c r="E127" s="20"/>
      <c r="F127" s="20"/>
      <c r="G127" s="20"/>
      <c r="H127" s="20"/>
      <c r="I127" s="20"/>
      <c r="J127" s="20"/>
      <c r="K127" s="20"/>
      <c r="L127" s="19"/>
      <c r="M127" s="19"/>
      <c r="N127" s="19"/>
      <c r="O127" s="19"/>
      <c r="P127" s="19"/>
      <c r="Q127" s="19"/>
      <c r="R127" s="19"/>
      <c r="S127" s="19"/>
      <c r="T127" s="19"/>
      <c r="U127" s="7"/>
      <c r="V127" s="7"/>
    </row>
    <row r="128" spans="1:22" x14ac:dyDescent="0.2">
      <c r="A128" s="2"/>
      <c r="B128" s="2"/>
      <c r="C128" s="2"/>
      <c r="D128" s="20"/>
      <c r="E128" s="20"/>
      <c r="F128" s="20"/>
      <c r="G128" s="20"/>
      <c r="H128" s="20"/>
      <c r="I128" s="20"/>
      <c r="J128" s="20"/>
      <c r="K128" s="20"/>
      <c r="L128" s="19"/>
      <c r="M128" s="19"/>
      <c r="N128" s="19"/>
      <c r="O128" s="19"/>
      <c r="P128" s="19"/>
      <c r="Q128" s="19"/>
      <c r="R128" s="19"/>
      <c r="S128" s="19"/>
      <c r="T128" s="19"/>
      <c r="U128" s="7"/>
      <c r="V128" s="7"/>
    </row>
    <row r="129" spans="1:22" x14ac:dyDescent="0.2">
      <c r="A129" s="2"/>
      <c r="B129" s="2"/>
      <c r="C129" s="2"/>
      <c r="D129" s="20"/>
      <c r="E129" s="20"/>
      <c r="F129" s="20"/>
      <c r="G129" s="20"/>
      <c r="H129" s="20"/>
      <c r="I129" s="20"/>
      <c r="J129" s="20"/>
      <c r="K129" s="20"/>
      <c r="L129" s="19"/>
      <c r="M129" s="19"/>
      <c r="N129" s="19"/>
      <c r="O129" s="19"/>
      <c r="P129" s="19"/>
      <c r="Q129" s="19"/>
      <c r="R129" s="19"/>
      <c r="S129" s="19"/>
      <c r="T129" s="19"/>
      <c r="U129" s="7"/>
      <c r="V129" s="7"/>
    </row>
    <row r="130" spans="1:22" x14ac:dyDescent="0.2">
      <c r="A130" s="2"/>
      <c r="B130" s="2"/>
      <c r="C130" s="2"/>
      <c r="D130" s="20"/>
      <c r="E130" s="20"/>
      <c r="F130" s="20"/>
      <c r="G130" s="20"/>
      <c r="H130" s="20"/>
      <c r="I130" s="20"/>
      <c r="J130" s="20"/>
      <c r="K130" s="20"/>
      <c r="L130" s="19"/>
      <c r="M130" s="19"/>
      <c r="N130" s="19"/>
      <c r="O130" s="19"/>
      <c r="P130" s="19"/>
      <c r="Q130" s="19"/>
      <c r="R130" s="19"/>
      <c r="S130" s="19"/>
      <c r="T130" s="19"/>
      <c r="U130" s="7"/>
      <c r="V130" s="7"/>
    </row>
    <row r="131" spans="1:22" x14ac:dyDescent="0.2">
      <c r="A131" s="2"/>
      <c r="B131" s="2"/>
      <c r="C131" s="2"/>
      <c r="D131" s="20"/>
      <c r="E131" s="20"/>
      <c r="F131" s="20"/>
      <c r="G131" s="20"/>
      <c r="H131" s="20"/>
      <c r="I131" s="20"/>
      <c r="J131" s="20"/>
      <c r="K131" s="20"/>
      <c r="L131" s="19"/>
      <c r="M131" s="19"/>
      <c r="N131" s="19"/>
      <c r="O131" s="19"/>
      <c r="P131" s="19"/>
      <c r="Q131" s="19"/>
      <c r="R131" s="19"/>
      <c r="S131" s="19"/>
      <c r="T131" s="19"/>
      <c r="U131" s="7"/>
      <c r="V131" s="7"/>
    </row>
    <row r="132" spans="1:22" x14ac:dyDescent="0.2">
      <c r="A132" s="2"/>
      <c r="B132" s="2"/>
      <c r="C132" s="2"/>
      <c r="D132" s="20"/>
      <c r="E132" s="20"/>
      <c r="F132" s="20"/>
      <c r="G132" s="20"/>
      <c r="H132" s="20"/>
      <c r="I132" s="20"/>
      <c r="J132" s="20"/>
      <c r="K132" s="20"/>
      <c r="L132" s="19"/>
      <c r="M132" s="19"/>
      <c r="N132" s="19"/>
      <c r="O132" s="19"/>
      <c r="P132" s="19"/>
      <c r="Q132" s="19"/>
      <c r="R132" s="19"/>
      <c r="S132" s="19"/>
      <c r="T132" s="19"/>
      <c r="U132" s="7"/>
      <c r="V132" s="7"/>
    </row>
    <row r="133" spans="1:22" x14ac:dyDescent="0.2">
      <c r="A133" s="2"/>
      <c r="B133" s="2"/>
      <c r="C133" s="2"/>
      <c r="D133" s="20"/>
      <c r="E133" s="20"/>
      <c r="F133" s="20"/>
      <c r="G133" s="20"/>
      <c r="H133" s="20"/>
      <c r="I133" s="20"/>
      <c r="J133" s="20"/>
      <c r="K133" s="20"/>
      <c r="L133" s="19"/>
      <c r="M133" s="19"/>
      <c r="N133" s="19"/>
      <c r="O133" s="19"/>
      <c r="P133" s="19"/>
      <c r="Q133" s="19"/>
      <c r="R133" s="19"/>
      <c r="S133" s="19"/>
      <c r="T133" s="19"/>
      <c r="U133" s="7"/>
      <c r="V133" s="7"/>
    </row>
    <row r="134" spans="1:22" x14ac:dyDescent="0.2">
      <c r="A134" s="2"/>
      <c r="B134" s="2"/>
      <c r="C134" s="2"/>
      <c r="D134" s="20"/>
      <c r="E134" s="20"/>
      <c r="F134" s="20"/>
      <c r="G134" s="20"/>
      <c r="H134" s="20"/>
      <c r="I134" s="20"/>
      <c r="J134" s="20"/>
      <c r="K134" s="20"/>
      <c r="L134" s="19"/>
      <c r="M134" s="19"/>
      <c r="N134" s="19"/>
      <c r="O134" s="19"/>
      <c r="P134" s="19"/>
      <c r="Q134" s="19"/>
      <c r="R134" s="19"/>
      <c r="S134" s="19"/>
      <c r="T134" s="19"/>
      <c r="U134" s="7"/>
      <c r="V134" s="7"/>
    </row>
    <row r="135" spans="1:22" x14ac:dyDescent="0.2">
      <c r="A135" s="2"/>
      <c r="B135" s="2"/>
      <c r="C135" s="2"/>
      <c r="D135" s="20"/>
      <c r="E135" s="20"/>
      <c r="F135" s="20"/>
      <c r="G135" s="20"/>
      <c r="H135" s="20"/>
      <c r="I135" s="20"/>
      <c r="J135" s="20"/>
      <c r="K135" s="20"/>
      <c r="L135" s="19"/>
      <c r="M135" s="19"/>
      <c r="N135" s="19"/>
      <c r="O135" s="19"/>
      <c r="P135" s="19"/>
      <c r="Q135" s="19"/>
      <c r="R135" s="19"/>
      <c r="S135" s="19"/>
      <c r="T135" s="19"/>
      <c r="U135" s="7"/>
      <c r="V135" s="7"/>
    </row>
    <row r="136" spans="1:22" x14ac:dyDescent="0.2">
      <c r="A136" s="2"/>
      <c r="B136" s="2"/>
      <c r="C136" s="2"/>
      <c r="D136" s="20"/>
      <c r="E136" s="20"/>
      <c r="F136" s="20"/>
      <c r="G136" s="20"/>
      <c r="H136" s="20"/>
      <c r="I136" s="20"/>
      <c r="J136" s="20"/>
      <c r="K136" s="20"/>
      <c r="L136" s="19"/>
      <c r="M136" s="19"/>
      <c r="N136" s="19"/>
      <c r="O136" s="19"/>
      <c r="P136" s="19"/>
      <c r="Q136" s="19"/>
      <c r="R136" s="19"/>
      <c r="S136" s="19"/>
      <c r="T136" s="19"/>
      <c r="U136" s="7"/>
      <c r="V136" s="7"/>
    </row>
    <row r="137" spans="1:22" x14ac:dyDescent="0.2">
      <c r="A137" s="2"/>
      <c r="B137" s="2"/>
      <c r="C137" s="2"/>
      <c r="D137" s="20"/>
      <c r="E137" s="20"/>
      <c r="F137" s="20"/>
      <c r="G137" s="20"/>
      <c r="H137" s="20"/>
      <c r="I137" s="20"/>
      <c r="J137" s="20"/>
      <c r="K137" s="20"/>
      <c r="L137" s="19"/>
      <c r="M137" s="19"/>
      <c r="N137" s="19"/>
      <c r="O137" s="19"/>
      <c r="P137" s="19"/>
      <c r="Q137" s="19"/>
      <c r="R137" s="19"/>
      <c r="S137" s="19"/>
      <c r="T137" s="19"/>
      <c r="U137" s="7"/>
      <c r="V137" s="7"/>
    </row>
    <row r="138" spans="1:22" x14ac:dyDescent="0.2">
      <c r="A138" s="2"/>
      <c r="B138" s="2"/>
      <c r="C138" s="2"/>
      <c r="D138" s="20"/>
      <c r="E138" s="20"/>
      <c r="F138" s="20"/>
      <c r="G138" s="20"/>
      <c r="H138" s="20"/>
      <c r="I138" s="20"/>
      <c r="J138" s="20"/>
      <c r="K138" s="20"/>
      <c r="L138" s="19"/>
      <c r="M138" s="19"/>
      <c r="N138" s="19"/>
      <c r="O138" s="19"/>
      <c r="P138" s="19"/>
      <c r="Q138" s="19"/>
      <c r="R138" s="19"/>
      <c r="S138" s="19"/>
      <c r="T138" s="19"/>
      <c r="U138" s="7"/>
      <c r="V138" s="7"/>
    </row>
    <row r="139" spans="1:22" x14ac:dyDescent="0.2">
      <c r="A139" s="2"/>
      <c r="B139" s="2"/>
      <c r="C139" s="2"/>
      <c r="D139" s="20"/>
      <c r="E139" s="20"/>
      <c r="F139" s="20"/>
      <c r="G139" s="20"/>
      <c r="H139" s="20"/>
      <c r="I139" s="20"/>
      <c r="J139" s="20"/>
      <c r="K139" s="20"/>
      <c r="L139" s="19"/>
      <c r="M139" s="19"/>
      <c r="N139" s="19"/>
      <c r="O139" s="19"/>
      <c r="P139" s="19"/>
      <c r="Q139" s="19"/>
      <c r="R139" s="19"/>
      <c r="S139" s="19"/>
      <c r="T139" s="19"/>
      <c r="U139" s="7"/>
      <c r="V139" s="7"/>
    </row>
    <row r="140" spans="1:22" x14ac:dyDescent="0.2">
      <c r="A140" s="2"/>
      <c r="B140" s="2"/>
      <c r="C140" s="2"/>
      <c r="D140" s="20"/>
      <c r="E140" s="20"/>
      <c r="F140" s="20"/>
      <c r="G140" s="20"/>
      <c r="H140" s="20"/>
      <c r="I140" s="20"/>
      <c r="J140" s="20"/>
      <c r="K140" s="20"/>
      <c r="L140" s="19"/>
      <c r="M140" s="19"/>
      <c r="N140" s="19"/>
      <c r="O140" s="19"/>
      <c r="P140" s="19"/>
      <c r="Q140" s="19"/>
      <c r="R140" s="19"/>
      <c r="S140" s="19"/>
      <c r="T140" s="19"/>
      <c r="U140" s="7"/>
      <c r="V140" s="7"/>
    </row>
    <row r="141" spans="1:22" x14ac:dyDescent="0.2">
      <c r="A141" s="2"/>
      <c r="B141" s="2"/>
      <c r="C141" s="2"/>
      <c r="D141" s="20"/>
      <c r="E141" s="20"/>
      <c r="F141" s="20"/>
      <c r="G141" s="20"/>
      <c r="H141" s="20"/>
      <c r="I141" s="20"/>
      <c r="J141" s="20"/>
      <c r="K141" s="20"/>
      <c r="L141" s="19"/>
      <c r="M141" s="19"/>
      <c r="N141" s="19"/>
      <c r="O141" s="19"/>
      <c r="P141" s="19"/>
      <c r="Q141" s="19"/>
      <c r="R141" s="19"/>
      <c r="S141" s="19"/>
      <c r="T141" s="19"/>
      <c r="U141" s="7"/>
      <c r="V141" s="7"/>
    </row>
    <row r="142" spans="1:22" x14ac:dyDescent="0.2">
      <c r="A142" s="2"/>
      <c r="B142" s="2"/>
      <c r="C142" s="2"/>
      <c r="D142" s="20"/>
      <c r="E142" s="20"/>
      <c r="F142" s="20"/>
      <c r="G142" s="20"/>
      <c r="H142" s="20"/>
      <c r="I142" s="20"/>
      <c r="J142" s="20"/>
      <c r="K142" s="20"/>
      <c r="L142" s="19"/>
      <c r="M142" s="19"/>
      <c r="N142" s="19"/>
      <c r="O142" s="19"/>
      <c r="P142" s="19"/>
      <c r="Q142" s="19"/>
      <c r="R142" s="19"/>
      <c r="S142" s="19"/>
      <c r="T142" s="19"/>
      <c r="U142" s="7"/>
      <c r="V142" s="7"/>
    </row>
    <row r="143" spans="1:22" x14ac:dyDescent="0.2">
      <c r="A143" s="2"/>
      <c r="B143" s="2"/>
      <c r="C143" s="2"/>
      <c r="D143" s="20"/>
      <c r="E143" s="20"/>
      <c r="F143" s="20"/>
      <c r="G143" s="20"/>
      <c r="H143" s="20"/>
      <c r="I143" s="20"/>
      <c r="J143" s="20"/>
      <c r="K143" s="20"/>
      <c r="L143" s="19"/>
      <c r="M143" s="19"/>
      <c r="N143" s="19"/>
      <c r="O143" s="19"/>
      <c r="P143" s="19"/>
      <c r="Q143" s="19"/>
      <c r="R143" s="19"/>
      <c r="S143" s="19"/>
      <c r="T143" s="19"/>
      <c r="U143" s="7"/>
      <c r="V143" s="7"/>
    </row>
    <row r="144" spans="1:22" x14ac:dyDescent="0.2">
      <c r="A144" s="2"/>
      <c r="B144" s="2"/>
      <c r="C144" s="2"/>
      <c r="D144" s="20"/>
      <c r="E144" s="20"/>
      <c r="F144" s="20"/>
      <c r="G144" s="20"/>
      <c r="H144" s="20"/>
      <c r="I144" s="20"/>
      <c r="J144" s="20"/>
      <c r="K144" s="20"/>
      <c r="L144" s="19"/>
      <c r="M144" s="19"/>
      <c r="N144" s="19"/>
      <c r="O144" s="19"/>
      <c r="P144" s="19"/>
      <c r="Q144" s="19"/>
      <c r="R144" s="19"/>
      <c r="S144" s="19"/>
      <c r="T144" s="19"/>
      <c r="U144" s="7"/>
      <c r="V144" s="7"/>
    </row>
    <row r="145" spans="1:22" x14ac:dyDescent="0.2">
      <c r="A145" s="2"/>
      <c r="B145" s="2"/>
      <c r="C145" s="2"/>
      <c r="D145" s="20"/>
      <c r="E145" s="20"/>
      <c r="F145" s="20"/>
      <c r="G145" s="20"/>
      <c r="H145" s="20"/>
      <c r="I145" s="20"/>
      <c r="J145" s="20"/>
      <c r="K145" s="20"/>
      <c r="L145" s="19"/>
      <c r="M145" s="19"/>
      <c r="N145" s="19"/>
      <c r="O145" s="19"/>
      <c r="P145" s="19"/>
      <c r="Q145" s="19"/>
      <c r="R145" s="19"/>
      <c r="S145" s="19"/>
      <c r="T145" s="19"/>
      <c r="U145" s="7"/>
      <c r="V145" s="7"/>
    </row>
    <row r="146" spans="1:22" x14ac:dyDescent="0.2">
      <c r="A146" s="2"/>
      <c r="B146" s="2"/>
      <c r="C146" s="2"/>
      <c r="D146" s="20"/>
      <c r="E146" s="20"/>
      <c r="F146" s="20"/>
      <c r="G146" s="20"/>
      <c r="H146" s="20"/>
      <c r="I146" s="20"/>
      <c r="J146" s="20"/>
      <c r="K146" s="20"/>
      <c r="L146" s="19"/>
      <c r="M146" s="19"/>
      <c r="N146" s="19"/>
      <c r="O146" s="19"/>
      <c r="P146" s="19"/>
      <c r="Q146" s="19"/>
      <c r="R146" s="19"/>
      <c r="S146" s="19"/>
      <c r="T146" s="19"/>
      <c r="U146" s="7"/>
      <c r="V146" s="7"/>
    </row>
    <row r="147" spans="1:22" x14ac:dyDescent="0.2">
      <c r="A147" s="2"/>
      <c r="B147" s="2"/>
      <c r="C147" s="2"/>
      <c r="D147" s="20"/>
      <c r="E147" s="20"/>
      <c r="F147" s="20"/>
      <c r="G147" s="20"/>
      <c r="H147" s="20"/>
      <c r="I147" s="20"/>
      <c r="J147" s="20"/>
      <c r="K147" s="20"/>
      <c r="L147" s="19"/>
      <c r="M147" s="19"/>
      <c r="N147" s="19"/>
      <c r="O147" s="19"/>
      <c r="P147" s="19"/>
      <c r="Q147" s="19"/>
      <c r="R147" s="19"/>
      <c r="S147" s="19"/>
      <c r="T147" s="19"/>
      <c r="U147" s="7"/>
      <c r="V147" s="7"/>
    </row>
    <row r="148" spans="1:22" x14ac:dyDescent="0.2">
      <c r="A148" s="2"/>
      <c r="B148" s="2"/>
      <c r="C148" s="2"/>
      <c r="D148" s="20"/>
      <c r="E148" s="20"/>
      <c r="F148" s="20"/>
      <c r="G148" s="20"/>
      <c r="H148" s="20"/>
      <c r="I148" s="20"/>
      <c r="J148" s="20"/>
      <c r="K148" s="20"/>
      <c r="L148" s="19"/>
      <c r="M148" s="19"/>
      <c r="N148" s="19"/>
      <c r="O148" s="19"/>
      <c r="P148" s="19"/>
      <c r="Q148" s="19"/>
      <c r="R148" s="19"/>
      <c r="S148" s="19"/>
      <c r="T148" s="19"/>
      <c r="U148" s="7"/>
      <c r="V148" s="7"/>
    </row>
    <row r="149" spans="1:22" x14ac:dyDescent="0.2">
      <c r="A149" s="2"/>
      <c r="B149" s="2"/>
      <c r="C149" s="2"/>
      <c r="D149" s="20"/>
      <c r="E149" s="20"/>
      <c r="F149" s="20"/>
      <c r="G149" s="20"/>
      <c r="H149" s="20"/>
      <c r="I149" s="20"/>
      <c r="J149" s="20"/>
      <c r="K149" s="20"/>
      <c r="L149" s="19"/>
      <c r="M149" s="19"/>
      <c r="N149" s="19"/>
      <c r="O149" s="19"/>
      <c r="P149" s="19"/>
      <c r="Q149" s="19"/>
      <c r="R149" s="19"/>
      <c r="S149" s="19"/>
      <c r="T149" s="19"/>
      <c r="U149" s="7"/>
      <c r="V149" s="7"/>
    </row>
    <row r="150" spans="1:22" x14ac:dyDescent="0.2">
      <c r="A150" s="2"/>
      <c r="B150" s="2"/>
      <c r="C150" s="2"/>
      <c r="D150" s="20"/>
      <c r="E150" s="20"/>
      <c r="F150" s="20"/>
      <c r="G150" s="20"/>
      <c r="H150" s="20"/>
      <c r="I150" s="20"/>
      <c r="J150" s="20"/>
      <c r="K150" s="20"/>
      <c r="L150" s="19"/>
      <c r="M150" s="19"/>
      <c r="N150" s="19"/>
      <c r="O150" s="19"/>
      <c r="P150" s="19"/>
      <c r="Q150" s="19"/>
      <c r="R150" s="19"/>
      <c r="S150" s="19"/>
      <c r="T150" s="19"/>
      <c r="U150" s="7"/>
      <c r="V150" s="7"/>
    </row>
    <row r="151" spans="1:22" x14ac:dyDescent="0.2">
      <c r="A151" s="2"/>
      <c r="B151" s="2"/>
      <c r="C151" s="2"/>
      <c r="D151" s="20"/>
      <c r="E151" s="20"/>
      <c r="F151" s="20"/>
      <c r="G151" s="20"/>
      <c r="H151" s="20"/>
      <c r="I151" s="20"/>
      <c r="J151" s="20"/>
      <c r="K151" s="20"/>
      <c r="L151" s="19"/>
      <c r="M151" s="19"/>
      <c r="N151" s="19"/>
      <c r="O151" s="19"/>
      <c r="P151" s="19"/>
      <c r="Q151" s="19"/>
      <c r="R151" s="19"/>
      <c r="S151" s="19"/>
      <c r="T151" s="19"/>
      <c r="U151" s="7"/>
      <c r="V151" s="7"/>
    </row>
  </sheetData>
  <dataConsolidate/>
  <mergeCells count="19">
    <mergeCell ref="T1:T2"/>
    <mergeCell ref="U1:V1"/>
    <mergeCell ref="S1:S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  <mergeCell ref="G1:G2"/>
    <mergeCell ref="E1:F1"/>
    <mergeCell ref="B1:B2"/>
    <mergeCell ref="C1:C2"/>
    <mergeCell ref="D1:D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100-000000000000}">
          <x14:formula1>
            <xm:f>'ليست '!$C$2:$C$11</xm:f>
          </x14:formula1>
          <xm:sqref>C3:C151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C37"/>
  <sheetViews>
    <sheetView rightToLeft="1" tabSelected="1" workbookViewId="0">
      <pane xSplit="2" ySplit="5" topLeftCell="C6" activePane="bottomRight" state="frozen"/>
      <selection activeCell="O3" sqref="O3"/>
      <selection pane="topRight" activeCell="O3" sqref="O3"/>
      <selection pane="bottomLeft" activeCell="O3" sqref="O3"/>
      <selection pane="bottomRight" activeCell="A6" sqref="A6:A37"/>
    </sheetView>
  </sheetViews>
  <sheetFormatPr defaultRowHeight="14.25" x14ac:dyDescent="0.2"/>
  <cols>
    <col min="1" max="1" width="6.875" bestFit="1" customWidth="1"/>
    <col min="2" max="2" width="8.25" bestFit="1" customWidth="1"/>
    <col min="3" max="3" width="11" bestFit="1" customWidth="1"/>
    <col min="4" max="4" width="5.25" style="6" bestFit="1" customWidth="1"/>
    <col min="5" max="5" width="5.375" style="6" bestFit="1" customWidth="1"/>
    <col min="6" max="6" width="6.375" style="6" customWidth="1"/>
    <col min="7" max="7" width="8.375" style="6" bestFit="1" customWidth="1"/>
    <col min="8" max="8" width="4.875" bestFit="1" customWidth="1"/>
    <col min="9" max="9" width="5.5" bestFit="1" customWidth="1"/>
    <col min="10" max="10" width="5.5" style="7" customWidth="1"/>
    <col min="11" max="11" width="5" style="22" bestFit="1" customWidth="1"/>
    <col min="12" max="13" width="4.375" bestFit="1" customWidth="1"/>
    <col min="14" max="14" width="3.125" bestFit="1" customWidth="1"/>
    <col min="15" max="19" width="4.375" bestFit="1" customWidth="1"/>
    <col min="20" max="20" width="3.875" style="14" bestFit="1" customWidth="1"/>
    <col min="21" max="21" width="5.375" style="6" bestFit="1" customWidth="1"/>
    <col min="22" max="23" width="6.375" bestFit="1" customWidth="1"/>
    <col min="24" max="25" width="5.375" bestFit="1" customWidth="1"/>
    <col min="26" max="26" width="6.375" bestFit="1" customWidth="1"/>
    <col min="27" max="27" width="4.375" bestFit="1" customWidth="1"/>
    <col min="28" max="28" width="5.75" bestFit="1" customWidth="1"/>
    <col min="29" max="29" width="3.125" bestFit="1" customWidth="1"/>
  </cols>
  <sheetData>
    <row r="1" spans="1:29" x14ac:dyDescent="0.2">
      <c r="C1" s="3"/>
      <c r="D1" s="35"/>
      <c r="E1" s="35"/>
      <c r="F1" s="3"/>
      <c r="G1" s="13"/>
      <c r="H1" s="3"/>
      <c r="I1" s="3"/>
      <c r="J1" s="14"/>
      <c r="K1" s="24"/>
      <c r="L1" s="3"/>
      <c r="M1" s="3"/>
      <c r="N1" s="3"/>
      <c r="O1" s="3"/>
      <c r="P1" s="3"/>
      <c r="Q1" s="3"/>
      <c r="R1" s="3"/>
      <c r="S1" s="3"/>
      <c r="T1" s="33"/>
      <c r="U1" s="33"/>
      <c r="V1" s="3"/>
    </row>
    <row r="2" spans="1:29" x14ac:dyDescent="0.2">
      <c r="A2" s="25"/>
      <c r="C2" s="3"/>
      <c r="D2" s="3"/>
      <c r="E2" s="3"/>
      <c r="F2" s="3"/>
      <c r="G2" s="13"/>
      <c r="H2" s="3"/>
      <c r="I2" s="3"/>
      <c r="J2" s="14"/>
      <c r="K2" s="24"/>
      <c r="L2" s="3"/>
      <c r="M2" s="3"/>
      <c r="N2" s="3"/>
      <c r="O2" s="3"/>
      <c r="P2" s="3"/>
      <c r="Q2" s="3"/>
      <c r="R2" s="3"/>
      <c r="S2" s="3"/>
      <c r="U2" s="13"/>
      <c r="V2" s="3"/>
    </row>
    <row r="3" spans="1:29" x14ac:dyDescent="0.2">
      <c r="A3" s="25" t="s">
        <v>13</v>
      </c>
      <c r="B3" s="25" t="str">
        <f>VLOOKUP(A6,'قائمة الموظفين'!A:C,2,0)</f>
        <v>احمد امام</v>
      </c>
      <c r="C3" s="25"/>
      <c r="D3" s="25"/>
      <c r="E3" s="25"/>
      <c r="F3" s="25"/>
    </row>
    <row r="4" spans="1:29" x14ac:dyDescent="0.2">
      <c r="A4" s="25" t="s">
        <v>14</v>
      </c>
      <c r="B4" s="25" t="str">
        <f>VLOOKUP(A6,'قائمة الموظفين'!A1:C1048575,3,0)</f>
        <v>مدير ادارى</v>
      </c>
      <c r="C4" s="25"/>
      <c r="D4" s="25"/>
      <c r="E4" s="25"/>
      <c r="F4" s="25"/>
      <c r="G4" s="16">
        <f>$G37*'قائمة الموظفين'!H3</f>
        <v>1181.25</v>
      </c>
      <c r="H4" s="4"/>
      <c r="J4" s="7">
        <f>IF(J37&gt;2,-(J37-2)*'قائمة الموظفين'!G3,0)</f>
        <v>0</v>
      </c>
      <c r="K4" s="22">
        <f>$K37*'قائمة الموظفين'!H3</f>
        <v>-18.75</v>
      </c>
      <c r="L4">
        <f>$L37*'قائمة الموظفين'!I3</f>
        <v>154.6875</v>
      </c>
      <c r="M4">
        <f>$M37*'قائمة الموظفين'!J3</f>
        <v>37.5</v>
      </c>
      <c r="O4">
        <f>$O37*'قائمة الموظفين'!G3</f>
        <v>0</v>
      </c>
      <c r="P4">
        <f>$P37*'قائمة الموظفين'!G3</f>
        <v>0</v>
      </c>
      <c r="Q4">
        <f>-$Q37*'قائمة الموظفين'!G3</f>
        <v>0</v>
      </c>
      <c r="R4">
        <f>-$R37*2*'قائمة الموظفين'!G3</f>
        <v>0</v>
      </c>
      <c r="S4" s="6">
        <f t="shared" ref="S4:X4" si="0">S37</f>
        <v>0</v>
      </c>
      <c r="T4" s="14">
        <f t="shared" si="0"/>
        <v>160</v>
      </c>
      <c r="U4" s="6">
        <f t="shared" si="0"/>
        <v>66.666666666666671</v>
      </c>
      <c r="V4" s="6">
        <f t="shared" si="0"/>
        <v>0</v>
      </c>
      <c r="W4" s="6">
        <f t="shared" si="0"/>
        <v>0</v>
      </c>
      <c r="X4" s="6">
        <f t="shared" si="0"/>
        <v>0</v>
      </c>
      <c r="Y4" s="6">
        <f>Y37</f>
        <v>0</v>
      </c>
      <c r="Z4" s="6">
        <f>Z37*'قائمة الموظفين'!G3</f>
        <v>0</v>
      </c>
      <c r="AA4">
        <f>-AA37*'قائمة الموظفين'!G3</f>
        <v>0</v>
      </c>
      <c r="AB4" s="7">
        <f>'قائمة الموظفين'!T3</f>
        <v>12000</v>
      </c>
    </row>
    <row r="5" spans="1:29" ht="63.75" x14ac:dyDescent="0.2">
      <c r="A5" t="s">
        <v>12</v>
      </c>
      <c r="B5" s="3" t="s">
        <v>56</v>
      </c>
      <c r="C5" s="3" t="s">
        <v>57</v>
      </c>
      <c r="D5" s="8" t="s">
        <v>58</v>
      </c>
      <c r="E5" s="8" t="s">
        <v>59</v>
      </c>
      <c r="F5" s="8" t="s">
        <v>66</v>
      </c>
      <c r="G5" s="8" t="s">
        <v>74</v>
      </c>
      <c r="H5" s="9" t="s">
        <v>67</v>
      </c>
      <c r="I5" s="17" t="s">
        <v>71</v>
      </c>
      <c r="J5" s="18" t="s">
        <v>72</v>
      </c>
      <c r="K5" s="23" t="s">
        <v>63</v>
      </c>
      <c r="L5" s="9" t="s">
        <v>64</v>
      </c>
      <c r="M5" s="9" t="s">
        <v>65</v>
      </c>
      <c r="N5" s="9" t="s">
        <v>53</v>
      </c>
      <c r="O5" s="9" t="s">
        <v>69</v>
      </c>
      <c r="P5" s="9" t="s">
        <v>70</v>
      </c>
      <c r="Q5" s="9" t="s">
        <v>11</v>
      </c>
      <c r="R5" s="9" t="s">
        <v>10</v>
      </c>
      <c r="S5" s="9" t="s">
        <v>0</v>
      </c>
      <c r="T5" s="10" t="s">
        <v>1</v>
      </c>
      <c r="U5" s="8" t="s">
        <v>2</v>
      </c>
      <c r="V5" s="9" t="s">
        <v>3</v>
      </c>
      <c r="W5" s="9" t="s">
        <v>4</v>
      </c>
      <c r="X5" s="9" t="s">
        <v>5</v>
      </c>
      <c r="Y5" s="9" t="s">
        <v>6</v>
      </c>
      <c r="Z5" s="9" t="s">
        <v>7</v>
      </c>
      <c r="AA5" s="9" t="s">
        <v>9</v>
      </c>
      <c r="AB5" s="9" t="s">
        <v>73</v>
      </c>
      <c r="AC5" s="9"/>
    </row>
    <row r="6" spans="1:29" x14ac:dyDescent="0.2">
      <c r="A6" s="34">
        <v>100001</v>
      </c>
      <c r="B6" s="11">
        <f>C6</f>
        <v>43891</v>
      </c>
      <c r="C6" s="12">
        <v>43891</v>
      </c>
      <c r="D6" s="13">
        <v>9</v>
      </c>
      <c r="E6" s="13">
        <v>17</v>
      </c>
      <c r="F6" s="13">
        <f>$E6-D6</f>
        <v>8</v>
      </c>
      <c r="G6" s="13">
        <f>IF($D6=9.25,F6+0.25,E6-D6)</f>
        <v>8</v>
      </c>
      <c r="H6" s="3">
        <f>IF($G6&gt;=8,G6-8,0)</f>
        <v>0</v>
      </c>
      <c r="I6" s="3">
        <f>IF($D6&gt;9.25,D6-9,0)</f>
        <v>0</v>
      </c>
      <c r="J6" s="14">
        <f>IF($I6&gt;0,1,0)</f>
        <v>0</v>
      </c>
      <c r="K6" s="24">
        <f>IF($G6&gt;=8,0,IF(G6=0,0,G6-8))</f>
        <v>0</v>
      </c>
      <c r="L6" s="3">
        <f>IF($H6&gt;3,3,H6)</f>
        <v>0</v>
      </c>
      <c r="M6" s="3">
        <f>IF($H6&gt;3,H6-3,0)</f>
        <v>0</v>
      </c>
      <c r="N6" s="3"/>
      <c r="O6" s="3"/>
      <c r="P6" s="3"/>
      <c r="Q6" s="3"/>
      <c r="R6" s="3"/>
      <c r="T6" s="14">
        <f>IF(F6&gt;=1,'قائمة الموظفين'!$N$3/30,0)</f>
        <v>20</v>
      </c>
      <c r="U6" s="6">
        <f>IF(F6&gt;=1,'قائمة الموظفين'!$O$3/30,0)</f>
        <v>8.3333333333333339</v>
      </c>
    </row>
    <row r="7" spans="1:29" x14ac:dyDescent="0.2">
      <c r="A7" s="34"/>
      <c r="B7" s="11">
        <f t="shared" ref="B7:B36" si="1">C7</f>
        <v>43892</v>
      </c>
      <c r="C7" s="12">
        <v>43892</v>
      </c>
      <c r="D7" s="13">
        <v>9.25</v>
      </c>
      <c r="E7" s="13">
        <v>17</v>
      </c>
      <c r="F7" s="13">
        <f t="shared" ref="F7:F36" si="2">$E7-D7</f>
        <v>7.75</v>
      </c>
      <c r="G7" s="13">
        <f t="shared" ref="G7:G36" si="3">IF($D7=9.25,F7+0.25,E7-D7)</f>
        <v>8</v>
      </c>
      <c r="H7" s="3">
        <f t="shared" ref="H7:H36" si="4">IF($G7&gt;=8,G7-8,0)</f>
        <v>0</v>
      </c>
      <c r="I7" s="3">
        <f t="shared" ref="I7:I36" si="5">IF($D7&gt;9.25,D7-9,0)</f>
        <v>0</v>
      </c>
      <c r="J7" s="14">
        <f t="shared" ref="J7:J36" si="6">IF($I7&gt;0,1,0)</f>
        <v>0</v>
      </c>
      <c r="K7" s="24">
        <f t="shared" ref="K7:K36" si="7">IF($G7&gt;=8,0,IF(G7=0,0,G7-8))</f>
        <v>0</v>
      </c>
      <c r="L7" s="3">
        <f t="shared" ref="L7:L36" si="8">IF($H7&gt;3,3,H7)</f>
        <v>0</v>
      </c>
      <c r="M7" s="3">
        <f t="shared" ref="M7:M36" si="9">IF($H7&gt;3,H7-3,0)</f>
        <v>0</v>
      </c>
      <c r="N7" s="3"/>
      <c r="O7" s="3"/>
      <c r="P7" s="3"/>
      <c r="Q7" s="3"/>
      <c r="R7" s="3"/>
      <c r="T7" s="14">
        <f>IF(F7&gt;=1,'قائمة الموظفين'!$N$3/30,0)</f>
        <v>20</v>
      </c>
      <c r="U7" s="6">
        <f>IF(F7&gt;=1,'قائمة الموظفين'!$O$3/30,0)</f>
        <v>8.3333333333333339</v>
      </c>
    </row>
    <row r="8" spans="1:29" x14ac:dyDescent="0.2">
      <c r="A8" s="34"/>
      <c r="B8" s="11">
        <f t="shared" si="1"/>
        <v>43893</v>
      </c>
      <c r="C8" s="12">
        <v>43893</v>
      </c>
      <c r="D8" s="13">
        <v>9.5</v>
      </c>
      <c r="E8" s="13">
        <v>17</v>
      </c>
      <c r="F8" s="13">
        <f t="shared" si="2"/>
        <v>7.5</v>
      </c>
      <c r="G8" s="13">
        <f t="shared" si="3"/>
        <v>7.5</v>
      </c>
      <c r="H8" s="3">
        <f t="shared" si="4"/>
        <v>0</v>
      </c>
      <c r="I8" s="3">
        <f t="shared" si="5"/>
        <v>0.5</v>
      </c>
      <c r="J8" s="14">
        <f t="shared" si="6"/>
        <v>1</v>
      </c>
      <c r="K8" s="24">
        <f t="shared" si="7"/>
        <v>-0.5</v>
      </c>
      <c r="L8" s="3">
        <f t="shared" si="8"/>
        <v>0</v>
      </c>
      <c r="M8" s="3">
        <f t="shared" si="9"/>
        <v>0</v>
      </c>
      <c r="N8" s="3"/>
      <c r="O8" s="3"/>
      <c r="P8" s="3"/>
      <c r="Q8" s="3"/>
      <c r="R8" s="3"/>
      <c r="T8" s="14">
        <f>IF(F8&gt;=1,'قائمة الموظفين'!$N$3/30,0)</f>
        <v>20</v>
      </c>
      <c r="U8" s="6">
        <f>IF(F8&gt;=1,'قائمة الموظفين'!$O$3/30,0)</f>
        <v>8.3333333333333339</v>
      </c>
    </row>
    <row r="9" spans="1:29" x14ac:dyDescent="0.2">
      <c r="A9" s="34"/>
      <c r="B9" s="11">
        <f t="shared" si="1"/>
        <v>43894</v>
      </c>
      <c r="C9" s="12">
        <v>43894</v>
      </c>
      <c r="D9" s="13">
        <v>9</v>
      </c>
      <c r="E9" s="13">
        <v>16.5</v>
      </c>
      <c r="F9" s="13">
        <f t="shared" si="2"/>
        <v>7.5</v>
      </c>
      <c r="G9" s="13">
        <f t="shared" si="3"/>
        <v>7.5</v>
      </c>
      <c r="H9" s="3">
        <f t="shared" si="4"/>
        <v>0</v>
      </c>
      <c r="I9" s="3">
        <f t="shared" si="5"/>
        <v>0</v>
      </c>
      <c r="J9" s="14">
        <f t="shared" si="6"/>
        <v>0</v>
      </c>
      <c r="K9" s="24">
        <f t="shared" si="7"/>
        <v>-0.5</v>
      </c>
      <c r="L9" s="3">
        <f t="shared" si="8"/>
        <v>0</v>
      </c>
      <c r="M9" s="3">
        <f t="shared" si="9"/>
        <v>0</v>
      </c>
      <c r="N9" s="3"/>
      <c r="O9" s="3"/>
      <c r="P9" s="3"/>
      <c r="Q9" s="3"/>
      <c r="R9" s="3"/>
      <c r="T9" s="14">
        <f>IF(F9&gt;=1,'قائمة الموظفين'!$N$3/30,0)</f>
        <v>20</v>
      </c>
      <c r="U9" s="6">
        <f>IF(F9&gt;=1,'قائمة الموظفين'!$O$3/30,0)</f>
        <v>8.3333333333333339</v>
      </c>
    </row>
    <row r="10" spans="1:29" x14ac:dyDescent="0.2">
      <c r="A10" s="34"/>
      <c r="B10" s="11">
        <f t="shared" si="1"/>
        <v>43895</v>
      </c>
      <c r="C10" s="12">
        <v>43895</v>
      </c>
      <c r="D10" s="13">
        <v>9</v>
      </c>
      <c r="E10" s="13">
        <v>21</v>
      </c>
      <c r="F10" s="13">
        <f t="shared" si="2"/>
        <v>12</v>
      </c>
      <c r="G10" s="13">
        <f t="shared" si="3"/>
        <v>12</v>
      </c>
      <c r="H10" s="3">
        <f t="shared" si="4"/>
        <v>4</v>
      </c>
      <c r="I10" s="3">
        <f t="shared" si="5"/>
        <v>0</v>
      </c>
      <c r="J10" s="14">
        <f t="shared" si="6"/>
        <v>0</v>
      </c>
      <c r="K10" s="24">
        <f t="shared" si="7"/>
        <v>0</v>
      </c>
      <c r="L10" s="3">
        <f t="shared" si="8"/>
        <v>3</v>
      </c>
      <c r="M10" s="3">
        <f t="shared" si="9"/>
        <v>1</v>
      </c>
      <c r="N10" s="3"/>
      <c r="O10" s="3"/>
      <c r="P10" s="3"/>
      <c r="Q10" s="3"/>
      <c r="R10" s="3"/>
      <c r="T10" s="14">
        <f>IF(F10&gt;=1,'قائمة الموظفين'!$N$3/30,0)</f>
        <v>20</v>
      </c>
      <c r="U10" s="6">
        <f>IF(F10&gt;=1,'قائمة الموظفين'!$O$3/30,0)</f>
        <v>8.3333333333333339</v>
      </c>
    </row>
    <row r="11" spans="1:29" x14ac:dyDescent="0.2">
      <c r="A11" s="34"/>
      <c r="B11" s="11">
        <f t="shared" si="1"/>
        <v>43896</v>
      </c>
      <c r="C11" s="12">
        <v>43896</v>
      </c>
      <c r="D11" s="13">
        <v>9</v>
      </c>
      <c r="E11" s="13">
        <v>18</v>
      </c>
      <c r="F11" s="13">
        <f t="shared" si="2"/>
        <v>9</v>
      </c>
      <c r="G11" s="13">
        <f t="shared" si="3"/>
        <v>9</v>
      </c>
      <c r="H11" s="3">
        <f t="shared" si="4"/>
        <v>1</v>
      </c>
      <c r="I11" s="3">
        <f t="shared" si="5"/>
        <v>0</v>
      </c>
      <c r="J11" s="14">
        <f t="shared" si="6"/>
        <v>0</v>
      </c>
      <c r="K11" s="24">
        <f t="shared" si="7"/>
        <v>0</v>
      </c>
      <c r="L11" s="3">
        <f t="shared" si="8"/>
        <v>1</v>
      </c>
      <c r="M11" s="3">
        <f t="shared" si="9"/>
        <v>0</v>
      </c>
      <c r="N11" s="3"/>
      <c r="O11" s="3"/>
      <c r="P11" s="3"/>
      <c r="Q11" s="3"/>
      <c r="R11" s="3"/>
      <c r="T11" s="14">
        <f>IF(F11&gt;=1,'قائمة الموظفين'!$N$3/30,0)</f>
        <v>20</v>
      </c>
      <c r="U11" s="6">
        <f>IF(F11&gt;=1,'قائمة الموظفين'!$O$3/30,0)</f>
        <v>8.3333333333333339</v>
      </c>
    </row>
    <row r="12" spans="1:29" x14ac:dyDescent="0.2">
      <c r="A12" s="34"/>
      <c r="B12" s="11">
        <f t="shared" si="1"/>
        <v>43897</v>
      </c>
      <c r="C12" s="12">
        <v>43897</v>
      </c>
      <c r="D12" s="13">
        <v>9.25</v>
      </c>
      <c r="E12" s="13">
        <v>18</v>
      </c>
      <c r="F12" s="13">
        <f t="shared" si="2"/>
        <v>8.75</v>
      </c>
      <c r="G12" s="13">
        <f t="shared" si="3"/>
        <v>9</v>
      </c>
      <c r="H12" s="3">
        <f t="shared" si="4"/>
        <v>1</v>
      </c>
      <c r="I12" s="3">
        <f t="shared" si="5"/>
        <v>0</v>
      </c>
      <c r="J12" s="14">
        <f t="shared" si="6"/>
        <v>0</v>
      </c>
      <c r="K12" s="24">
        <f t="shared" si="7"/>
        <v>0</v>
      </c>
      <c r="L12" s="3">
        <f t="shared" si="8"/>
        <v>1</v>
      </c>
      <c r="M12" s="3">
        <f t="shared" si="9"/>
        <v>0</v>
      </c>
      <c r="N12" s="3"/>
      <c r="O12" s="3"/>
      <c r="P12" s="3"/>
      <c r="Q12" s="3"/>
      <c r="R12" s="3"/>
      <c r="T12" s="14">
        <f>IF(F12&gt;=1,'قائمة الموظفين'!$N$3/30,0)</f>
        <v>20</v>
      </c>
      <c r="U12" s="6">
        <f>IF(F12&gt;=1,'قائمة الموظفين'!$O$3/30,0)</f>
        <v>8.3333333333333339</v>
      </c>
    </row>
    <row r="13" spans="1:29" x14ac:dyDescent="0.2">
      <c r="A13" s="34"/>
      <c r="B13" s="11">
        <f t="shared" si="1"/>
        <v>43898</v>
      </c>
      <c r="C13" s="12">
        <v>43898</v>
      </c>
      <c r="D13" s="13">
        <v>9.5</v>
      </c>
      <c r="E13" s="13">
        <v>18</v>
      </c>
      <c r="F13" s="13">
        <f t="shared" si="2"/>
        <v>8.5</v>
      </c>
      <c r="G13" s="13">
        <f t="shared" si="3"/>
        <v>8.5</v>
      </c>
      <c r="H13" s="3">
        <f t="shared" si="4"/>
        <v>0.5</v>
      </c>
      <c r="I13" s="3">
        <f t="shared" si="5"/>
        <v>0.5</v>
      </c>
      <c r="J13" s="14">
        <f t="shared" si="6"/>
        <v>1</v>
      </c>
      <c r="K13" s="24">
        <f t="shared" si="7"/>
        <v>0</v>
      </c>
      <c r="L13" s="3">
        <f t="shared" si="8"/>
        <v>0.5</v>
      </c>
      <c r="M13" s="3">
        <f t="shared" si="9"/>
        <v>0</v>
      </c>
      <c r="N13" s="3"/>
      <c r="O13" s="3"/>
      <c r="P13" s="3"/>
      <c r="Q13" s="3"/>
      <c r="R13" s="3"/>
      <c r="T13" s="14">
        <f>IF(F13&gt;=1,'قائمة الموظفين'!$N$3/30,0)</f>
        <v>20</v>
      </c>
      <c r="U13" s="6">
        <f>IF(F13&gt;=1,'قائمة الموظفين'!$O$3/30,0)</f>
        <v>8.3333333333333339</v>
      </c>
    </row>
    <row r="14" spans="1:29" x14ac:dyDescent="0.2">
      <c r="A14" s="34"/>
      <c r="B14" s="11">
        <f t="shared" si="1"/>
        <v>43899</v>
      </c>
      <c r="C14" s="12">
        <v>43899</v>
      </c>
      <c r="D14" s="13"/>
      <c r="E14" s="13"/>
      <c r="F14" s="13">
        <f t="shared" si="2"/>
        <v>0</v>
      </c>
      <c r="G14" s="13">
        <f t="shared" si="3"/>
        <v>0</v>
      </c>
      <c r="H14" s="3">
        <f t="shared" si="4"/>
        <v>0</v>
      </c>
      <c r="I14" s="3">
        <f t="shared" si="5"/>
        <v>0</v>
      </c>
      <c r="J14" s="14">
        <f t="shared" si="6"/>
        <v>0</v>
      </c>
      <c r="K14" s="24">
        <f t="shared" si="7"/>
        <v>0</v>
      </c>
      <c r="L14" s="3">
        <f t="shared" si="8"/>
        <v>0</v>
      </c>
      <c r="M14" s="3">
        <f t="shared" si="9"/>
        <v>0</v>
      </c>
      <c r="N14" s="3"/>
      <c r="O14" s="3"/>
      <c r="P14" s="3"/>
      <c r="Q14" s="3"/>
      <c r="R14" s="3"/>
      <c r="T14" s="14">
        <f>IF(F14&gt;=1,'قائمة الموظفين'!$N$3/30,0)</f>
        <v>0</v>
      </c>
      <c r="U14" s="6">
        <f>IF(F14&gt;=1,'قائمة الموظفين'!$O$3/30,0)</f>
        <v>0</v>
      </c>
    </row>
    <row r="15" spans="1:29" x14ac:dyDescent="0.2">
      <c r="A15" s="34"/>
      <c r="B15" s="11">
        <f t="shared" si="1"/>
        <v>43900</v>
      </c>
      <c r="C15" s="12">
        <v>43900</v>
      </c>
      <c r="D15" s="13"/>
      <c r="E15" s="13"/>
      <c r="F15" s="13">
        <f t="shared" si="2"/>
        <v>0</v>
      </c>
      <c r="G15" s="13">
        <f t="shared" si="3"/>
        <v>0</v>
      </c>
      <c r="H15" s="3">
        <f t="shared" si="4"/>
        <v>0</v>
      </c>
      <c r="I15" s="3">
        <f t="shared" si="5"/>
        <v>0</v>
      </c>
      <c r="J15" s="14">
        <f t="shared" si="6"/>
        <v>0</v>
      </c>
      <c r="K15" s="24">
        <f t="shared" si="7"/>
        <v>0</v>
      </c>
      <c r="L15" s="3">
        <f t="shared" si="8"/>
        <v>0</v>
      </c>
      <c r="M15" s="3">
        <f t="shared" si="9"/>
        <v>0</v>
      </c>
      <c r="N15" s="3"/>
      <c r="O15" s="3"/>
      <c r="P15" s="3"/>
      <c r="Q15" s="3"/>
      <c r="R15" s="3"/>
      <c r="T15" s="14">
        <f>IF(F15&gt;=1,'قائمة الموظفين'!$N$3/30,0)</f>
        <v>0</v>
      </c>
      <c r="U15" s="6">
        <f>IF(F15&gt;=1,'قائمة الموظفين'!$O$3/30,0)</f>
        <v>0</v>
      </c>
    </row>
    <row r="16" spans="1:29" x14ac:dyDescent="0.2">
      <c r="A16" s="34"/>
      <c r="B16" s="11">
        <f t="shared" si="1"/>
        <v>43901</v>
      </c>
      <c r="C16" s="12">
        <v>43901</v>
      </c>
      <c r="D16" s="13"/>
      <c r="E16" s="13"/>
      <c r="F16" s="13">
        <f t="shared" si="2"/>
        <v>0</v>
      </c>
      <c r="G16" s="13">
        <f t="shared" si="3"/>
        <v>0</v>
      </c>
      <c r="H16" s="3">
        <f t="shared" si="4"/>
        <v>0</v>
      </c>
      <c r="I16" s="3">
        <f t="shared" si="5"/>
        <v>0</v>
      </c>
      <c r="J16" s="14">
        <f t="shared" si="6"/>
        <v>0</v>
      </c>
      <c r="K16" s="24">
        <f t="shared" si="7"/>
        <v>0</v>
      </c>
      <c r="L16" s="3">
        <f t="shared" si="8"/>
        <v>0</v>
      </c>
      <c r="M16" s="3">
        <f t="shared" si="9"/>
        <v>0</v>
      </c>
      <c r="N16" s="3"/>
      <c r="O16" s="3"/>
      <c r="P16" s="3"/>
      <c r="Q16" s="3"/>
      <c r="R16" s="3"/>
      <c r="T16" s="14">
        <f>IF(F16&gt;=1,'قائمة الموظفين'!$N$3/30,0)</f>
        <v>0</v>
      </c>
      <c r="U16" s="6">
        <f>IF(F16&gt;=1,'قائمة الموظفين'!$O$3/30,0)</f>
        <v>0</v>
      </c>
    </row>
    <row r="17" spans="1:21" x14ac:dyDescent="0.2">
      <c r="A17" s="34"/>
      <c r="B17" s="11">
        <f t="shared" si="1"/>
        <v>43902</v>
      </c>
      <c r="C17" s="12">
        <v>43902</v>
      </c>
      <c r="D17" s="13"/>
      <c r="E17" s="13"/>
      <c r="F17" s="13">
        <f t="shared" si="2"/>
        <v>0</v>
      </c>
      <c r="G17" s="13">
        <f t="shared" si="3"/>
        <v>0</v>
      </c>
      <c r="H17" s="3">
        <f t="shared" si="4"/>
        <v>0</v>
      </c>
      <c r="I17" s="3">
        <f t="shared" si="5"/>
        <v>0</v>
      </c>
      <c r="J17" s="14">
        <f t="shared" si="6"/>
        <v>0</v>
      </c>
      <c r="K17" s="24">
        <f t="shared" si="7"/>
        <v>0</v>
      </c>
      <c r="L17" s="3">
        <f t="shared" si="8"/>
        <v>0</v>
      </c>
      <c r="M17" s="3">
        <f t="shared" si="9"/>
        <v>0</v>
      </c>
      <c r="N17" s="3"/>
      <c r="O17" s="3"/>
      <c r="P17" s="3"/>
      <c r="Q17" s="3"/>
      <c r="R17" s="3"/>
      <c r="T17" s="14">
        <f>IF(F17&gt;=1,'قائمة الموظفين'!$N$3/30,0)</f>
        <v>0</v>
      </c>
      <c r="U17" s="6">
        <f>IF(F17&gt;=1,'قائمة الموظفين'!$O$3/30,0)</f>
        <v>0</v>
      </c>
    </row>
    <row r="18" spans="1:21" x14ac:dyDescent="0.2">
      <c r="A18" s="34"/>
      <c r="B18" s="11">
        <f t="shared" si="1"/>
        <v>43903</v>
      </c>
      <c r="C18" s="12">
        <v>43903</v>
      </c>
      <c r="D18" s="13"/>
      <c r="E18" s="13"/>
      <c r="F18" s="13">
        <f t="shared" si="2"/>
        <v>0</v>
      </c>
      <c r="G18" s="13">
        <f t="shared" si="3"/>
        <v>0</v>
      </c>
      <c r="H18" s="3">
        <f t="shared" si="4"/>
        <v>0</v>
      </c>
      <c r="I18" s="3">
        <f t="shared" si="5"/>
        <v>0</v>
      </c>
      <c r="J18" s="14">
        <f t="shared" si="6"/>
        <v>0</v>
      </c>
      <c r="K18" s="24">
        <f t="shared" si="7"/>
        <v>0</v>
      </c>
      <c r="L18" s="3">
        <f t="shared" si="8"/>
        <v>0</v>
      </c>
      <c r="M18" s="3">
        <f t="shared" si="9"/>
        <v>0</v>
      </c>
      <c r="N18" s="3"/>
      <c r="O18" s="3"/>
      <c r="P18" s="3"/>
      <c r="Q18" s="3"/>
      <c r="R18" s="3"/>
      <c r="T18" s="14">
        <f>IF(F18&gt;=1,'قائمة الموظفين'!$N$3/30,0)</f>
        <v>0</v>
      </c>
      <c r="U18" s="6">
        <f>IF(F18&gt;=1,'قائمة الموظفين'!$O$3/30,0)</f>
        <v>0</v>
      </c>
    </row>
    <row r="19" spans="1:21" x14ac:dyDescent="0.2">
      <c r="A19" s="34"/>
      <c r="B19" s="11">
        <f t="shared" si="1"/>
        <v>43904</v>
      </c>
      <c r="C19" s="12">
        <v>43904</v>
      </c>
      <c r="D19" s="13"/>
      <c r="E19" s="13"/>
      <c r="F19" s="13">
        <f t="shared" si="2"/>
        <v>0</v>
      </c>
      <c r="G19" s="13">
        <f t="shared" si="3"/>
        <v>0</v>
      </c>
      <c r="H19" s="3">
        <f t="shared" si="4"/>
        <v>0</v>
      </c>
      <c r="I19" s="3">
        <f t="shared" si="5"/>
        <v>0</v>
      </c>
      <c r="J19" s="14">
        <f t="shared" si="6"/>
        <v>0</v>
      </c>
      <c r="K19" s="24">
        <f t="shared" si="7"/>
        <v>0</v>
      </c>
      <c r="L19" s="3">
        <f t="shared" si="8"/>
        <v>0</v>
      </c>
      <c r="M19" s="3">
        <f t="shared" si="9"/>
        <v>0</v>
      </c>
      <c r="N19" s="3"/>
      <c r="O19" s="3"/>
      <c r="P19" s="3"/>
      <c r="Q19" s="3"/>
      <c r="R19" s="3"/>
      <c r="T19" s="14">
        <f>IF(F19&gt;=1,'قائمة الموظفين'!$N$3/30,0)</f>
        <v>0</v>
      </c>
      <c r="U19" s="6">
        <f>IF(F19&gt;=1,'قائمة الموظفين'!$O$3/30,0)</f>
        <v>0</v>
      </c>
    </row>
    <row r="20" spans="1:21" x14ac:dyDescent="0.2">
      <c r="A20" s="34"/>
      <c r="B20" s="11">
        <f t="shared" si="1"/>
        <v>43905</v>
      </c>
      <c r="C20" s="12">
        <v>43905</v>
      </c>
      <c r="D20" s="13"/>
      <c r="E20" s="13"/>
      <c r="F20" s="13">
        <f t="shared" si="2"/>
        <v>0</v>
      </c>
      <c r="G20" s="13">
        <f t="shared" si="3"/>
        <v>0</v>
      </c>
      <c r="H20" s="3">
        <f t="shared" si="4"/>
        <v>0</v>
      </c>
      <c r="I20" s="3">
        <f t="shared" si="5"/>
        <v>0</v>
      </c>
      <c r="J20" s="14">
        <f t="shared" si="6"/>
        <v>0</v>
      </c>
      <c r="K20" s="24">
        <f t="shared" si="7"/>
        <v>0</v>
      </c>
      <c r="L20" s="3">
        <f t="shared" si="8"/>
        <v>0</v>
      </c>
      <c r="M20" s="3">
        <f t="shared" si="9"/>
        <v>0</v>
      </c>
      <c r="N20" s="3"/>
      <c r="O20" s="3"/>
      <c r="P20" s="3"/>
      <c r="Q20" s="3"/>
      <c r="R20" s="3"/>
      <c r="T20" s="14">
        <f>IF(F20&gt;=1,'قائمة الموظفين'!$N$3/30,0)</f>
        <v>0</v>
      </c>
      <c r="U20" s="6">
        <f>IF(F20&gt;=1,'قائمة الموظفين'!$O$3/30,0)</f>
        <v>0</v>
      </c>
    </row>
    <row r="21" spans="1:21" x14ac:dyDescent="0.2">
      <c r="A21" s="34"/>
      <c r="B21" s="11">
        <f t="shared" si="1"/>
        <v>43906</v>
      </c>
      <c r="C21" s="12">
        <v>43906</v>
      </c>
      <c r="D21" s="13"/>
      <c r="E21" s="13"/>
      <c r="F21" s="13">
        <f t="shared" si="2"/>
        <v>0</v>
      </c>
      <c r="G21" s="13">
        <f t="shared" si="3"/>
        <v>0</v>
      </c>
      <c r="H21" s="3">
        <f t="shared" si="4"/>
        <v>0</v>
      </c>
      <c r="I21" s="3">
        <f t="shared" si="5"/>
        <v>0</v>
      </c>
      <c r="J21" s="14">
        <f t="shared" si="6"/>
        <v>0</v>
      </c>
      <c r="K21" s="24">
        <f t="shared" si="7"/>
        <v>0</v>
      </c>
      <c r="L21" s="3">
        <f t="shared" si="8"/>
        <v>0</v>
      </c>
      <c r="M21" s="3">
        <f t="shared" si="9"/>
        <v>0</v>
      </c>
      <c r="N21" s="3"/>
      <c r="O21" s="3"/>
      <c r="P21" s="3"/>
      <c r="Q21" s="3"/>
      <c r="R21" s="3"/>
      <c r="T21" s="14">
        <f>IF(F21&gt;=1,'قائمة الموظفين'!$N$3/30,0)</f>
        <v>0</v>
      </c>
      <c r="U21" s="6">
        <f>IF(F21&gt;=1,'قائمة الموظفين'!$O$3/30,0)</f>
        <v>0</v>
      </c>
    </row>
    <row r="22" spans="1:21" x14ac:dyDescent="0.2">
      <c r="A22" s="34"/>
      <c r="B22" s="11">
        <f t="shared" si="1"/>
        <v>43907</v>
      </c>
      <c r="C22" s="12">
        <v>43907</v>
      </c>
      <c r="D22" s="13"/>
      <c r="E22" s="13"/>
      <c r="F22" s="13">
        <f t="shared" si="2"/>
        <v>0</v>
      </c>
      <c r="G22" s="13">
        <f t="shared" si="3"/>
        <v>0</v>
      </c>
      <c r="H22" s="3">
        <f t="shared" si="4"/>
        <v>0</v>
      </c>
      <c r="I22" s="3">
        <f t="shared" si="5"/>
        <v>0</v>
      </c>
      <c r="J22" s="14">
        <f t="shared" si="6"/>
        <v>0</v>
      </c>
      <c r="K22" s="24">
        <f t="shared" si="7"/>
        <v>0</v>
      </c>
      <c r="L22" s="3">
        <f t="shared" si="8"/>
        <v>0</v>
      </c>
      <c r="M22" s="3">
        <f t="shared" si="9"/>
        <v>0</v>
      </c>
      <c r="N22" s="3"/>
      <c r="O22" s="3"/>
      <c r="P22" s="3"/>
      <c r="Q22" s="3"/>
      <c r="R22" s="3"/>
      <c r="T22" s="14">
        <f>IF(F22&gt;=1,'قائمة الموظفين'!$N$3/30,0)</f>
        <v>0</v>
      </c>
      <c r="U22" s="6">
        <f>IF(F22&gt;=1,'قائمة الموظفين'!$O$3/30,0)</f>
        <v>0</v>
      </c>
    </row>
    <row r="23" spans="1:21" x14ac:dyDescent="0.2">
      <c r="A23" s="34"/>
      <c r="B23" s="11">
        <f t="shared" si="1"/>
        <v>43908</v>
      </c>
      <c r="C23" s="12">
        <v>43908</v>
      </c>
      <c r="D23" s="13"/>
      <c r="E23" s="13"/>
      <c r="F23" s="13">
        <f t="shared" si="2"/>
        <v>0</v>
      </c>
      <c r="G23" s="13">
        <f t="shared" si="3"/>
        <v>0</v>
      </c>
      <c r="H23" s="3">
        <f t="shared" si="4"/>
        <v>0</v>
      </c>
      <c r="I23" s="3">
        <f t="shared" si="5"/>
        <v>0</v>
      </c>
      <c r="J23" s="14">
        <f t="shared" si="6"/>
        <v>0</v>
      </c>
      <c r="K23" s="24">
        <f t="shared" si="7"/>
        <v>0</v>
      </c>
      <c r="L23" s="3">
        <f t="shared" si="8"/>
        <v>0</v>
      </c>
      <c r="M23" s="3">
        <f t="shared" si="9"/>
        <v>0</v>
      </c>
      <c r="N23" s="3"/>
      <c r="O23" s="3"/>
      <c r="P23" s="3"/>
      <c r="Q23" s="3"/>
      <c r="R23" s="3"/>
      <c r="T23" s="14">
        <f>IF(F23&gt;=1,'قائمة الموظفين'!$N$3/30,0)</f>
        <v>0</v>
      </c>
      <c r="U23" s="6">
        <f>IF(F23&gt;=1,'قائمة الموظفين'!$O$3/30,0)</f>
        <v>0</v>
      </c>
    </row>
    <row r="24" spans="1:21" x14ac:dyDescent="0.2">
      <c r="A24" s="34"/>
      <c r="B24" s="11">
        <f t="shared" si="1"/>
        <v>43909</v>
      </c>
      <c r="C24" s="12">
        <v>43909</v>
      </c>
      <c r="D24" s="13"/>
      <c r="E24" s="13"/>
      <c r="F24" s="13">
        <f t="shared" si="2"/>
        <v>0</v>
      </c>
      <c r="G24" s="13">
        <f t="shared" si="3"/>
        <v>0</v>
      </c>
      <c r="H24" s="3">
        <f t="shared" si="4"/>
        <v>0</v>
      </c>
      <c r="I24" s="3">
        <f t="shared" si="5"/>
        <v>0</v>
      </c>
      <c r="J24" s="14">
        <f t="shared" si="6"/>
        <v>0</v>
      </c>
      <c r="K24" s="24">
        <f t="shared" si="7"/>
        <v>0</v>
      </c>
      <c r="L24" s="3">
        <f t="shared" si="8"/>
        <v>0</v>
      </c>
      <c r="M24" s="3">
        <f t="shared" si="9"/>
        <v>0</v>
      </c>
      <c r="N24" s="3"/>
      <c r="O24" s="3"/>
      <c r="P24" s="3"/>
      <c r="Q24" s="3"/>
      <c r="R24" s="3"/>
      <c r="T24" s="14">
        <f>IF(F24&gt;=1,'قائمة الموظفين'!$N$3/30,0)</f>
        <v>0</v>
      </c>
      <c r="U24" s="6">
        <f>IF(F24&gt;=1,'قائمة الموظفين'!$O$3/30,0)</f>
        <v>0</v>
      </c>
    </row>
    <row r="25" spans="1:21" x14ac:dyDescent="0.2">
      <c r="A25" s="34"/>
      <c r="B25" s="11">
        <f t="shared" si="1"/>
        <v>43910</v>
      </c>
      <c r="C25" s="12">
        <v>43910</v>
      </c>
      <c r="D25" s="13"/>
      <c r="E25" s="13"/>
      <c r="F25" s="13">
        <f t="shared" si="2"/>
        <v>0</v>
      </c>
      <c r="G25" s="13">
        <f t="shared" si="3"/>
        <v>0</v>
      </c>
      <c r="H25" s="3">
        <f t="shared" si="4"/>
        <v>0</v>
      </c>
      <c r="I25" s="3">
        <f t="shared" si="5"/>
        <v>0</v>
      </c>
      <c r="J25" s="14">
        <f t="shared" si="6"/>
        <v>0</v>
      </c>
      <c r="K25" s="24">
        <f t="shared" si="7"/>
        <v>0</v>
      </c>
      <c r="L25" s="3">
        <f t="shared" si="8"/>
        <v>0</v>
      </c>
      <c r="M25" s="3">
        <f t="shared" si="9"/>
        <v>0</v>
      </c>
      <c r="N25" s="3"/>
      <c r="O25" s="3"/>
      <c r="P25" s="3"/>
      <c r="Q25" s="3"/>
      <c r="R25" s="3"/>
      <c r="T25" s="14">
        <f>IF(F25&gt;=1,'قائمة الموظفين'!$N$3/30,0)</f>
        <v>0</v>
      </c>
      <c r="U25" s="6">
        <f>IF(F25&gt;=1,'قائمة الموظفين'!$O$3/30,0)</f>
        <v>0</v>
      </c>
    </row>
    <row r="26" spans="1:21" x14ac:dyDescent="0.2">
      <c r="A26" s="34"/>
      <c r="B26" s="11">
        <f t="shared" si="1"/>
        <v>43911</v>
      </c>
      <c r="C26" s="12">
        <v>43911</v>
      </c>
      <c r="D26" s="13"/>
      <c r="E26" s="13"/>
      <c r="F26" s="13">
        <f t="shared" si="2"/>
        <v>0</v>
      </c>
      <c r="G26" s="13">
        <f t="shared" si="3"/>
        <v>0</v>
      </c>
      <c r="H26" s="3">
        <f t="shared" si="4"/>
        <v>0</v>
      </c>
      <c r="I26" s="3">
        <f t="shared" si="5"/>
        <v>0</v>
      </c>
      <c r="J26" s="14">
        <f t="shared" si="6"/>
        <v>0</v>
      </c>
      <c r="K26" s="24">
        <f t="shared" si="7"/>
        <v>0</v>
      </c>
      <c r="L26" s="3">
        <f t="shared" si="8"/>
        <v>0</v>
      </c>
      <c r="M26" s="3">
        <f t="shared" si="9"/>
        <v>0</v>
      </c>
      <c r="N26" s="3"/>
      <c r="O26" s="3"/>
      <c r="P26" s="3"/>
      <c r="Q26" s="3"/>
      <c r="R26" s="3"/>
      <c r="T26" s="14">
        <f>IF(F26&gt;=1,'قائمة الموظفين'!$N$3/30,0)</f>
        <v>0</v>
      </c>
      <c r="U26" s="6">
        <f>IF(F26&gt;=1,'قائمة الموظفين'!$O$3/30,0)</f>
        <v>0</v>
      </c>
    </row>
    <row r="27" spans="1:21" x14ac:dyDescent="0.2">
      <c r="A27" s="34"/>
      <c r="B27" s="11">
        <f t="shared" si="1"/>
        <v>43912</v>
      </c>
      <c r="C27" s="12">
        <v>43912</v>
      </c>
      <c r="D27" s="13"/>
      <c r="E27" s="13"/>
      <c r="F27" s="13">
        <f t="shared" si="2"/>
        <v>0</v>
      </c>
      <c r="G27" s="13">
        <f t="shared" si="3"/>
        <v>0</v>
      </c>
      <c r="H27" s="3">
        <f t="shared" si="4"/>
        <v>0</v>
      </c>
      <c r="I27" s="3">
        <f t="shared" si="5"/>
        <v>0</v>
      </c>
      <c r="J27" s="14">
        <f t="shared" si="6"/>
        <v>0</v>
      </c>
      <c r="K27" s="24">
        <f t="shared" si="7"/>
        <v>0</v>
      </c>
      <c r="L27" s="3">
        <f t="shared" si="8"/>
        <v>0</v>
      </c>
      <c r="M27" s="3">
        <f t="shared" si="9"/>
        <v>0</v>
      </c>
      <c r="N27" s="3"/>
      <c r="O27" s="3"/>
      <c r="P27" s="3"/>
      <c r="Q27" s="3"/>
      <c r="R27" s="3"/>
      <c r="T27" s="14">
        <f>IF(F27&gt;=1,'قائمة الموظفين'!$N$3/30,0)</f>
        <v>0</v>
      </c>
      <c r="U27" s="6">
        <f>IF(F27&gt;=1,'قائمة الموظفين'!$O$3/30,0)</f>
        <v>0</v>
      </c>
    </row>
    <row r="28" spans="1:21" x14ac:dyDescent="0.2">
      <c r="A28" s="34"/>
      <c r="B28" s="11">
        <f t="shared" si="1"/>
        <v>43913</v>
      </c>
      <c r="C28" s="12">
        <v>43913</v>
      </c>
      <c r="D28" s="13"/>
      <c r="E28" s="13"/>
      <c r="F28" s="13">
        <f t="shared" si="2"/>
        <v>0</v>
      </c>
      <c r="G28" s="13">
        <f t="shared" si="3"/>
        <v>0</v>
      </c>
      <c r="H28" s="3">
        <f t="shared" si="4"/>
        <v>0</v>
      </c>
      <c r="I28" s="3">
        <f t="shared" si="5"/>
        <v>0</v>
      </c>
      <c r="J28" s="14">
        <f t="shared" si="6"/>
        <v>0</v>
      </c>
      <c r="K28" s="24">
        <f t="shared" si="7"/>
        <v>0</v>
      </c>
      <c r="L28" s="3">
        <f t="shared" si="8"/>
        <v>0</v>
      </c>
      <c r="M28" s="3">
        <f t="shared" si="9"/>
        <v>0</v>
      </c>
      <c r="N28" s="3"/>
      <c r="O28" s="3"/>
      <c r="P28" s="3"/>
      <c r="Q28" s="3"/>
      <c r="R28" s="3"/>
      <c r="T28" s="14">
        <f>IF(F28&gt;=1,'قائمة الموظفين'!$N$3/30,0)</f>
        <v>0</v>
      </c>
      <c r="U28" s="6">
        <f>IF(F28&gt;=1,'قائمة الموظفين'!$O$3/30,0)</f>
        <v>0</v>
      </c>
    </row>
    <row r="29" spans="1:21" x14ac:dyDescent="0.2">
      <c r="A29" s="34"/>
      <c r="B29" s="11">
        <f t="shared" si="1"/>
        <v>43914</v>
      </c>
      <c r="C29" s="12">
        <v>43914</v>
      </c>
      <c r="D29" s="13"/>
      <c r="E29" s="13"/>
      <c r="F29" s="13">
        <f t="shared" si="2"/>
        <v>0</v>
      </c>
      <c r="G29" s="13">
        <f t="shared" si="3"/>
        <v>0</v>
      </c>
      <c r="H29" s="3">
        <f t="shared" si="4"/>
        <v>0</v>
      </c>
      <c r="I29" s="3">
        <f t="shared" si="5"/>
        <v>0</v>
      </c>
      <c r="J29" s="14">
        <f t="shared" si="6"/>
        <v>0</v>
      </c>
      <c r="K29" s="24">
        <f t="shared" si="7"/>
        <v>0</v>
      </c>
      <c r="L29" s="3">
        <f t="shared" si="8"/>
        <v>0</v>
      </c>
      <c r="M29" s="3">
        <f t="shared" si="9"/>
        <v>0</v>
      </c>
      <c r="N29" s="3"/>
      <c r="O29" s="3"/>
      <c r="P29" s="3"/>
      <c r="Q29" s="3"/>
      <c r="R29" s="3"/>
      <c r="T29" s="14">
        <f>IF(F29&gt;=1,'قائمة الموظفين'!$N$3/30,0)</f>
        <v>0</v>
      </c>
      <c r="U29" s="6">
        <f>IF(F29&gt;=1,'قائمة الموظفين'!$O$3/30,0)</f>
        <v>0</v>
      </c>
    </row>
    <row r="30" spans="1:21" x14ac:dyDescent="0.2">
      <c r="A30" s="34"/>
      <c r="B30" s="11">
        <f t="shared" si="1"/>
        <v>43915</v>
      </c>
      <c r="C30" s="12">
        <v>43915</v>
      </c>
      <c r="D30" s="13"/>
      <c r="E30" s="13"/>
      <c r="F30" s="13">
        <f t="shared" si="2"/>
        <v>0</v>
      </c>
      <c r="G30" s="13">
        <f t="shared" si="3"/>
        <v>0</v>
      </c>
      <c r="H30" s="3">
        <f t="shared" si="4"/>
        <v>0</v>
      </c>
      <c r="I30" s="3">
        <f t="shared" si="5"/>
        <v>0</v>
      </c>
      <c r="J30" s="14">
        <f t="shared" si="6"/>
        <v>0</v>
      </c>
      <c r="K30" s="24">
        <f t="shared" si="7"/>
        <v>0</v>
      </c>
      <c r="L30" s="3">
        <f t="shared" si="8"/>
        <v>0</v>
      </c>
      <c r="M30" s="3">
        <f t="shared" si="9"/>
        <v>0</v>
      </c>
      <c r="N30" s="3"/>
      <c r="O30" s="3"/>
      <c r="P30" s="3"/>
      <c r="Q30" s="3"/>
      <c r="R30" s="3"/>
      <c r="T30" s="14">
        <f>IF(F30&gt;=1,'قائمة الموظفين'!$N$3/30,0)</f>
        <v>0</v>
      </c>
      <c r="U30" s="6">
        <f>IF(F30&gt;=1,'قائمة الموظفين'!$O$3/30,0)</f>
        <v>0</v>
      </c>
    </row>
    <row r="31" spans="1:21" x14ac:dyDescent="0.2">
      <c r="A31" s="34"/>
      <c r="B31" s="11">
        <f t="shared" si="1"/>
        <v>43916</v>
      </c>
      <c r="C31" s="12">
        <v>43916</v>
      </c>
      <c r="D31" s="13"/>
      <c r="E31" s="13"/>
      <c r="F31" s="13">
        <f t="shared" si="2"/>
        <v>0</v>
      </c>
      <c r="G31" s="13">
        <f t="shared" si="3"/>
        <v>0</v>
      </c>
      <c r="H31" s="3">
        <f t="shared" si="4"/>
        <v>0</v>
      </c>
      <c r="I31" s="3">
        <f t="shared" si="5"/>
        <v>0</v>
      </c>
      <c r="J31" s="14">
        <f t="shared" si="6"/>
        <v>0</v>
      </c>
      <c r="K31" s="24">
        <f t="shared" si="7"/>
        <v>0</v>
      </c>
      <c r="L31" s="3">
        <f t="shared" si="8"/>
        <v>0</v>
      </c>
      <c r="M31" s="3">
        <f t="shared" si="9"/>
        <v>0</v>
      </c>
      <c r="N31" s="3"/>
      <c r="O31" s="3"/>
      <c r="P31" s="3"/>
      <c r="Q31" s="3"/>
      <c r="R31" s="3"/>
      <c r="T31" s="14">
        <f>IF(F31&gt;=1,'قائمة الموظفين'!$N$3/30,0)</f>
        <v>0</v>
      </c>
      <c r="U31" s="6">
        <f>IF(F31&gt;=1,'قائمة الموظفين'!$O$3/30,0)</f>
        <v>0</v>
      </c>
    </row>
    <row r="32" spans="1:21" x14ac:dyDescent="0.2">
      <c r="A32" s="34"/>
      <c r="B32" s="11">
        <f t="shared" si="1"/>
        <v>43917</v>
      </c>
      <c r="C32" s="12">
        <v>43917</v>
      </c>
      <c r="D32" s="13"/>
      <c r="E32" s="13"/>
      <c r="F32" s="13">
        <f t="shared" si="2"/>
        <v>0</v>
      </c>
      <c r="G32" s="13">
        <f t="shared" si="3"/>
        <v>0</v>
      </c>
      <c r="H32" s="3">
        <f t="shared" si="4"/>
        <v>0</v>
      </c>
      <c r="I32" s="3">
        <f t="shared" si="5"/>
        <v>0</v>
      </c>
      <c r="J32" s="14">
        <f t="shared" si="6"/>
        <v>0</v>
      </c>
      <c r="K32" s="24">
        <f t="shared" si="7"/>
        <v>0</v>
      </c>
      <c r="L32" s="3">
        <f t="shared" si="8"/>
        <v>0</v>
      </c>
      <c r="M32" s="3">
        <f t="shared" si="9"/>
        <v>0</v>
      </c>
      <c r="N32" s="3"/>
      <c r="O32" s="3"/>
      <c r="P32" s="3"/>
      <c r="Q32" s="3"/>
      <c r="R32" s="3"/>
      <c r="T32" s="14">
        <f>IF(F32&gt;=1,'قائمة الموظفين'!$N$3/30,0)</f>
        <v>0</v>
      </c>
      <c r="U32" s="6">
        <f>IF(F32&gt;=1,'قائمة الموظفين'!$O$3/30,0)</f>
        <v>0</v>
      </c>
    </row>
    <row r="33" spans="1:29" x14ac:dyDescent="0.2">
      <c r="A33" s="34"/>
      <c r="B33" s="11">
        <f t="shared" si="1"/>
        <v>43918</v>
      </c>
      <c r="C33" s="12">
        <v>43918</v>
      </c>
      <c r="D33" s="13"/>
      <c r="E33" s="13"/>
      <c r="F33" s="13">
        <f t="shared" si="2"/>
        <v>0</v>
      </c>
      <c r="G33" s="13">
        <f t="shared" si="3"/>
        <v>0</v>
      </c>
      <c r="H33" s="3">
        <f t="shared" si="4"/>
        <v>0</v>
      </c>
      <c r="I33" s="3">
        <f t="shared" si="5"/>
        <v>0</v>
      </c>
      <c r="J33" s="14">
        <f t="shared" si="6"/>
        <v>0</v>
      </c>
      <c r="K33" s="24">
        <f t="shared" si="7"/>
        <v>0</v>
      </c>
      <c r="L33" s="3">
        <f t="shared" si="8"/>
        <v>0</v>
      </c>
      <c r="M33" s="3">
        <f t="shared" si="9"/>
        <v>0</v>
      </c>
      <c r="N33" s="3"/>
      <c r="O33" s="3"/>
      <c r="P33" s="3"/>
      <c r="Q33" s="3"/>
      <c r="R33" s="3"/>
      <c r="T33" s="14">
        <f>IF(F33&gt;=1,'قائمة الموظفين'!$N$3/30,0)</f>
        <v>0</v>
      </c>
      <c r="U33" s="6">
        <f>IF(F33&gt;=1,'قائمة الموظفين'!$O$3/30,0)</f>
        <v>0</v>
      </c>
    </row>
    <row r="34" spans="1:29" x14ac:dyDescent="0.2">
      <c r="A34" s="34"/>
      <c r="B34" s="11">
        <f t="shared" si="1"/>
        <v>43919</v>
      </c>
      <c r="C34" s="12">
        <v>43919</v>
      </c>
      <c r="D34" s="13"/>
      <c r="E34" s="13"/>
      <c r="F34" s="13">
        <f t="shared" si="2"/>
        <v>0</v>
      </c>
      <c r="G34" s="13">
        <f t="shared" si="3"/>
        <v>0</v>
      </c>
      <c r="H34" s="3">
        <f t="shared" si="4"/>
        <v>0</v>
      </c>
      <c r="I34" s="3">
        <f t="shared" si="5"/>
        <v>0</v>
      </c>
      <c r="J34" s="14">
        <f t="shared" si="6"/>
        <v>0</v>
      </c>
      <c r="K34" s="24">
        <f t="shared" si="7"/>
        <v>0</v>
      </c>
      <c r="L34" s="3">
        <f t="shared" si="8"/>
        <v>0</v>
      </c>
      <c r="M34" s="3">
        <f t="shared" si="9"/>
        <v>0</v>
      </c>
      <c r="N34" s="3"/>
      <c r="O34" s="3"/>
      <c r="P34" s="3"/>
      <c r="Q34" s="3"/>
      <c r="R34" s="3"/>
      <c r="T34" s="14">
        <f>IF(F34&gt;=1,'قائمة الموظفين'!$N$3/30,0)</f>
        <v>0</v>
      </c>
      <c r="U34" s="6">
        <f>IF(F34&gt;=1,'قائمة الموظفين'!$O$3/30,0)</f>
        <v>0</v>
      </c>
    </row>
    <row r="35" spans="1:29" x14ac:dyDescent="0.2">
      <c r="A35" s="34"/>
      <c r="B35" s="11">
        <f t="shared" si="1"/>
        <v>43920</v>
      </c>
      <c r="C35" s="12">
        <v>43920</v>
      </c>
      <c r="D35" s="13"/>
      <c r="E35" s="13"/>
      <c r="F35" s="13">
        <f t="shared" si="2"/>
        <v>0</v>
      </c>
      <c r="G35" s="13">
        <f t="shared" si="3"/>
        <v>0</v>
      </c>
      <c r="H35" s="3">
        <f t="shared" si="4"/>
        <v>0</v>
      </c>
      <c r="I35" s="3">
        <f t="shared" si="5"/>
        <v>0</v>
      </c>
      <c r="J35" s="14">
        <f t="shared" si="6"/>
        <v>0</v>
      </c>
      <c r="K35" s="24">
        <f t="shared" si="7"/>
        <v>0</v>
      </c>
      <c r="L35" s="3">
        <f t="shared" si="8"/>
        <v>0</v>
      </c>
      <c r="M35" s="3">
        <f t="shared" si="9"/>
        <v>0</v>
      </c>
      <c r="N35" s="3"/>
      <c r="O35" s="3"/>
      <c r="P35" s="3"/>
      <c r="Q35" s="3"/>
      <c r="R35" s="3"/>
      <c r="T35" s="14">
        <f>IF(F35&gt;=1,'قائمة الموظفين'!$N$3/30,0)</f>
        <v>0</v>
      </c>
      <c r="U35" s="6">
        <f>IF(F35&gt;=1,'قائمة الموظفين'!$O$3/30,0)</f>
        <v>0</v>
      </c>
    </row>
    <row r="36" spans="1:29" x14ac:dyDescent="0.2">
      <c r="A36" s="34"/>
      <c r="B36" s="11">
        <f t="shared" si="1"/>
        <v>43921</v>
      </c>
      <c r="C36" s="12">
        <v>43921</v>
      </c>
      <c r="D36" s="13"/>
      <c r="E36" s="13"/>
      <c r="F36" s="13">
        <f t="shared" si="2"/>
        <v>0</v>
      </c>
      <c r="G36" s="13">
        <f t="shared" si="3"/>
        <v>0</v>
      </c>
      <c r="H36" s="3">
        <f t="shared" si="4"/>
        <v>0</v>
      </c>
      <c r="I36" s="3">
        <f t="shared" si="5"/>
        <v>0</v>
      </c>
      <c r="J36" s="14">
        <f t="shared" si="6"/>
        <v>0</v>
      </c>
      <c r="K36" s="24">
        <f t="shared" si="7"/>
        <v>0</v>
      </c>
      <c r="L36" s="3">
        <f t="shared" si="8"/>
        <v>0</v>
      </c>
      <c r="M36" s="3">
        <f t="shared" si="9"/>
        <v>0</v>
      </c>
      <c r="N36" s="3"/>
      <c r="O36" s="3"/>
      <c r="P36" s="3"/>
      <c r="Q36" s="3"/>
      <c r="R36" s="3"/>
      <c r="T36" s="14">
        <f>IF(F36&gt;=1,'قائمة الموظفين'!$N$3/30,0)</f>
        <v>0</v>
      </c>
      <c r="U36" s="6">
        <f>IF(F36&gt;=1,'قائمة الموظفين'!$O$3/30,0)</f>
        <v>0</v>
      </c>
    </row>
    <row r="37" spans="1:29" x14ac:dyDescent="0.2">
      <c r="A37" s="34"/>
      <c r="C37" s="15" t="s">
        <v>77</v>
      </c>
      <c r="D37" s="6">
        <f>COUNTA(D6:D36)</f>
        <v>8</v>
      </c>
      <c r="F37" s="13"/>
      <c r="G37" s="13">
        <f>SUM(G6:G36)-H37</f>
        <v>63</v>
      </c>
      <c r="H37" s="13">
        <f t="shared" ref="H37:R37" si="10">SUM(H6:H36)</f>
        <v>6.5</v>
      </c>
      <c r="I37" s="13">
        <f t="shared" si="10"/>
        <v>1</v>
      </c>
      <c r="J37" s="14">
        <f>SUM(J6:J36)</f>
        <v>2</v>
      </c>
      <c r="K37" s="22">
        <f t="shared" si="10"/>
        <v>-1</v>
      </c>
      <c r="L37" s="13">
        <f t="shared" si="10"/>
        <v>5.5</v>
      </c>
      <c r="M37" s="13">
        <f t="shared" si="10"/>
        <v>1</v>
      </c>
      <c r="N37" s="13"/>
      <c r="O37" s="13">
        <f t="shared" si="10"/>
        <v>0</v>
      </c>
      <c r="P37" s="13">
        <f t="shared" si="10"/>
        <v>0</v>
      </c>
      <c r="Q37" s="13">
        <f t="shared" si="10"/>
        <v>0</v>
      </c>
      <c r="R37" s="13">
        <f t="shared" si="10"/>
        <v>0</v>
      </c>
      <c r="S37" s="13">
        <f>SUM(S6:S36)</f>
        <v>0</v>
      </c>
      <c r="T37" s="14">
        <f t="shared" ref="T37:Z37" si="11">SUM(T6:T36)</f>
        <v>160</v>
      </c>
      <c r="U37" s="13">
        <f t="shared" si="11"/>
        <v>66.666666666666671</v>
      </c>
      <c r="V37" s="13">
        <f t="shared" si="11"/>
        <v>0</v>
      </c>
      <c r="W37" s="13">
        <f t="shared" si="11"/>
        <v>0</v>
      </c>
      <c r="X37" s="13">
        <f t="shared" si="11"/>
        <v>0</v>
      </c>
      <c r="Y37" s="13">
        <f t="shared" si="11"/>
        <v>0</v>
      </c>
      <c r="Z37" s="13">
        <f t="shared" si="11"/>
        <v>0</v>
      </c>
      <c r="AA37" s="13">
        <f t="shared" ref="AA37" si="12">SUM(AA6:AA36)</f>
        <v>0</v>
      </c>
      <c r="AB37" s="3">
        <f>SUM(AB6:AB36)</f>
        <v>0</v>
      </c>
      <c r="AC37" s="3"/>
    </row>
  </sheetData>
  <mergeCells count="3">
    <mergeCell ref="T1:U1"/>
    <mergeCell ref="A6:A37"/>
    <mergeCell ref="D1:E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'قائمة الموظفين'!$A$3:$A$22</xm:f>
          </x14:formula1>
          <xm:sqref>A6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2"/>
  <sheetViews>
    <sheetView rightToLeft="1" workbookViewId="0">
      <selection activeCell="F1" sqref="F1:H22"/>
    </sheetView>
  </sheetViews>
  <sheetFormatPr defaultRowHeight="14.25" x14ac:dyDescent="0.2"/>
  <cols>
    <col min="4" max="4" width="10.125" bestFit="1" customWidth="1"/>
  </cols>
  <sheetData>
    <row r="1" spans="1:8" x14ac:dyDescent="0.2">
      <c r="A1" t="s">
        <v>51</v>
      </c>
      <c r="B1" t="s">
        <v>47</v>
      </c>
      <c r="C1" t="s">
        <v>14</v>
      </c>
      <c r="D1" t="s">
        <v>50</v>
      </c>
      <c r="E1" t="s">
        <v>45</v>
      </c>
      <c r="F1" t="s">
        <v>12</v>
      </c>
      <c r="G1" t="s">
        <v>13</v>
      </c>
      <c r="H1" t="s">
        <v>14</v>
      </c>
    </row>
    <row r="2" spans="1:8" x14ac:dyDescent="0.2">
      <c r="A2">
        <v>1</v>
      </c>
      <c r="B2">
        <v>3000</v>
      </c>
      <c r="C2" t="s">
        <v>15</v>
      </c>
      <c r="D2">
        <v>5000</v>
      </c>
      <c r="E2" t="s">
        <v>48</v>
      </c>
    </row>
    <row r="3" spans="1:8" x14ac:dyDescent="0.2">
      <c r="A3">
        <v>2</v>
      </c>
      <c r="B3">
        <v>2000</v>
      </c>
      <c r="C3" t="s">
        <v>16</v>
      </c>
      <c r="D3">
        <v>4000</v>
      </c>
      <c r="E3" t="s">
        <v>49</v>
      </c>
      <c r="F3">
        <v>100001</v>
      </c>
      <c r="G3" t="s">
        <v>22</v>
      </c>
      <c r="H3" t="s">
        <v>16</v>
      </c>
    </row>
    <row r="4" spans="1:8" x14ac:dyDescent="0.2">
      <c r="A4">
        <v>3</v>
      </c>
      <c r="B4">
        <v>1500</v>
      </c>
      <c r="C4" t="s">
        <v>17</v>
      </c>
      <c r="D4">
        <v>3500</v>
      </c>
      <c r="F4">
        <v>100002</v>
      </c>
      <c r="G4" t="s">
        <v>23</v>
      </c>
      <c r="H4" t="s">
        <v>20</v>
      </c>
    </row>
    <row r="5" spans="1:8" x14ac:dyDescent="0.2">
      <c r="A5">
        <v>4</v>
      </c>
      <c r="B5">
        <v>1200</v>
      </c>
      <c r="C5" t="s">
        <v>18</v>
      </c>
      <c r="D5">
        <v>3000</v>
      </c>
      <c r="F5">
        <v>100003</v>
      </c>
      <c r="G5" t="s">
        <v>24</v>
      </c>
      <c r="H5" t="s">
        <v>17</v>
      </c>
    </row>
    <row r="6" spans="1:8" x14ac:dyDescent="0.2">
      <c r="A6">
        <v>5</v>
      </c>
      <c r="B6">
        <v>1000</v>
      </c>
      <c r="C6" t="s">
        <v>19</v>
      </c>
      <c r="D6">
        <v>2800</v>
      </c>
      <c r="F6">
        <v>100004</v>
      </c>
      <c r="G6" t="s">
        <v>25</v>
      </c>
      <c r="H6" t="s">
        <v>19</v>
      </c>
    </row>
    <row r="7" spans="1:8" x14ac:dyDescent="0.2">
      <c r="A7">
        <v>6</v>
      </c>
      <c r="B7">
        <v>1500</v>
      </c>
      <c r="C7" t="s">
        <v>20</v>
      </c>
      <c r="D7">
        <v>3400</v>
      </c>
      <c r="F7">
        <v>100005</v>
      </c>
      <c r="G7" t="s">
        <v>26</v>
      </c>
      <c r="H7" t="s">
        <v>19</v>
      </c>
    </row>
    <row r="8" spans="1:8" x14ac:dyDescent="0.2">
      <c r="A8">
        <v>7</v>
      </c>
      <c r="B8">
        <v>1100</v>
      </c>
      <c r="C8" t="s">
        <v>21</v>
      </c>
      <c r="D8">
        <v>3000</v>
      </c>
      <c r="F8">
        <v>100006</v>
      </c>
      <c r="G8" t="s">
        <v>27</v>
      </c>
      <c r="H8" t="s">
        <v>15</v>
      </c>
    </row>
    <row r="9" spans="1:8" x14ac:dyDescent="0.2">
      <c r="A9">
        <v>8</v>
      </c>
      <c r="B9">
        <v>4000</v>
      </c>
      <c r="C9" t="s">
        <v>42</v>
      </c>
      <c r="D9">
        <v>6000</v>
      </c>
      <c r="F9">
        <v>100007</v>
      </c>
      <c r="G9" t="s">
        <v>28</v>
      </c>
      <c r="H9" t="s">
        <v>19</v>
      </c>
    </row>
    <row r="10" spans="1:8" x14ac:dyDescent="0.2">
      <c r="A10">
        <v>9</v>
      </c>
      <c r="B10">
        <v>2800</v>
      </c>
      <c r="C10" t="s">
        <v>43</v>
      </c>
      <c r="D10">
        <v>3800</v>
      </c>
      <c r="F10">
        <v>100008</v>
      </c>
      <c r="G10" t="s">
        <v>29</v>
      </c>
      <c r="H10" t="s">
        <v>18</v>
      </c>
    </row>
    <row r="11" spans="1:8" x14ac:dyDescent="0.2">
      <c r="A11">
        <v>10</v>
      </c>
      <c r="B11">
        <v>2500</v>
      </c>
      <c r="C11" t="s">
        <v>44</v>
      </c>
      <c r="D11">
        <v>4200</v>
      </c>
      <c r="F11">
        <v>100009</v>
      </c>
      <c r="G11" t="s">
        <v>30</v>
      </c>
      <c r="H11" t="s">
        <v>20</v>
      </c>
    </row>
    <row r="12" spans="1:8" x14ac:dyDescent="0.2">
      <c r="F12">
        <v>100010</v>
      </c>
      <c r="G12" t="s">
        <v>32</v>
      </c>
      <c r="H12" t="s">
        <v>21</v>
      </c>
    </row>
    <row r="13" spans="1:8" x14ac:dyDescent="0.2">
      <c r="F13">
        <v>100011</v>
      </c>
      <c r="G13" t="s">
        <v>31</v>
      </c>
      <c r="H13" t="s">
        <v>42</v>
      </c>
    </row>
    <row r="14" spans="1:8" x14ac:dyDescent="0.2">
      <c r="F14">
        <v>100012</v>
      </c>
      <c r="G14" t="s">
        <v>33</v>
      </c>
      <c r="H14" t="s">
        <v>43</v>
      </c>
    </row>
    <row r="15" spans="1:8" x14ac:dyDescent="0.2">
      <c r="F15">
        <v>100013</v>
      </c>
      <c r="G15" t="s">
        <v>34</v>
      </c>
      <c r="H15" t="s">
        <v>43</v>
      </c>
    </row>
    <row r="16" spans="1:8" x14ac:dyDescent="0.2">
      <c r="F16">
        <v>100014</v>
      </c>
      <c r="G16" t="s">
        <v>35</v>
      </c>
      <c r="H16" t="s">
        <v>16</v>
      </c>
    </row>
    <row r="17" spans="6:8" x14ac:dyDescent="0.2">
      <c r="F17">
        <v>100015</v>
      </c>
      <c r="G17" t="s">
        <v>36</v>
      </c>
      <c r="H17" t="s">
        <v>18</v>
      </c>
    </row>
    <row r="18" spans="6:8" x14ac:dyDescent="0.2">
      <c r="F18">
        <v>100016</v>
      </c>
      <c r="G18" t="s">
        <v>37</v>
      </c>
      <c r="H18" t="s">
        <v>42</v>
      </c>
    </row>
    <row r="19" spans="6:8" x14ac:dyDescent="0.2">
      <c r="F19">
        <v>100017</v>
      </c>
      <c r="G19" t="s">
        <v>38</v>
      </c>
      <c r="H19" t="s">
        <v>15</v>
      </c>
    </row>
    <row r="20" spans="6:8" x14ac:dyDescent="0.2">
      <c r="F20">
        <v>100018</v>
      </c>
      <c r="G20" t="s">
        <v>39</v>
      </c>
      <c r="H20" t="s">
        <v>21</v>
      </c>
    </row>
    <row r="21" spans="6:8" x14ac:dyDescent="0.2">
      <c r="F21">
        <v>100019</v>
      </c>
      <c r="G21" t="s">
        <v>40</v>
      </c>
      <c r="H21" t="s">
        <v>43</v>
      </c>
    </row>
    <row r="22" spans="6:8" x14ac:dyDescent="0.2">
      <c r="F22">
        <v>100020</v>
      </c>
      <c r="G22" t="s">
        <v>41</v>
      </c>
      <c r="H22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rightToLeft="1" workbookViewId="0">
      <selection sqref="A1:AB35"/>
    </sheetView>
  </sheetViews>
  <sheetFormatPr defaultRowHeight="14.2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الرئيسية</vt:lpstr>
      <vt:lpstr>قائمة الموظفين</vt:lpstr>
      <vt:lpstr>الادخالات</vt:lpstr>
      <vt:lpstr>ليست </vt:lpstr>
      <vt:lpstr>يناير</vt:lpstr>
      <vt:lpstr>فبراير</vt:lpstr>
      <vt:lpstr>مارس</vt:lpstr>
      <vt:lpstr>ابريل</vt:lpstr>
      <vt:lpstr>مايو</vt:lpstr>
      <vt:lpstr>يونيو</vt:lpstr>
      <vt:lpstr>يوليو</vt:lpstr>
      <vt:lpstr>اغسطس</vt:lpstr>
      <vt:lpstr>سبتمبر</vt:lpstr>
      <vt:lpstr>اكتوبر</vt:lpstr>
      <vt:lpstr>نوفمبر</vt:lpstr>
      <vt:lpstr>ديسمبر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جنى</dc:creator>
  <cp:lastModifiedBy>Ahmed Emam</cp:lastModifiedBy>
  <dcterms:created xsi:type="dcterms:W3CDTF">2020-03-16T18:11:54Z</dcterms:created>
  <dcterms:modified xsi:type="dcterms:W3CDTF">2020-03-21T10:11:00Z</dcterms:modified>
</cp:coreProperties>
</file>