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 Mohamed\Downloads\"/>
    </mc:Choice>
  </mc:AlternateContent>
  <bookViews>
    <workbookView xWindow="-120" yWindow="-120" windowWidth="29040" windowHeight="15840" activeTab="1"/>
  </bookViews>
  <sheets>
    <sheet name="2001" sheetId="1" r:id="rId1"/>
    <sheet name="Holding" sheetId="5" r:id="rId2"/>
  </sheets>
  <definedNames>
    <definedName name="_xlnm._FilterDatabase" localSheetId="0" hidden="1">'2001'!$A$5:$H$77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5" i="5" l="1"/>
  <c r="D6" i="5"/>
  <c r="D7" i="5"/>
  <c r="D8" i="5"/>
  <c r="D9" i="5"/>
  <c r="D10" i="5"/>
  <c r="D11" i="5"/>
  <c r="D12" i="5"/>
  <c r="D13" i="5"/>
  <c r="D14" i="5"/>
  <c r="D15" i="5"/>
  <c r="D5" i="5"/>
  <c r="C6" i="5"/>
  <c r="C7" i="5"/>
  <c r="C8" i="5"/>
  <c r="C9" i="5"/>
  <c r="C10" i="5"/>
  <c r="C11" i="5"/>
  <c r="C12" i="5"/>
  <c r="C13" i="5"/>
  <c r="C14" i="5"/>
  <c r="C15" i="5"/>
  <c r="E15" i="5" l="1"/>
  <c r="E12" i="5"/>
  <c r="E14" i="5"/>
  <c r="E13" i="5"/>
  <c r="E11" i="5" l="1"/>
  <c r="H21" i="1" l="1"/>
  <c r="H22" i="1" s="1"/>
  <c r="E6" i="5" l="1"/>
  <c r="E8" i="5" l="1"/>
  <c r="E7" i="5" l="1"/>
  <c r="E5" i="5"/>
  <c r="H6" i="1"/>
  <c r="H7" i="1" s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23" i="1" l="1"/>
  <c r="H24" i="1" s="1"/>
  <c r="H25" i="1" s="1"/>
  <c r="H26" i="1" s="1"/>
  <c r="H27" i="1" s="1"/>
  <c r="H28" i="1" s="1"/>
  <c r="H29" i="1" s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H47" i="1" s="1"/>
  <c r="H48" i="1" s="1"/>
  <c r="H49" i="1" s="1"/>
  <c r="H50" i="1" s="1"/>
  <c r="H51" i="1" s="1"/>
  <c r="H52" i="1" s="1"/>
  <c r="H53" i="1" s="1"/>
  <c r="H54" i="1" s="1"/>
  <c r="H55" i="1" s="1"/>
  <c r="H56" i="1" s="1"/>
  <c r="H57" i="1" s="1"/>
  <c r="H58" i="1" s="1"/>
  <c r="H59" i="1" s="1"/>
  <c r="H60" i="1" s="1"/>
  <c r="H61" i="1" s="1"/>
  <c r="H62" i="1" s="1"/>
  <c r="H63" i="1" s="1"/>
  <c r="H64" i="1" s="1"/>
  <c r="H65" i="1" s="1"/>
  <c r="H66" i="1" s="1"/>
  <c r="H67" i="1" s="1"/>
  <c r="H68" i="1" s="1"/>
  <c r="H69" i="1" s="1"/>
  <c r="H70" i="1" s="1"/>
  <c r="H19" i="1"/>
  <c r="H20" i="1" s="1"/>
  <c r="E10" i="5"/>
  <c r="E9" i="5"/>
  <c r="H71" i="1" l="1"/>
  <c r="H72" i="1" s="1"/>
  <c r="H73" i="1" s="1"/>
  <c r="H74" i="1" s="1"/>
  <c r="H75" i="1" s="1"/>
  <c r="H76" i="1" s="1"/>
  <c r="H77" i="1" s="1"/>
</calcChain>
</file>

<file path=xl/sharedStrings.xml><?xml version="1.0" encoding="utf-8"?>
<sst xmlns="http://schemas.openxmlformats.org/spreadsheetml/2006/main" count="170" uniqueCount="29">
  <si>
    <t xml:space="preserve">Qty </t>
  </si>
  <si>
    <t xml:space="preserve">Security </t>
  </si>
  <si>
    <t xml:space="preserve">Pymt. Dt. </t>
  </si>
  <si>
    <t>beginning Qyt</t>
  </si>
  <si>
    <t xml:space="preserve">Saudi Arabia </t>
  </si>
  <si>
    <t xml:space="preserve">Buy </t>
  </si>
  <si>
    <t xml:space="preserve">sell </t>
  </si>
  <si>
    <t>closing Qyt</t>
  </si>
  <si>
    <t>Transaction</t>
  </si>
  <si>
    <t xml:space="preserve">Trn. Dt. </t>
  </si>
  <si>
    <t>Net Amount</t>
  </si>
  <si>
    <t xml:space="preserve">Balance </t>
  </si>
  <si>
    <t>Trf.</t>
  </si>
  <si>
    <t>Broker name</t>
  </si>
  <si>
    <t xml:space="preserve">Bank Charges </t>
  </si>
  <si>
    <t>Funds</t>
  </si>
  <si>
    <t>Company 2</t>
  </si>
  <si>
    <t>Company 1</t>
  </si>
  <si>
    <t>Company 3</t>
  </si>
  <si>
    <t>Company 4</t>
  </si>
  <si>
    <t>Company 5</t>
  </si>
  <si>
    <t>Company 6</t>
  </si>
  <si>
    <t>Company 7</t>
  </si>
  <si>
    <t>Company 8</t>
  </si>
  <si>
    <t>Company 9</t>
  </si>
  <si>
    <t>Company 10</t>
  </si>
  <si>
    <t>Company 11</t>
  </si>
  <si>
    <t>Broker</t>
  </si>
  <si>
    <t>FM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</si>
</sst>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[$-409]d\-mmm\-yy;@"/>
    <numFmt numFmtId="165" formatCode="[$-10409]#,##0;\-#,##0"/>
    <numFmt numFmtId="166" formatCode="_(* #,##0_);_(* \(#,##0\);_(* &quot;-&quot;??_);_(@_)"/>
    <numFmt numFmtId="167" formatCode="#,##0.000_);[Red]\(#,##0.000\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6">
    <xf numFmtId="0" fontId="0" fillId="0" borderId="0" xfId="0"/>
    <xf numFmtId="14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0" fontId="0" fillId="0" borderId="2" xfId="0" applyBorder="1"/>
    <xf numFmtId="4" fontId="0" fillId="0" borderId="2" xfId="0" applyNumberFormat="1" applyBorder="1"/>
    <xf numFmtId="40" fontId="0" fillId="0" borderId="2" xfId="0" applyNumberFormat="1" applyBorder="1"/>
    <xf numFmtId="0" fontId="0" fillId="0" borderId="0" xfId="0" applyBorder="1"/>
    <xf numFmtId="164" fontId="0" fillId="0" borderId="0" xfId="0" applyNumberFormat="1" applyBorder="1"/>
    <xf numFmtId="4" fontId="0" fillId="0" borderId="0" xfId="0" applyNumberFormat="1" applyBorder="1"/>
    <xf numFmtId="40" fontId="0" fillId="0" borderId="0" xfId="0" applyNumberFormat="1" applyBorder="1"/>
    <xf numFmtId="0" fontId="2" fillId="0" borderId="0" xfId="0" applyFont="1" applyBorder="1" applyAlignment="1">
      <alignment horizontal="center" vertical="center" wrapText="1" readingOrder="1"/>
    </xf>
    <xf numFmtId="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readingOrder="1"/>
    </xf>
    <xf numFmtId="165" fontId="2" fillId="0" borderId="0" xfId="0" applyNumberFormat="1" applyFont="1" applyBorder="1" applyAlignment="1">
      <alignment horizontal="center" vertical="center" wrapText="1" readingOrder="1"/>
    </xf>
    <xf numFmtId="166" fontId="0" fillId="0" borderId="0" xfId="1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Border="1"/>
    <xf numFmtId="165" fontId="5" fillId="0" borderId="3" xfId="0" applyNumberFormat="1" applyFont="1" applyBorder="1" applyAlignment="1">
      <alignment horizontal="center" vertical="center" wrapText="1" readingOrder="1"/>
    </xf>
    <xf numFmtId="165" fontId="5" fillId="0" borderId="0" xfId="0" applyNumberFormat="1" applyFont="1" applyBorder="1" applyAlignment="1">
      <alignment horizontal="center" vertical="center" wrapText="1" readingOrder="1"/>
    </xf>
    <xf numFmtId="165" fontId="5" fillId="0" borderId="0" xfId="0" applyNumberFormat="1" applyFont="1" applyFill="1" applyBorder="1" applyAlignment="1">
      <alignment horizontal="center" vertical="center" wrapText="1" readingOrder="1"/>
    </xf>
    <xf numFmtId="40" fontId="0" fillId="0" borderId="0" xfId="0" applyNumberFormat="1" applyFill="1" applyBorder="1"/>
    <xf numFmtId="38" fontId="0" fillId="0" borderId="0" xfId="0" applyNumberFormat="1" applyFill="1" applyBorder="1" applyAlignment="1">
      <alignment horizontal="center"/>
    </xf>
    <xf numFmtId="40" fontId="0" fillId="0" borderId="0" xfId="0" applyNumberFormat="1"/>
    <xf numFmtId="4" fontId="0" fillId="0" borderId="0" xfId="0" applyNumberFormat="1" applyFill="1" applyBorder="1"/>
    <xf numFmtId="164" fontId="0" fillId="0" borderId="0" xfId="0" applyNumberFormat="1" applyFill="1" applyBorder="1"/>
    <xf numFmtId="0" fontId="0" fillId="0" borderId="0" xfId="0" applyFill="1"/>
    <xf numFmtId="167" fontId="0" fillId="0" borderId="0" xfId="0" applyNumberFormat="1" applyFill="1" applyBorder="1"/>
    <xf numFmtId="40" fontId="1" fillId="2" borderId="1" xfId="0" applyNumberFormat="1" applyFont="1" applyFill="1" applyBorder="1" applyAlignment="1">
      <alignment horizontal="center" vertical="center"/>
    </xf>
    <xf numFmtId="40" fontId="1" fillId="2" borderId="4" xfId="0" applyNumberFormat="1" applyFont="1" applyFill="1" applyBorder="1" applyAlignment="1">
      <alignment horizontal="center"/>
    </xf>
    <xf numFmtId="40" fontId="0" fillId="2" borderId="4" xfId="0" applyNumberFormat="1" applyFill="1" applyBorder="1"/>
    <xf numFmtId="40" fontId="1" fillId="2" borderId="4" xfId="0" applyNumberFormat="1" applyFont="1" applyFill="1" applyBorder="1" applyAlignment="1">
      <alignment horizontal="center" vertical="center"/>
    </xf>
    <xf numFmtId="38" fontId="0" fillId="0" borderId="0" xfId="1" applyNumberFormat="1" applyFont="1"/>
    <xf numFmtId="38" fontId="0" fillId="0" borderId="0" xfId="0" applyNumberFormat="1" applyFill="1"/>
    <xf numFmtId="38" fontId="1" fillId="2" borderId="4" xfId="0" applyNumberFormat="1" applyFont="1" applyFill="1" applyBorder="1" applyAlignment="1">
      <alignment horizontal="center"/>
    </xf>
    <xf numFmtId="38" fontId="0" fillId="0" borderId="0" xfId="0" applyNumberFormat="1"/>
    <xf numFmtId="38" fontId="0" fillId="0" borderId="0" xfId="1" quotePrefix="1" applyNumberFormat="1" applyFont="1"/>
    <xf numFmtId="38" fontId="4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7D7D"/>
      <color rgb="FFFF9B9B"/>
      <color rgb="FFFFFFFF"/>
      <color rgb="FFC6DFFA"/>
      <color rgb="FFCDF1FF"/>
      <color rgb="FFCDDEFF"/>
      <color rgb="FFF3F3F3"/>
      <color rgb="FFF5F5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zoomScale="90" zoomScaleNormal="90" workbookViewId="0">
      <selection activeCell="C81" sqref="C81"/>
    </sheetView>
  </sheetViews>
  <sheetFormatPr defaultRowHeight="15" x14ac:dyDescent="0.25"/>
  <cols>
    <col min="1" max="1" width="10.5703125" customWidth="1"/>
    <col min="2" max="2" width="15.7109375" style="22" bestFit="1" customWidth="1"/>
    <col min="3" max="3" width="17.42578125" bestFit="1" customWidth="1"/>
    <col min="4" max="4" width="16.5703125" bestFit="1" customWidth="1"/>
    <col min="5" max="5" width="11.28515625" bestFit="1" customWidth="1"/>
    <col min="6" max="6" width="11.42578125" bestFit="1" customWidth="1"/>
    <col min="7" max="7" width="14.7109375" bestFit="1" customWidth="1"/>
    <col min="8" max="8" width="14.5703125" bestFit="1" customWidth="1"/>
    <col min="9" max="9" width="9.140625" bestFit="1" customWidth="1"/>
    <col min="10" max="10" width="9.42578125" bestFit="1" customWidth="1"/>
    <col min="11" max="11" width="12" customWidth="1"/>
    <col min="12" max="12" width="9.42578125" bestFit="1" customWidth="1"/>
    <col min="13" max="13" width="11.28515625" bestFit="1" customWidth="1"/>
    <col min="14" max="14" width="13.28515625" bestFit="1" customWidth="1"/>
  </cols>
  <sheetData>
    <row r="1" spans="1:8" x14ac:dyDescent="0.25">
      <c r="B1" s="24"/>
    </row>
    <row r="2" spans="1:8" x14ac:dyDescent="0.25">
      <c r="A2" s="2"/>
      <c r="C2" s="14"/>
      <c r="D2" s="13"/>
    </row>
    <row r="3" spans="1:8" x14ac:dyDescent="0.25">
      <c r="A3" s="1"/>
      <c r="B3" s="23"/>
      <c r="C3" s="2"/>
      <c r="D3" s="12">
        <v>50000000</v>
      </c>
      <c r="E3" s="2"/>
      <c r="F3" s="3"/>
    </row>
    <row r="5" spans="1:8" ht="46.5" customHeight="1" x14ac:dyDescent="0.25">
      <c r="A5" s="16" t="s">
        <v>13</v>
      </c>
      <c r="B5" s="16" t="s">
        <v>8</v>
      </c>
      <c r="C5" s="15" t="s">
        <v>1</v>
      </c>
      <c r="D5" s="15" t="s">
        <v>0</v>
      </c>
      <c r="E5" s="16" t="s">
        <v>9</v>
      </c>
      <c r="F5" s="16" t="s">
        <v>2</v>
      </c>
      <c r="G5" s="16" t="s">
        <v>10</v>
      </c>
      <c r="H5" s="17" t="s">
        <v>11</v>
      </c>
    </row>
    <row r="6" spans="1:8" x14ac:dyDescent="0.25">
      <c r="B6" s="11" t="s">
        <v>5</v>
      </c>
      <c r="C6" s="4" t="s">
        <v>17</v>
      </c>
      <c r="D6" s="26">
        <v>11719</v>
      </c>
      <c r="E6" s="8">
        <v>43790</v>
      </c>
      <c r="F6" s="8">
        <v>43790</v>
      </c>
      <c r="G6" s="6">
        <v>-751224.66</v>
      </c>
      <c r="H6" s="5">
        <f>D3+G6</f>
        <v>49248775.340000004</v>
      </c>
    </row>
    <row r="7" spans="1:8" s="7" customFormat="1" x14ac:dyDescent="0.25">
      <c r="B7" s="11" t="s">
        <v>5</v>
      </c>
      <c r="C7" s="7" t="s">
        <v>16</v>
      </c>
      <c r="D7" s="27">
        <v>38226</v>
      </c>
      <c r="E7" s="8">
        <v>43790</v>
      </c>
      <c r="F7" s="8">
        <v>43790</v>
      </c>
      <c r="G7" s="10">
        <v>-749671.24</v>
      </c>
      <c r="H7" s="9">
        <f t="shared" ref="H7:H9" si="0">H6+G7</f>
        <v>48499104.100000001</v>
      </c>
    </row>
    <row r="8" spans="1:8" s="7" customFormat="1" x14ac:dyDescent="0.25">
      <c r="B8" s="11" t="s">
        <v>5</v>
      </c>
      <c r="C8" s="25" t="s">
        <v>18</v>
      </c>
      <c r="D8" s="27">
        <v>14706</v>
      </c>
      <c r="E8" s="8">
        <v>43790</v>
      </c>
      <c r="F8" s="8">
        <v>43790</v>
      </c>
      <c r="G8" s="10">
        <v>-748268.69</v>
      </c>
      <c r="H8" s="9">
        <f t="shared" si="0"/>
        <v>47750835.410000004</v>
      </c>
    </row>
    <row r="9" spans="1:8" s="7" customFormat="1" x14ac:dyDescent="0.25">
      <c r="B9" s="11" t="s">
        <v>5</v>
      </c>
      <c r="C9" s="7" t="s">
        <v>16</v>
      </c>
      <c r="D9" s="27">
        <v>51242</v>
      </c>
      <c r="E9" s="8">
        <v>43822</v>
      </c>
      <c r="F9" s="8">
        <v>43824</v>
      </c>
      <c r="G9" s="10">
        <v>-1067215.06</v>
      </c>
      <c r="H9" s="9">
        <f t="shared" si="0"/>
        <v>46683620.350000001</v>
      </c>
    </row>
    <row r="10" spans="1:8" x14ac:dyDescent="0.25">
      <c r="B10" s="11" t="s">
        <v>5</v>
      </c>
      <c r="C10" s="25" t="s">
        <v>19</v>
      </c>
      <c r="D10" s="28">
        <v>14978</v>
      </c>
      <c r="E10" s="8">
        <v>43466</v>
      </c>
      <c r="F10" s="8">
        <v>43470</v>
      </c>
      <c r="G10" s="29">
        <v>-521874.04</v>
      </c>
      <c r="H10" s="9">
        <f t="shared" ref="H10:H72" si="1">H9+G10</f>
        <v>46161746.310000002</v>
      </c>
    </row>
    <row r="11" spans="1:8" x14ac:dyDescent="0.25">
      <c r="B11" s="11" t="s">
        <v>5</v>
      </c>
      <c r="C11" s="25" t="s">
        <v>19</v>
      </c>
      <c r="D11" s="28">
        <v>29559</v>
      </c>
      <c r="E11" s="8">
        <v>43470</v>
      </c>
      <c r="F11" s="8">
        <v>43472</v>
      </c>
      <c r="G11" s="29">
        <v>-1018344.04</v>
      </c>
      <c r="H11" s="9">
        <f t="shared" si="1"/>
        <v>45143402.270000003</v>
      </c>
    </row>
    <row r="12" spans="1:8" x14ac:dyDescent="0.25">
      <c r="B12" s="11" t="s">
        <v>5</v>
      </c>
      <c r="C12" s="25" t="s">
        <v>20</v>
      </c>
      <c r="D12" s="28">
        <v>71579</v>
      </c>
      <c r="E12" s="8">
        <v>43470</v>
      </c>
      <c r="F12" s="8">
        <v>43472</v>
      </c>
      <c r="G12" s="29">
        <v>-1003720.88</v>
      </c>
      <c r="H12" s="9">
        <f t="shared" si="1"/>
        <v>44139681.390000001</v>
      </c>
    </row>
    <row r="13" spans="1:8" x14ac:dyDescent="0.25">
      <c r="B13" s="11" t="s">
        <v>5</v>
      </c>
      <c r="C13" s="7" t="s">
        <v>16</v>
      </c>
      <c r="D13" s="28">
        <v>2000</v>
      </c>
      <c r="E13" s="8">
        <v>43471</v>
      </c>
      <c r="F13" s="8">
        <v>43473</v>
      </c>
      <c r="G13" s="29">
        <v>-42348.13</v>
      </c>
      <c r="H13" s="9">
        <f t="shared" si="1"/>
        <v>44097333.259999998</v>
      </c>
    </row>
    <row r="14" spans="1:8" x14ac:dyDescent="0.25">
      <c r="B14" s="11" t="s">
        <v>5</v>
      </c>
      <c r="C14" s="25" t="s">
        <v>21</v>
      </c>
      <c r="D14" s="28">
        <v>12329</v>
      </c>
      <c r="E14" s="8">
        <v>43472</v>
      </c>
      <c r="F14" s="8">
        <v>43474</v>
      </c>
      <c r="G14" s="29">
        <v>-305330.06</v>
      </c>
      <c r="H14" s="9">
        <f t="shared" si="1"/>
        <v>43792003.199999996</v>
      </c>
    </row>
    <row r="15" spans="1:8" x14ac:dyDescent="0.25">
      <c r="B15" s="11" t="s">
        <v>5</v>
      </c>
      <c r="C15" s="7" t="s">
        <v>16</v>
      </c>
      <c r="D15" s="28">
        <v>216000</v>
      </c>
      <c r="E15" s="8">
        <v>43473</v>
      </c>
      <c r="F15" s="8">
        <v>43477</v>
      </c>
      <c r="G15" s="29">
        <v>-4569821.96</v>
      </c>
      <c r="H15" s="9">
        <f t="shared" si="1"/>
        <v>39222181.239999995</v>
      </c>
    </row>
    <row r="16" spans="1:8" x14ac:dyDescent="0.25">
      <c r="B16" s="11" t="s">
        <v>5</v>
      </c>
      <c r="C16" s="25" t="s">
        <v>21</v>
      </c>
      <c r="D16" s="28">
        <v>8726</v>
      </c>
      <c r="E16" s="8">
        <v>43473</v>
      </c>
      <c r="F16" s="8">
        <v>43477</v>
      </c>
      <c r="G16" s="29">
        <v>-214899.24</v>
      </c>
      <c r="H16" s="9">
        <f t="shared" si="1"/>
        <v>39007281.999999993</v>
      </c>
    </row>
    <row r="17" spans="2:8" x14ac:dyDescent="0.25">
      <c r="B17" s="22" t="s">
        <v>6</v>
      </c>
      <c r="C17" s="7" t="s">
        <v>16</v>
      </c>
      <c r="D17" s="30">
        <v>-173125</v>
      </c>
      <c r="E17" s="8">
        <v>43842</v>
      </c>
      <c r="F17" s="8">
        <v>43844</v>
      </c>
      <c r="G17" s="29">
        <v>3845470.1</v>
      </c>
      <c r="H17" s="9">
        <f t="shared" si="1"/>
        <v>42852752.099999994</v>
      </c>
    </row>
    <row r="18" spans="2:8" x14ac:dyDescent="0.25">
      <c r="B18" s="22" t="s">
        <v>6</v>
      </c>
      <c r="C18" s="25" t="s">
        <v>21</v>
      </c>
      <c r="D18" s="30">
        <v>-1000</v>
      </c>
      <c r="E18" s="8">
        <v>43842</v>
      </c>
      <c r="F18" s="8">
        <v>43844</v>
      </c>
      <c r="G18" s="29">
        <v>25109.46</v>
      </c>
      <c r="H18" s="9">
        <f t="shared" si="1"/>
        <v>42877861.559999995</v>
      </c>
    </row>
    <row r="19" spans="2:8" x14ac:dyDescent="0.25">
      <c r="B19" s="22" t="s">
        <v>12</v>
      </c>
      <c r="C19" s="25" t="s">
        <v>27</v>
      </c>
      <c r="D19" s="30"/>
      <c r="E19" s="8"/>
      <c r="F19" s="8"/>
      <c r="G19" s="29">
        <v>-39007266.25</v>
      </c>
      <c r="H19" s="9">
        <f t="shared" si="1"/>
        <v>3870595.3099999949</v>
      </c>
    </row>
    <row r="20" spans="2:8" x14ac:dyDescent="0.25">
      <c r="B20" s="22" t="s">
        <v>12</v>
      </c>
      <c r="C20" s="25" t="s">
        <v>27</v>
      </c>
      <c r="D20" s="30"/>
      <c r="E20" s="8"/>
      <c r="F20" s="8"/>
      <c r="G20" s="29">
        <v>-3870579.56</v>
      </c>
      <c r="H20" s="9">
        <f t="shared" ref="H20" si="2">H19+G20</f>
        <v>15.749999994877726</v>
      </c>
    </row>
    <row r="21" spans="2:8" x14ac:dyDescent="0.25">
      <c r="B21" s="22" t="s">
        <v>12</v>
      </c>
      <c r="C21" s="25" t="s">
        <v>27</v>
      </c>
      <c r="D21" s="30"/>
      <c r="E21" s="8"/>
      <c r="F21" s="8"/>
      <c r="G21" s="29">
        <v>39007266.25</v>
      </c>
      <c r="H21" s="9">
        <f>G21</f>
        <v>39007266.25</v>
      </c>
    </row>
    <row r="22" spans="2:8" x14ac:dyDescent="0.25">
      <c r="B22" s="11" t="s">
        <v>5</v>
      </c>
      <c r="C22" s="7" t="s">
        <v>17</v>
      </c>
      <c r="D22" s="28">
        <v>15008</v>
      </c>
      <c r="E22" s="8">
        <v>43845</v>
      </c>
      <c r="F22" s="8">
        <v>43849</v>
      </c>
      <c r="G22" s="29">
        <v>-995865.98</v>
      </c>
      <c r="H22" s="9">
        <f>H21+G22</f>
        <v>38011400.270000003</v>
      </c>
    </row>
    <row r="23" spans="2:8" x14ac:dyDescent="0.25">
      <c r="B23" s="11" t="s">
        <v>5</v>
      </c>
      <c r="C23" s="25" t="s">
        <v>19</v>
      </c>
      <c r="D23" s="28">
        <v>13154</v>
      </c>
      <c r="E23" s="8">
        <v>43845</v>
      </c>
      <c r="F23" s="8">
        <v>43849</v>
      </c>
      <c r="G23" s="29">
        <v>-474599.92</v>
      </c>
      <c r="H23" s="9">
        <f t="shared" si="1"/>
        <v>37536800.350000001</v>
      </c>
    </row>
    <row r="24" spans="2:8" x14ac:dyDescent="0.25">
      <c r="B24" s="11" t="s">
        <v>5</v>
      </c>
      <c r="C24" s="25" t="s">
        <v>21</v>
      </c>
      <c r="D24" s="28">
        <v>28929</v>
      </c>
      <c r="E24" s="8">
        <v>43845</v>
      </c>
      <c r="F24" s="8">
        <v>43849</v>
      </c>
      <c r="G24" s="29">
        <v>-767777.79</v>
      </c>
      <c r="H24" s="9">
        <f t="shared" si="1"/>
        <v>36769022.560000002</v>
      </c>
    </row>
    <row r="25" spans="2:8" x14ac:dyDescent="0.25">
      <c r="B25" s="11" t="s">
        <v>5</v>
      </c>
      <c r="C25" s="25" t="s">
        <v>20</v>
      </c>
      <c r="D25" s="28">
        <v>139347</v>
      </c>
      <c r="E25" s="33">
        <v>43845</v>
      </c>
      <c r="F25" s="8">
        <v>43849</v>
      </c>
      <c r="G25" s="29">
        <v>-2041333.51</v>
      </c>
      <c r="H25" s="9">
        <f t="shared" si="1"/>
        <v>34727689.050000004</v>
      </c>
    </row>
    <row r="26" spans="2:8" x14ac:dyDescent="0.25">
      <c r="B26" s="11" t="s">
        <v>5</v>
      </c>
      <c r="C26" s="25" t="s">
        <v>18</v>
      </c>
      <c r="D26" s="28">
        <v>33715</v>
      </c>
      <c r="E26" s="33">
        <v>43845</v>
      </c>
      <c r="F26" s="8">
        <v>43849</v>
      </c>
      <c r="G26" s="29">
        <v>-1770749.91</v>
      </c>
      <c r="H26" s="9">
        <f t="shared" si="1"/>
        <v>32956939.140000004</v>
      </c>
    </row>
    <row r="27" spans="2:8" x14ac:dyDescent="0.25">
      <c r="B27" s="22" t="s">
        <v>12</v>
      </c>
      <c r="C27" s="25" t="s">
        <v>27</v>
      </c>
      <c r="D27" s="30"/>
      <c r="E27" s="33">
        <v>43850</v>
      </c>
      <c r="F27" s="8"/>
      <c r="G27" s="29">
        <v>3870579.56</v>
      </c>
      <c r="H27" s="9">
        <f t="shared" si="1"/>
        <v>36827518.700000003</v>
      </c>
    </row>
    <row r="28" spans="2:8" x14ac:dyDescent="0.25">
      <c r="B28" s="22" t="s">
        <v>12</v>
      </c>
      <c r="C28" s="25" t="s">
        <v>28</v>
      </c>
      <c r="D28" s="34"/>
      <c r="E28" s="33">
        <v>43858</v>
      </c>
      <c r="G28" s="29">
        <v>-33852.19</v>
      </c>
      <c r="H28" s="9">
        <f t="shared" si="1"/>
        <v>36793666.510000005</v>
      </c>
    </row>
    <row r="29" spans="2:8" x14ac:dyDescent="0.25">
      <c r="B29" s="22" t="s">
        <v>12</v>
      </c>
      <c r="C29" s="25" t="s">
        <v>27</v>
      </c>
      <c r="D29" s="34"/>
      <c r="E29" s="33">
        <v>43872</v>
      </c>
      <c r="G29" s="29">
        <v>-20000000</v>
      </c>
      <c r="H29" s="9">
        <f t="shared" si="1"/>
        <v>16793666.510000005</v>
      </c>
    </row>
    <row r="30" spans="2:8" x14ac:dyDescent="0.25">
      <c r="B30" s="22" t="s">
        <v>12</v>
      </c>
      <c r="C30" s="25" t="s">
        <v>14</v>
      </c>
      <c r="D30" s="34"/>
      <c r="E30" s="33">
        <v>43873</v>
      </c>
      <c r="G30" s="29">
        <v>-7.35</v>
      </c>
      <c r="H30" s="9">
        <f t="shared" si="1"/>
        <v>16793659.160000004</v>
      </c>
    </row>
    <row r="31" spans="2:8" x14ac:dyDescent="0.25">
      <c r="B31" s="22" t="s">
        <v>12</v>
      </c>
      <c r="C31" s="25" t="s">
        <v>28</v>
      </c>
      <c r="D31" s="34"/>
      <c r="E31" s="33">
        <v>43878</v>
      </c>
      <c r="G31" s="29">
        <v>-2262.73</v>
      </c>
      <c r="H31" s="32">
        <f t="shared" si="1"/>
        <v>16791396.430000003</v>
      </c>
    </row>
    <row r="32" spans="2:8" x14ac:dyDescent="0.25">
      <c r="B32" s="11" t="s">
        <v>5</v>
      </c>
      <c r="C32" s="25" t="s">
        <v>20</v>
      </c>
      <c r="D32" s="28">
        <v>13591</v>
      </c>
      <c r="E32" s="33">
        <v>43888</v>
      </c>
      <c r="F32" s="8">
        <v>43892</v>
      </c>
      <c r="G32" s="29">
        <v>-206685.85</v>
      </c>
      <c r="H32" s="32">
        <f t="shared" si="1"/>
        <v>16584710.580000004</v>
      </c>
    </row>
    <row r="33" spans="2:8" x14ac:dyDescent="0.25">
      <c r="B33" s="11" t="s">
        <v>5</v>
      </c>
      <c r="C33" s="25" t="s">
        <v>16</v>
      </c>
      <c r="D33" s="28">
        <v>21418</v>
      </c>
      <c r="E33" s="33">
        <v>43888</v>
      </c>
      <c r="F33" s="8">
        <v>43892</v>
      </c>
      <c r="G33" s="29">
        <v>-410819.69</v>
      </c>
      <c r="H33" s="32">
        <f t="shared" si="1"/>
        <v>16173890.890000004</v>
      </c>
    </row>
    <row r="34" spans="2:8" x14ac:dyDescent="0.25">
      <c r="B34" s="11" t="s">
        <v>5</v>
      </c>
      <c r="C34" s="25" t="s">
        <v>20</v>
      </c>
      <c r="D34" s="28">
        <v>5558</v>
      </c>
      <c r="E34" s="33">
        <v>43891</v>
      </c>
      <c r="F34" s="8">
        <v>43893</v>
      </c>
      <c r="G34" s="29">
        <v>-82521.820000000007</v>
      </c>
      <c r="H34" s="32">
        <f t="shared" si="1"/>
        <v>16091369.070000004</v>
      </c>
    </row>
    <row r="35" spans="2:8" x14ac:dyDescent="0.25">
      <c r="B35" s="11" t="s">
        <v>5</v>
      </c>
      <c r="C35" s="25" t="s">
        <v>18</v>
      </c>
      <c r="D35" s="28">
        <v>4068</v>
      </c>
      <c r="E35" s="33">
        <v>43891</v>
      </c>
      <c r="F35" s="8">
        <v>43893</v>
      </c>
      <c r="G35" s="29">
        <v>-191356.56</v>
      </c>
      <c r="H35" s="32">
        <f t="shared" si="1"/>
        <v>15900012.510000004</v>
      </c>
    </row>
    <row r="36" spans="2:8" x14ac:dyDescent="0.25">
      <c r="B36" s="11" t="s">
        <v>5</v>
      </c>
      <c r="C36" s="25" t="s">
        <v>16</v>
      </c>
      <c r="D36" s="28">
        <v>80011</v>
      </c>
      <c r="E36" s="33">
        <v>43891</v>
      </c>
      <c r="F36" s="8">
        <v>43893</v>
      </c>
      <c r="G36" s="29">
        <v>-1499217.4</v>
      </c>
      <c r="H36" s="32">
        <f t="shared" si="1"/>
        <v>14400795.110000003</v>
      </c>
    </row>
    <row r="37" spans="2:8" x14ac:dyDescent="0.25">
      <c r="B37" s="11" t="s">
        <v>5</v>
      </c>
      <c r="C37" s="25" t="s">
        <v>20</v>
      </c>
      <c r="D37" s="28">
        <v>3119</v>
      </c>
      <c r="E37" s="33">
        <v>43892</v>
      </c>
      <c r="F37" s="8">
        <v>43894</v>
      </c>
      <c r="G37" s="29">
        <v>-46811.72</v>
      </c>
      <c r="H37" s="32">
        <f t="shared" si="1"/>
        <v>14353983.390000002</v>
      </c>
    </row>
    <row r="38" spans="2:8" x14ac:dyDescent="0.25">
      <c r="B38" s="11" t="s">
        <v>5</v>
      </c>
      <c r="C38" s="25" t="s">
        <v>19</v>
      </c>
      <c r="D38" s="28">
        <v>689</v>
      </c>
      <c r="E38" s="33">
        <v>43892</v>
      </c>
      <c r="F38" s="8">
        <v>43894</v>
      </c>
      <c r="G38" s="29">
        <v>-23027.49</v>
      </c>
      <c r="H38" s="32">
        <f t="shared" si="1"/>
        <v>14330955.900000002</v>
      </c>
    </row>
    <row r="39" spans="2:8" x14ac:dyDescent="0.25">
      <c r="B39" s="11" t="s">
        <v>5</v>
      </c>
      <c r="C39" s="25" t="s">
        <v>16</v>
      </c>
      <c r="D39" s="28">
        <v>13948</v>
      </c>
      <c r="E39" s="33">
        <v>43892</v>
      </c>
      <c r="F39" s="8">
        <v>43894</v>
      </c>
      <c r="G39" s="29">
        <v>-264411.18</v>
      </c>
      <c r="H39" s="32">
        <f t="shared" si="1"/>
        <v>14066544.720000003</v>
      </c>
    </row>
    <row r="40" spans="2:8" x14ac:dyDescent="0.25">
      <c r="B40" s="11" t="s">
        <v>5</v>
      </c>
      <c r="C40" s="25" t="s">
        <v>20</v>
      </c>
      <c r="D40" s="28">
        <v>405</v>
      </c>
      <c r="E40" s="33">
        <v>43893</v>
      </c>
      <c r="F40" s="8">
        <v>43895</v>
      </c>
      <c r="G40" s="29">
        <v>-6251.97</v>
      </c>
      <c r="H40" s="32">
        <f t="shared" si="1"/>
        <v>14060292.750000002</v>
      </c>
    </row>
    <row r="41" spans="2:8" x14ac:dyDescent="0.25">
      <c r="B41" s="11" t="s">
        <v>5</v>
      </c>
      <c r="C41" s="25" t="s">
        <v>19</v>
      </c>
      <c r="D41" s="28">
        <v>274</v>
      </c>
      <c r="E41" s="33">
        <v>43893</v>
      </c>
      <c r="F41" s="8">
        <v>43895</v>
      </c>
      <c r="G41" s="29">
        <v>-9278.24</v>
      </c>
      <c r="H41" s="32">
        <f t="shared" si="1"/>
        <v>14051014.510000002</v>
      </c>
    </row>
    <row r="42" spans="2:8" x14ac:dyDescent="0.25">
      <c r="B42" s="11" t="s">
        <v>5</v>
      </c>
      <c r="C42" s="25" t="s">
        <v>16</v>
      </c>
      <c r="D42" s="28">
        <v>10544</v>
      </c>
      <c r="E42" s="33">
        <v>43893</v>
      </c>
      <c r="F42" s="8">
        <v>43895</v>
      </c>
      <c r="G42" s="29">
        <v>-197834.42</v>
      </c>
      <c r="H42" s="32">
        <f t="shared" si="1"/>
        <v>13853180.090000002</v>
      </c>
    </row>
    <row r="43" spans="2:8" x14ac:dyDescent="0.25">
      <c r="B43" s="11" t="s">
        <v>5</v>
      </c>
      <c r="C43" s="25" t="s">
        <v>20</v>
      </c>
      <c r="D43" s="28">
        <v>1460</v>
      </c>
      <c r="E43" s="33">
        <v>43894</v>
      </c>
      <c r="F43" s="8">
        <v>43898</v>
      </c>
      <c r="G43" s="29">
        <v>-22766.81</v>
      </c>
      <c r="H43" s="32">
        <f t="shared" si="1"/>
        <v>13830413.280000001</v>
      </c>
    </row>
    <row r="44" spans="2:8" x14ac:dyDescent="0.25">
      <c r="B44" s="11" t="s">
        <v>5</v>
      </c>
      <c r="C44" s="25" t="s">
        <v>19</v>
      </c>
      <c r="D44" s="28">
        <v>34</v>
      </c>
      <c r="E44" s="33">
        <v>43894</v>
      </c>
      <c r="F44" s="8">
        <v>43898</v>
      </c>
      <c r="G44" s="29">
        <v>-1156.5</v>
      </c>
      <c r="H44" s="32">
        <f t="shared" si="1"/>
        <v>13829256.780000001</v>
      </c>
    </row>
    <row r="45" spans="2:8" x14ac:dyDescent="0.25">
      <c r="B45" s="11" t="s">
        <v>5</v>
      </c>
      <c r="C45" s="25" t="s">
        <v>16</v>
      </c>
      <c r="D45" s="28">
        <v>2183</v>
      </c>
      <c r="E45" s="33">
        <v>43894</v>
      </c>
      <c r="F45" s="8">
        <v>43898</v>
      </c>
      <c r="G45" s="29">
        <v>-41093</v>
      </c>
      <c r="H45" s="32">
        <f t="shared" si="1"/>
        <v>13788163.780000001</v>
      </c>
    </row>
    <row r="46" spans="2:8" x14ac:dyDescent="0.25">
      <c r="B46" s="11" t="s">
        <v>5</v>
      </c>
      <c r="C46" s="25" t="s">
        <v>20</v>
      </c>
      <c r="D46" s="28">
        <v>471</v>
      </c>
      <c r="E46" s="33">
        <v>43895</v>
      </c>
      <c r="F46" s="8">
        <v>43899</v>
      </c>
      <c r="G46" s="29">
        <v>-7341.57</v>
      </c>
      <c r="H46" s="32">
        <f t="shared" si="1"/>
        <v>13780822.210000001</v>
      </c>
    </row>
    <row r="47" spans="2:8" x14ac:dyDescent="0.25">
      <c r="B47" s="11" t="s">
        <v>5</v>
      </c>
      <c r="C47" s="25" t="s">
        <v>19</v>
      </c>
      <c r="D47" s="28">
        <v>55</v>
      </c>
      <c r="E47" s="33">
        <v>43895</v>
      </c>
      <c r="F47" s="8">
        <v>43899</v>
      </c>
      <c r="G47" s="29">
        <v>-1864.16</v>
      </c>
      <c r="H47" s="32">
        <f t="shared" si="1"/>
        <v>13778958.050000001</v>
      </c>
    </row>
    <row r="48" spans="2:8" x14ac:dyDescent="0.25">
      <c r="B48" s="11" t="s">
        <v>5</v>
      </c>
      <c r="C48" s="25" t="s">
        <v>20</v>
      </c>
      <c r="D48" s="28">
        <v>4151</v>
      </c>
      <c r="E48" s="33">
        <v>43898</v>
      </c>
      <c r="F48" s="8">
        <v>43900</v>
      </c>
      <c r="G48" s="29">
        <v>-59222</v>
      </c>
      <c r="H48" s="32">
        <f t="shared" si="1"/>
        <v>13719736.050000001</v>
      </c>
    </row>
    <row r="49" spans="2:8" x14ac:dyDescent="0.25">
      <c r="B49" s="11" t="s">
        <v>5</v>
      </c>
      <c r="C49" s="25" t="s">
        <v>19</v>
      </c>
      <c r="D49" s="28">
        <v>396</v>
      </c>
      <c r="E49" s="33">
        <v>43898</v>
      </c>
      <c r="F49" s="8">
        <v>43900</v>
      </c>
      <c r="G49" s="29">
        <v>-12760</v>
      </c>
      <c r="H49" s="32">
        <f t="shared" si="1"/>
        <v>13706976.050000001</v>
      </c>
    </row>
    <row r="50" spans="2:8" x14ac:dyDescent="0.25">
      <c r="B50" s="11" t="s">
        <v>5</v>
      </c>
      <c r="C50" s="25" t="s">
        <v>16</v>
      </c>
      <c r="D50" s="28">
        <v>133808</v>
      </c>
      <c r="E50" s="33">
        <v>43898</v>
      </c>
      <c r="F50" s="8">
        <v>43900</v>
      </c>
      <c r="G50" s="29">
        <v>-2249862.12</v>
      </c>
      <c r="H50" s="32">
        <f t="shared" si="1"/>
        <v>11457113.93</v>
      </c>
    </row>
    <row r="51" spans="2:8" x14ac:dyDescent="0.25">
      <c r="B51" s="11" t="s">
        <v>5</v>
      </c>
      <c r="C51" s="25" t="s">
        <v>20</v>
      </c>
      <c r="D51" s="28">
        <v>2678</v>
      </c>
      <c r="E51" s="33">
        <v>43899</v>
      </c>
      <c r="F51" s="8">
        <v>43901</v>
      </c>
      <c r="G51" s="29">
        <v>-33985.550000000003</v>
      </c>
      <c r="H51" s="32">
        <f t="shared" si="1"/>
        <v>11423128.379999999</v>
      </c>
    </row>
    <row r="52" spans="2:8" x14ac:dyDescent="0.25">
      <c r="B52" s="11" t="s">
        <v>5</v>
      </c>
      <c r="C52" s="25" t="s">
        <v>22</v>
      </c>
      <c r="D52" s="28">
        <v>1912</v>
      </c>
      <c r="E52" s="33">
        <v>43899</v>
      </c>
      <c r="F52" s="8">
        <v>43901</v>
      </c>
      <c r="G52" s="29">
        <v>-121513.96</v>
      </c>
      <c r="H52" s="32">
        <f t="shared" si="1"/>
        <v>11301614.419999998</v>
      </c>
    </row>
    <row r="53" spans="2:8" x14ac:dyDescent="0.25">
      <c r="B53" s="11" t="s">
        <v>5</v>
      </c>
      <c r="C53" s="25" t="s">
        <v>19</v>
      </c>
      <c r="D53" s="28">
        <v>799</v>
      </c>
      <c r="E53" s="33">
        <v>43899</v>
      </c>
      <c r="F53" s="8">
        <v>43901</v>
      </c>
      <c r="G53" s="29">
        <v>-23190.46</v>
      </c>
      <c r="H53" s="32">
        <f t="shared" si="1"/>
        <v>11278423.959999997</v>
      </c>
    </row>
    <row r="54" spans="2:8" x14ac:dyDescent="0.25">
      <c r="B54" s="11" t="s">
        <v>5</v>
      </c>
      <c r="C54" s="25" t="s">
        <v>16</v>
      </c>
      <c r="D54" s="28">
        <v>26748</v>
      </c>
      <c r="E54" s="33">
        <v>43899</v>
      </c>
      <c r="F54" s="8">
        <v>43901</v>
      </c>
      <c r="G54" s="29">
        <v>-404769.37</v>
      </c>
      <c r="H54" s="32">
        <f t="shared" si="1"/>
        <v>10873654.589999998</v>
      </c>
    </row>
    <row r="55" spans="2:8" x14ac:dyDescent="0.25">
      <c r="B55" s="11" t="s">
        <v>5</v>
      </c>
      <c r="C55" s="25" t="s">
        <v>20</v>
      </c>
      <c r="D55" s="28">
        <v>2155</v>
      </c>
      <c r="E55" s="33">
        <v>43900</v>
      </c>
      <c r="F55" s="8">
        <v>43902</v>
      </c>
      <c r="G55" s="29">
        <v>-29387.65</v>
      </c>
      <c r="H55" s="32">
        <f t="shared" si="1"/>
        <v>10844266.939999998</v>
      </c>
    </row>
    <row r="56" spans="2:8" x14ac:dyDescent="0.25">
      <c r="B56" s="11" t="s">
        <v>5</v>
      </c>
      <c r="C56" s="25" t="s">
        <v>21</v>
      </c>
      <c r="D56" s="28">
        <v>12087</v>
      </c>
      <c r="E56" s="33">
        <v>43900</v>
      </c>
      <c r="F56" s="8">
        <v>43902</v>
      </c>
      <c r="G56" s="29">
        <v>-267845.17</v>
      </c>
      <c r="H56" s="32">
        <f t="shared" si="1"/>
        <v>10576421.769999998</v>
      </c>
    </row>
    <row r="57" spans="2:8" x14ac:dyDescent="0.25">
      <c r="B57" s="11" t="s">
        <v>5</v>
      </c>
      <c r="C57" s="25" t="s">
        <v>18</v>
      </c>
      <c r="D57" s="28">
        <v>1811</v>
      </c>
      <c r="E57" s="33">
        <v>43900</v>
      </c>
      <c r="F57" s="8">
        <v>43902</v>
      </c>
      <c r="G57" s="29">
        <v>-82144.17</v>
      </c>
      <c r="H57" s="32">
        <f t="shared" si="1"/>
        <v>10494277.599999998</v>
      </c>
    </row>
    <row r="58" spans="2:8" x14ac:dyDescent="0.25">
      <c r="B58" s="11" t="s">
        <v>5</v>
      </c>
      <c r="C58" s="25" t="s">
        <v>23</v>
      </c>
      <c r="D58" s="28">
        <v>8474</v>
      </c>
      <c r="E58" s="33">
        <v>43900</v>
      </c>
      <c r="F58" s="8">
        <v>43902</v>
      </c>
      <c r="G58" s="29">
        <v>-97452.19</v>
      </c>
      <c r="H58" s="32">
        <f t="shared" si="1"/>
        <v>10396825.409999998</v>
      </c>
    </row>
    <row r="59" spans="2:8" x14ac:dyDescent="0.25">
      <c r="B59" s="11" t="s">
        <v>5</v>
      </c>
      <c r="C59" s="25" t="s">
        <v>24</v>
      </c>
      <c r="D59" s="28">
        <v>31533</v>
      </c>
      <c r="E59" s="33">
        <v>43900</v>
      </c>
      <c r="F59" s="8">
        <v>43902</v>
      </c>
      <c r="G59" s="29">
        <v>-303179.98</v>
      </c>
      <c r="H59" s="32">
        <f t="shared" si="1"/>
        <v>10093645.429999998</v>
      </c>
    </row>
    <row r="60" spans="2:8" x14ac:dyDescent="0.25">
      <c r="B60" s="11" t="s">
        <v>5</v>
      </c>
      <c r="C60" s="25" t="s">
        <v>25</v>
      </c>
      <c r="D60" s="28">
        <v>20837</v>
      </c>
      <c r="E60" s="33">
        <v>43900</v>
      </c>
      <c r="F60" s="8">
        <v>43902</v>
      </c>
      <c r="G60" s="29">
        <v>-256303.41</v>
      </c>
      <c r="H60" s="32">
        <f t="shared" si="1"/>
        <v>9837342.0199999977</v>
      </c>
    </row>
    <row r="61" spans="2:8" x14ac:dyDescent="0.25">
      <c r="B61" s="11" t="s">
        <v>5</v>
      </c>
      <c r="C61" s="25" t="s">
        <v>19</v>
      </c>
      <c r="D61" s="28">
        <v>9954</v>
      </c>
      <c r="E61" s="33">
        <v>43900</v>
      </c>
      <c r="F61" s="8">
        <v>43902</v>
      </c>
      <c r="G61" s="29">
        <v>-309976.28999999998</v>
      </c>
      <c r="H61" s="32">
        <f t="shared" si="1"/>
        <v>9527365.7299999986</v>
      </c>
    </row>
    <row r="62" spans="2:8" x14ac:dyDescent="0.25">
      <c r="B62" s="11" t="s">
        <v>5</v>
      </c>
      <c r="C62" s="25" t="s">
        <v>26</v>
      </c>
      <c r="D62" s="28">
        <v>58446</v>
      </c>
      <c r="E62" s="33">
        <v>43900</v>
      </c>
      <c r="F62" s="8">
        <v>43902</v>
      </c>
      <c r="G62" s="29">
        <v>-434633.44</v>
      </c>
      <c r="H62" s="32">
        <f t="shared" si="1"/>
        <v>9092732.2899999991</v>
      </c>
    </row>
    <row r="63" spans="2:8" x14ac:dyDescent="0.25">
      <c r="B63" s="11" t="s">
        <v>5</v>
      </c>
      <c r="C63" s="25" t="s">
        <v>20</v>
      </c>
      <c r="D63" s="28">
        <v>8290</v>
      </c>
      <c r="E63" s="33">
        <v>43901</v>
      </c>
      <c r="F63" s="8">
        <v>43905</v>
      </c>
      <c r="G63" s="29">
        <v>-115883.99</v>
      </c>
      <c r="H63" s="32">
        <f t="shared" si="1"/>
        <v>8976848.2999999989</v>
      </c>
    </row>
    <row r="64" spans="2:8" x14ac:dyDescent="0.25">
      <c r="B64" s="11" t="s">
        <v>5</v>
      </c>
      <c r="C64" s="25" t="s">
        <v>21</v>
      </c>
      <c r="D64" s="28">
        <v>9368</v>
      </c>
      <c r="E64" s="33">
        <v>43901</v>
      </c>
      <c r="F64" s="8">
        <v>43905</v>
      </c>
      <c r="G64" s="29">
        <v>-207807.57</v>
      </c>
      <c r="H64" s="32">
        <f t="shared" si="1"/>
        <v>8769040.7299999986</v>
      </c>
    </row>
    <row r="65" spans="2:8" x14ac:dyDescent="0.25">
      <c r="B65" s="11" t="s">
        <v>5</v>
      </c>
      <c r="C65" s="25" t="s">
        <v>18</v>
      </c>
      <c r="D65" s="28">
        <v>946</v>
      </c>
      <c r="E65" s="33">
        <v>43901</v>
      </c>
      <c r="F65" s="8">
        <v>43905</v>
      </c>
      <c r="G65" s="29">
        <v>-44283.65</v>
      </c>
      <c r="H65" s="32">
        <f t="shared" si="1"/>
        <v>8724757.0799999982</v>
      </c>
    </row>
    <row r="66" spans="2:8" x14ac:dyDescent="0.25">
      <c r="B66" s="11" t="s">
        <v>5</v>
      </c>
      <c r="C66" s="25" t="s">
        <v>23</v>
      </c>
      <c r="D66" s="28">
        <v>9579</v>
      </c>
      <c r="E66" s="33">
        <v>43901</v>
      </c>
      <c r="F66" s="8">
        <v>43905</v>
      </c>
      <c r="G66" s="29">
        <v>-110187.72</v>
      </c>
      <c r="H66" s="32">
        <f t="shared" si="1"/>
        <v>8614569.3599999975</v>
      </c>
    </row>
    <row r="67" spans="2:8" x14ac:dyDescent="0.25">
      <c r="B67" s="11" t="s">
        <v>5</v>
      </c>
      <c r="C67" s="25" t="s">
        <v>24</v>
      </c>
      <c r="D67" s="28">
        <v>23055</v>
      </c>
      <c r="E67" s="33">
        <v>43901</v>
      </c>
      <c r="F67" s="8">
        <v>43905</v>
      </c>
      <c r="G67" s="29">
        <v>-227832.67</v>
      </c>
      <c r="H67" s="32">
        <f t="shared" si="1"/>
        <v>8386736.6899999976</v>
      </c>
    </row>
    <row r="68" spans="2:8" x14ac:dyDescent="0.25">
      <c r="B68" s="11" t="s">
        <v>5</v>
      </c>
      <c r="C68" s="25" t="s">
        <v>25</v>
      </c>
      <c r="D68" s="28">
        <v>22479</v>
      </c>
      <c r="E68" s="33">
        <v>43901</v>
      </c>
      <c r="F68" s="8">
        <v>43905</v>
      </c>
      <c r="G68" s="29">
        <v>-278459.88</v>
      </c>
      <c r="H68" s="32">
        <f t="shared" si="1"/>
        <v>8108276.8099999977</v>
      </c>
    </row>
    <row r="69" spans="2:8" x14ac:dyDescent="0.25">
      <c r="B69" s="11" t="s">
        <v>5</v>
      </c>
      <c r="C69" s="25" t="s">
        <v>19</v>
      </c>
      <c r="D69" s="28">
        <v>4282</v>
      </c>
      <c r="E69" s="33">
        <v>43901</v>
      </c>
      <c r="F69" s="8">
        <v>43905</v>
      </c>
      <c r="G69" s="35">
        <v>-137113.05799999999</v>
      </c>
      <c r="H69" s="32">
        <f t="shared" si="1"/>
        <v>7971163.7519999975</v>
      </c>
    </row>
    <row r="70" spans="2:8" x14ac:dyDescent="0.25">
      <c r="B70" s="11" t="s">
        <v>5</v>
      </c>
      <c r="C70" s="25" t="s">
        <v>26</v>
      </c>
      <c r="D70" s="28">
        <v>8905</v>
      </c>
      <c r="E70" s="33">
        <v>43901</v>
      </c>
      <c r="F70" s="8">
        <v>43905</v>
      </c>
      <c r="G70" s="29">
        <v>-69216.990000000005</v>
      </c>
      <c r="H70" s="32">
        <f t="shared" si="1"/>
        <v>7901946.7619999973</v>
      </c>
    </row>
    <row r="71" spans="2:8" x14ac:dyDescent="0.25">
      <c r="B71" s="11" t="s">
        <v>5</v>
      </c>
      <c r="C71" s="25" t="s">
        <v>20</v>
      </c>
      <c r="D71" s="28">
        <v>2003</v>
      </c>
      <c r="E71" s="33">
        <v>43902</v>
      </c>
      <c r="F71" s="8">
        <v>43906</v>
      </c>
      <c r="G71" s="29">
        <v>-26032.52</v>
      </c>
      <c r="H71" s="32">
        <f t="shared" si="1"/>
        <v>7875914.2419999978</v>
      </c>
    </row>
    <row r="72" spans="2:8" x14ac:dyDescent="0.25">
      <c r="B72" s="11" t="s">
        <v>5</v>
      </c>
      <c r="C72" s="25" t="s">
        <v>21</v>
      </c>
      <c r="D72" s="28">
        <v>1944</v>
      </c>
      <c r="E72" s="33">
        <v>43902</v>
      </c>
      <c r="F72" s="8">
        <v>43906</v>
      </c>
      <c r="G72" s="29">
        <v>-36772.449999999997</v>
      </c>
      <c r="H72" s="32">
        <f t="shared" si="1"/>
        <v>7839141.7919999976</v>
      </c>
    </row>
    <row r="73" spans="2:8" x14ac:dyDescent="0.25">
      <c r="B73" s="11" t="s">
        <v>5</v>
      </c>
      <c r="C73" s="25" t="s">
        <v>23</v>
      </c>
      <c r="D73" s="28">
        <v>2651</v>
      </c>
      <c r="E73" s="33">
        <v>43902</v>
      </c>
      <c r="F73" s="8">
        <v>43906</v>
      </c>
      <c r="G73" s="29">
        <v>-29957.63</v>
      </c>
      <c r="H73" s="32">
        <f t="shared" ref="H73:H77" si="3">H72+G73</f>
        <v>7809184.1619999977</v>
      </c>
    </row>
    <row r="74" spans="2:8" x14ac:dyDescent="0.25">
      <c r="B74" s="11" t="s">
        <v>5</v>
      </c>
      <c r="C74" s="25" t="s">
        <v>24</v>
      </c>
      <c r="D74" s="28">
        <v>4907</v>
      </c>
      <c r="E74" s="33">
        <v>43902</v>
      </c>
      <c r="F74" s="8">
        <v>43906</v>
      </c>
      <c r="G74" s="29">
        <v>-44870.93</v>
      </c>
      <c r="H74" s="32">
        <f t="shared" si="3"/>
        <v>7764313.231999998</v>
      </c>
    </row>
    <row r="75" spans="2:8" x14ac:dyDescent="0.25">
      <c r="B75" s="11" t="s">
        <v>5</v>
      </c>
      <c r="C75" s="25" t="s">
        <v>25</v>
      </c>
      <c r="D75" s="28">
        <v>3928</v>
      </c>
      <c r="E75" s="33">
        <v>43902</v>
      </c>
      <c r="F75" s="8">
        <v>43906</v>
      </c>
      <c r="G75" s="29">
        <v>-47436.76</v>
      </c>
      <c r="H75" s="32">
        <f t="shared" si="3"/>
        <v>7716876.4719999982</v>
      </c>
    </row>
    <row r="76" spans="2:8" x14ac:dyDescent="0.25">
      <c r="B76" s="11" t="s">
        <v>5</v>
      </c>
      <c r="C76" s="25" t="s">
        <v>19</v>
      </c>
      <c r="D76" s="28">
        <v>5363</v>
      </c>
      <c r="E76" s="33">
        <v>43902</v>
      </c>
      <c r="F76" s="8">
        <v>43906</v>
      </c>
      <c r="G76" s="29">
        <v>-171279.71</v>
      </c>
      <c r="H76" s="32">
        <f t="shared" si="3"/>
        <v>7545596.7619999982</v>
      </c>
    </row>
    <row r="77" spans="2:8" x14ac:dyDescent="0.25">
      <c r="B77" s="11" t="s">
        <v>5</v>
      </c>
      <c r="C77" s="25" t="s">
        <v>26</v>
      </c>
      <c r="D77" s="28">
        <v>7650</v>
      </c>
      <c r="E77" s="33">
        <v>43902</v>
      </c>
      <c r="F77" s="8">
        <v>43906</v>
      </c>
      <c r="G77" s="29">
        <v>-57304.53</v>
      </c>
      <c r="H77" s="32">
        <f t="shared" si="3"/>
        <v>7488292.231999998</v>
      </c>
    </row>
    <row r="78" spans="2:8" x14ac:dyDescent="0.25">
      <c r="E78" s="33"/>
      <c r="F78" s="33"/>
    </row>
    <row r="79" spans="2:8" x14ac:dyDescent="0.25">
      <c r="E79" s="33"/>
      <c r="F79" s="33"/>
    </row>
    <row r="80" spans="2:8" x14ac:dyDescent="0.25">
      <c r="E80" s="33"/>
      <c r="F80" s="33"/>
    </row>
  </sheetData>
  <autoFilter ref="A5:H77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15" zoomScaleNormal="115" workbookViewId="0">
      <selection activeCell="C6" sqref="C6"/>
    </sheetView>
  </sheetViews>
  <sheetFormatPr defaultRowHeight="15" x14ac:dyDescent="0.25"/>
  <cols>
    <col min="1" max="1" width="31.42578125" customWidth="1"/>
    <col min="2" max="2" width="14.140625" bestFit="1" customWidth="1"/>
    <col min="3" max="3" width="14" customWidth="1"/>
    <col min="4" max="4" width="14.7109375" bestFit="1" customWidth="1"/>
    <col min="5" max="5" width="14.140625" bestFit="1" customWidth="1"/>
    <col min="6" max="6" width="13.5703125" bestFit="1" customWidth="1"/>
  </cols>
  <sheetData>
    <row r="1" spans="1:8" x14ac:dyDescent="0.25">
      <c r="C1" s="18"/>
      <c r="D1" s="19"/>
    </row>
    <row r="2" spans="1:8" x14ac:dyDescent="0.25">
      <c r="C2" s="18"/>
      <c r="D2" s="19"/>
    </row>
    <row r="3" spans="1:8" ht="21.75" customHeight="1" thickBot="1" x14ac:dyDescent="0.3">
      <c r="A3" s="36" t="s">
        <v>1</v>
      </c>
      <c r="B3" s="36" t="s">
        <v>3</v>
      </c>
      <c r="C3" s="36" t="s">
        <v>5</v>
      </c>
      <c r="D3" s="36" t="s">
        <v>6</v>
      </c>
      <c r="E3" s="36" t="s">
        <v>7</v>
      </c>
    </row>
    <row r="4" spans="1:8" ht="15.75" thickBot="1" x14ac:dyDescent="0.3">
      <c r="A4" s="37" t="s">
        <v>4</v>
      </c>
      <c r="B4" s="38"/>
      <c r="C4" s="37"/>
      <c r="D4" s="37"/>
      <c r="E4" s="37"/>
    </row>
    <row r="5" spans="1:8" x14ac:dyDescent="0.25">
      <c r="A5" s="31" t="s">
        <v>17</v>
      </c>
      <c r="B5" s="40"/>
      <c r="C5" s="44">
        <f>SUMIFS('2001'!$D$6:$D$770,'2001'!$C$6:$C$770,$A5,'2001'!$B$6:$B$770,C$3)</f>
        <v>26727</v>
      </c>
      <c r="D5" s="45">
        <f>SUMIFS('2001'!$D$6:$D$770,'2001'!$C$6:$C$770,$A5,'2001'!$B$6:$B$770,D$3)</f>
        <v>0</v>
      </c>
      <c r="E5" s="41">
        <f>B5+C5+D5</f>
        <v>26727</v>
      </c>
    </row>
    <row r="6" spans="1:8" x14ac:dyDescent="0.25">
      <c r="A6" s="7" t="s">
        <v>16</v>
      </c>
      <c r="B6" s="40"/>
      <c r="C6" s="44">
        <f>SUMIFS('2001'!$D$6:$D$770,'2001'!$C$6:$C$770,$A6,'2001'!$B$6:$B$770,C$3)</f>
        <v>596128</v>
      </c>
      <c r="D6" s="45">
        <f>SUMIFS('2001'!$D$6:$D$770,'2001'!$C$6:$C$770,$A6,'2001'!$B$6:$B$770,D$3)</f>
        <v>-173125</v>
      </c>
      <c r="E6" s="41">
        <f>B6+C6+D6</f>
        <v>423003</v>
      </c>
    </row>
    <row r="7" spans="1:8" x14ac:dyDescent="0.25">
      <c r="A7" s="25" t="s">
        <v>18</v>
      </c>
      <c r="B7" s="40"/>
      <c r="C7" s="44">
        <f>SUMIFS('2001'!$D$6:$D$770,'2001'!$C$6:$C$770,$A7,'2001'!$B$6:$B$770,C$3)</f>
        <v>55246</v>
      </c>
      <c r="D7" s="45">
        <f>SUMIFS('2001'!$D$6:$D$770,'2001'!$C$6:$C$770,$A7,'2001'!$B$6:$B$770,D$3)</f>
        <v>0</v>
      </c>
      <c r="E7" s="41">
        <f t="shared" ref="E7:E15" si="0">B7+C7+D7</f>
        <v>55246</v>
      </c>
    </row>
    <row r="8" spans="1:8" x14ac:dyDescent="0.25">
      <c r="A8" s="25" t="s">
        <v>19</v>
      </c>
      <c r="B8" s="40"/>
      <c r="C8" s="44">
        <f>SUMIFS('2001'!$D$6:$D$770,'2001'!$C$6:$C$770,$A8,'2001'!$B$6:$B$770,C$3)</f>
        <v>79537</v>
      </c>
      <c r="D8" s="45">
        <f>SUMIFS('2001'!$D$6:$D$770,'2001'!$C$6:$C$770,$A8,'2001'!$B$6:$B$770,D$3)</f>
        <v>0</v>
      </c>
      <c r="E8" s="41">
        <f>B8+C8+D8</f>
        <v>79537</v>
      </c>
      <c r="H8" s="21"/>
    </row>
    <row r="9" spans="1:8" x14ac:dyDescent="0.25">
      <c r="A9" s="25" t="s">
        <v>20</v>
      </c>
      <c r="B9" s="40"/>
      <c r="C9" s="44">
        <f>SUMIFS('2001'!$D$6:$D$770,'2001'!$C$6:$C$770,$A9,'2001'!$B$6:$B$770,C$3)</f>
        <v>254807</v>
      </c>
      <c r="D9" s="45">
        <f>SUMIFS('2001'!$D$6:$D$770,'2001'!$C$6:$C$770,$A9,'2001'!$B$6:$B$770,D$3)</f>
        <v>0</v>
      </c>
      <c r="E9" s="41">
        <f t="shared" si="0"/>
        <v>254807</v>
      </c>
    </row>
    <row r="10" spans="1:8" x14ac:dyDescent="0.25">
      <c r="A10" s="25" t="s">
        <v>21</v>
      </c>
      <c r="B10" s="40"/>
      <c r="C10" s="44">
        <f>SUMIFS('2001'!$D$6:$D$770,'2001'!$C$6:$C$770,$A10,'2001'!$B$6:$B$770,C$3)</f>
        <v>73383</v>
      </c>
      <c r="D10" s="45">
        <f>SUMIFS('2001'!$D$6:$D$770,'2001'!$C$6:$C$770,$A10,'2001'!$B$6:$B$770,D$3)</f>
        <v>-1000</v>
      </c>
      <c r="E10" s="41">
        <f t="shared" si="0"/>
        <v>72383</v>
      </c>
    </row>
    <row r="11" spans="1:8" x14ac:dyDescent="0.25">
      <c r="A11" s="25" t="s">
        <v>22</v>
      </c>
      <c r="B11" s="40"/>
      <c r="C11" s="44">
        <f>SUMIFS('2001'!$D$6:$D$770,'2001'!$C$6:$C$770,$A11,'2001'!$B$6:$B$770,C$3)</f>
        <v>1912</v>
      </c>
      <c r="D11" s="45">
        <f>SUMIFS('2001'!$D$6:$D$770,'2001'!$C$6:$C$770,$A11,'2001'!$B$6:$B$770,D$3)</f>
        <v>0</v>
      </c>
      <c r="E11" s="41">
        <f t="shared" si="0"/>
        <v>1912</v>
      </c>
    </row>
    <row r="12" spans="1:8" x14ac:dyDescent="0.25">
      <c r="A12" s="25" t="s">
        <v>23</v>
      </c>
      <c r="B12" s="40"/>
      <c r="C12" s="44">
        <f>SUMIFS('2001'!$D$6:$D$770,'2001'!$C$6:$C$770,$A12,'2001'!$B$6:$B$770,C$3)</f>
        <v>20704</v>
      </c>
      <c r="D12" s="45">
        <f>SUMIFS('2001'!$D$6:$D$770,'2001'!$C$6:$C$770,$A12,'2001'!$B$6:$B$770,D$3)</f>
        <v>0</v>
      </c>
      <c r="E12" s="41">
        <f t="shared" si="0"/>
        <v>20704</v>
      </c>
    </row>
    <row r="13" spans="1:8" x14ac:dyDescent="0.25">
      <c r="A13" s="25" t="s">
        <v>24</v>
      </c>
      <c r="B13" s="40"/>
      <c r="C13" s="44">
        <f>SUMIFS('2001'!$D$6:$D$770,'2001'!$C$6:$C$770,$A13,'2001'!$B$6:$B$770,C$3)</f>
        <v>59495</v>
      </c>
      <c r="D13" s="45">
        <f>SUMIFS('2001'!$D$6:$D$770,'2001'!$C$6:$C$770,$A13,'2001'!$B$6:$B$770,D$3)</f>
        <v>0</v>
      </c>
      <c r="E13" s="41">
        <f t="shared" si="0"/>
        <v>59495</v>
      </c>
    </row>
    <row r="14" spans="1:8" x14ac:dyDescent="0.25">
      <c r="A14" s="25" t="s">
        <v>25</v>
      </c>
      <c r="B14" s="40"/>
      <c r="C14" s="44">
        <f>SUMIFS('2001'!$D$6:$D$770,'2001'!$C$6:$C$770,$A14,'2001'!$B$6:$B$770,C$3)</f>
        <v>47244</v>
      </c>
      <c r="D14" s="45">
        <f>SUMIFS('2001'!$D$6:$D$770,'2001'!$C$6:$C$770,$A14,'2001'!$B$6:$B$770,D$3)</f>
        <v>0</v>
      </c>
      <c r="E14" s="41">
        <f t="shared" si="0"/>
        <v>47244</v>
      </c>
    </row>
    <row r="15" spans="1:8" ht="15.75" thickBot="1" x14ac:dyDescent="0.3">
      <c r="A15" s="25" t="s">
        <v>26</v>
      </c>
      <c r="B15" s="40"/>
      <c r="C15" s="44">
        <f>SUMIFS('2001'!$D$6:$D$770,'2001'!$C$6:$C$770,$A15,'2001'!$B$6:$B$770,C$3)</f>
        <v>75001</v>
      </c>
      <c r="D15" s="45">
        <f>SUMIFS('2001'!$D$6:$D$770,'2001'!$C$6:$C$770,$A15,'2001'!$B$6:$B$770,D$3)</f>
        <v>0</v>
      </c>
      <c r="E15" s="41">
        <f t="shared" si="0"/>
        <v>75001</v>
      </c>
    </row>
    <row r="16" spans="1:8" ht="21" customHeight="1" thickBot="1" x14ac:dyDescent="0.3">
      <c r="A16" s="39" t="s">
        <v>15</v>
      </c>
      <c r="B16" s="38"/>
      <c r="C16" s="37"/>
      <c r="D16" s="37"/>
      <c r="E16" s="42"/>
    </row>
    <row r="17" spans="2:5" x14ac:dyDescent="0.25">
      <c r="B17" s="20"/>
      <c r="C17" s="20"/>
      <c r="D17" s="20"/>
      <c r="E17" s="43"/>
    </row>
    <row r="18" spans="2:5" x14ac:dyDescent="0.25">
      <c r="B18" s="20"/>
      <c r="C18" s="20"/>
      <c r="D18" s="20"/>
      <c r="E18" s="43"/>
    </row>
    <row r="19" spans="2:5" x14ac:dyDescent="0.25">
      <c r="B19" s="20"/>
      <c r="C19" s="20"/>
      <c r="D19" s="20"/>
      <c r="E19" s="21"/>
    </row>
  </sheetData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2001</vt:lpstr>
      <vt:lpstr>Holding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Wadha Alnassar</dc:creator>
  <cp:lastModifiedBy>Ali Mohamed</cp:lastModifiedBy>
  <dcterms:created xsi:type="dcterms:W3CDTF">2019-10-16T07:48:03Z</dcterms:created>
  <dcterms:modified xsi:type="dcterms:W3CDTF">2020-03-28T18:21:47Z</dcterms:modified>
</cp:coreProperties>
</file>