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NIS\Documents\"/>
    </mc:Choice>
  </mc:AlternateContent>
  <bookViews>
    <workbookView xWindow="0" yWindow="0" windowWidth="20490" windowHeight="7785"/>
  </bookViews>
  <sheets>
    <sheet name="ورقة1" sheetId="1" r:id="rId1"/>
    <sheet name="ورقة 2" sheetId="3" r:id="rId2"/>
    <sheet name="ورقة 3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4" l="1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D14" i="4"/>
  <c r="F14" i="4" s="1"/>
  <c r="D13" i="4"/>
  <c r="F13" i="4" s="1"/>
  <c r="D12" i="4"/>
  <c r="F12" i="4" s="1"/>
  <c r="D11" i="4"/>
  <c r="F11" i="4" s="1"/>
  <c r="F10" i="4"/>
  <c r="D10" i="4"/>
  <c r="F9" i="4"/>
  <c r="D9" i="4"/>
  <c r="F8" i="4"/>
  <c r="D8" i="4"/>
  <c r="F7" i="4"/>
  <c r="D7" i="4"/>
  <c r="F6" i="4"/>
  <c r="D6" i="4"/>
  <c r="F5" i="4"/>
  <c r="D5" i="4"/>
  <c r="F4" i="4"/>
  <c r="D4" i="4"/>
  <c r="F3" i="4"/>
  <c r="D3" i="4"/>
  <c r="F2" i="4"/>
  <c r="D2" i="4"/>
  <c r="D32" i="4" s="1"/>
  <c r="E32" i="3"/>
  <c r="D31" i="3"/>
  <c r="F31" i="3" s="1"/>
  <c r="D30" i="3"/>
  <c r="F30" i="3" s="1"/>
  <c r="D29" i="3"/>
  <c r="F29" i="3" s="1"/>
  <c r="D28" i="3"/>
  <c r="F28" i="3" s="1"/>
  <c r="D27" i="3"/>
  <c r="F27" i="3" s="1"/>
  <c r="D26" i="3"/>
  <c r="F26" i="3" s="1"/>
  <c r="D25" i="3"/>
  <c r="F25" i="3" s="1"/>
  <c r="D24" i="3"/>
  <c r="F24" i="3" s="1"/>
  <c r="D23" i="3"/>
  <c r="F23" i="3" s="1"/>
  <c r="D22" i="3"/>
  <c r="F22" i="3" s="1"/>
  <c r="D21" i="3"/>
  <c r="F21" i="3" s="1"/>
  <c r="D20" i="3"/>
  <c r="F20" i="3" s="1"/>
  <c r="D19" i="3"/>
  <c r="F19" i="3" s="1"/>
  <c r="D18" i="3"/>
  <c r="F18" i="3" s="1"/>
  <c r="D17" i="3"/>
  <c r="F17" i="3" s="1"/>
  <c r="D16" i="3"/>
  <c r="F16" i="3" s="1"/>
  <c r="D15" i="3"/>
  <c r="F15" i="3" s="1"/>
  <c r="D14" i="3"/>
  <c r="F14" i="3" s="1"/>
  <c r="D13" i="3"/>
  <c r="F13" i="3" s="1"/>
  <c r="D12" i="3"/>
  <c r="F12" i="3" s="1"/>
  <c r="D11" i="3"/>
  <c r="F11" i="3" s="1"/>
  <c r="D10" i="3"/>
  <c r="F10" i="3" s="1"/>
  <c r="D9" i="3"/>
  <c r="F9" i="3" s="1"/>
  <c r="D8" i="3"/>
  <c r="F8" i="3" s="1"/>
  <c r="D7" i="3"/>
  <c r="F7" i="3" s="1"/>
  <c r="D6" i="3"/>
  <c r="F6" i="3" s="1"/>
  <c r="D5" i="3"/>
  <c r="F5" i="3" s="1"/>
  <c r="D4" i="3"/>
  <c r="F4" i="3" s="1"/>
  <c r="D3" i="3"/>
  <c r="F3" i="3" s="1"/>
  <c r="D2" i="3"/>
  <c r="D32" i="3" s="1"/>
  <c r="D28" i="1"/>
  <c r="D29" i="1"/>
  <c r="D30" i="1"/>
  <c r="D31" i="1"/>
  <c r="F28" i="1"/>
  <c r="F29" i="1"/>
  <c r="F30" i="1"/>
  <c r="F31" i="1"/>
  <c r="E32" i="1"/>
  <c r="D2" i="1"/>
  <c r="F2" i="1" s="1"/>
  <c r="D3" i="1"/>
  <c r="F3" i="1" s="1"/>
  <c r="D4" i="1"/>
  <c r="F4" i="1" s="1"/>
  <c r="D5" i="1"/>
  <c r="F5" i="1" s="1"/>
  <c r="D6" i="1"/>
  <c r="F6" i="1" s="1"/>
  <c r="D7" i="1"/>
  <c r="F7" i="1" s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F32" i="4" l="1"/>
  <c r="F2" i="3"/>
  <c r="F32" i="3" s="1"/>
  <c r="D32" i="1"/>
  <c r="F32" i="1"/>
</calcChain>
</file>

<file path=xl/sharedStrings.xml><?xml version="1.0" encoding="utf-8"?>
<sst xmlns="http://schemas.openxmlformats.org/spreadsheetml/2006/main" count="90" uniqueCount="33">
  <si>
    <t>NOM ET PRENOM</t>
  </si>
  <si>
    <t>CRIDE</t>
  </si>
  <si>
    <t>المبلغ الصافي</t>
  </si>
  <si>
    <t>المجموع</t>
  </si>
  <si>
    <t>المبلغ المدفوع</t>
  </si>
  <si>
    <t>الباقي</t>
  </si>
  <si>
    <t>BENZALAT BODJMAA</t>
  </si>
  <si>
    <t>SOFAIN BEN AMMAR</t>
  </si>
  <si>
    <t>ANTRI ANTRI</t>
  </si>
  <si>
    <t>LANDO KRIMO</t>
  </si>
  <si>
    <t>HABIB MADRID</t>
  </si>
  <si>
    <t>TBESI HABIB</t>
  </si>
  <si>
    <t>BENZALAT ZOUAOUI</t>
  </si>
  <si>
    <t>AMARNI MOHAMED</t>
  </si>
  <si>
    <t>BACHIR BOUAZZA</t>
  </si>
  <si>
    <t>OUNIS ABDELHAK</t>
  </si>
  <si>
    <t>NOURDIN BENYDDA</t>
  </si>
  <si>
    <t>MOSTAFA DJEDID</t>
  </si>
  <si>
    <t>MOHAMED BENDAHOU</t>
  </si>
  <si>
    <t>MOHAMED AMIN BENCHIKHE</t>
  </si>
  <si>
    <t>CHIKHE BERABEH</t>
  </si>
  <si>
    <t>LAGOUN MEJDOUB</t>
  </si>
  <si>
    <t>OUSSAMA DAHAOUI</t>
  </si>
  <si>
    <t>CHAKER MESSAOUD</t>
  </si>
  <si>
    <t>SAYAD MEDAMIN</t>
  </si>
  <si>
    <t>BELKSAIRE MNAOUARE</t>
  </si>
  <si>
    <t>WALID MELALIH</t>
  </si>
  <si>
    <t>SAIDI HECHAM</t>
  </si>
  <si>
    <t>BAMOUSSA MOUHAMED</t>
  </si>
  <si>
    <t>MEBARKI MUSTAPHA</t>
  </si>
  <si>
    <t>TOUFIK MOKEDDEM</t>
  </si>
  <si>
    <t>BOUCHIKHI SEDDIK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</si>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</sst>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F32" totalsRowCount="1">
  <autoFilter ref="A1:F31"/>
  <tableColumns count="6">
    <tableColumn id="1" name="NOM ET PRENOM" totalsRowLabel="الإجمالي"/>
    <tableColumn id="2" name="CRIDE"/>
    <tableColumn id="3" name="المبلغ الصافي"/>
    <tableColumn id="4" name="المجموع" totalsRowFunction="sum" dataDxfId="5">
      <calculatedColumnFormula>الجدول1[[#This Row],[CRIDE]]+الجدول1[[#This Row],[المبلغ الصافي]]</calculatedColumnFormula>
    </tableColumn>
    <tableColumn id="5" name="المبلغ المدفوع" totalsRowFunction="sum"/>
    <tableColumn id="6" name="الباقي" totalsRowFunction="sum" dataDxfId="4">
      <calculatedColumnFormula>الجدول1[[#This Row],[المجموع]]-الجدول1[[#This Row],[المبلغ المدفوع]]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A1:F32" totalsRowCount="1">
  <autoFilter ref="A1:F31"/>
  <tableColumns count="6">
    <tableColumn id="1" name="NOM ET PRENOM" totalsRowLabel="الإجمالي"/>
    <tableColumn id="2" name="CRIDE"/>
    <tableColumn id="3" name="المبلغ الصافي"/>
    <tableColumn id="4" name="المجموع" totalsRowFunction="sum" dataDxfId="3">
      <calculatedColumnFormula>الجدول13[[#This Row],[CRIDE]]+الجدول13[[#This Row],[المبلغ الصافي]]</calculatedColumnFormula>
    </tableColumn>
    <tableColumn id="5" name="المبلغ المدفوع" totalsRowFunction="sum"/>
    <tableColumn id="6" name="الباقي" totalsRowFunction="sum" dataDxfId="2">
      <calculatedColumnFormula>الجدول13[[#This Row],[المجموع]]-الجدول13[[#This Row],[المبلغ المدفوع]]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الجدول134" displayName="الجدول134" ref="A1:F32" totalsRowCount="1">
  <autoFilter ref="A1:F31"/>
  <tableColumns count="6">
    <tableColumn id="1" name="NOM ET PRENOM" totalsRowLabel="الإجمالي"/>
    <tableColumn id="2" name="CRIDE"/>
    <tableColumn id="3" name="المبلغ الصافي"/>
    <tableColumn id="4" name="المجموع" totalsRowFunction="sum" dataDxfId="1">
      <calculatedColumnFormula>الجدول134[[#This Row],[CRIDE]]+الجدول134[[#This Row],[المبلغ الصافي]]</calculatedColumnFormula>
    </tableColumn>
    <tableColumn id="5" name="المبلغ المدفوع" totalsRowFunction="sum"/>
    <tableColumn id="6" name="الباقي" totalsRowFunction="sum" dataDxfId="0">
      <calculatedColumnFormula>الجدول134[[#This Row],[المجموع]]-الجدول134[[#This Row],[المبلغ المدفوع]]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B2" sqref="B2:B27"/>
    </sheetView>
  </sheetViews>
  <sheetFormatPr defaultRowHeight="14.25" x14ac:dyDescent="0.2"/>
  <cols>
    <col min="1" max="1" width="26.25" bestFit="1" customWidth="1"/>
    <col min="3" max="3" width="11.625" customWidth="1"/>
    <col min="5" max="5" width="11.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C2">
        <v>163850</v>
      </c>
      <c r="D2">
        <f>الجدول1[[#This Row],[CRIDE]]+الجدول1[[#This Row],[المبلغ الصافي]]</f>
        <v>163850</v>
      </c>
      <c r="F2">
        <f>الجدول1[[#This Row],[المجموع]]-الجدول1[[#This Row],[المبلغ المدفوع]]</f>
        <v>163850</v>
      </c>
    </row>
    <row r="3" spans="1:6" x14ac:dyDescent="0.2">
      <c r="A3" t="s">
        <v>7</v>
      </c>
      <c r="C3">
        <v>25000</v>
      </c>
      <c r="D3">
        <f>الجدول1[[#This Row],[CRIDE]]+الجدول1[[#This Row],[المبلغ الصافي]]</f>
        <v>25000</v>
      </c>
      <c r="F3">
        <f>الجدول1[[#This Row],[المجموع]]-الجدول1[[#This Row],[المبلغ المدفوع]]</f>
        <v>25000</v>
      </c>
    </row>
    <row r="4" spans="1:6" x14ac:dyDescent="0.2">
      <c r="A4" t="s">
        <v>8</v>
      </c>
      <c r="C4">
        <v>89700</v>
      </c>
      <c r="D4">
        <f>الجدول1[[#This Row],[CRIDE]]+الجدول1[[#This Row],[المبلغ الصافي]]</f>
        <v>89700</v>
      </c>
      <c r="F4">
        <f>الجدول1[[#This Row],[المجموع]]-الجدول1[[#This Row],[المبلغ المدفوع]]</f>
        <v>89700</v>
      </c>
    </row>
    <row r="5" spans="1:6" x14ac:dyDescent="0.2">
      <c r="A5" t="s">
        <v>9</v>
      </c>
      <c r="C5">
        <v>90000</v>
      </c>
      <c r="D5">
        <f>الجدول1[[#This Row],[CRIDE]]+الجدول1[[#This Row],[المبلغ الصافي]]</f>
        <v>90000</v>
      </c>
      <c r="F5">
        <f>الجدول1[[#This Row],[المجموع]]-الجدول1[[#This Row],[المبلغ المدفوع]]</f>
        <v>90000</v>
      </c>
    </row>
    <row r="6" spans="1:6" x14ac:dyDescent="0.2">
      <c r="A6" t="s">
        <v>10</v>
      </c>
      <c r="C6">
        <v>0</v>
      </c>
      <c r="D6">
        <f>الجدول1[[#This Row],[CRIDE]]+الجدول1[[#This Row],[المبلغ الصافي]]</f>
        <v>0</v>
      </c>
      <c r="F6">
        <f>الجدول1[[#This Row],[المجموع]]-الجدول1[[#This Row],[المبلغ المدفوع]]</f>
        <v>0</v>
      </c>
    </row>
    <row r="7" spans="1:6" x14ac:dyDescent="0.2">
      <c r="A7" t="s">
        <v>11</v>
      </c>
      <c r="C7">
        <v>41000</v>
      </c>
      <c r="D7">
        <f>الجدول1[[#This Row],[CRIDE]]+الجدول1[[#This Row],[المبلغ الصافي]]</f>
        <v>41000</v>
      </c>
      <c r="F7">
        <f>الجدول1[[#This Row],[المجموع]]-الجدول1[[#This Row],[المبلغ المدفوع]]</f>
        <v>41000</v>
      </c>
    </row>
    <row r="8" spans="1:6" x14ac:dyDescent="0.2">
      <c r="A8" t="s">
        <v>12</v>
      </c>
      <c r="C8">
        <v>170000</v>
      </c>
      <c r="D8">
        <f>الجدول1[[#This Row],[CRIDE]]+الجدول1[[#This Row],[المبلغ الصافي]]</f>
        <v>170000</v>
      </c>
      <c r="F8">
        <f>الجدول1[[#This Row],[المجموع]]-الجدول1[[#This Row],[المبلغ المدفوع]]</f>
        <v>170000</v>
      </c>
    </row>
    <row r="9" spans="1:6" x14ac:dyDescent="0.2">
      <c r="A9" t="s">
        <v>13</v>
      </c>
      <c r="C9">
        <v>29700</v>
      </c>
      <c r="D9">
        <f>الجدول1[[#This Row],[CRIDE]]+الجدول1[[#This Row],[المبلغ الصافي]]</f>
        <v>29700</v>
      </c>
      <c r="F9">
        <f>الجدول1[[#This Row],[المجموع]]-الجدول1[[#This Row],[المبلغ المدفوع]]</f>
        <v>29700</v>
      </c>
    </row>
    <row r="10" spans="1:6" x14ac:dyDescent="0.2">
      <c r="A10" t="s">
        <v>14</v>
      </c>
      <c r="C10">
        <v>119400</v>
      </c>
      <c r="D10">
        <f>الجدول1[[#This Row],[CRIDE]]+الجدول1[[#This Row],[المبلغ الصافي]]</f>
        <v>119400</v>
      </c>
      <c r="F10">
        <f>الجدول1[[#This Row],[المجموع]]-الجدول1[[#This Row],[المبلغ المدفوع]]</f>
        <v>119400</v>
      </c>
    </row>
    <row r="11" spans="1:6" x14ac:dyDescent="0.2">
      <c r="A11" t="s">
        <v>15</v>
      </c>
      <c r="C11">
        <v>20000</v>
      </c>
      <c r="D11">
        <f>الجدول1[[#This Row],[CRIDE]]+الجدول1[[#This Row],[المبلغ الصافي]]</f>
        <v>20000</v>
      </c>
      <c r="F11">
        <f>الجدول1[[#This Row],[المجموع]]-الجدول1[[#This Row],[المبلغ المدفوع]]</f>
        <v>20000</v>
      </c>
    </row>
    <row r="12" spans="1:6" x14ac:dyDescent="0.2">
      <c r="A12" t="s">
        <v>16</v>
      </c>
      <c r="C12">
        <v>10000</v>
      </c>
      <c r="D12">
        <f>الجدول1[[#This Row],[CRIDE]]+الجدول1[[#This Row],[المبلغ الصافي]]</f>
        <v>10000</v>
      </c>
      <c r="F12">
        <f>الجدول1[[#This Row],[المجموع]]-الجدول1[[#This Row],[المبلغ المدفوع]]</f>
        <v>10000</v>
      </c>
    </row>
    <row r="13" spans="1:6" x14ac:dyDescent="0.2">
      <c r="A13" t="s">
        <v>17</v>
      </c>
      <c r="C13">
        <v>16000</v>
      </c>
      <c r="D13">
        <f>الجدول1[[#This Row],[CRIDE]]+الجدول1[[#This Row],[المبلغ الصافي]]</f>
        <v>16000</v>
      </c>
      <c r="F13">
        <f>الجدول1[[#This Row],[المجموع]]-الجدول1[[#This Row],[المبلغ المدفوع]]</f>
        <v>16000</v>
      </c>
    </row>
    <row r="14" spans="1:6" x14ac:dyDescent="0.2">
      <c r="A14" t="s">
        <v>18</v>
      </c>
      <c r="C14">
        <v>60000</v>
      </c>
      <c r="D14">
        <f>الجدول1[[#This Row],[CRIDE]]+الجدول1[[#This Row],[المبلغ الصافي]]</f>
        <v>60000</v>
      </c>
      <c r="F14">
        <f>الجدول1[[#This Row],[المجموع]]-الجدول1[[#This Row],[المبلغ المدفوع]]</f>
        <v>60000</v>
      </c>
    </row>
    <row r="15" spans="1:6" x14ac:dyDescent="0.2">
      <c r="A15" t="s">
        <v>19</v>
      </c>
      <c r="C15">
        <v>0</v>
      </c>
      <c r="D15">
        <f>الجدول1[[#This Row],[CRIDE]]+الجدول1[[#This Row],[المبلغ الصافي]]</f>
        <v>0</v>
      </c>
      <c r="F15">
        <f>الجدول1[[#This Row],[المجموع]]-الجدول1[[#This Row],[المبلغ المدفوع]]</f>
        <v>0</v>
      </c>
    </row>
    <row r="16" spans="1:6" x14ac:dyDescent="0.2">
      <c r="A16" t="s">
        <v>20</v>
      </c>
      <c r="C16">
        <v>15000</v>
      </c>
      <c r="D16">
        <f>الجدول1[[#This Row],[CRIDE]]+الجدول1[[#This Row],[المبلغ الصافي]]</f>
        <v>15000</v>
      </c>
      <c r="F16">
        <f>الجدول1[[#This Row],[المجموع]]-الجدول1[[#This Row],[المبلغ المدفوع]]</f>
        <v>15000</v>
      </c>
    </row>
    <row r="17" spans="1:6" x14ac:dyDescent="0.2">
      <c r="A17" t="s">
        <v>21</v>
      </c>
      <c r="C17">
        <v>0</v>
      </c>
      <c r="D17">
        <f>الجدول1[[#This Row],[CRIDE]]+الجدول1[[#This Row],[المبلغ الصافي]]</f>
        <v>0</v>
      </c>
      <c r="F17">
        <f>الجدول1[[#This Row],[المجموع]]-الجدول1[[#This Row],[المبلغ المدفوع]]</f>
        <v>0</v>
      </c>
    </row>
    <row r="18" spans="1:6" x14ac:dyDescent="0.2">
      <c r="A18" t="s">
        <v>22</v>
      </c>
      <c r="C18">
        <v>16000</v>
      </c>
      <c r="D18">
        <f>الجدول1[[#This Row],[CRIDE]]+الجدول1[[#This Row],[المبلغ الصافي]]</f>
        <v>16000</v>
      </c>
      <c r="F18">
        <f>الجدول1[[#This Row],[المجموع]]-الجدول1[[#This Row],[المبلغ المدفوع]]</f>
        <v>16000</v>
      </c>
    </row>
    <row r="19" spans="1:6" x14ac:dyDescent="0.2">
      <c r="A19" t="s">
        <v>23</v>
      </c>
      <c r="C19">
        <v>10000</v>
      </c>
      <c r="D19">
        <f>الجدول1[[#This Row],[CRIDE]]+الجدول1[[#This Row],[المبلغ الصافي]]</f>
        <v>10000</v>
      </c>
      <c r="F19">
        <f>الجدول1[[#This Row],[المجموع]]-الجدول1[[#This Row],[المبلغ المدفوع]]</f>
        <v>10000</v>
      </c>
    </row>
    <row r="20" spans="1:6" x14ac:dyDescent="0.2">
      <c r="A20" t="s">
        <v>24</v>
      </c>
      <c r="C20">
        <v>10000</v>
      </c>
      <c r="D20">
        <f>الجدول1[[#This Row],[CRIDE]]+الجدول1[[#This Row],[المبلغ الصافي]]</f>
        <v>10000</v>
      </c>
      <c r="F20">
        <f>الجدول1[[#This Row],[المجموع]]-الجدول1[[#This Row],[المبلغ المدفوع]]</f>
        <v>10000</v>
      </c>
    </row>
    <row r="21" spans="1:6" x14ac:dyDescent="0.2">
      <c r="A21" t="s">
        <v>25</v>
      </c>
      <c r="C21">
        <v>30000</v>
      </c>
      <c r="D21">
        <f>الجدول1[[#This Row],[CRIDE]]+الجدول1[[#This Row],[المبلغ الصافي]]</f>
        <v>30000</v>
      </c>
      <c r="F21">
        <f>الجدول1[[#This Row],[المجموع]]-الجدول1[[#This Row],[المبلغ المدفوع]]</f>
        <v>30000</v>
      </c>
    </row>
    <row r="22" spans="1:6" x14ac:dyDescent="0.2">
      <c r="A22" t="s">
        <v>26</v>
      </c>
      <c r="C22">
        <v>11000</v>
      </c>
      <c r="D22">
        <f>الجدول1[[#This Row],[CRIDE]]+الجدول1[[#This Row],[المبلغ الصافي]]</f>
        <v>11000</v>
      </c>
      <c r="F22">
        <f>الجدول1[[#This Row],[المجموع]]-الجدول1[[#This Row],[المبلغ المدفوع]]</f>
        <v>11000</v>
      </c>
    </row>
    <row r="23" spans="1:6" x14ac:dyDescent="0.2">
      <c r="A23" t="s">
        <v>27</v>
      </c>
      <c r="C23">
        <v>6000</v>
      </c>
      <c r="D23">
        <f>الجدول1[[#This Row],[CRIDE]]+الجدول1[[#This Row],[المبلغ الصافي]]</f>
        <v>6000</v>
      </c>
      <c r="F23">
        <f>الجدول1[[#This Row],[المجموع]]-الجدول1[[#This Row],[المبلغ المدفوع]]</f>
        <v>6000</v>
      </c>
    </row>
    <row r="24" spans="1:6" x14ac:dyDescent="0.2">
      <c r="A24" t="s">
        <v>28</v>
      </c>
      <c r="C24">
        <v>25000</v>
      </c>
      <c r="D24">
        <f>الجدول1[[#This Row],[CRIDE]]+الجدول1[[#This Row],[المبلغ الصافي]]</f>
        <v>25000</v>
      </c>
      <c r="F24">
        <f>الجدول1[[#This Row],[المجموع]]-الجدول1[[#This Row],[المبلغ المدفوع]]</f>
        <v>25000</v>
      </c>
    </row>
    <row r="25" spans="1:6" x14ac:dyDescent="0.2">
      <c r="A25" t="s">
        <v>29</v>
      </c>
      <c r="C25">
        <v>5000</v>
      </c>
      <c r="D25">
        <f>الجدول1[[#This Row],[CRIDE]]+الجدول1[[#This Row],[المبلغ الصافي]]</f>
        <v>5000</v>
      </c>
      <c r="F25">
        <f>الجدول1[[#This Row],[المجموع]]-الجدول1[[#This Row],[المبلغ المدفوع]]</f>
        <v>5000</v>
      </c>
    </row>
    <row r="26" spans="1:6" x14ac:dyDescent="0.2">
      <c r="A26" t="s">
        <v>30</v>
      </c>
      <c r="C26">
        <v>30000</v>
      </c>
      <c r="D26">
        <f>الجدول1[[#This Row],[CRIDE]]+الجدول1[[#This Row],[المبلغ الصافي]]</f>
        <v>30000</v>
      </c>
      <c r="F26">
        <f>الجدول1[[#This Row],[المجموع]]-الجدول1[[#This Row],[المبلغ المدفوع]]</f>
        <v>30000</v>
      </c>
    </row>
    <row r="27" spans="1:6" x14ac:dyDescent="0.2">
      <c r="A27" t="s">
        <v>31</v>
      </c>
      <c r="C27">
        <v>25000</v>
      </c>
      <c r="D27">
        <f>الجدول1[[#This Row],[CRIDE]]+الجدول1[[#This Row],[المبلغ الصافي]]</f>
        <v>25000</v>
      </c>
      <c r="F27">
        <f>الجدول1[[#This Row],[المجموع]]-الجدول1[[#This Row],[المبلغ المدفوع]]</f>
        <v>25000</v>
      </c>
    </row>
    <row r="28" spans="1:6" x14ac:dyDescent="0.2">
      <c r="D28" s="1">
        <f>الجدول1[[#This Row],[CRIDE]]+الجدول1[[#This Row],[المبلغ الصافي]]</f>
        <v>0</v>
      </c>
      <c r="F28" s="1">
        <f>الجدول1[[#This Row],[المجموع]]-الجدول1[[#This Row],[المبلغ المدفوع]]</f>
        <v>0</v>
      </c>
    </row>
    <row r="29" spans="1:6" x14ac:dyDescent="0.2">
      <c r="D29" s="1">
        <f>الجدول1[[#This Row],[CRIDE]]+الجدول1[[#This Row],[المبلغ الصافي]]</f>
        <v>0</v>
      </c>
      <c r="F29" s="1">
        <f>الجدول1[[#This Row],[المجموع]]-الجدول1[[#This Row],[المبلغ المدفوع]]</f>
        <v>0</v>
      </c>
    </row>
    <row r="30" spans="1:6" x14ac:dyDescent="0.2">
      <c r="D30" s="1">
        <f>الجدول1[[#This Row],[CRIDE]]+الجدول1[[#This Row],[المبلغ الصافي]]</f>
        <v>0</v>
      </c>
      <c r="F30" s="1">
        <f>الجدول1[[#This Row],[المجموع]]-الجدول1[[#This Row],[المبلغ المدفوع]]</f>
        <v>0</v>
      </c>
    </row>
    <row r="31" spans="1:6" x14ac:dyDescent="0.2">
      <c r="D31" s="1">
        <f>الجدول1[[#This Row],[CRIDE]]+الجدول1[[#This Row],[المبلغ الصافي]]</f>
        <v>0</v>
      </c>
      <c r="F31" s="1">
        <f>الجدول1[[#This Row],[المجموع]]-الجدول1[[#This Row],[المبلغ المدفوع]]</f>
        <v>0</v>
      </c>
    </row>
    <row r="32" spans="1:6" x14ac:dyDescent="0.2">
      <c r="A32" t="s">
        <v>32</v>
      </c>
      <c r="D32">
        <f>SUBTOTAL(109,الجدول1[المجموع])</f>
        <v>1017650</v>
      </c>
      <c r="E32">
        <f>SUBTOTAL(109,الجدول1[المبلغ المدفوع])</f>
        <v>0</v>
      </c>
      <c r="F32">
        <f>SUBTOTAL(109,الجدول1[الباقي])</f>
        <v>1017650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11" sqref="E11"/>
    </sheetView>
  </sheetViews>
  <sheetFormatPr defaultRowHeight="14.25" x14ac:dyDescent="0.2"/>
  <cols>
    <col min="1" max="1" width="26.25" bestFit="1" customWidth="1"/>
    <col min="3" max="3" width="11.625" customWidth="1"/>
    <col min="5" max="5" width="11.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26300</v>
      </c>
      <c r="C2">
        <v>163850</v>
      </c>
      <c r="D2">
        <f>الجدول13[[#This Row],[CRIDE]]+الجدول13[[#This Row],[المبلغ الصافي]]</f>
        <v>190150</v>
      </c>
      <c r="E2">
        <v>165000</v>
      </c>
      <c r="F2">
        <f>الجدول13[[#This Row],[المجموع]]-الجدول13[[#This Row],[المبلغ المدفوع]]</f>
        <v>25150</v>
      </c>
    </row>
    <row r="3" spans="1:6" x14ac:dyDescent="0.2">
      <c r="A3" t="s">
        <v>7</v>
      </c>
      <c r="B3">
        <v>0</v>
      </c>
      <c r="C3">
        <v>25000</v>
      </c>
      <c r="D3">
        <f>الجدول13[[#This Row],[CRIDE]]+الجدول13[[#This Row],[المبلغ الصافي]]</f>
        <v>25000</v>
      </c>
      <c r="E3">
        <v>25000</v>
      </c>
      <c r="F3">
        <f>الجدول13[[#This Row],[المجموع]]-الجدول13[[#This Row],[المبلغ المدفوع]]</f>
        <v>0</v>
      </c>
    </row>
    <row r="4" spans="1:6" x14ac:dyDescent="0.2">
      <c r="A4" t="s">
        <v>8</v>
      </c>
      <c r="B4">
        <v>-20000</v>
      </c>
      <c r="C4">
        <v>89700</v>
      </c>
      <c r="D4">
        <f>الجدول13[[#This Row],[CRIDE]]+الجدول13[[#This Row],[المبلغ الصافي]]</f>
        <v>69700</v>
      </c>
      <c r="F4">
        <f>الجدول13[[#This Row],[المجموع]]-الجدول13[[#This Row],[المبلغ المدفوع]]</f>
        <v>69700</v>
      </c>
    </row>
    <row r="5" spans="1:6" x14ac:dyDescent="0.2">
      <c r="A5" t="s">
        <v>9</v>
      </c>
      <c r="B5">
        <v>0</v>
      </c>
      <c r="C5">
        <v>90000</v>
      </c>
      <c r="D5">
        <f>الجدول13[[#This Row],[CRIDE]]+الجدول13[[#This Row],[المبلغ الصافي]]</f>
        <v>90000</v>
      </c>
      <c r="E5">
        <v>60000</v>
      </c>
      <c r="F5">
        <f>الجدول13[[#This Row],[المجموع]]-الجدول13[[#This Row],[المبلغ المدفوع]]</f>
        <v>30000</v>
      </c>
    </row>
    <row r="6" spans="1:6" x14ac:dyDescent="0.2">
      <c r="A6" t="s">
        <v>10</v>
      </c>
      <c r="B6">
        <v>60000</v>
      </c>
      <c r="C6">
        <v>0</v>
      </c>
      <c r="D6">
        <f>الجدول13[[#This Row],[CRIDE]]+الجدول13[[#This Row],[المبلغ الصافي]]</f>
        <v>60000</v>
      </c>
      <c r="F6">
        <f>الجدول13[[#This Row],[المجموع]]-الجدول13[[#This Row],[المبلغ المدفوع]]</f>
        <v>60000</v>
      </c>
    </row>
    <row r="7" spans="1:6" x14ac:dyDescent="0.2">
      <c r="A7" t="s">
        <v>11</v>
      </c>
      <c r="B7">
        <v>0</v>
      </c>
      <c r="C7">
        <v>41000</v>
      </c>
      <c r="D7">
        <f>الجدول13[[#This Row],[CRIDE]]+الجدول13[[#This Row],[المبلغ الصافي]]</f>
        <v>41000</v>
      </c>
      <c r="F7">
        <f>الجدول13[[#This Row],[المجموع]]-الجدول13[[#This Row],[المبلغ المدفوع]]</f>
        <v>41000</v>
      </c>
    </row>
    <row r="8" spans="1:6" x14ac:dyDescent="0.2">
      <c r="A8" t="s">
        <v>12</v>
      </c>
      <c r="B8">
        <v>0</v>
      </c>
      <c r="C8">
        <v>170000</v>
      </c>
      <c r="D8">
        <f>الجدول13[[#This Row],[CRIDE]]+الجدول13[[#This Row],[المبلغ الصافي]]</f>
        <v>170000</v>
      </c>
      <c r="E8">
        <v>170000</v>
      </c>
      <c r="F8">
        <f>الجدول13[[#This Row],[المجموع]]-الجدول13[[#This Row],[المبلغ المدفوع]]</f>
        <v>0</v>
      </c>
    </row>
    <row r="9" spans="1:6" x14ac:dyDescent="0.2">
      <c r="A9" t="s">
        <v>13</v>
      </c>
      <c r="B9">
        <v>0</v>
      </c>
      <c r="C9">
        <v>29700</v>
      </c>
      <c r="D9">
        <f>الجدول13[[#This Row],[CRIDE]]+الجدول13[[#This Row],[المبلغ الصافي]]</f>
        <v>29700</v>
      </c>
      <c r="E9">
        <v>25000</v>
      </c>
      <c r="F9">
        <f>الجدول13[[#This Row],[المجموع]]-الجدول13[[#This Row],[المبلغ المدفوع]]</f>
        <v>4700</v>
      </c>
    </row>
    <row r="10" spans="1:6" x14ac:dyDescent="0.2">
      <c r="A10" t="s">
        <v>14</v>
      </c>
      <c r="B10">
        <v>0</v>
      </c>
      <c r="C10">
        <v>119400</v>
      </c>
      <c r="D10">
        <f>الجدول13[[#This Row],[CRIDE]]+الجدول13[[#This Row],[المبلغ الصافي]]</f>
        <v>119400</v>
      </c>
      <c r="E10">
        <v>119400</v>
      </c>
      <c r="F10">
        <f>الجدول13[[#This Row],[المجموع]]-الجدول13[[#This Row],[المبلغ المدفوع]]</f>
        <v>0</v>
      </c>
    </row>
    <row r="11" spans="1:6" x14ac:dyDescent="0.2">
      <c r="A11" t="s">
        <v>15</v>
      </c>
      <c r="B11">
        <v>0</v>
      </c>
      <c r="C11">
        <v>20000</v>
      </c>
      <c r="D11">
        <f>الجدول13[[#This Row],[CRIDE]]+الجدول13[[#This Row],[المبلغ الصافي]]</f>
        <v>20000</v>
      </c>
      <c r="F11">
        <f>الجدول13[[#This Row],[المجموع]]-الجدول13[[#This Row],[المبلغ المدفوع]]</f>
        <v>20000</v>
      </c>
    </row>
    <row r="12" spans="1:6" x14ac:dyDescent="0.2">
      <c r="A12" t="s">
        <v>16</v>
      </c>
      <c r="B12">
        <v>13000</v>
      </c>
      <c r="C12">
        <v>10000</v>
      </c>
      <c r="D12">
        <f>الجدول13[[#This Row],[CRIDE]]+الجدول13[[#This Row],[المبلغ الصافي]]</f>
        <v>23000</v>
      </c>
      <c r="F12">
        <f>الجدول13[[#This Row],[المجموع]]-الجدول13[[#This Row],[المبلغ المدفوع]]</f>
        <v>23000</v>
      </c>
    </row>
    <row r="13" spans="1:6" x14ac:dyDescent="0.2">
      <c r="A13" t="s">
        <v>17</v>
      </c>
      <c r="B13">
        <v>-5000</v>
      </c>
      <c r="C13">
        <v>16000</v>
      </c>
      <c r="D13">
        <f>الجدول13[[#This Row],[CRIDE]]+الجدول13[[#This Row],[المبلغ الصافي]]</f>
        <v>11000</v>
      </c>
      <c r="F13">
        <f>الجدول13[[#This Row],[المجموع]]-الجدول13[[#This Row],[المبلغ المدفوع]]</f>
        <v>11000</v>
      </c>
    </row>
    <row r="14" spans="1:6" x14ac:dyDescent="0.2">
      <c r="A14" t="s">
        <v>18</v>
      </c>
      <c r="B14">
        <v>0</v>
      </c>
      <c r="C14">
        <v>60000</v>
      </c>
      <c r="D14">
        <f>الجدول13[[#This Row],[CRIDE]]+الجدول13[[#This Row],[المبلغ الصافي]]</f>
        <v>60000</v>
      </c>
      <c r="E14">
        <v>60000</v>
      </c>
      <c r="F14">
        <f>الجدول13[[#This Row],[المجموع]]-الجدول13[[#This Row],[المبلغ المدفوع]]</f>
        <v>0</v>
      </c>
    </row>
    <row r="15" spans="1:6" x14ac:dyDescent="0.2">
      <c r="A15" t="s">
        <v>19</v>
      </c>
      <c r="B15">
        <v>4000</v>
      </c>
      <c r="C15">
        <v>0</v>
      </c>
      <c r="D15">
        <f>الجدول13[[#This Row],[CRIDE]]+الجدول13[[#This Row],[المبلغ الصافي]]</f>
        <v>4000</v>
      </c>
      <c r="F15">
        <f>الجدول13[[#This Row],[المجموع]]-الجدول13[[#This Row],[المبلغ المدفوع]]</f>
        <v>4000</v>
      </c>
    </row>
    <row r="16" spans="1:6" x14ac:dyDescent="0.2">
      <c r="A16" t="s">
        <v>20</v>
      </c>
      <c r="B16">
        <v>0</v>
      </c>
      <c r="C16">
        <v>15000</v>
      </c>
      <c r="D16">
        <f>الجدول13[[#This Row],[CRIDE]]+الجدول13[[#This Row],[المبلغ الصافي]]</f>
        <v>15000</v>
      </c>
      <c r="F16">
        <f>الجدول13[[#This Row],[المجموع]]-الجدول13[[#This Row],[المبلغ المدفوع]]</f>
        <v>15000</v>
      </c>
    </row>
    <row r="17" spans="1:6" x14ac:dyDescent="0.2">
      <c r="A17" t="s">
        <v>21</v>
      </c>
      <c r="B17">
        <v>1000</v>
      </c>
      <c r="C17">
        <v>0</v>
      </c>
      <c r="D17">
        <f>الجدول13[[#This Row],[CRIDE]]+الجدول13[[#This Row],[المبلغ الصافي]]</f>
        <v>1000</v>
      </c>
      <c r="F17">
        <f>الجدول13[[#This Row],[المجموع]]-الجدول13[[#This Row],[المبلغ المدفوع]]</f>
        <v>1000</v>
      </c>
    </row>
    <row r="18" spans="1:6" x14ac:dyDescent="0.2">
      <c r="A18" t="s">
        <v>22</v>
      </c>
      <c r="B18">
        <v>0</v>
      </c>
      <c r="C18">
        <v>16000</v>
      </c>
      <c r="D18">
        <f>الجدول13[[#This Row],[CRIDE]]+الجدول13[[#This Row],[المبلغ الصافي]]</f>
        <v>16000</v>
      </c>
      <c r="E18">
        <v>11000</v>
      </c>
      <c r="F18">
        <f>الجدول13[[#This Row],[المجموع]]-الجدول13[[#This Row],[المبلغ المدفوع]]</f>
        <v>5000</v>
      </c>
    </row>
    <row r="19" spans="1:6" x14ac:dyDescent="0.2">
      <c r="A19" t="s">
        <v>23</v>
      </c>
      <c r="B19">
        <v>0</v>
      </c>
      <c r="C19">
        <v>10000</v>
      </c>
      <c r="D19">
        <f>الجدول13[[#This Row],[CRIDE]]+الجدول13[[#This Row],[المبلغ الصافي]]</f>
        <v>10000</v>
      </c>
      <c r="E19">
        <v>10000</v>
      </c>
      <c r="F19">
        <f>الجدول13[[#This Row],[المجموع]]-الجدول13[[#This Row],[المبلغ المدفوع]]</f>
        <v>0</v>
      </c>
    </row>
    <row r="20" spans="1:6" x14ac:dyDescent="0.2">
      <c r="A20" t="s">
        <v>24</v>
      </c>
      <c r="B20">
        <v>0</v>
      </c>
      <c r="C20">
        <v>10000</v>
      </c>
      <c r="D20">
        <f>الجدول13[[#This Row],[CRIDE]]+الجدول13[[#This Row],[المبلغ الصافي]]</f>
        <v>10000</v>
      </c>
      <c r="E20">
        <v>10000</v>
      </c>
      <c r="F20">
        <f>الجدول13[[#This Row],[المجموع]]-الجدول13[[#This Row],[المبلغ المدفوع]]</f>
        <v>0</v>
      </c>
    </row>
    <row r="21" spans="1:6" x14ac:dyDescent="0.2">
      <c r="A21" t="s">
        <v>25</v>
      </c>
      <c r="B21">
        <v>0</v>
      </c>
      <c r="C21">
        <v>30000</v>
      </c>
      <c r="D21">
        <f>الجدول13[[#This Row],[CRIDE]]+الجدول13[[#This Row],[المبلغ الصافي]]</f>
        <v>30000</v>
      </c>
      <c r="E21">
        <v>30000</v>
      </c>
      <c r="F21">
        <f>الجدول13[[#This Row],[المجموع]]-الجدول13[[#This Row],[المبلغ المدفوع]]</f>
        <v>0</v>
      </c>
    </row>
    <row r="22" spans="1:6" x14ac:dyDescent="0.2">
      <c r="A22" t="s">
        <v>26</v>
      </c>
      <c r="B22">
        <v>0</v>
      </c>
      <c r="C22">
        <v>11000</v>
      </c>
      <c r="D22">
        <f>الجدول13[[#This Row],[CRIDE]]+الجدول13[[#This Row],[المبلغ الصافي]]</f>
        <v>11000</v>
      </c>
      <c r="F22">
        <f>الجدول13[[#This Row],[المجموع]]-الجدول13[[#This Row],[المبلغ المدفوع]]</f>
        <v>11000</v>
      </c>
    </row>
    <row r="23" spans="1:6" x14ac:dyDescent="0.2">
      <c r="A23" t="s">
        <v>27</v>
      </c>
      <c r="B23">
        <v>25000</v>
      </c>
      <c r="C23">
        <v>6000</v>
      </c>
      <c r="D23">
        <f>الجدول13[[#This Row],[CRIDE]]+الجدول13[[#This Row],[المبلغ الصافي]]</f>
        <v>31000</v>
      </c>
      <c r="F23">
        <f>الجدول13[[#This Row],[المجموع]]-الجدول13[[#This Row],[المبلغ المدفوع]]</f>
        <v>31000</v>
      </c>
    </row>
    <row r="24" spans="1:6" x14ac:dyDescent="0.2">
      <c r="A24" t="s">
        <v>28</v>
      </c>
      <c r="B24">
        <v>0</v>
      </c>
      <c r="C24">
        <v>25000</v>
      </c>
      <c r="D24">
        <f>الجدول13[[#This Row],[CRIDE]]+الجدول13[[#This Row],[المبلغ الصافي]]</f>
        <v>25000</v>
      </c>
      <c r="E24">
        <v>25000</v>
      </c>
      <c r="F24">
        <f>الجدول13[[#This Row],[المجموع]]-الجدول13[[#This Row],[المبلغ المدفوع]]</f>
        <v>0</v>
      </c>
    </row>
    <row r="25" spans="1:6" x14ac:dyDescent="0.2">
      <c r="A25" t="s">
        <v>29</v>
      </c>
      <c r="B25">
        <v>500</v>
      </c>
      <c r="C25">
        <v>5000</v>
      </c>
      <c r="D25">
        <f>الجدول13[[#This Row],[CRIDE]]+الجدول13[[#This Row],[المبلغ الصافي]]</f>
        <v>5500</v>
      </c>
      <c r="E25">
        <v>5500</v>
      </c>
      <c r="F25">
        <f>الجدول13[[#This Row],[المجموع]]-الجدول13[[#This Row],[المبلغ المدفوع]]</f>
        <v>0</v>
      </c>
    </row>
    <row r="26" spans="1:6" x14ac:dyDescent="0.2">
      <c r="A26" t="s">
        <v>30</v>
      </c>
      <c r="B26">
        <v>0</v>
      </c>
      <c r="C26">
        <v>30000</v>
      </c>
      <c r="D26">
        <f>الجدول13[[#This Row],[CRIDE]]+الجدول13[[#This Row],[المبلغ الصافي]]</f>
        <v>30000</v>
      </c>
      <c r="E26">
        <v>10000</v>
      </c>
      <c r="F26">
        <f>الجدول13[[#This Row],[المجموع]]-الجدول13[[#This Row],[المبلغ المدفوع]]</f>
        <v>20000</v>
      </c>
    </row>
    <row r="27" spans="1:6" x14ac:dyDescent="0.2">
      <c r="A27" t="s">
        <v>31</v>
      </c>
      <c r="B27">
        <v>0</v>
      </c>
      <c r="C27">
        <v>25000</v>
      </c>
      <c r="D27">
        <f>الجدول13[[#This Row],[CRIDE]]+الجدول13[[#This Row],[المبلغ الصافي]]</f>
        <v>25000</v>
      </c>
      <c r="E27">
        <v>20000</v>
      </c>
      <c r="F27">
        <f>الجدول13[[#This Row],[المجموع]]-الجدول13[[#This Row],[المبلغ المدفوع]]</f>
        <v>5000</v>
      </c>
    </row>
    <row r="28" spans="1:6" x14ac:dyDescent="0.2">
      <c r="D28" s="1">
        <f>الجدول13[[#This Row],[CRIDE]]+الجدول13[[#This Row],[المبلغ الصافي]]</f>
        <v>0</v>
      </c>
      <c r="F28" s="1">
        <f>الجدول13[[#This Row],[المجموع]]-الجدول13[[#This Row],[المبلغ المدفوع]]</f>
        <v>0</v>
      </c>
    </row>
    <row r="29" spans="1:6" x14ac:dyDescent="0.2">
      <c r="D29" s="1">
        <f>الجدول13[[#This Row],[CRIDE]]+الجدول13[[#This Row],[المبلغ الصافي]]</f>
        <v>0</v>
      </c>
      <c r="F29" s="1">
        <f>الجدول13[[#This Row],[المجموع]]-الجدول13[[#This Row],[المبلغ المدفوع]]</f>
        <v>0</v>
      </c>
    </row>
    <row r="30" spans="1:6" x14ac:dyDescent="0.2">
      <c r="D30" s="1">
        <f>الجدول13[[#This Row],[CRIDE]]+الجدول13[[#This Row],[المبلغ الصافي]]</f>
        <v>0</v>
      </c>
      <c r="F30" s="1">
        <f>الجدول13[[#This Row],[المجموع]]-الجدول13[[#This Row],[المبلغ المدفوع]]</f>
        <v>0</v>
      </c>
    </row>
    <row r="31" spans="1:6" x14ac:dyDescent="0.2">
      <c r="D31" s="1">
        <f>الجدول13[[#This Row],[CRIDE]]+الجدول13[[#This Row],[المبلغ الصافي]]</f>
        <v>0</v>
      </c>
      <c r="F31" s="1">
        <f>الجدول13[[#This Row],[المجموع]]-الجدول13[[#This Row],[المبلغ المدفوع]]</f>
        <v>0</v>
      </c>
    </row>
    <row r="32" spans="1:6" x14ac:dyDescent="0.2">
      <c r="A32" t="s">
        <v>32</v>
      </c>
      <c r="D32">
        <f>SUBTOTAL(109,الجدول13[المجموع])</f>
        <v>1122450</v>
      </c>
      <c r="E32">
        <f>SUBTOTAL(109,الجدول13[المبلغ المدفوع])</f>
        <v>745900</v>
      </c>
      <c r="F32">
        <f>SUBTOTAL(109,الجدول13[الباقي])</f>
        <v>376550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2" sqref="B2"/>
    </sheetView>
  </sheetViews>
  <sheetFormatPr defaultRowHeight="14.25" x14ac:dyDescent="0.2"/>
  <cols>
    <col min="1" max="1" width="26.25" bestFit="1" customWidth="1"/>
    <col min="3" max="3" width="11.625" customWidth="1"/>
    <col min="5" max="5" width="11.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25150</v>
      </c>
      <c r="D2">
        <f>الجدول134[[#This Row],[CRIDE]]+الجدول134[[#This Row],[المبلغ الصافي]]</f>
        <v>25150</v>
      </c>
      <c r="F2">
        <f>الجدول134[[#This Row],[المجموع]]-الجدول134[[#This Row],[المبلغ المدفوع]]</f>
        <v>25150</v>
      </c>
    </row>
    <row r="3" spans="1:6" x14ac:dyDescent="0.2">
      <c r="A3" t="s">
        <v>8</v>
      </c>
      <c r="B3">
        <v>69700</v>
      </c>
      <c r="D3">
        <f>الجدول134[[#This Row],[CRIDE]]+الجدول134[[#This Row],[المبلغ الصافي]]</f>
        <v>69700</v>
      </c>
      <c r="F3">
        <f>الجدول134[[#This Row],[المجموع]]-الجدول134[[#This Row],[المبلغ المدفوع]]</f>
        <v>69700</v>
      </c>
    </row>
    <row r="4" spans="1:6" x14ac:dyDescent="0.2">
      <c r="A4" t="s">
        <v>9</v>
      </c>
      <c r="B4">
        <v>30000</v>
      </c>
      <c r="D4">
        <f>الجدول134[[#This Row],[CRIDE]]+الجدول134[[#This Row],[المبلغ الصافي]]</f>
        <v>30000</v>
      </c>
      <c r="F4">
        <f>الجدول134[[#This Row],[المجموع]]-الجدول134[[#This Row],[المبلغ المدفوع]]</f>
        <v>30000</v>
      </c>
    </row>
    <row r="5" spans="1:6" x14ac:dyDescent="0.2">
      <c r="A5" t="s">
        <v>10</v>
      </c>
      <c r="B5">
        <v>60000</v>
      </c>
      <c r="D5">
        <f>الجدول134[[#This Row],[CRIDE]]+الجدول134[[#This Row],[المبلغ الصافي]]</f>
        <v>60000</v>
      </c>
      <c r="F5">
        <f>الجدول134[[#This Row],[المجموع]]-الجدول134[[#This Row],[المبلغ المدفوع]]</f>
        <v>60000</v>
      </c>
    </row>
    <row r="6" spans="1:6" x14ac:dyDescent="0.2">
      <c r="A6" t="s">
        <v>11</v>
      </c>
      <c r="B6">
        <v>41000</v>
      </c>
      <c r="D6">
        <f>الجدول134[[#This Row],[CRIDE]]+الجدول134[[#This Row],[المبلغ الصافي]]</f>
        <v>41000</v>
      </c>
      <c r="F6">
        <f>الجدول134[[#This Row],[المجموع]]-الجدول134[[#This Row],[المبلغ المدفوع]]</f>
        <v>41000</v>
      </c>
    </row>
    <row r="7" spans="1:6" x14ac:dyDescent="0.2">
      <c r="A7" t="s">
        <v>13</v>
      </c>
      <c r="B7">
        <v>4700</v>
      </c>
      <c r="D7">
        <f>الجدول134[[#This Row],[CRIDE]]+الجدول134[[#This Row],[المبلغ الصافي]]</f>
        <v>4700</v>
      </c>
      <c r="F7">
        <f>الجدول134[[#This Row],[المجموع]]-الجدول134[[#This Row],[المبلغ المدفوع]]</f>
        <v>4700</v>
      </c>
    </row>
    <row r="8" spans="1:6" x14ac:dyDescent="0.2">
      <c r="A8" t="s">
        <v>15</v>
      </c>
      <c r="B8">
        <v>20000</v>
      </c>
      <c r="D8">
        <f>الجدول134[[#This Row],[CRIDE]]+الجدول134[[#This Row],[المبلغ الصافي]]</f>
        <v>20000</v>
      </c>
      <c r="F8">
        <f>الجدول134[[#This Row],[المجموع]]-الجدول134[[#This Row],[المبلغ المدفوع]]</f>
        <v>20000</v>
      </c>
    </row>
    <row r="9" spans="1:6" x14ac:dyDescent="0.2">
      <c r="A9" t="s">
        <v>16</v>
      </c>
      <c r="B9">
        <v>23000</v>
      </c>
      <c r="D9">
        <f>الجدول134[[#This Row],[CRIDE]]+الجدول134[[#This Row],[المبلغ الصافي]]</f>
        <v>23000</v>
      </c>
      <c r="F9">
        <f>الجدول134[[#This Row],[المجموع]]-الجدول134[[#This Row],[المبلغ المدفوع]]</f>
        <v>23000</v>
      </c>
    </row>
    <row r="10" spans="1:6" x14ac:dyDescent="0.2">
      <c r="A10" t="s">
        <v>17</v>
      </c>
      <c r="B10">
        <v>11000</v>
      </c>
      <c r="D10">
        <f>الجدول134[[#This Row],[CRIDE]]+الجدول134[[#This Row],[المبلغ الصافي]]</f>
        <v>11000</v>
      </c>
      <c r="F10">
        <f>الجدول134[[#This Row],[المجموع]]-الجدول134[[#This Row],[المبلغ المدفوع]]</f>
        <v>11000</v>
      </c>
    </row>
    <row r="11" spans="1:6" x14ac:dyDescent="0.2">
      <c r="A11" t="s">
        <v>19</v>
      </c>
      <c r="B11">
        <v>4000</v>
      </c>
      <c r="D11">
        <f>الجدول134[[#This Row],[CRIDE]]+الجدول134[[#This Row],[المبلغ الصافي]]</f>
        <v>4000</v>
      </c>
      <c r="F11">
        <f>الجدول134[[#This Row],[المجموع]]-الجدول134[[#This Row],[المبلغ المدفوع]]</f>
        <v>4000</v>
      </c>
    </row>
    <row r="12" spans="1:6" x14ac:dyDescent="0.2">
      <c r="A12" t="s">
        <v>20</v>
      </c>
      <c r="B12">
        <v>15000</v>
      </c>
      <c r="D12">
        <f>الجدول134[[#This Row],[CRIDE]]+الجدول134[[#This Row],[المبلغ الصافي]]</f>
        <v>15000</v>
      </c>
      <c r="F12">
        <f>الجدول134[[#This Row],[المجموع]]-الجدول134[[#This Row],[المبلغ المدفوع]]</f>
        <v>15000</v>
      </c>
    </row>
    <row r="13" spans="1:6" x14ac:dyDescent="0.2">
      <c r="A13" t="s">
        <v>21</v>
      </c>
      <c r="B13">
        <v>1000</v>
      </c>
      <c r="D13">
        <f>الجدول134[[#This Row],[CRIDE]]+الجدول134[[#This Row],[المبلغ الصافي]]</f>
        <v>1000</v>
      </c>
      <c r="F13">
        <f>الجدول134[[#This Row],[المجموع]]-الجدول134[[#This Row],[المبلغ المدفوع]]</f>
        <v>1000</v>
      </c>
    </row>
    <row r="14" spans="1:6" x14ac:dyDescent="0.2">
      <c r="A14" t="s">
        <v>22</v>
      </c>
      <c r="B14">
        <v>5000</v>
      </c>
      <c r="D14">
        <f>الجدول134[[#This Row],[CRIDE]]+الجدول134[[#This Row],[المبلغ الصافي]]</f>
        <v>5000</v>
      </c>
      <c r="F14">
        <f>الجدول134[[#This Row],[المجموع]]-الجدول134[[#This Row],[المبلغ المدفوع]]</f>
        <v>5000</v>
      </c>
    </row>
    <row r="15" spans="1:6" x14ac:dyDescent="0.2">
      <c r="A15" t="s">
        <v>26</v>
      </c>
      <c r="B15">
        <v>11000</v>
      </c>
      <c r="D15">
        <f>الجدول134[[#This Row],[CRIDE]]+الجدول134[[#This Row],[المبلغ الصافي]]</f>
        <v>11000</v>
      </c>
      <c r="F15">
        <f>الجدول134[[#This Row],[المجموع]]-الجدول134[[#This Row],[المبلغ المدفوع]]</f>
        <v>11000</v>
      </c>
    </row>
    <row r="16" spans="1:6" x14ac:dyDescent="0.2">
      <c r="A16" t="s">
        <v>27</v>
      </c>
      <c r="B16">
        <v>31000</v>
      </c>
      <c r="D16">
        <f>الجدول134[[#This Row],[CRIDE]]+الجدول134[[#This Row],[المبلغ الصافي]]</f>
        <v>31000</v>
      </c>
      <c r="F16">
        <f>الجدول134[[#This Row],[المجموع]]-الجدول134[[#This Row],[المبلغ المدفوع]]</f>
        <v>31000</v>
      </c>
    </row>
    <row r="17" spans="1:6" x14ac:dyDescent="0.2">
      <c r="A17" t="s">
        <v>30</v>
      </c>
      <c r="B17">
        <v>20000</v>
      </c>
      <c r="D17">
        <f>الجدول134[[#This Row],[CRIDE]]+الجدول134[[#This Row],[المبلغ الصافي]]</f>
        <v>20000</v>
      </c>
      <c r="F17">
        <f>الجدول134[[#This Row],[المجموع]]-الجدول134[[#This Row],[المبلغ المدفوع]]</f>
        <v>20000</v>
      </c>
    </row>
    <row r="18" spans="1:6" x14ac:dyDescent="0.2">
      <c r="A18" t="s">
        <v>31</v>
      </c>
      <c r="B18">
        <v>5000</v>
      </c>
      <c r="D18">
        <f>الجدول134[[#This Row],[CRIDE]]+الجدول134[[#This Row],[المبلغ الصافي]]</f>
        <v>5000</v>
      </c>
      <c r="F18">
        <f>الجدول134[[#This Row],[المجموع]]-الجدول134[[#This Row],[المبلغ المدفوع]]</f>
        <v>5000</v>
      </c>
    </row>
    <row r="19" spans="1:6" x14ac:dyDescent="0.2">
      <c r="D19">
        <f>الجدول134[[#This Row],[CRIDE]]+الجدول134[[#This Row],[المبلغ الصافي]]</f>
        <v>0</v>
      </c>
      <c r="F19">
        <f>الجدول134[[#This Row],[المجموع]]-الجدول134[[#This Row],[المبلغ المدفوع]]</f>
        <v>0</v>
      </c>
    </row>
    <row r="20" spans="1:6" x14ac:dyDescent="0.2">
      <c r="D20">
        <f>الجدول134[[#This Row],[CRIDE]]+الجدول134[[#This Row],[المبلغ الصافي]]</f>
        <v>0</v>
      </c>
      <c r="F20">
        <f>الجدول134[[#This Row],[المجموع]]-الجدول134[[#This Row],[المبلغ المدفوع]]</f>
        <v>0</v>
      </c>
    </row>
    <row r="21" spans="1:6" x14ac:dyDescent="0.2">
      <c r="D21">
        <f>الجدول134[[#This Row],[CRIDE]]+الجدول134[[#This Row],[المبلغ الصافي]]</f>
        <v>0</v>
      </c>
      <c r="F21">
        <f>الجدول134[[#This Row],[المجموع]]-الجدول134[[#This Row],[المبلغ المدفوع]]</f>
        <v>0</v>
      </c>
    </row>
    <row r="22" spans="1:6" x14ac:dyDescent="0.2">
      <c r="D22">
        <f>الجدول134[[#This Row],[CRIDE]]+الجدول134[[#This Row],[المبلغ الصافي]]</f>
        <v>0</v>
      </c>
      <c r="F22">
        <f>الجدول134[[#This Row],[المجموع]]-الجدول134[[#This Row],[المبلغ المدفوع]]</f>
        <v>0</v>
      </c>
    </row>
    <row r="23" spans="1:6" x14ac:dyDescent="0.2">
      <c r="D23">
        <f>الجدول134[[#This Row],[CRIDE]]+الجدول134[[#This Row],[المبلغ الصافي]]</f>
        <v>0</v>
      </c>
      <c r="F23">
        <f>الجدول134[[#This Row],[المجموع]]-الجدول134[[#This Row],[المبلغ المدفوع]]</f>
        <v>0</v>
      </c>
    </row>
    <row r="24" spans="1:6" x14ac:dyDescent="0.2">
      <c r="D24">
        <f>الجدول134[[#This Row],[CRIDE]]+الجدول134[[#This Row],[المبلغ الصافي]]</f>
        <v>0</v>
      </c>
      <c r="F24">
        <f>الجدول134[[#This Row],[المجموع]]-الجدول134[[#This Row],[المبلغ المدفوع]]</f>
        <v>0</v>
      </c>
    </row>
    <row r="25" spans="1:6" x14ac:dyDescent="0.2">
      <c r="D25">
        <f>الجدول134[[#This Row],[CRIDE]]+الجدول134[[#This Row],[المبلغ الصافي]]</f>
        <v>0</v>
      </c>
      <c r="F25">
        <f>الجدول134[[#This Row],[المجموع]]-الجدول134[[#This Row],[المبلغ المدفوع]]</f>
        <v>0</v>
      </c>
    </row>
    <row r="26" spans="1:6" x14ac:dyDescent="0.2">
      <c r="D26">
        <f>الجدول134[[#This Row],[CRIDE]]+الجدول134[[#This Row],[المبلغ الصافي]]</f>
        <v>0</v>
      </c>
      <c r="F26">
        <f>الجدول134[[#This Row],[المجموع]]-الجدول134[[#This Row],[المبلغ المدفوع]]</f>
        <v>0</v>
      </c>
    </row>
    <row r="27" spans="1:6" x14ac:dyDescent="0.2">
      <c r="D27">
        <f>الجدول134[[#This Row],[CRIDE]]+الجدول134[[#This Row],[المبلغ الصافي]]</f>
        <v>0</v>
      </c>
      <c r="F27">
        <f>الجدول134[[#This Row],[المجموع]]-الجدول134[[#This Row],[المبلغ المدفوع]]</f>
        <v>0</v>
      </c>
    </row>
    <row r="28" spans="1:6" x14ac:dyDescent="0.2">
      <c r="D28" s="1">
        <f>الجدول134[[#This Row],[CRIDE]]+الجدول134[[#This Row],[المبلغ الصافي]]</f>
        <v>0</v>
      </c>
      <c r="F28" s="1">
        <f>الجدول134[[#This Row],[المجموع]]-الجدول134[[#This Row],[المبلغ المدفوع]]</f>
        <v>0</v>
      </c>
    </row>
    <row r="29" spans="1:6" x14ac:dyDescent="0.2">
      <c r="D29" s="1">
        <f>الجدول134[[#This Row],[CRIDE]]+الجدول134[[#This Row],[المبلغ الصافي]]</f>
        <v>0</v>
      </c>
      <c r="F29" s="1">
        <f>الجدول134[[#This Row],[المجموع]]-الجدول134[[#This Row],[المبلغ المدفوع]]</f>
        <v>0</v>
      </c>
    </row>
    <row r="30" spans="1:6" x14ac:dyDescent="0.2">
      <c r="D30" s="1">
        <f>الجدول134[[#This Row],[CRIDE]]+الجدول134[[#This Row],[المبلغ الصافي]]</f>
        <v>0</v>
      </c>
      <c r="F30" s="1">
        <f>الجدول134[[#This Row],[المجموع]]-الجدول134[[#This Row],[المبلغ المدفوع]]</f>
        <v>0</v>
      </c>
    </row>
    <row r="31" spans="1:6" x14ac:dyDescent="0.2">
      <c r="D31" s="1">
        <f>الجدول134[[#This Row],[CRIDE]]+الجدول134[[#This Row],[المبلغ الصافي]]</f>
        <v>0</v>
      </c>
      <c r="F31" s="1">
        <f>الجدول134[[#This Row],[المجموع]]-الجدول134[[#This Row],[المبلغ المدفوع]]</f>
        <v>0</v>
      </c>
    </row>
    <row r="32" spans="1:6" x14ac:dyDescent="0.2">
      <c r="A32" t="s">
        <v>32</v>
      </c>
      <c r="D32">
        <f>SUBTOTAL(109,الجدول134[المجموع])</f>
        <v>376550</v>
      </c>
      <c r="E32">
        <f>SUBTOTAL(109,الجدول134[المبلغ المدفوع])</f>
        <v>0</v>
      </c>
      <c r="F32">
        <f>SUBTOTAL(109,الجدول134[الباقي])</f>
        <v>376550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 2</vt:lpstr>
      <vt:lpstr>ورقة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ELANIS</dc:creator>
  <cp:lastModifiedBy>ELANIS</cp:lastModifiedBy>
  <dcterms:created xsi:type="dcterms:W3CDTF">2020-04-07T22:08:20Z</dcterms:created>
  <dcterms:modified xsi:type="dcterms:W3CDTF">2020-04-07T22:32:56Z</dcterms:modified>
</cp:coreProperties>
</file>