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filterPrivacy="1" defaultThemeVersion="124226"/>
  <xr:revisionPtr revIDLastSave="0" documentId="13_ncr:1_{EE5188E4-5E32-4C87-B997-0D9E531F3137}" xr6:coauthVersionLast="45" xr6:coauthVersionMax="45" xr10:uidLastSave="{00000000-0000-0000-0000-000000000000}"/>
  <bookViews>
    <workbookView xWindow="-120" yWindow="-120" windowWidth="20730" windowHeight="11160" tabRatio="937" firstSheet="1" activeTab="1" xr2:uid="{00000000-000D-0000-FFFF-FFFF00000000}"/>
  </bookViews>
  <sheets>
    <sheet name="RB (2)" sheetId="22" r:id="rId1"/>
    <sheet name="CM YTD" sheetId="15" r:id="rId2"/>
    <sheet name="RB" sheetId="7" r:id="rId3"/>
  </sheets>
  <definedNames>
    <definedName name="_xlnm._FilterDatabase" localSheetId="1" hidden="1">'CM YTD'!$A$1:$C$1053</definedName>
  </definedNames>
  <calcPr calcId="191029"/>
  <pivotCaches>
    <pivotCache cacheId="0" r:id="rId4"/>
    <pivotCache cacheId="1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7" l="1"/>
  <c r="D3" i="7"/>
  <c r="C4" i="7"/>
  <c r="C3" i="7"/>
  <c r="B4" i="7"/>
  <c r="B3" i="7"/>
  <c r="M4" i="7"/>
  <c r="L4" i="7"/>
  <c r="K4" i="7"/>
  <c r="J4" i="7"/>
  <c r="I4" i="7"/>
  <c r="H4" i="7"/>
  <c r="G4" i="7"/>
  <c r="F4" i="7"/>
  <c r="E4" i="7"/>
  <c r="M3" i="7"/>
  <c r="L3" i="7"/>
  <c r="K3" i="7"/>
  <c r="J3" i="7"/>
  <c r="J5" i="7" s="1"/>
  <c r="I3" i="7"/>
  <c r="I5" i="7" s="1"/>
  <c r="H3" i="7"/>
  <c r="H5" i="7" s="1"/>
  <c r="G3" i="7"/>
  <c r="G5" i="7" s="1"/>
  <c r="F3" i="7"/>
  <c r="E3" i="7"/>
  <c r="L5" i="7" l="1"/>
  <c r="E5" i="7"/>
  <c r="M5" i="7"/>
  <c r="B5" i="7"/>
  <c r="F5" i="7"/>
  <c r="C5" i="7"/>
  <c r="K5" i="7"/>
  <c r="D5" i="7"/>
  <c r="A85" i="22" l="1"/>
  <c r="B41" i="22"/>
  <c r="B40" i="22"/>
  <c r="B39" i="22"/>
  <c r="B38" i="22"/>
  <c r="B37" i="22"/>
  <c r="C24" i="22"/>
  <c r="B24" i="22"/>
  <c r="C23" i="22"/>
  <c r="B23" i="22"/>
  <c r="C22" i="22"/>
  <c r="B22" i="22"/>
  <c r="C17" i="22"/>
  <c r="B17" i="22"/>
  <c r="C16" i="22"/>
  <c r="B16" i="22"/>
  <c r="C15" i="22"/>
  <c r="B15" i="22"/>
  <c r="C9" i="22"/>
  <c r="B9" i="22"/>
  <c r="C8" i="22"/>
  <c r="B8" i="22"/>
  <c r="C7" i="22"/>
  <c r="B7" i="22"/>
  <c r="C6" i="22"/>
  <c r="C5" i="22"/>
  <c r="B5" i="22"/>
  <c r="B11" i="22" s="1"/>
  <c r="B12" i="22" s="1"/>
  <c r="A1" i="22"/>
  <c r="B25" i="22" l="1"/>
  <c r="C25" i="22"/>
  <c r="B18" i="22"/>
  <c r="C18" i="22"/>
  <c r="D33" i="22" l="1"/>
  <c r="B31" i="22"/>
  <c r="C33" i="22"/>
  <c r="D32" i="22"/>
  <c r="B30" i="22"/>
  <c r="C31" i="22"/>
  <c r="C32" i="22"/>
  <c r="B33" i="22"/>
  <c r="C30" i="22"/>
  <c r="B32" i="22"/>
  <c r="C29" i="22"/>
  <c r="B29" i="22"/>
  <c r="C34" i="22" l="1"/>
  <c r="B34" i="22"/>
  <c r="B26" i="22" l="1"/>
  <c r="B19" i="22"/>
  <c r="B35" i="22"/>
  <c r="C26" i="22" l="1"/>
  <c r="C19" i="22"/>
  <c r="C35" i="22"/>
  <c r="B81" i="22" l="1"/>
  <c r="B79" i="22"/>
  <c r="B82" i="22" s="1"/>
  <c r="B80" i="22"/>
  <c r="D23" i="22" l="1"/>
  <c r="D45" i="22"/>
  <c r="C45" i="22"/>
  <c r="B45" i="22"/>
  <c r="D46" i="22"/>
  <c r="C10" i="22"/>
  <c r="C11" i="22" s="1"/>
  <c r="C12" i="22" s="1"/>
  <c r="C46" i="22"/>
  <c r="B46" i="22"/>
  <c r="B83" i="22"/>
  <c r="D24" i="22"/>
  <c r="D15" i="22"/>
  <c r="D29" i="22"/>
  <c r="D17" i="22"/>
  <c r="D31" i="22"/>
  <c r="D30" i="22"/>
  <c r="D16" i="22"/>
  <c r="D22" i="22"/>
  <c r="D18" i="22" l="1"/>
  <c r="D19" i="22" s="1"/>
  <c r="B47" i="22"/>
  <c r="B48" i="22" s="1"/>
  <c r="D25" i="22"/>
  <c r="D26" i="22" s="1"/>
  <c r="D34" i="22"/>
  <c r="D35" i="22" s="1"/>
  <c r="C47" i="22"/>
  <c r="C48" i="22" s="1"/>
  <c r="D47" i="22"/>
  <c r="D48" i="22" s="1"/>
</calcChain>
</file>

<file path=xl/sharedStrings.xml><?xml version="1.0" encoding="utf-8"?>
<sst xmlns="http://schemas.openxmlformats.org/spreadsheetml/2006/main" count="2242" uniqueCount="84">
  <si>
    <t>Customer Code</t>
  </si>
  <si>
    <t>Customer Name</t>
  </si>
  <si>
    <t>Region</t>
  </si>
  <si>
    <t>Segment Commercial</t>
  </si>
  <si>
    <t>Segment Application</t>
  </si>
  <si>
    <t>Gross sales Volume</t>
  </si>
  <si>
    <t>Contribution</t>
  </si>
  <si>
    <t>YTD</t>
  </si>
  <si>
    <t>EGP</t>
  </si>
  <si>
    <t>EUROPE</t>
  </si>
  <si>
    <t>TAGHLEEF INDUSTRIES SPA</t>
  </si>
  <si>
    <t>MEA</t>
  </si>
  <si>
    <t>ROTOHOUSE  FOR  PRINTING</t>
  </si>
  <si>
    <t>EL - FARASHA FOR PRINT &amp; WRAPPING</t>
  </si>
  <si>
    <t>BEUCKE TIEFDRUCK GMBH</t>
  </si>
  <si>
    <t>EGYPTIAN CANADIAN CO.</t>
  </si>
  <si>
    <t>HUHTAMAKI FLEXIBLE PACKAGING</t>
  </si>
  <si>
    <t>TAGHLEEF INDUSTRIES INC.</t>
  </si>
  <si>
    <t>AMERICAS</t>
  </si>
  <si>
    <t>AERA S.A.</t>
  </si>
  <si>
    <t>S.C.MAROLI TRADING SRL</t>
  </si>
  <si>
    <t>PLASTICOS DEL SEGURA S.L.</t>
  </si>
  <si>
    <t>INTERNI FILM BVBA</t>
  </si>
  <si>
    <t>BOGOPHANE SRL</t>
  </si>
  <si>
    <t>Grade A</t>
  </si>
  <si>
    <t>Scrap</t>
  </si>
  <si>
    <t>Returned</t>
  </si>
  <si>
    <t>Substandrad</t>
  </si>
  <si>
    <t>VALUE ADDED</t>
  </si>
  <si>
    <t>SAICA FLEX LUXEMBOURG S.A.</t>
  </si>
  <si>
    <t>EUR</t>
  </si>
  <si>
    <t>STANDARD</t>
  </si>
  <si>
    <t>GBP</t>
  </si>
  <si>
    <t>USD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</si>
  <si>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</si>
  <si>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</si>
  <si>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</si>
  <si>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</si>
  <si>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</si>
  <si>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</si>
  <si>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</si>
  <si>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</si>
  <si>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</si>
  <si>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</si>
  <si>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</si>
  <si>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</si>
  <si>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FLEXIBLE PACKAGING</t>
  </si>
  <si>
    <t>LABELS</t>
  </si>
  <si>
    <t>TECHNICAL FILMS</t>
  </si>
  <si>
    <t>Sales Gross Revenue</t>
  </si>
  <si>
    <t>SPECIALTY</t>
  </si>
  <si>
    <t>SAICA FLEX NETHERLANDS B.V.</t>
  </si>
  <si>
    <t>SAICA FLEX UK LIMITED BUXTON</t>
  </si>
  <si>
    <t>Total</t>
  </si>
  <si>
    <t>SUB CONTINENT</t>
  </si>
  <si>
    <t>ASIA PACIFIC</t>
  </si>
  <si>
    <t>Y</t>
  </si>
  <si>
    <t>N</t>
  </si>
  <si>
    <t>Contractual</t>
  </si>
  <si>
    <t>Non Contractual</t>
  </si>
  <si>
    <t>No. of Customers</t>
  </si>
  <si>
    <t>Grand Total</t>
  </si>
  <si>
    <t>Sum of Rebates</t>
  </si>
  <si>
    <t>CUSTOMER MIX</t>
  </si>
  <si>
    <t>Rebate</t>
  </si>
  <si>
    <t>Sum of Gross sales Volume</t>
  </si>
  <si>
    <t>Sales Mix-Contribution</t>
  </si>
  <si>
    <t>Description</t>
  </si>
  <si>
    <t>Quantity</t>
  </si>
  <si>
    <t>Value</t>
  </si>
  <si>
    <t>Price adjustments</t>
  </si>
  <si>
    <t>Overall Sales &amp; Spread</t>
  </si>
  <si>
    <t>SALES MIX -CURRENCY</t>
  </si>
  <si>
    <t>AUD</t>
  </si>
  <si>
    <t>Sum of Sales Gross Revenue</t>
  </si>
  <si>
    <t>Month</t>
  </si>
  <si>
    <t>SAICA FLEX UK LIMITED WIGAN</t>
  </si>
  <si>
    <t>Sales Volume</t>
  </si>
  <si>
    <t>Gross Revenue</t>
  </si>
  <si>
    <t>CUSTOMER MIX No. of Customers</t>
  </si>
  <si>
    <t>Type</t>
  </si>
  <si>
    <t>متعاقدين</t>
  </si>
  <si>
    <t>بدون عقود</t>
  </si>
  <si>
    <t>التعاقد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</si>
</sst>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Verdana"/>
      <family val="2"/>
    </font>
    <font>
      <b/>
      <sz val="11"/>
      <color theme="0"/>
      <name val="Calibri"/>
      <family val="2"/>
      <scheme val="minor"/>
    </font>
    <font>
      <b/>
      <sz val="14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43" fontId="0" fillId="0" borderId="0" xfId="1" applyFont="1"/>
    <xf numFmtId="49" fontId="4" fillId="4" borderId="1" xfId="2" applyNumberFormat="1" applyFont="1" applyFill="1" applyBorder="1" applyAlignment="1">
      <alignment horizontal="center" vertical="center" wrapText="1"/>
    </xf>
    <xf numFmtId="0" fontId="0" fillId="0" borderId="0" xfId="0" applyFont="1"/>
    <xf numFmtId="164" fontId="0" fillId="0" borderId="0" xfId="0" applyNumberFormat="1" applyFont="1" applyAlignment="1">
      <alignment horizontal="center" vertical="center"/>
    </xf>
    <xf numFmtId="0" fontId="2" fillId="0" borderId="2" xfId="0" applyFont="1" applyBorder="1"/>
    <xf numFmtId="0" fontId="8" fillId="5" borderId="0" xfId="0" applyFont="1" applyFill="1"/>
    <xf numFmtId="164" fontId="5" fillId="0" borderId="2" xfId="0" applyNumberFormat="1" applyFont="1" applyBorder="1" applyAlignment="1">
      <alignment horizontal="center" vertical="center"/>
    </xf>
    <xf numFmtId="164" fontId="0" fillId="0" borderId="0" xfId="0" applyNumberFormat="1"/>
    <xf numFmtId="43" fontId="0" fillId="0" borderId="0" xfId="0" applyNumberFormat="1"/>
    <xf numFmtId="164" fontId="0" fillId="0" borderId="0" xfId="1" applyNumberFormat="1" applyFont="1"/>
    <xf numFmtId="0" fontId="8" fillId="5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7" borderId="1" xfId="8" applyFont="1" applyFill="1" applyBorder="1"/>
    <xf numFmtId="166" fontId="2" fillId="0" borderId="1" xfId="6" applyNumberFormat="1" applyFont="1" applyBorder="1" applyAlignment="1">
      <alignment horizontal="center" vertical="center"/>
    </xf>
    <xf numFmtId="41" fontId="0" fillId="0" borderId="0" xfId="0" applyNumberFormat="1"/>
    <xf numFmtId="166" fontId="8" fillId="6" borderId="0" xfId="0" applyNumberFormat="1" applyFont="1" applyFill="1"/>
    <xf numFmtId="164" fontId="8" fillId="6" borderId="0" xfId="1" applyNumberFormat="1" applyFont="1" applyFill="1"/>
    <xf numFmtId="164" fontId="0" fillId="0" borderId="0" xfId="0" applyNumberFormat="1" applyFont="1" applyFill="1" applyAlignment="1">
      <alignment horizontal="center" vertical="center"/>
    </xf>
    <xf numFmtId="1" fontId="0" fillId="0" borderId="0" xfId="1" applyNumberFormat="1" applyFont="1"/>
    <xf numFmtId="1" fontId="8" fillId="6" borderId="0" xfId="1" applyNumberFormat="1" applyFont="1" applyFill="1" applyAlignment="1">
      <alignment horizontal="center" vertical="center"/>
    </xf>
    <xf numFmtId="0" fontId="2" fillId="3" borderId="0" xfId="0" applyFont="1" applyFill="1"/>
    <xf numFmtId="0" fontId="0" fillId="0" borderId="0" xfId="0" applyNumberFormat="1"/>
    <xf numFmtId="49" fontId="8" fillId="5" borderId="0" xfId="0" applyNumberFormat="1" applyFont="1" applyFill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5" fillId="8" borderId="0" xfId="0" applyFont="1" applyFill="1" applyBorder="1" applyAlignment="1">
      <alignment horizontal="center"/>
    </xf>
    <xf numFmtId="49" fontId="9" fillId="4" borderId="1" xfId="2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6" xr:uid="{00000000-0005-0000-0000-000001000000}"/>
    <cellStyle name="Comma 69" xfId="4" xr:uid="{00000000-0005-0000-0000-000002000000}"/>
    <cellStyle name="Normal" xfId="0" builtinId="0"/>
    <cellStyle name="Normal 2" xfId="7" xr:uid="{00000000-0005-0000-0000-000004000000}"/>
    <cellStyle name="Normal 58" xfId="3" xr:uid="{00000000-0005-0000-0000-000005000000}"/>
    <cellStyle name="Normal 67" xfId="8" xr:uid="{00000000-0005-0000-0000-000006000000}"/>
    <cellStyle name="Normal_Sheet1" xfId="2" xr:uid="{00000000-0005-0000-0000-000007000000}"/>
    <cellStyle name="Percent 54" xfId="5" xr:uid="{00000000-0005-0000-0000-000008000000}"/>
  </cellStyles>
  <dxfs count="26"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4" formatCode="_(* #,##0_);_(* \(#,##0\);_(* &quot;-&quot;??_);_(@_)"/>
    </dxf>
    <dxf>
      <numFmt numFmtId="35" formatCode="_(* #,##0.00_);_(* \(#,##0.00\);_(* &quot;-&quot;??_);_(@_)"/>
    </dxf>
    <dxf>
      <alignment horizontal="left" readingOrder="0"/>
    </dxf>
    <dxf>
      <alignment horizontal="left" readingOrder="0"/>
    </dxf>
    <dxf>
      <alignment horizontal="left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Medium9"/>
  <colors>
    <mruColors>
      <color rgb="FF0078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Contribution%20Mar%202020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Contribution%20Mar%202020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936.550616666667" createdVersion="5" refreshedVersion="5" minRefreshableVersion="3" recordCount="1053" xr:uid="{00000000-000A-0000-FFFF-FFFF5C000000}">
  <cacheSource type="worksheet">
    <worksheetSource ref="A3:BQ1048576" sheet="CM YTD" r:id="rId2"/>
  </cacheSource>
  <cacheFields count="67">
    <cacheField name="Customer Code" numFmtId="0">
      <sharedItems containsString="0" containsBlank="1" containsNumber="1" containsInteger="1" minValue="174" maxValue="9350"/>
    </cacheField>
    <cacheField name="Customer Name" numFmtId="0">
      <sharedItems containsBlank="1" count="83">
        <s v="TAGHLEEF INDUSTRIES SPA"/>
        <s v="TAGHLEEF INDUSTRIES KFT."/>
        <s v="SAICA FLEX LUXEMBOURG S.A."/>
        <s v="ROTOGRAVURE  FOR  INVESTMENT  CO."/>
        <s v="ROTOHOUSE  FOR  PRINTING"/>
        <s v="GENERAL PRINT"/>
        <s v="EL-ALAMEIN FLEX FOR PACKAGING MATER"/>
        <s v="EGYPTIAN CANADIAN CO."/>
        <s v="HUHTAMAKI FLEXIBLE PACKAGING"/>
        <s v="EL - FARASHA FOR PRINT &amp; WRAPPING"/>
        <s v="PLASTRIBUTION LTD"/>
        <s v="AL-AHRAM  FOR  PRINTING"/>
        <s v="COVERIS FLEXIBLES EGYPT"/>
        <s v="TAGHLEEF INDUSTRIES INC."/>
        <s v="SICAD FRANCE SAS"/>
        <s v="BOGOPHANE SRL"/>
        <s v="CARTON PACK SPA"/>
        <s v="S.C.MAROLI TRADING SRL"/>
        <s v="PAPIER-METTLER KG"/>
        <s v="EUROPEAN FACTORY FOR CANDLES"/>
        <s v="WEBER VERPACKUNGEN GMBH &amp; CO. KG"/>
        <s v="TAGHLEEF INDUSTRIES S.L.U."/>
        <s v="SIPOSPACK KFT."/>
        <s v="INTERNI FILM BVBA"/>
        <s v="PACPLAST GMBH"/>
        <s v="AERA S.A."/>
        <s v="P.W. PWF SP.Z.O.O."/>
        <s v="ACCRUED PLASTIC LTD"/>
        <s v="CELLOPACK FOR PACKAGING  INDUSTRIES"/>
        <s v="PROPACK SAL"/>
        <s v="PLASTICOS DEL SEGURA S.L."/>
        <s v="ADEPACK SARL"/>
        <s v="SAICA FLEX UK LIMITED WIGAN"/>
        <s v="POLYFLEX INDUSTRIES LTD."/>
        <s v="AL ABD FOR PLASTIC."/>
        <s v="SAINT ANDRE PLASTIQUE S.A."/>
        <s v="COMPAGNIE INDUSTRIELLE DES FIBRES"/>
        <s v="TAWFIKIA  FOR  PLASTIC"/>
        <s v="ALEX WRAP"/>
        <s v="ESSALAM LATEX &amp; PLASTIC WORKS CO."/>
        <s v="PLAS TECH FOR MANUFACTURING"/>
        <s v="AL BARDI PAPER MILL CO."/>
        <s v="FLAMINCO CO."/>
        <s v="DREAM MASHREK  FOODS S.A.E."/>
        <s v="LA PRENSA ETICHETTE ITALIA SRL"/>
        <s v="BEUCKE TIEFDRUCK GMBH"/>
        <s v="SARL FIT PACK"/>
        <s v="NATIONAL FLEXIBLE LTD"/>
        <s v="ROBERTS MART &amp; C0. LTD."/>
        <s v="PAPIER METTLER IBERIA"/>
        <s v="PLATINUM PACKAGING LTD"/>
        <s v="AL INVEST BRIDLICNA A.S."/>
        <s v="PROTOS PACKAGING LTD"/>
        <s v="BRAYFORD PLASTICS LIMITED"/>
        <s v="PLAST CENTER"/>
        <s v="AMANA  PLAST"/>
        <s v="MOINPLAST SL"/>
        <s v="PRINT HOUSE"/>
        <s v="ACSA ARTESANIA COBAVIPLAST S A"/>
        <s v="SIGOPLAST SA"/>
        <s v="IRISH FLEXIBLE PACKAGING LTD."/>
        <s v="REFAAT  FOR  PLASTICS  FACTORY"/>
        <s v="TULIP PRINTING &amp; INDUSTRY"/>
        <s v="LYNSAM THE GERMAN COMPANY FOR TABES"/>
        <s v="SARL HITECH PACKAGING"/>
        <s v="OTTOMAN GROUP ROYAL HERBS S.A.E"/>
        <s v="AL  WEFAK  AL  SAUDI"/>
        <s v="FILMAC DI COLOMBO GIANLUIGI &amp;"/>
        <s v="ZEISBERGER SUED-FOLIE GMBH"/>
        <s v="MODERN PACKAGING UK LIMITED"/>
        <s v="TAGHLEEF INDUSTRIES GMBH"/>
        <s v="SIPRO D.O.O."/>
        <s v="SEIFCO FOR INDUSTRY"/>
        <s v="AGO TAC"/>
        <s v="FLEXO PRINT"/>
        <s v="MEYER / STEMMLE GMBH &amp; CO. KG"/>
        <s v="MAGHREB PAPIER"/>
        <s v="SARL ALZAJEL PLASTIC PACK"/>
        <s v="SAICA FLEX UK LIMITED BUXTON"/>
        <s v="SAICA FLEX NETHERLANDS B.V."/>
        <s v="EMPAQUES UNIVERSAL S.A."/>
        <s v="MATCOTECH"/>
        <m/>
      </sharedItems>
    </cacheField>
    <cacheField name="Region" numFmtId="0">
      <sharedItems containsBlank="1"/>
    </cacheField>
    <cacheField name="Sub Region" numFmtId="0">
      <sharedItems containsBlank="1"/>
    </cacheField>
    <cacheField name="Country Code" numFmtId="0">
      <sharedItems containsBlank="1"/>
    </cacheField>
    <cacheField name="Country" numFmtId="0">
      <sharedItems containsBlank="1"/>
    </cacheField>
    <cacheField name="Market" numFmtId="0">
      <sharedItems containsBlank="1"/>
    </cacheField>
    <cacheField name="IC" numFmtId="0">
      <sharedItems containsBlank="1"/>
    </cacheField>
    <cacheField name="Incoterms Code" numFmtId="0">
      <sharedItems containsBlank="1"/>
    </cacheField>
    <cacheField name="Incoterm Description" numFmtId="0">
      <sharedItems containsBlank="1" containsMixedTypes="1" containsNumber="1" containsInteger="1" minValue="0" maxValue="0"/>
    </cacheField>
    <cacheField name="Invoice date" numFmtId="0">
      <sharedItems containsString="0" containsBlank="1" containsNumber="1" containsInteger="1" minValue="43834" maxValue="43921"/>
    </cacheField>
    <cacheField name="Month" numFmtId="0">
      <sharedItems containsBlank="1" count="4">
        <s v="Jan"/>
        <s v="Feb"/>
        <s v="Mar"/>
        <m/>
      </sharedItems>
    </cacheField>
    <cacheField name="Year" numFmtId="0">
      <sharedItems containsString="0" containsBlank="1" containsNumber="1" containsInteger="1" minValue="2020" maxValue="2020"/>
    </cacheField>
    <cacheField name="Invoice Number" numFmtId="0">
      <sharedItems containsString="0" containsBlank="1" containsNumber="1" containsInteger="1" minValue="2020540001" maxValue="2020560043"/>
    </cacheField>
    <cacheField name="PA Document Type" numFmtId="0">
      <sharedItems containsBlank="1"/>
    </cacheField>
    <cacheField name="Reel source" numFmtId="0">
      <sharedItems containsBlank="1"/>
    </cacheField>
    <cacheField name="Family" numFmtId="0">
      <sharedItems containsBlank="1"/>
    </cacheField>
    <cacheField name="Product" numFmtId="0">
      <sharedItems containsBlank="1"/>
    </cacheField>
    <cacheField name="Thickness" numFmtId="0">
      <sharedItems containsString="0" containsBlank="1" containsNumber="1" containsInteger="1" minValue="10" maxValue="48"/>
    </cacheField>
    <cacheField name="Film" numFmtId="0">
      <sharedItems containsBlank="1"/>
    </cacheField>
    <cacheField name="Product_grade" numFmtId="0">
      <sharedItems containsBlank="1" containsMixedTypes="1" containsNumber="1" containsInteger="1" minValue="1" maxValue="1"/>
    </cacheField>
    <cacheField name="Producer" numFmtId="0">
      <sharedItems containsBlank="1"/>
    </cacheField>
    <cacheField name="Line code" numFmtId="0">
      <sharedItems containsBlank="1"/>
    </cacheField>
    <cacheField name="Article Type" numFmtId="0">
      <sharedItems containsBlank="1"/>
    </cacheField>
    <cacheField name="Article Code" numFmtId="0">
      <sharedItems containsBlank="1"/>
    </cacheField>
    <cacheField name="Film Features" numFmtId="0">
      <sharedItems containsBlank="1"/>
    </cacheField>
    <cacheField name="Segment Commercial" numFmtId="0">
      <sharedItems containsBlank="1"/>
    </cacheField>
    <cacheField name="Product Application" numFmtId="0">
      <sharedItems containsBlank="1"/>
    </cacheField>
    <cacheField name="Segment Application" numFmtId="0">
      <sharedItems containsBlank="1"/>
    </cacheField>
    <cacheField name="Sub Segment Ti Description" numFmtId="0">
      <sharedItems containsBlank="1"/>
    </cacheField>
    <cacheField name="Gross sales Volume" numFmtId="0">
      <sharedItems containsBlank="1" containsMixedTypes="1" containsNumber="1" minValue="-225.80760000000001" maxValue="229.5198"/>
    </cacheField>
    <cacheField name="Sales Gross Revenue" numFmtId="0">
      <sharedItems containsBlank="1" containsMixedTypes="1" containsNumber="1" minValue="-7524.3201300000001" maxValue="7524.3201300000001"/>
    </cacheField>
    <cacheField name="Selling Price" numFmtId="0">
      <sharedItems containsBlank="1" containsMixedTypes="1" containsNumber="1" minValue="9.2499999999999995E-3" maxValue="99.62577777777777"/>
    </cacheField>
    <cacheField name="Document Currency" numFmtId="0">
      <sharedItems containsBlank="1"/>
    </cacheField>
    <cacheField name="Exchange rate" numFmtId="0">
      <sharedItems containsString="0" containsBlank="1" containsNumber="1" minValue="1" maxValue="21.164599925541651"/>
    </cacheField>
    <cacheField name="Net sales Revenue Exw" numFmtId="0">
      <sharedItems containsBlank="1" containsMixedTypes="1" containsNumber="1" minValue="-6874.8106600000001" maxValue="6874.8106600000001"/>
    </cacheField>
    <cacheField name="Raw Material Homopolymer" numFmtId="0">
      <sharedItems containsBlank="1" containsMixedTypes="1" containsNumber="1" minValue="-5010.19013" maxValue="5083.0507799999996"/>
    </cacheField>
    <cacheField name="Raw material Co Polymer" numFmtId="0">
      <sharedItems containsBlank="1" containsMixedTypes="1" containsNumber="1" minValue="-494.99248" maxValue="87.839659999999995"/>
    </cacheField>
    <cacheField name="Raw Material Additives" numFmtId="0">
      <sharedItems containsBlank="1" containsMixedTypes="1" containsNumber="1" minValue="-219.90397999999999" maxValue="24.356850000000001"/>
    </cacheField>
    <cacheField name="Rm Rebates" numFmtId="0">
      <sharedItems containsBlank="1" containsMixedTypes="1" containsNumber="1" containsInteger="1" minValue="0" maxValue="0"/>
    </cacheField>
    <cacheField name="Raw Material secondary" numFmtId="0">
      <sharedItems containsBlank="1" containsMixedTypes="1" containsNumber="1" minValue="-24.000800000000002" maxValue="0"/>
    </cacheField>
    <cacheField name="Bought in Base film" numFmtId="0">
      <sharedItems containsBlank="1" containsMixedTypes="1" containsNumber="1" containsInteger="1" minValue="0" maxValue="0"/>
    </cacheField>
    <cacheField name="Bought in Trading" numFmtId="0">
      <sharedItems containsBlank="1" containsMixedTypes="1" containsNumber="1" minValue="-476.43326000000002" maxValue="-15.93784"/>
    </cacheField>
    <cacheField name="Recovery B Grade" numFmtId="0">
      <sharedItems containsBlank="1" containsMixedTypes="1" containsNumber="1" minValue="-697.94511999999997" maxValue="847.61960999999997"/>
    </cacheField>
    <cacheField name="Consumed RPG" numFmtId="0">
      <sharedItems containsBlank="1" containsMixedTypes="1" containsNumber="1" minValue="-154.31476000000001" maxValue="307.20828999999998"/>
    </cacheField>
    <cacheField name="Total RM Pre Adjustment" numFmtId="0">
      <sharedItems containsString="0" containsBlank="1" containsNumber="1" minValue="-4245.2875200000008" maxValue="4714.4997799999992"/>
    </cacheField>
    <cacheField name="Homopolymer" numFmtId="0">
      <sharedItems containsString="0" containsBlank="1" containsNumber="1" minValue="-5129.4727207990018" maxValue="5092.6873124050644"/>
    </cacheField>
    <cacheField name="Raw Material consumption" numFmtId="0">
      <sharedItems containsString="0" containsBlank="1" containsNumber="1" minValue="-4311.0635207990017" maxValue="4724.136312405064"/>
    </cacheField>
    <cacheField name="Packaging materials Pre adjustment" numFmtId="0">
      <sharedItems containsBlank="1" containsMixedTypes="1" containsNumber="1" minValue="-237.46719999999999" maxValue="0"/>
    </cacheField>
    <cacheField name="Packaging materials" numFmtId="0">
      <sharedItems containsString="0" containsBlank="1" containsNumber="1" minValue="-215.7122269714977" maxValue="0"/>
    </cacheField>
    <cacheField name="Power &amp; Utilities Pre adjustment" numFmtId="0">
      <sharedItems containsBlank="1" containsMixedTypes="1" containsNumber="1" minValue="-268.08301" maxValue="348.44506000000001"/>
    </cacheField>
    <cacheField name="Utilities" numFmtId="0">
      <sharedItems containsString="0" containsBlank="1" containsNumber="1" minValue="-244.54156877659511" maxValue="302.31871790890381"/>
    </cacheField>
    <cacheField name="Maintenance spares Pre adjustment" numFmtId="0">
      <sharedItems containsBlank="1" containsMixedTypes="1" containsNumber="1" minValue="-55.631230000000002" maxValue="63.62715"/>
    </cacheField>
    <cacheField name="Spares / Maintenance" numFmtId="0">
      <sharedItems containsString="0" containsBlank="1" containsNumber="1" minValue="-83.704763402888105" maxValue="68.519151265492852"/>
    </cacheField>
    <cacheField name="Production Variable cost" numFmtId="0">
      <sharedItems containsString="0" containsBlank="1" containsNumber="1" minValue="-491.5242729173662" maxValue="370.83786917439664"/>
    </cacheField>
    <cacheField name="Commission Pre adjustment" numFmtId="0">
      <sharedItems containsBlank="1" containsMixedTypes="1" containsNumber="1" minValue="-76.113364799999999" maxValue="20.896540599999998"/>
    </cacheField>
    <cacheField name="Sales Commissions" numFmtId="0">
      <sharedItems containsString="0" containsBlank="1" containsNumber="1" minValue="-75.740386036426173" maxValue="20.794141160736761"/>
    </cacheField>
    <cacheField name="Rebate %" numFmtId="0">
      <sharedItems containsBlank="1" containsMixedTypes="1" containsNumber="1" minValue="0" maxValue="0.03"/>
    </cacheField>
    <cacheField name="Rebate Pre adjustment" numFmtId="0">
      <sharedItems containsBlank="1" containsMixedTypes="1" containsNumber="1" minValue="-225.7296039" maxValue="225.7296039"/>
    </cacheField>
    <cacheField name="Rebates" numFmtId="0">
      <sharedItems containsString="0" containsBlank="1" containsNumber="1" minValue="-225.50025594049063" maxValue="225.50025594049063"/>
    </cacheField>
    <cacheField name="Freight / ton" numFmtId="0">
      <sharedItems containsString="0" containsBlank="1" containsNumber="1" minValue="0.16304448922213866" maxValue="2.663339673884118"/>
    </cacheField>
    <cacheField name="Freight Pre adjustment" numFmtId="0">
      <sharedItems containsBlank="1" containsMixedTypes="1" containsNumber="1" minValue="-611.28972194988273" maxValue="375.95454382594301"/>
    </cacheField>
    <cacheField name="Freight" numFmtId="0">
      <sharedItems containsString="0" containsBlank="1" containsNumber="1" minValue="-572.73151279016929" maxValue="354.85836751900865"/>
    </cacheField>
    <cacheField name="Contribution" numFmtId="0">
      <sharedItems containsBlank="1" containsMixedTypes="1" containsNumber="1" minValue="-1848.9873249610403" maxValue="2303.3550783477194"/>
    </cacheField>
    <cacheField name="Contribution Margin" numFmtId="0">
      <sharedItems containsBlank="1" containsMixedTypes="1" containsNumber="1" minValue="-3469.0312693814526" maxValue="0.95121766588797507"/>
    </cacheField>
    <cacheField name="Contractual" numFmtId="0">
      <sharedItems containsBlank="1"/>
    </cacheField>
    <cacheField name="Commissio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940.628824074076" createdVersion="5" refreshedVersion="5" minRefreshableVersion="3" recordCount="1053" xr:uid="{00000000-000A-0000-FFFF-FFFF5D000000}">
  <cacheSource type="worksheet">
    <worksheetSource ref="A3:BQ1048576" sheet="CM YTD" r:id="rId2"/>
  </cacheSource>
  <cacheFields count="67">
    <cacheField name="Customer Code" numFmtId="0">
      <sharedItems containsString="0" containsBlank="1" containsNumber="1" containsInteger="1" minValue="174" maxValue="9350" count="85">
        <n v="3176"/>
        <n v="3425"/>
        <n v="3950"/>
        <n v="4198"/>
        <n v="4319"/>
        <n v="5810"/>
        <n v="7110"/>
        <n v="4222"/>
        <n v="7215"/>
        <n v="8592"/>
        <n v="4818"/>
        <n v="4160"/>
        <n v="6135"/>
        <n v="5585"/>
        <n v="1015"/>
        <n v="180"/>
        <n v="5981"/>
        <n v="4071"/>
        <n v="6365"/>
        <n v="8450"/>
        <n v="174"/>
        <n v="834"/>
        <n v="938"/>
        <n v="1482"/>
        <n v="3242"/>
        <n v="3712"/>
        <n v="3719"/>
        <n v="4060"/>
        <n v="4304"/>
        <n v="5680"/>
        <n v="9115"/>
        <n v="1380"/>
        <n v="4814"/>
        <n v="8227"/>
        <n v="1065"/>
        <n v="1130"/>
        <n v="4434"/>
        <n v="7655"/>
        <n v="7100"/>
        <n v="4221"/>
        <n v="6595"/>
        <n v="8065"/>
        <n v="4149"/>
        <n v="4140"/>
        <n v="8455"/>
        <n v="4255"/>
        <n v="695"/>
        <n v="5360"/>
        <n v="8505"/>
        <n v="3729"/>
        <n v="1272"/>
        <n v="6836"/>
        <n v="7070"/>
        <n v="503"/>
        <n v="1255"/>
        <n v="2135"/>
        <n v="4155"/>
        <n v="4280"/>
        <n v="6250"/>
        <n v="6775"/>
        <n v="1378"/>
        <n v="1786"/>
        <n v="3635"/>
        <n v="4316"/>
        <n v="8325"/>
        <n v="9330"/>
        <n v="9315"/>
        <n v="4164"/>
        <n v="4309"/>
        <n v="814"/>
        <n v="1177"/>
        <n v="1210"/>
        <n v="3246"/>
        <n v="3821"/>
        <n v="4214"/>
        <n v="4306"/>
        <n v="4399"/>
        <n v="4848"/>
        <n v="6515"/>
        <n v="7745"/>
        <n v="8225"/>
        <n v="9275"/>
        <n v="9345"/>
        <n v="9350"/>
        <m/>
      </sharedItems>
    </cacheField>
    <cacheField name="Customer Name" numFmtId="0">
      <sharedItems containsBlank="1" count="83">
        <s v="TAGHLEEF INDUSTRIES KFT."/>
        <s v="TAGHLEEF INDUSTRIES SPA"/>
        <s v="SAICA FLEX LUXEMBOURG S.A."/>
        <s v="ROTOGRAVURE  FOR  INVESTMENT  CO."/>
        <s v="ROTOHOUSE  FOR  PRINTING"/>
        <s v="GENERAL PRINT"/>
        <s v="EL-ALAMEIN FLEX FOR PACKAGING MATER"/>
        <s v="EL - FARASHA FOR PRINT &amp; WRAPPING"/>
        <s v="EGYPTIAN CANADIAN CO."/>
        <s v="HUHTAMAKI FLEXIBLE PACKAGING"/>
        <s v="PLASTRIBUTION LTD"/>
        <s v="AL-AHRAM  FOR  PRINTING"/>
        <s v="COVERIS FLEXIBLES EGYPT"/>
        <s v="TAGHLEEF INDUSTRIES INC."/>
        <s v="SICAD FRANCE SAS"/>
        <s v="SIPOSPACK KFT."/>
        <s v="TAGHLEEF INDUSTRIES S.L.U."/>
        <s v="WEBER VERPACKUNGEN GMBH &amp; CO. KG"/>
        <s v="PAPIER-METTLER KG"/>
        <s v="EUROPEAN FACTORY FOR CANDLES"/>
        <s v="S.C.MAROLI TRADING SRL"/>
        <s v="BOGOPHANE SRL"/>
        <s v="CARTON PACK SPA"/>
        <s v="INTERNI FILM BVBA"/>
        <s v="PACPLAST GMBH"/>
        <s v="AERA S.A."/>
        <s v="P.W. PWF SP.Z.O.O."/>
        <s v="ACCRUED PLASTIC LTD"/>
        <s v="CELLOPACK FOR PACKAGING  INDUSTRIES"/>
        <s v="PROPACK SAL"/>
        <s v="PLASTICOS DEL SEGURA S.L."/>
        <s v="ADEPACK SARL"/>
        <s v="SAICA FLEX UK LIMITED WIGAN"/>
        <s v="SAINT ANDRE PLASTIQUE S.A."/>
        <s v="AL ABD FOR PLASTIC."/>
        <s v="POLYFLEX INDUSTRIES LTD."/>
        <s v="COMPAGNIE INDUSTRIELLE DES FIBRES"/>
        <s v="TAWFIKIA  FOR  PLASTIC"/>
        <s v="ESSALAM LATEX &amp; PLASTIC WORKS CO."/>
        <s v="PLAS TECH FOR MANUFACTURING"/>
        <s v="AL BARDI PAPER MILL CO."/>
        <s v="FLAMINCO CO."/>
        <s v="ALEX WRAP"/>
        <s v="DREAM MASHREK  FOODS S.A.E."/>
        <s v="LA PRENSA ETICHETTE ITALIA SRL"/>
        <s v="BEUCKE TIEFDRUCK GMBH"/>
        <s v="SARL FIT PACK"/>
        <s v="NATIONAL FLEXIBLE LTD"/>
        <s v="ROBERTS MART &amp; C0. LTD."/>
        <s v="PAPIER METTLER IBERIA"/>
        <s v="PLATINUM PACKAGING LTD"/>
        <s v="AL INVEST BRIDLICNA A.S."/>
        <s v="PROTOS PACKAGING LTD"/>
        <s v="BRAYFORD PLASTICS LIMITED"/>
        <s v="PLAST CENTER"/>
        <s v="AMANA  PLAST"/>
        <s v="MOINPLAST SL"/>
        <s v="PRINT HOUSE"/>
        <s v="ACSA ARTESANIA COBAVIPLAST S A"/>
        <s v="SIGOPLAST SA"/>
        <s v="IRISH FLEXIBLE PACKAGING LTD."/>
        <s v="REFAAT  FOR  PLASTICS  FACTORY"/>
        <s v="TULIP PRINTING &amp; INDUSTRY"/>
        <s v="LYNSAM THE GERMAN COMPANY FOR TABES"/>
        <s v="SARL HITECH PACKAGING"/>
        <s v="OTTOMAN GROUP ROYAL HERBS S.A.E"/>
        <s v="AL  WEFAK  AL  SAUDI"/>
        <s v="FILMAC DI COLOMBO GIANLUIGI &amp;"/>
        <s v="ZEISBERGER SUED-FOLIE GMBH"/>
        <s v="MODERN PACKAGING UK LIMITED"/>
        <s v="TAGHLEEF INDUSTRIES GMBH"/>
        <s v="SIPRO D.O.O."/>
        <s v="SEIFCO FOR INDUSTRY"/>
        <s v="AGO TAC"/>
        <s v="FLEXO PRINT"/>
        <s v="MEYER / STEMMLE GMBH &amp; CO. KG"/>
        <s v="MAGHREB PAPIER"/>
        <s v="SARL ALZAJEL PLASTIC PACK"/>
        <s v="SAICA FLEX UK LIMITED BUXTON"/>
        <s v="SAICA FLEX NETHERLANDS B.V."/>
        <s v="EMPAQUES UNIVERSAL S.A."/>
        <s v="MATCOTECH"/>
        <m/>
      </sharedItems>
    </cacheField>
    <cacheField name="Region" numFmtId="0">
      <sharedItems containsBlank="1"/>
    </cacheField>
    <cacheField name="Sub Region" numFmtId="0">
      <sharedItems containsBlank="1"/>
    </cacheField>
    <cacheField name="Country Code" numFmtId="0">
      <sharedItems containsBlank="1"/>
    </cacheField>
    <cacheField name="Country" numFmtId="0">
      <sharedItems containsBlank="1"/>
    </cacheField>
    <cacheField name="Market" numFmtId="0">
      <sharedItems containsBlank="1"/>
    </cacheField>
    <cacheField name="IC" numFmtId="0">
      <sharedItems containsBlank="1"/>
    </cacheField>
    <cacheField name="Incoterms Code" numFmtId="0">
      <sharedItems containsBlank="1"/>
    </cacheField>
    <cacheField name="Incoterm Description" numFmtId="0">
      <sharedItems containsBlank="1" containsMixedTypes="1" containsNumber="1" containsInteger="1" minValue="0" maxValue="0"/>
    </cacheField>
    <cacheField name="Invoice date" numFmtId="0">
      <sharedItems containsString="0" containsBlank="1" containsNumber="1" containsInteger="1" minValue="43834" maxValue="43921"/>
    </cacheField>
    <cacheField name="Month" numFmtId="0">
      <sharedItems containsBlank="1" count="4">
        <s v="Jan"/>
        <s v="Feb"/>
        <s v="Mar"/>
        <m/>
      </sharedItems>
    </cacheField>
    <cacheField name="Year" numFmtId="0">
      <sharedItems containsString="0" containsBlank="1" containsNumber="1" containsInteger="1" minValue="2020" maxValue="2020"/>
    </cacheField>
    <cacheField name="Invoice Number" numFmtId="0">
      <sharedItems containsString="0" containsBlank="1" containsNumber="1" containsInteger="1" minValue="2020540001" maxValue="2020560043"/>
    </cacheField>
    <cacheField name="PA Document Type" numFmtId="0">
      <sharedItems containsBlank="1"/>
    </cacheField>
    <cacheField name="Reel source" numFmtId="0">
      <sharedItems containsBlank="1"/>
    </cacheField>
    <cacheField name="Family" numFmtId="0">
      <sharedItems containsBlank="1"/>
    </cacheField>
    <cacheField name="Product" numFmtId="0">
      <sharedItems containsBlank="1"/>
    </cacheField>
    <cacheField name="Thickness" numFmtId="0">
      <sharedItems containsString="0" containsBlank="1" containsNumber="1" containsInteger="1" minValue="10" maxValue="48"/>
    </cacheField>
    <cacheField name="Film" numFmtId="0">
      <sharedItems containsBlank="1"/>
    </cacheField>
    <cacheField name="Product_grade" numFmtId="0">
      <sharedItems containsBlank="1" containsMixedTypes="1" containsNumber="1" containsInteger="1" minValue="1" maxValue="1"/>
    </cacheField>
    <cacheField name="Producer" numFmtId="0">
      <sharedItems containsBlank="1"/>
    </cacheField>
    <cacheField name="Line code" numFmtId="0">
      <sharedItems containsBlank="1"/>
    </cacheField>
    <cacheField name="Article Type" numFmtId="0">
      <sharedItems containsBlank="1"/>
    </cacheField>
    <cacheField name="Article Code" numFmtId="0">
      <sharedItems containsBlank="1"/>
    </cacheField>
    <cacheField name="Film Features" numFmtId="0">
      <sharedItems containsBlank="1"/>
    </cacheField>
    <cacheField name="Segment Commercial" numFmtId="0">
      <sharedItems containsBlank="1"/>
    </cacheField>
    <cacheField name="Product Application" numFmtId="0">
      <sharedItems containsBlank="1"/>
    </cacheField>
    <cacheField name="Segment Application" numFmtId="0">
      <sharedItems containsBlank="1"/>
    </cacheField>
    <cacheField name="Sub Segment Ti Description" numFmtId="0">
      <sharedItems containsBlank="1"/>
    </cacheField>
    <cacheField name="Gross sales Volume" numFmtId="0">
      <sharedItems containsBlank="1" containsMixedTypes="1" containsNumber="1" minValue="-225.80760000000001" maxValue="229.5198"/>
    </cacheField>
    <cacheField name="Sales Gross Revenue" numFmtId="0">
      <sharedItems containsBlank="1" containsMixedTypes="1" containsNumber="1" minValue="-7524.3201300000001" maxValue="7524.3201300000001"/>
    </cacheField>
    <cacheField name="Selling Price" numFmtId="0">
      <sharedItems containsBlank="1" containsMixedTypes="1" containsNumber="1" minValue="9.2499999999999995E-3" maxValue="97.46"/>
    </cacheField>
    <cacheField name="Document Currency" numFmtId="0">
      <sharedItems containsBlank="1"/>
    </cacheField>
    <cacheField name="Exchange rate" numFmtId="0">
      <sharedItems containsString="0" containsBlank="1" containsNumber="1" minValue="1" maxValue="21.164599925541651"/>
    </cacheField>
    <cacheField name="Net sales Revenue Exw" numFmtId="0">
      <sharedItems containsBlank="1" containsMixedTypes="1" containsNumber="1" minValue="-6874.8106600000001" maxValue="6874.8106600000001"/>
    </cacheField>
    <cacheField name="Raw Material Homopolymer" numFmtId="0">
      <sharedItems containsBlank="1" containsMixedTypes="1" containsNumber="1" minValue="-5010.19013" maxValue="5083.0507799999996"/>
    </cacheField>
    <cacheField name="Raw material Co Polymer" numFmtId="0">
      <sharedItems containsBlank="1" containsMixedTypes="1" containsNumber="1" minValue="-494.99248" maxValue="87.839659999999995"/>
    </cacheField>
    <cacheField name="Raw Material Additives" numFmtId="0">
      <sharedItems containsBlank="1" containsMixedTypes="1" containsNumber="1" minValue="-219.90397999999999" maxValue="24.356850000000001"/>
    </cacheField>
    <cacheField name="Rm Rebates" numFmtId="0">
      <sharedItems containsBlank="1" containsMixedTypes="1" containsNumber="1" containsInteger="1" minValue="0" maxValue="0"/>
    </cacheField>
    <cacheField name="Raw Material secondary" numFmtId="0">
      <sharedItems containsBlank="1" containsMixedTypes="1" containsNumber="1" minValue="-24.000800000000002" maxValue="0"/>
    </cacheField>
    <cacheField name="Bought in Base film" numFmtId="0">
      <sharedItems containsBlank="1" containsMixedTypes="1" containsNumber="1" containsInteger="1" minValue="0" maxValue="0"/>
    </cacheField>
    <cacheField name="Bought in Trading" numFmtId="0">
      <sharedItems containsBlank="1" containsMixedTypes="1" containsNumber="1" minValue="-476.43326000000002" maxValue="-15.93784"/>
    </cacheField>
    <cacheField name="Recovery B Grade" numFmtId="0">
      <sharedItems containsBlank="1" containsMixedTypes="1" containsNumber="1" minValue="-697.94511999999997" maxValue="847.61960999999997"/>
    </cacheField>
    <cacheField name="Consumed RPG" numFmtId="0">
      <sharedItems containsBlank="1" containsMixedTypes="1" containsNumber="1" minValue="-154.31476000000001" maxValue="307.20828999999998"/>
    </cacheField>
    <cacheField name="Total RM Pre Adjustment" numFmtId="0">
      <sharedItems containsString="0" containsBlank="1" containsNumber="1" minValue="-4245.2875200000008" maxValue="4714.4997799999992"/>
    </cacheField>
    <cacheField name="Homopolymer" numFmtId="0">
      <sharedItems containsString="0" containsBlank="1" containsNumber="1" minValue="-5129.4727207990027" maxValue="5092.6873124050644"/>
    </cacheField>
    <cacheField name="Raw Material consumption" numFmtId="0">
      <sharedItems containsString="0" containsBlank="1" containsNumber="1" minValue="-4311.0635207990026" maxValue="4724.136312405064"/>
    </cacheField>
    <cacheField name="Packaging materials Pre adjustment" numFmtId="0">
      <sharedItems containsBlank="1" containsMixedTypes="1" containsNumber="1" minValue="-237.46719999999999" maxValue="0"/>
    </cacheField>
    <cacheField name="Packaging materials" numFmtId="0">
      <sharedItems containsString="0" containsBlank="1" containsNumber="1" minValue="-215.71222697149773" maxValue="0"/>
    </cacheField>
    <cacheField name="Power &amp; Utilities Pre adjustment" numFmtId="0">
      <sharedItems containsBlank="1" containsMixedTypes="1" containsNumber="1" minValue="-268.08301" maxValue="348.44506000000001"/>
    </cacheField>
    <cacheField name="Utilities" numFmtId="0">
      <sharedItems containsString="0" containsBlank="1" containsNumber="1" minValue="-244.54156877659506" maxValue="302.31871790890381"/>
    </cacheField>
    <cacheField name="Maintenance spares Pre adjustment" numFmtId="0">
      <sharedItems containsBlank="1" containsMixedTypes="1" containsNumber="1" minValue="-55.631230000000002" maxValue="63.62715"/>
    </cacheField>
    <cacheField name="Spares / Maintenance" numFmtId="0">
      <sharedItems containsString="0" containsBlank="1" containsNumber="1" minValue="-83.704763402888091" maxValue="68.519151265492852"/>
    </cacheField>
    <cacheField name="Production Variable cost" numFmtId="0">
      <sharedItems containsString="0" containsBlank="1" containsNumber="1" minValue="-491.52427291736615" maxValue="370.83786917439664"/>
    </cacheField>
    <cacheField name="Commission Pre adjustment" numFmtId="0">
      <sharedItems containsBlank="1" containsMixedTypes="1" containsNumber="1" minValue="-76.113364799999999" maxValue="20.896540599999998"/>
    </cacheField>
    <cacheField name="Sales Commissions" numFmtId="0">
      <sharedItems containsString="0" containsBlank="1" containsNumber="1" minValue="-75.740386036426173" maxValue="20.794141160736761"/>
    </cacheField>
    <cacheField name="Rebate %" numFmtId="0">
      <sharedItems containsBlank="1" containsMixedTypes="1" containsNumber="1" minValue="0" maxValue="0.03"/>
    </cacheField>
    <cacheField name="Rebate Pre adjustment" numFmtId="0">
      <sharedItems containsBlank="1" containsMixedTypes="1" containsNumber="1" minValue="-225.7296039" maxValue="225.7296039"/>
    </cacheField>
    <cacheField name="Rebates" numFmtId="0">
      <sharedItems containsString="0" containsBlank="1" containsNumber="1" minValue="-225.50025594049063" maxValue="225.50025594049063"/>
    </cacheField>
    <cacheField name="Freight / ton" numFmtId="0">
      <sharedItems containsString="0" containsBlank="1" containsNumber="1" minValue="0.16304448922213866" maxValue="2.663339673884118"/>
    </cacheField>
    <cacheField name="Freight Pre adjustment" numFmtId="0">
      <sharedItems containsBlank="1" containsMixedTypes="1" containsNumber="1" minValue="-611.28918928194798" maxValue="375.95454382594301"/>
    </cacheField>
    <cacheField name="Freight" numFmtId="0">
      <sharedItems containsString="0" containsBlank="1" containsNumber="1" minValue="-572.73588513995571" maxValue="354.85836751900865"/>
    </cacheField>
    <cacheField name="Contribution" numFmtId="0">
      <sharedItems containsBlank="1" containsMixedTypes="1" containsNumber="1" minValue="-1848.9873249610403" maxValue="2303.3550783477194"/>
    </cacheField>
    <cacheField name="Contribution Margin" numFmtId="0">
      <sharedItems containsBlank="1" containsMixedTypes="1" containsNumber="1" minValue="-3469.0312693814526" maxValue="0.95123684369910344"/>
    </cacheField>
    <cacheField name="Contractual" numFmtId="0">
      <sharedItems containsBlank="1" count="4">
        <s v="N"/>
        <s v="Y"/>
        <s v=""/>
        <m/>
      </sharedItems>
    </cacheField>
    <cacheField name="Commissio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53">
  <r>
    <n v="3425"/>
    <x v="0"/>
    <s v="EUROPE"/>
    <s v="EUROPE INCL TURKEY"/>
    <s v="IT"/>
    <s v="ITALY"/>
    <s v="Export"/>
    <s v="Y"/>
    <s v="CIF"/>
    <s v="IT- TRIESTE"/>
    <n v="43842"/>
    <x v="0"/>
    <n v="2020"/>
    <n v="202054005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8.1989000000000001"/>
    <n v="198.46217999999999"/>
    <n v="24.202704878048781"/>
    <s v="EUR"/>
    <n v="18.077302211896161"/>
    <n v="192.31764999999999"/>
    <n v="-137.33329000000001"/>
    <n v="-11.971259999999999"/>
    <n v="-4.5348699999999997"/>
    <n v="0"/>
    <n v="0"/>
    <n v="0"/>
    <s v=""/>
    <n v="-1.27115"/>
    <n v="2.5966100000000001"/>
    <n v="-152.51396000000003"/>
    <n v="-140.60292053478983"/>
    <n v="-155.78359053478982"/>
    <n v="-8.8728999999999996"/>
    <n v="-8.0600311061713033"/>
    <n v="-18.490179999999999"/>
    <n v="-18.057645438386103"/>
    <n v="-3.3980800000000002"/>
    <n v="-5.1128742331256385"/>
    <n v="-31.230550777683042"/>
    <n v="0"/>
    <n v="0"/>
    <n v="0"/>
    <n v="0"/>
    <n v="0"/>
    <n v="0.875369525435304"/>
    <n v="-7.1780301085694918"/>
    <n v="-6.7252628259819494"/>
    <n v="4.7227758615451743"/>
    <n v="2.3796855710973116E-2"/>
    <s v="N"/>
    <s v="N"/>
  </r>
  <r>
    <n v="3176"/>
    <x v="1"/>
    <s v="EUROPE"/>
    <s v="EUROPE INCL TURKEY"/>
    <s v="HU"/>
    <s v="HUNGARY"/>
    <s v="Export"/>
    <s v="Y"/>
    <s v="CIP"/>
    <s v="HU-BUDAPEST"/>
    <n v="43856"/>
    <x v="0"/>
    <n v="2020"/>
    <n v="2020540135"/>
    <s v="ZH"/>
    <s v="manufactured"/>
    <s v="BOPP"/>
    <s v="BSS"/>
    <n v="18"/>
    <s v="BSS18"/>
    <s v="1"/>
    <s v="EG"/>
    <s v="L3"/>
    <s v="FERT"/>
    <s v="10BSS181"/>
    <s v="TRASPARENT METALL.COMMODITIES"/>
    <s v="STANDARD"/>
    <s v="ALIMENTARY PACKING"/>
    <s v="FLEXIBLE PACKAGING"/>
    <s v="STANDARD GRADE COEX"/>
    <n v="49.232799999999997"/>
    <n v="1329.1030499999999"/>
    <n v="26.997827544180378"/>
    <s v="EUR"/>
    <n v="17.572299969913765"/>
    <n v="1284.10321"/>
    <n v="-957.66611"/>
    <n v="-114.39288000000001"/>
    <n v="-11.089969999999999"/>
    <n v="0"/>
    <n v="0"/>
    <n v="0"/>
    <s v=""/>
    <n v="135.51723000000001"/>
    <n v="-9.0015199999999993"/>
    <n v="-956.63324999999998"/>
    <n v="-980.46622172374441"/>
    <n v="-979.43336172374438"/>
    <n v="-50.394539999999999"/>
    <n v="-45.777768258539368"/>
    <n v="-50.197270000000003"/>
    <n v="-49.023022146617059"/>
    <n v="-11.2667"/>
    <n v="-16.952284855670445"/>
    <n v="-111.75307526082686"/>
    <n v="0"/>
    <n v="0"/>
    <n v="0"/>
    <n v="0"/>
    <n v="0"/>
    <n v="1.4751433245719443"/>
    <n v="-72.621305868676814"/>
    <n v="-68.040585139062557"/>
    <n v="169.87602787636615"/>
    <n v="0.12781253332942555"/>
    <s v="N"/>
    <s v="N"/>
  </r>
  <r>
    <n v="3425"/>
    <x v="0"/>
    <s v="EUROPE"/>
    <s v="EUROPE INCL TURKEY"/>
    <s v="IT"/>
    <s v="ITALY"/>
    <s v="Export"/>
    <s v="Y"/>
    <s v="CIF"/>
    <s v="IT- TRIESTE"/>
    <n v="43842"/>
    <x v="0"/>
    <n v="2020"/>
    <n v="2020540051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31.831099999999999"/>
    <n v="775.34842000000003"/>
    <n v="24.359045554508327"/>
    <s v="EUR"/>
    <n v="18.077302211896161"/>
    <n v="751.49292000000003"/>
    <n v="-485.4547"/>
    <n v="-46.998600000000003"/>
    <n v="-15.86567"/>
    <n v="0"/>
    <n v="0"/>
    <n v="0"/>
    <s v=""/>
    <n v="-62.606990000000003"/>
    <n v="19.52083"/>
    <n v="-591.40512999999999"/>
    <n v="-497.01240396512918"/>
    <n v="-602.96283396512922"/>
    <n v="-34.19256"/>
    <n v="-31.060092776840566"/>
    <n v="-32.643770000000004"/>
    <n v="-31.880145268040945"/>
    <n v="-6.6576399999999998"/>
    <n v="-10.017326257600342"/>
    <n v="-72.957564302481856"/>
    <n v="0"/>
    <n v="0"/>
    <n v="0"/>
    <n v="0"/>
    <n v="0"/>
    <n v="0.875369525435304"/>
    <n v="-27.863011994605724"/>
    <n v="-26.105501920854323"/>
    <n v="73.322519811534633"/>
    <n v="9.45671880153372E-2"/>
    <s v="N"/>
    <s v="N"/>
  </r>
  <r>
    <n v="3950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2.153"/>
    <n v="58.953569999999999"/>
    <n v="27.420265116279072"/>
    <s v="EUR"/>
    <n v="17.440801754022104"/>
    <n v="54.167810000000003"/>
    <n v="-33.592089999999999"/>
    <n v="-3.2875299999999998"/>
    <n v="-1.07735"/>
    <n v="0"/>
    <n v="0"/>
    <n v="0"/>
    <s v=""/>
    <n v="-3.8810099999999998"/>
    <n v="1.21532"/>
    <n v="-40.622660000000003"/>
    <n v="-34.391850372677361"/>
    <n v="-41.422420372677358"/>
    <n v="-2.19103"/>
    <n v="-1.9903041795303127"/>
    <n v="-2.4866299999999999"/>
    <n v="-2.4284611007818229"/>
    <n v="-0.50019999999999998"/>
    <n v="-0.75261903528152485"/>
    <n v="-5.1713843155936603"/>
    <n v="-1.1790714"/>
    <n v="-1.1732935895708747"/>
    <n v="0.01"/>
    <n v="-0.5895357"/>
    <n v="-0.59297223227471008"/>
    <n v="1.3826862538187386"/>
    <n v="-2.9727754457102877"/>
    <n v="-2.7852622366628186"/>
    <n v="7.8082372532205788"/>
    <n v="0.13244723353005727"/>
    <s v="Y"/>
    <s v="Y"/>
  </r>
  <r>
    <n v="3425"/>
    <x v="0"/>
    <s v="EUROPE"/>
    <s v="EUROPE INCL TURKEY"/>
    <s v="IT"/>
    <s v="ITALY"/>
    <s v="Export"/>
    <s v="Y"/>
    <s v="CIF"/>
    <s v="IT- TRIESTE"/>
    <n v="43858"/>
    <x v="0"/>
    <n v="2020"/>
    <n v="2020540146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1590999999999996"/>
    <n v="98.031989999999993"/>
    <n v="23.565382211538459"/>
    <s v="EUR"/>
    <n v="18.077302211896161"/>
    <n v="95.132999999999996"/>
    <n v="-69.665790000000001"/>
    <n v="-6.0727099999999998"/>
    <n v="-2.3004199999999999"/>
    <n v="0"/>
    <n v="0"/>
    <n v="0"/>
    <s v=""/>
    <n v="-0.64483000000000001"/>
    <n v="1.31721"/>
    <n v="-77.366540000000001"/>
    <n v="-71.324392908400839"/>
    <n v="-79.025142908400838"/>
    <n v="-4.4966100000000004"/>
    <n v="-4.0846641427629011"/>
    <n v="-9.3793699999999998"/>
    <n v="-9.1599615523177977"/>
    <n v="-1.72363"/>
    <n v="-2.593436121116143"/>
    <n v="-15.838061816196843"/>
    <n v="0"/>
    <n v="0"/>
    <n v="0"/>
    <n v="0"/>
    <n v="0"/>
    <n v="0.875369525435304"/>
    <n v="-3.6415372258108647"/>
    <n v="-3.4118406531810872"/>
    <n v="-0.24305537777877495"/>
    <n v="-2.4793475862193042E-3"/>
    <s v="N"/>
    <s v="N"/>
  </r>
  <r>
    <n v="3950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6.0609000000000002"/>
    <n v="165.95984999999999"/>
    <n v="27.386113861386139"/>
    <s v="EUR"/>
    <n v="17.440801754022104"/>
    <n v="150.82775000000001"/>
    <n v="-101.52134"/>
    <n v="-8.8495399999999993"/>
    <n v="-3.3523299999999998"/>
    <n v="0"/>
    <n v="0"/>
    <n v="0"/>
    <s v=""/>
    <n v="-0.93967999999999996"/>
    <n v="1.91951"/>
    <n v="-112.74337999999999"/>
    <n v="-103.93835974224005"/>
    <n v="-115.16039974224005"/>
    <n v="-6.4645900000000003"/>
    <n v="-5.8723524990300744"/>
    <n v="-13.669829999999999"/>
    <n v="-13.350056264623358"/>
    <n v="-2.5127700000000002"/>
    <n v="-3.7808047446708466"/>
    <n v="-23.003213508324279"/>
    <n v="-3.319197"/>
    <n v="-3.302931919663965"/>
    <n v="0.01"/>
    <n v="-1.6595985"/>
    <n v="-1.6692726619011544"/>
    <n v="1.3826862538187386"/>
    <n v="-8.379078698141555"/>
    <n v="-7.8505530949658979"/>
    <n v="14.973479072904647"/>
    <n v="9.0223503292541224E-2"/>
    <s v="Y"/>
    <s v="Y"/>
  </r>
  <r>
    <n v="4198"/>
    <x v="3"/>
    <s v="MEA"/>
    <s v="EGYPT"/>
    <s v="EG"/>
    <s v="EGYPT"/>
    <s v="Local"/>
    <s v="N"/>
    <s v="DDP"/>
    <s v="EG-6TH OF OCTOBER"/>
    <n v="43844"/>
    <x v="0"/>
    <n v="2020"/>
    <n v="202054006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4.914899999999999"/>
    <n v="447.447"/>
    <n v="30.009859154929579"/>
    <s v="EGP"/>
    <n v="1"/>
    <n v="446.58699999999999"/>
    <n v="-249.82771"/>
    <n v="-21.77732"/>
    <n v="-8.2495499999999993"/>
    <n v="0"/>
    <n v="0"/>
    <n v="0"/>
    <s v=""/>
    <n v="-2.3124099999999999"/>
    <n v="4.7236200000000004"/>
    <n v="-277.44337000000002"/>
    <n v="-255.77560733103036"/>
    <n v="-283.39126733103035"/>
    <n v="-15.80851"/>
    <n v="-14.360252267265507"/>
    <n v="-33.614350000000002"/>
    <n v="-32.828020816553114"/>
    <n v="-6.1679599999999999"/>
    <n v="-9.2805359953119435"/>
    <n v="-56.468809079130565"/>
    <n v="0"/>
    <n v="0"/>
    <n v="0"/>
    <n v="0"/>
    <n v="0"/>
    <n v="0.17066029370754746"/>
    <n v="-2.5445449791795327"/>
    <n v="-2.3840431843668481"/>
    <n v="105.20288040547224"/>
    <n v="0.23511808193031183"/>
    <s v="N"/>
    <s v="N"/>
  </r>
  <r>
    <n v="4319"/>
    <x v="4"/>
    <s v="MEA"/>
    <s v="EGYPT"/>
    <s v="EG"/>
    <s v="EGYPT"/>
    <s v="Local"/>
    <s v="N"/>
    <s v="DDP"/>
    <s v="EG- 6TH OF OCTOBER"/>
    <n v="43835"/>
    <x v="0"/>
    <n v="2020"/>
    <n v="2020540011"/>
    <s v="ZH"/>
    <s v="manufactured"/>
    <s v="BOPP"/>
    <s v="LTS"/>
    <n v="35"/>
    <s v="LTS35"/>
    <s v="1"/>
    <s v="EG"/>
    <s v="L3"/>
    <s v="FERT"/>
    <s v="10LTS351"/>
    <s v="TRANSPARENT SPECIALTIES"/>
    <s v="VALUE ADDED"/>
    <s v="WRAP AROUND LABELS"/>
    <s v="LABELS"/>
    <s v="ROLL-FED MONOWEB"/>
    <n v="4.0488"/>
    <n v="113.3664"/>
    <n v="27.991703703703706"/>
    <s v="EGP"/>
    <n v="1"/>
    <n v="111.4509"/>
    <n v="-67.818250000000006"/>
    <n v="-5.9117100000000002"/>
    <n v="-2.23942"/>
    <n v="0"/>
    <n v="0"/>
    <n v="0"/>
    <s v=""/>
    <n v="-0.62770999999999999"/>
    <n v="1.28227"/>
    <n v="-75.314819999999997"/>
    <n v="-69.432866681913112"/>
    <n v="-76.929436681913117"/>
    <n v="-4.3091900000000001"/>
    <n v="-3.9144141647491035"/>
    <n v="-9.1254799999999996"/>
    <n v="-8.9120107156925261"/>
    <n v="-1.6747000000000001"/>
    <n v="-2.5198142710635141"/>
    <n v="-15.346239151505145"/>
    <n v="0"/>
    <n v="0"/>
    <n v="0.02"/>
    <n v="-2.267328"/>
    <n v="-2.2805447498072704"/>
    <n v="0.17066029370754746"/>
    <n v="-0.69117418951556719"/>
    <n v="-0.6475771225141338"/>
    <n v="18.162602294260335"/>
    <n v="0.16021151147306728"/>
    <s v="Y"/>
    <s v="N"/>
  </r>
  <r>
    <n v="4319"/>
    <x v="4"/>
    <s v="MEA"/>
    <s v="EGYPT"/>
    <s v="EG"/>
    <s v="EGYPT"/>
    <s v="Local"/>
    <s v="N"/>
    <s v="DDP"/>
    <s v="EG- 6TH OF OCTOBER"/>
    <n v="43839"/>
    <x v="0"/>
    <n v="2020"/>
    <n v="2020540023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1245000000000003"/>
    <n v="115.486"/>
    <n v="28.030582524271846"/>
    <s v="EGP"/>
    <n v="1"/>
    <n v="113.48415"/>
    <n v="-69.086209999999994"/>
    <n v="-6.0222100000000003"/>
    <n v="-2.2812899999999998"/>
    <n v="0"/>
    <n v="0"/>
    <n v="0"/>
    <s v=""/>
    <n v="-0.63946000000000003"/>
    <n v="1.30627"/>
    <n v="-76.722899999999996"/>
    <n v="-70.731014269590432"/>
    <n v="-78.367704269590433"/>
    <n v="-4.3859500000000002"/>
    <n v="-3.9841419862854344"/>
    <n v="-9.2959200000000006"/>
    <n v="-9.0784636700995982"/>
    <n v="-1.7058899999999999"/>
    <n v="-2.5667438746429436"/>
    <n v="-15.629349531027977"/>
    <n v="0"/>
    <n v="0"/>
    <n v="0.02"/>
    <n v="-2.30972"/>
    <n v="-2.3231838620282765"/>
    <n v="0.17066029370754746"/>
    <n v="-0.70312041007509551"/>
    <n v="-0.65876981352055086"/>
    <n v="18.506992523832768"/>
    <n v="0.16025312612639425"/>
    <s v="Y"/>
    <s v="N"/>
  </r>
  <r>
    <n v="4319"/>
    <x v="4"/>
    <s v="MEA"/>
    <s v="EGYPT"/>
    <s v="EG"/>
    <s v="EGYPT"/>
    <s v="Local"/>
    <s v="N"/>
    <s v="DDP"/>
    <s v="EG- 6TH OF OCTOBER"/>
    <n v="43839"/>
    <x v="0"/>
    <n v="2020"/>
    <n v="2020540023"/>
    <s v="ZH"/>
    <s v="manufactured"/>
    <s v="BOPP"/>
    <s v="LTS"/>
    <n v="35"/>
    <s v="LTS35"/>
    <s v="1"/>
    <s v="EG"/>
    <s v="L3"/>
    <s v="FERT"/>
    <s v="10LTS351"/>
    <s v="TRANSPARENT SPECIALTIES"/>
    <s v="VALUE ADDED"/>
    <s v="WRAP AROUND LABELS"/>
    <s v="LABELS"/>
    <s v="ROLL-FED MONOWEB"/>
    <n v="0.68710000000000004"/>
    <n v="19.238800000000001"/>
    <n v="27.882318840579714"/>
    <s v="EGP"/>
    <n v="1"/>
    <n v="18.90438"/>
    <n v="-11.50906"/>
    <n v="-1.0032399999999999"/>
    <n v="-0.38003999999999999"/>
    <n v="0"/>
    <n v="0"/>
    <n v="0"/>
    <s v=""/>
    <n v="-0.10653"/>
    <n v="0.21761"/>
    <n v="-12.781259999999998"/>
    <n v="-11.783067664148497"/>
    <n v="-13.055267664148497"/>
    <n v="-0.73065999999999998"/>
    <n v="-0.66372238253954452"/>
    <n v="-1.54861"/>
    <n v="-1.5123838871411261"/>
    <n v="-0.28417999999999999"/>
    <n v="-0.4275875198846536"/>
    <n v="-2.603693789565324"/>
    <n v="0"/>
    <n v="0"/>
    <n v="0.02"/>
    <n v="-0.38477600000000001"/>
    <n v="-0.38701894329000575"/>
    <n v="0.17066029370754746"/>
    <n v="-0.11775560265820774"/>
    <n v="-0.11032795420611168"/>
    <n v="3.0824916487900631"/>
    <n v="0.16022265675562211"/>
    <s v="Y"/>
    <s v="N"/>
  </r>
  <r>
    <n v="4319"/>
    <x v="4"/>
    <s v="MEA"/>
    <s v="EGYPT"/>
    <s v="EG"/>
    <s v="EGYPT"/>
    <s v="Local"/>
    <s v="N"/>
    <s v="DDP"/>
    <s v="EG- 6TH OF OCTOBER"/>
    <n v="43839"/>
    <x v="0"/>
    <n v="2020"/>
    <n v="202054002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0253999999999999"/>
    <n v="56.711199999999998"/>
    <n v="27.936551724137932"/>
    <s v="EGP"/>
    <n v="1"/>
    <n v="55.645530000000001"/>
    <n v="-33.925879999999999"/>
    <n v="-2.9573100000000001"/>
    <n v="-1.12026"/>
    <n v="0"/>
    <n v="0"/>
    <n v="0"/>
    <s v=""/>
    <n v="-0.31401000000000001"/>
    <n v="0.64144999999999996"/>
    <n v="-37.676010000000005"/>
    <n v="-34.73358724394366"/>
    <n v="-38.483717243943659"/>
    <n v="-2.1556600000000001"/>
    <n v="-1.9581745150209326"/>
    <n v="-4.5649899999999999"/>
    <n v="-4.4582027243530451"/>
    <n v="-0.83775999999999995"/>
    <n v="-1.2605240363803483"/>
    <n v="-7.6769012757543251"/>
    <n v="0"/>
    <n v="0"/>
    <n v="0.02"/>
    <n v="-1.1342239999999999"/>
    <n v="-1.1408356392658676"/>
    <n v="0.17066029370754746"/>
    <n v="-0.34644039622632128"/>
    <n v="-0.32458803918609663"/>
    <n v="9.0851578018500501"/>
    <n v="0.16020041547084263"/>
    <s v="Y"/>
    <s v="N"/>
  </r>
  <r>
    <n v="4319"/>
    <x v="4"/>
    <s v="MEA"/>
    <s v="EGYPT"/>
    <s v="EG"/>
    <s v="EGYPT"/>
    <s v="Local"/>
    <s v="N"/>
    <s v="DDP"/>
    <s v="EG- 6TH OF OCTOBER"/>
    <n v="43852"/>
    <x v="0"/>
    <n v="2020"/>
    <n v="2020540107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0928000000000004"/>
    <n v="114.5984"/>
    <n v="28.019168704156481"/>
    <s v="EGP"/>
    <n v="1"/>
    <n v="112.66442000000001"/>
    <n v="-68.555250000000001"/>
    <n v="-5.9759200000000003"/>
    <n v="-2.26376"/>
    <n v="0"/>
    <n v="0"/>
    <n v="0"/>
    <s v=""/>
    <n v="-0.63454999999999995"/>
    <n v="1.2962100000000001"/>
    <n v="-76.13327000000001"/>
    <n v="-70.18741317558657"/>
    <n v="-77.765433175586566"/>
    <n v="-4.35398"/>
    <n v="-3.9551008391447815"/>
    <n v="-9.2245600000000003"/>
    <n v="-9.008772970577839"/>
    <n v="-1.6928300000000001"/>
    <n v="-2.5470933256609833"/>
    <n v="-15.510967135383604"/>
    <n v="0"/>
    <n v="0"/>
    <n v="0.02"/>
    <n v="-2.2919680000000002"/>
    <n v="-2.3053283817455039"/>
    <n v="0.17066029370754746"/>
    <n v="-0.69800060126386909"/>
    <n v="-0.65397294594637212"/>
    <n v="18.362698361337955"/>
    <n v="0.16023520713498579"/>
    <s v="Y"/>
    <s v="N"/>
  </r>
  <r>
    <n v="4319"/>
    <x v="4"/>
    <s v="MEA"/>
    <s v="EGYPT"/>
    <s v="EG"/>
    <s v="EGYPT"/>
    <s v="Local"/>
    <s v="N"/>
    <s v="DDP"/>
    <s v="EG- 6TH OF OCTOBER"/>
    <n v="43852"/>
    <x v="0"/>
    <n v="2020"/>
    <n v="202054011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.3547"/>
    <n v="37.931600000000003"/>
    <n v="28.097481481481481"/>
    <s v="EGP"/>
    <n v="1"/>
    <n v="37.27055"/>
    <n v="-22.691510000000001"/>
    <n v="-1.978"/>
    <n v="-0.74929999999999997"/>
    <n v="0"/>
    <n v="0"/>
    <n v="0"/>
    <s v=""/>
    <n v="-0.21002999999999999"/>
    <n v="0.42903999999999998"/>
    <n v="-25.199800000000003"/>
    <n v="-23.231749398448031"/>
    <n v="-25.74003939844803"/>
    <n v="-1.4442999999999999"/>
    <n v="-1.3119840104862235"/>
    <n v="-3.0538500000000002"/>
    <n v="-2.9824123141048609"/>
    <n v="-0.56067"/>
    <n v="-0.84360438726767806"/>
    <n v="-5.1380007118587629"/>
    <n v="0"/>
    <n v="0"/>
    <n v="0.02"/>
    <n v="-0.75863200000000008"/>
    <n v="-0.76305423151647633"/>
    <n v="0.17066029370754746"/>
    <n v="-0.23039139650518908"/>
    <n v="-0.21585904083804461"/>
    <n v="6.074646617338689"/>
    <n v="0.16014738680516216"/>
    <s v="Y"/>
    <s v="N"/>
  </r>
  <r>
    <n v="4319"/>
    <x v="4"/>
    <s v="MEA"/>
    <s v="EGYPT"/>
    <s v="EG"/>
    <s v="EGYPT"/>
    <s v="Local"/>
    <s v="N"/>
    <s v="DDP"/>
    <s v="EG- 6TH OF OCTOBER"/>
    <n v="43852"/>
    <x v="0"/>
    <n v="2020"/>
    <n v="202054011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3.3936000000000002"/>
    <n v="95.020799999999994"/>
    <n v="28.029734513274335"/>
    <s v="EGP"/>
    <n v="1"/>
    <n v="93.320490000000007"/>
    <n v="-56.843530000000001"/>
    <n v="-4.9550099999999997"/>
    <n v="-1.8770199999999999"/>
    <n v="0"/>
    <n v="0"/>
    <n v="0"/>
    <s v=""/>
    <n v="-0.52614000000000005"/>
    <n v="1.0747800000000001"/>
    <n v="-63.126920000000005"/>
    <n v="-58.196860582797818"/>
    <n v="-64.480250582797822"/>
    <n v="-3.6369500000000001"/>
    <n v="-3.3037597777039887"/>
    <n v="-7.6482900000000003"/>
    <n v="-7.4693761245133405"/>
    <n v="-1.4033899999999999"/>
    <n v="-2.1115914192797662"/>
    <n v="-12.884727321497095"/>
    <n v="0"/>
    <n v="0"/>
    <n v="0.02"/>
    <n v="-1.9004159999999999"/>
    <n v="-1.9114939396724837"/>
    <n v="0.17066029370754746"/>
    <n v="-0.57853839566858589"/>
    <n v="-0.54204603588220091"/>
    <n v="15.202282120150391"/>
    <n v="0.15998899314834639"/>
    <s v="Y"/>
    <s v="N"/>
  </r>
  <r>
    <n v="4319"/>
    <x v="4"/>
    <s v="MEA"/>
    <s v="EGYPT"/>
    <s v="EG"/>
    <s v="EGYPT"/>
    <s v="Local"/>
    <s v="N"/>
    <s v="DDP"/>
    <s v="EG-6TH OF OCTOBER"/>
    <n v="43859"/>
    <x v="0"/>
    <n v="2020"/>
    <n v="202054016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3458"/>
    <n v="9.6823999999999995"/>
    <n v="27.664000000000001"/>
    <s v="EGP"/>
    <n v="1"/>
    <n v="9.5202399999999994"/>
    <n v="-5.7922200000000004"/>
    <n v="-0.50490000000000002"/>
    <n v="-0.19127"/>
    <n v="0"/>
    <n v="0"/>
    <n v="0"/>
    <s v=""/>
    <n v="-5.3620000000000001E-2"/>
    <n v="0.10952000000000001"/>
    <n v="-6.4324900000000014"/>
    <n v="-5.9301211554752706"/>
    <n v="-6.5703911554752708"/>
    <n v="-0.36867"/>
    <n v="-0.33489520539081635"/>
    <n v="-0.77951999999999999"/>
    <n v="-0.76128495082961534"/>
    <n v="-0.14312"/>
    <n v="-0.21534353524488573"/>
    <n v="-1.3115236914653174"/>
    <n v="0"/>
    <n v="0"/>
    <n v="0.02"/>
    <n v="-0.19364799999999999"/>
    <n v="-0.19477681646002618"/>
    <n v="0.17066029370754746"/>
    <n v="-5.9731102797641607E-2"/>
    <n v="-5.5963455032085635E-2"/>
    <n v="1.5497448815672996"/>
    <n v="0.1600579279483702"/>
    <s v="Y"/>
    <s v="N"/>
  </r>
  <r>
    <n v="4319"/>
    <x v="4"/>
    <s v="MEA"/>
    <s v="EGYPT"/>
    <s v="EG"/>
    <s v="EGYPT"/>
    <s v="Local"/>
    <s v="N"/>
    <s v="DDP"/>
    <s v="EG-6TH OF OCTOBER"/>
    <n v="43859"/>
    <x v="0"/>
    <n v="2020"/>
    <n v="2020540163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4462000000000002"/>
    <n v="68.493600000000001"/>
    <n v="27.956571428571426"/>
    <s v="EGP"/>
    <n v="1"/>
    <n v="67.337230000000005"/>
    <n v="-40.97437"/>
    <n v="-3.5716999999999999"/>
    <n v="-1.3530199999999999"/>
    <n v="0"/>
    <n v="0"/>
    <n v="0"/>
    <s v=""/>
    <n v="-0.37925999999999999"/>
    <n v="0.77471999999999996"/>
    <n v="-45.503630000000001"/>
    <n v="-41.949887671613169"/>
    <n v="-46.47914767161317"/>
    <n v="-2.60798"/>
    <n v="-2.3690563315570596"/>
    <n v="-5.5143700000000004"/>
    <n v="-5.3853741973346505"/>
    <n v="-1.0124200000000001"/>
    <n v="-1.5233237978802909"/>
    <n v="-9.2777543267720013"/>
    <n v="0"/>
    <n v="0"/>
    <n v="0.02"/>
    <n v="-1.369872"/>
    <n v="-1.3778572828933373"/>
    <n v="0.17066029370754746"/>
    <n v="-0.41811771958349131"/>
    <n v="-0.39174418522459947"/>
    <n v="10.967096533496893"/>
    <n v="0.1601185590113075"/>
    <s v="Y"/>
    <s v="N"/>
  </r>
  <r>
    <n v="5810"/>
    <x v="5"/>
    <s v="MEA"/>
    <s v="EGYPT"/>
    <s v="EG"/>
    <s v="EGYPT"/>
    <s v="Local"/>
    <s v="N"/>
    <s v="DDP"/>
    <s v="EG-6TH OF OCTOBER CITY"/>
    <n v="43846"/>
    <x v="0"/>
    <n v="2020"/>
    <n v="202054008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9946000000000002"/>
    <n v="90.586650000000006"/>
    <n v="30.296538461538461"/>
    <s v="EGP"/>
    <n v="1"/>
    <n v="90.371650000000002"/>
    <n v="-50.160170000000001"/>
    <n v="-4.3724400000000001"/>
    <n v="-1.6563300000000001"/>
    <n v="0"/>
    <n v="0"/>
    <n v="0"/>
    <s v=""/>
    <n v="-0.46428000000000003"/>
    <n v="0.94840000000000002"/>
    <n v="-55.704819999999998"/>
    <n v="-51.354383169015676"/>
    <n v="-56.899033169015674"/>
    <n v="-3.19618"/>
    <n v="-2.9033698363469211"/>
    <n v="-6.7481900000000001"/>
    <n v="-6.5903318610669412"/>
    <n v="-1.23786"/>
    <n v="-1.8625289864326038"/>
    <n v="-11.356230683846466"/>
    <n v="0"/>
    <n v="0"/>
    <n v="0"/>
    <n v="0"/>
    <n v="0"/>
    <n v="0.17066029370754746"/>
    <n v="-0.51027427818556692"/>
    <n v="-0.47808780155981734"/>
    <n v="21.85329834557805"/>
    <n v="0.24124193074341582"/>
    <s v="N"/>
    <s v="N"/>
  </r>
  <r>
    <n v="5810"/>
    <x v="5"/>
    <s v="MEA"/>
    <s v="EGYPT"/>
    <s v="EG"/>
    <s v="EGYPT"/>
    <s v="Local"/>
    <s v="N"/>
    <s v="DDP"/>
    <s v="EG-6TH OF OCTOBER CITY"/>
    <n v="43858"/>
    <x v="0"/>
    <n v="2020"/>
    <n v="202054015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0.4428"/>
    <n v="300.23050999999998"/>
    <n v="28.757711685823754"/>
    <s v="EGP"/>
    <n v="1"/>
    <n v="299.58551"/>
    <n v="-174.91906"/>
    <n v="-15.247579999999999"/>
    <n v="-5.7759799999999997"/>
    <n v="0"/>
    <n v="0"/>
    <n v="0"/>
    <s v=""/>
    <n v="-1.6190500000000001"/>
    <n v="3.3072699999999999"/>
    <n v="-194.2544"/>
    <n v="-179.08353242830003"/>
    <n v="-198.41887242830003"/>
    <n v="-11.1227"/>
    <n v="-10.103721216807532"/>
    <n v="-23.530380000000001"/>
    <n v="-22.979941735044857"/>
    <n v="-4.3154300000000001"/>
    <n v="-6.4931522659435243"/>
    <n v="-39.576815217795911"/>
    <n v="0"/>
    <n v="0"/>
    <n v="0"/>
    <n v="0"/>
    <n v="0"/>
    <n v="0.17066029370754746"/>
    <n v="-1.7816934663067954"/>
    <n v="-1.6693099158142115"/>
    <n v="60.565512438089826"/>
    <n v="0.2017300388228026"/>
    <s v="N"/>
    <s v="N"/>
  </r>
  <r>
    <n v="7110"/>
    <x v="6"/>
    <s v="MEA"/>
    <s v="EGYPT"/>
    <s v="EG"/>
    <s v="EGYPT"/>
    <s v="Local"/>
    <s v="N"/>
    <s v="DDP"/>
    <s v="EG- ALEXANDRIA"/>
    <n v="43858"/>
    <x v="0"/>
    <n v="2020"/>
    <n v="2020540145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.889"/>
    <n v="54.308750000000003"/>
    <n v="28.734788359788364"/>
    <s v="EGP"/>
    <n v="1"/>
    <n v="54.183750000000003"/>
    <n v="-31.641120000000001"/>
    <n v="-2.75814"/>
    <n v="-1.0448200000000001"/>
    <n v="0"/>
    <n v="0"/>
    <n v="0"/>
    <s v=""/>
    <n v="-0.29287000000000002"/>
    <n v="0.59826000000000001"/>
    <n v="-35.138689999999997"/>
    <n v="-32.394431685076135"/>
    <n v="-35.892001685076139"/>
    <n v="-2.0309300000000001"/>
    <n v="-1.844871346961702"/>
    <n v="-4.2579500000000001"/>
    <n v="-4.1583452078009042"/>
    <n v="-0.78158000000000005"/>
    <n v="-1.175993573761164"/>
    <n v="-7.1792101285237697"/>
    <n v="0"/>
    <n v="0"/>
    <n v="0"/>
    <n v="0"/>
    <n v="0"/>
    <n v="0.17066029370754746"/>
    <n v="-0.32254795510726469"/>
    <n v="-0.30220265717326245"/>
    <n v="10.935335529226831"/>
    <n v="0.20135494794534639"/>
    <s v="N"/>
    <s v="N"/>
  </r>
  <r>
    <n v="3425"/>
    <x v="0"/>
    <s v="EUROPE"/>
    <s v="EUROPE INCL TURKEY"/>
    <s v="IT"/>
    <s v="ITALY"/>
    <s v="Export"/>
    <s v="Y"/>
    <s v="CIF"/>
    <s v="IT- TRIESTE"/>
    <n v="43858"/>
    <x v="0"/>
    <n v="2020"/>
    <n v="2020540146"/>
    <s v="ZH"/>
    <s v="manufactured"/>
    <s v="BOPP"/>
    <s v="LTS"/>
    <n v="40"/>
    <s v="LTS40"/>
    <s v="1"/>
    <s v="EG"/>
    <s v="L2"/>
    <s v="FERT"/>
    <s v="10LTS401"/>
    <s v="TRANSPARENT SPECIALTIES"/>
    <s v="VALUE ADDED"/>
    <s v="WRAP AROUND LABELS"/>
    <s v="LABELS"/>
    <s v="ROLL-FED MONOWEB"/>
    <n v="17.360499999999998"/>
    <n v="409.19506000000001"/>
    <n v="23.571144009216592"/>
    <s v="EUR"/>
    <n v="18.077302211896161"/>
    <n v="397.09415999999999"/>
    <n v="-289.52604000000002"/>
    <n v="-17.970050000000001"/>
    <n v="-8.5926399999999994"/>
    <n v="0"/>
    <n v="0"/>
    <n v="0"/>
    <s v=""/>
    <n v="-31.559449999999998"/>
    <n v="4.5056799999999999"/>
    <n v="-343.14250000000004"/>
    <n v="-296.41907504635174"/>
    <n v="-350.03553504635175"/>
    <n v="-18.463349999999998"/>
    <n v="-16.771875635263321"/>
    <n v="-29.096830000000001"/>
    <n v="-28.416177642456482"/>
    <n v="-5.3907400000000001"/>
    <n v="-8.1111026354528732"/>
    <n v="-53.299155913172676"/>
    <n v="0"/>
    <n v="0"/>
    <n v="0"/>
    <n v="0"/>
    <n v="0"/>
    <n v="0.875369525435304"/>
    <n v="-15.196414961556878"/>
    <n v="-14.23787349500569"/>
    <n v="-8.3775044545301078"/>
    <n v="-2.0473131944774962E-2"/>
    <s v="N"/>
    <s v="N"/>
  </r>
  <r>
    <n v="7215"/>
    <x v="7"/>
    <s v="MEA"/>
    <s v="EGYPT"/>
    <s v="EG"/>
    <s v="EGYPT"/>
    <s v="Local"/>
    <s v="N"/>
    <s v="DDP"/>
    <s v="EG-OBOUR CITY"/>
    <n v="43845"/>
    <x v="0"/>
    <n v="2020"/>
    <n v="2020540069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7644000000000002"/>
    <n v="157.2252"/>
    <n v="33.030504201680671"/>
    <s v="EGP"/>
    <n v="1"/>
    <n v="152.48535999999999"/>
    <n v="-67.548100000000005"/>
    <n v="-7.9293199999999997"/>
    <n v="-21.116299999999999"/>
    <n v="0"/>
    <n v="0"/>
    <n v="0"/>
    <s v=""/>
    <n v="22.58709"/>
    <n v="-26.520779999999998"/>
    <n v="-100.52741"/>
    <n v="-69.156284951565908"/>
    <n v="-102.13559495156591"/>
    <n v="-4.90646"/>
    <n v="-4.4569667438137763"/>
    <n v="-9.2140699999999995"/>
    <n v="-8.9985283596195522"/>
    <n v="-1.7097199999999999"/>
    <n v="-2.5725066313505169"/>
    <n v="-16.028001734783846"/>
    <n v="0"/>
    <n v="0"/>
    <n v="0.02"/>
    <n v="-3.144504"/>
    <n v="-3.1628340001746373"/>
    <n v="0.17066029370754746"/>
    <n v="-0.81234299804792587"/>
    <n v="-0.76110298843636459"/>
    <n v="35.137666325039248"/>
    <n v="0.22348622437776672"/>
    <s v="Y"/>
    <s v="N"/>
  </r>
  <r>
    <n v="7215"/>
    <x v="7"/>
    <s v="MEA"/>
    <s v="EGYPT"/>
    <s v="EG"/>
    <s v="EGYPT"/>
    <s v="Local"/>
    <s v="N"/>
    <s v="DDP"/>
    <s v="EG-OBOUR CITY"/>
    <n v="43845"/>
    <x v="0"/>
    <n v="2020"/>
    <n v="2020540071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7037"/>
    <n v="56.222099999999998"/>
    <n v="33.071823529411766"/>
    <s v="EGP"/>
    <n v="1"/>
    <n v="54.675370000000001"/>
    <n v="-24.154499999999999"/>
    <n v="-2.8354400000000002"/>
    <n v="-7.5509599999999999"/>
    <n v="0"/>
    <n v="0"/>
    <n v="0"/>
    <s v=""/>
    <n v="8.0769099999999998"/>
    <n v="-9.4835600000000007"/>
    <n v="-35.947549999999993"/>
    <n v="-24.7295702597497"/>
    <n v="-36.522620259749701"/>
    <n v="-1.7544999999999999"/>
    <n v="-1.5937658010095404"/>
    <n v="-3.2948599999999999"/>
    <n v="-3.2177844482379752"/>
    <n v="-0.61136999999999997"/>
    <n v="-0.91988944342276258"/>
    <n v="-5.7314396926702784"/>
    <n v="0"/>
    <n v="0"/>
    <n v="0.02"/>
    <n v="-1.1244419999999999"/>
    <n v="-1.1309966178527264"/>
    <n v="0.17066029370754746"/>
    <n v="-0.29012249930283068"/>
    <n v="-0.27182249587013024"/>
    <n v="12.565220933857161"/>
    <n v="0.2234925577994625"/>
    <s v="Y"/>
    <s v="N"/>
  </r>
  <r>
    <n v="8592"/>
    <x v="8"/>
    <s v="MEA"/>
    <s v="EGYPT"/>
    <s v="EG"/>
    <s v="EGYPT"/>
    <s v="Local"/>
    <s v="N"/>
    <s v="DDP"/>
    <s v="EG- 6TH OF OCTOBER"/>
    <n v="43839"/>
    <x v="0"/>
    <n v="2020"/>
    <n v="202054002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3.7686999999999999"/>
    <n v="125.30928"/>
    <n v="33.238535809018565"/>
    <s v="EGP"/>
    <n v="1"/>
    <n v="125.09428"/>
    <n v="-58.625619999999998"/>
    <n v="-7.89194"/>
    <n v="-19.626729999999998"/>
    <n v="0"/>
    <n v="0"/>
    <n v="0"/>
    <s v=""/>
    <n v="19.753990000000002"/>
    <n v="-20.994060000000001"/>
    <n v="-87.384360000000001"/>
    <n v="-60.021378575892157"/>
    <n v="-88.78011857589216"/>
    <n v="-3.51755"/>
    <n v="-3.1952983148139693"/>
    <n v="-8.8313900000000007"/>
    <n v="-8.6248002641460868"/>
    <n v="-1.6234900000000001"/>
    <n v="-2.4427618504382305"/>
    <n v="-14.262860429398287"/>
    <n v="0"/>
    <n v="0"/>
    <n v="0"/>
    <n v="0"/>
    <n v="0"/>
    <n v="0.17066029370754746"/>
    <n v="-0.64338930727745391"/>
    <n v="-0.60280635848846531"/>
    <n v="21.663494636221088"/>
    <n v="0.17288020995907954"/>
    <s v="N"/>
    <s v="N"/>
  </r>
  <r>
    <n v="4319"/>
    <x v="4"/>
    <s v="MEA"/>
    <s v="EGYPT"/>
    <s v="EG"/>
    <s v="EGYPT"/>
    <s v="Local"/>
    <s v="N"/>
    <s v="DDP"/>
    <s v="EG- 6TH OF OCTOBER"/>
    <n v="43859"/>
    <x v="0"/>
    <n v="2020"/>
    <n v="202054015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3001"/>
    <n v="73.603200000000001"/>
    <n v="32.001391304347827"/>
    <s v="EGP"/>
    <n v="1"/>
    <n v="73.173199999999994"/>
    <n v="-31.858930000000001"/>
    <n v="-3.5937899999999998"/>
    <n v="-9.7715099999999993"/>
    <n v="0"/>
    <n v="0"/>
    <n v="0"/>
    <s v=""/>
    <n v="10.631399999999999"/>
    <n v="-12.80109"/>
    <n v="-47.393920000000001"/>
    <n v="-32.617427304868556"/>
    <n v="-48.152417304868557"/>
    <n v="-2.4348200000000002"/>
    <n v="-2.2117599587426899"/>
    <n v="-4.2257999999999996"/>
    <n v="-4.1269472819373307"/>
    <n v="-0.78661000000000003"/>
    <n v="-1.1835618939280295"/>
    <n v="-7.5222691346080506"/>
    <n v="0"/>
    <n v="0"/>
    <n v="0.02"/>
    <n v="-1.472064"/>
    <n v="-1.4806449823670371"/>
    <n v="0.17066029370754746"/>
    <n v="-0.39251867552735914"/>
    <n v="-0.36775984735370559"/>
    <n v="16.08010873080265"/>
    <n v="0.21847023948418887"/>
    <s v="Y"/>
    <s v="N"/>
  </r>
  <r>
    <n v="3950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LTS"/>
    <n v="40"/>
    <s v="LTS40"/>
    <s v="1"/>
    <s v="EG"/>
    <s v="L2"/>
    <s v="FERT"/>
    <s v="10LTS401"/>
    <s v="TRANSPARENT SPECIALTIES"/>
    <s v="VALUE ADDED"/>
    <s v="WRAP AROUND LABELS"/>
    <s v="LABELS"/>
    <s v="ROLL-FED MONOWEB"/>
    <n v="0.8599"/>
    <n v="23.545780000000001"/>
    <n v="27.378813953488372"/>
    <s v="EUR"/>
    <n v="17.440801754022104"/>
    <n v="21.398980000000002"/>
    <n v="-17.424869999999999"/>
    <n v="-1.1033299999999999"/>
    <n v="-0.55720000000000003"/>
    <n v="0"/>
    <n v="0"/>
    <n v="0"/>
    <s v=""/>
    <n v="0.90391999999999995"/>
    <n v="0.23285"/>
    <n v="-17.948630000000001"/>
    <n v="-17.83972124995362"/>
    <n v="-18.363481249953619"/>
    <n v="-0.85597000000000001"/>
    <n v="-0.77755241532638153"/>
    <n v="-1.4476899999999999"/>
    <n v="-1.4138246747569347"/>
    <n v="-0.27432000000000001"/>
    <n v="-0.4127518067941382"/>
    <n v="-2.6041288968774543"/>
    <n v="-0.47091560000000005"/>
    <n v="-0.46860796955037864"/>
    <n v="0.01"/>
    <n v="-0.23545780000000002"/>
    <n v="-0.23683033491015429"/>
    <n v="1.3826862538187386"/>
    <n v="-1.1891101782841151"/>
    <n v="-1.1141048946651275"/>
    <n v="0.7586266540432669"/>
    <n v="3.2219219496795896E-2"/>
    <s v="Y"/>
    <s v="Y"/>
  </r>
  <r>
    <n v="3950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LTS"/>
    <n v="40"/>
    <s v="LTS40"/>
    <s v="1"/>
    <s v="EG"/>
    <s v="L3"/>
    <s v="FERT"/>
    <s v="10LTS401"/>
    <s v="TRANSPARENT SPECIALTIES"/>
    <s v="VALUE ADDED"/>
    <s v="WRAP AROUND LABELS"/>
    <s v="LABELS"/>
    <s v="ROLL-FED MONOWEB"/>
    <n v="5.3087"/>
    <n v="145.36313999999999"/>
    <n v="27.375355932203391"/>
    <s v="EUR"/>
    <n v="17.440801754022104"/>
    <n v="132.10907"/>
    <n v="-107.5746"/>
    <n v="-6.8115199999999998"/>
    <n v="-3.4399500000000001"/>
    <n v="0"/>
    <n v="0"/>
    <n v="0"/>
    <s v=""/>
    <n v="5.5804499999999999"/>
    <n v="1.4375199999999999"/>
    <n v="-110.8081"/>
    <n v="-110.13573573721129"/>
    <n v="-113.36923573721128"/>
    <n v="-5.2844699999999998"/>
    <n v="-4.8003462880939791"/>
    <n v="-8.9375"/>
    <n v="-8.7284280686059201"/>
    <n v="-1.69353"/>
    <n v="-2.5481465710122366"/>
    <n v="-16.076920927712134"/>
    <n v="-2.9072627999999998"/>
    <n v="-2.8930163232166195"/>
    <n v="0.01"/>
    <n v="-1.4536313999999999"/>
    <n v="-1.4621049347183079"/>
    <n v="1.3826862538187386"/>
    <n v="-7.342064007777501"/>
    <n v="-6.8789499891532868"/>
    <n v="4.6829120879883552"/>
    <n v="3.2215265080187148E-2"/>
    <s v="Y"/>
    <s v="Y"/>
  </r>
  <r>
    <n v="4222"/>
    <x v="9"/>
    <s v="MEA"/>
    <s v="EGYPT"/>
    <s v="EG"/>
    <s v="EGYPT"/>
    <s v="Local"/>
    <s v="N"/>
    <s v="DDP"/>
    <s v="EG-10TH OF RAMADAN"/>
    <n v="43859"/>
    <x v="0"/>
    <n v="2020"/>
    <n v="2020540165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0571000000000002"/>
    <n v="128.81292999999999"/>
    <n v="31.727322660098523"/>
    <s v="EGP"/>
    <n v="1"/>
    <n v="127.81292999999999"/>
    <n v="-56.195340000000002"/>
    <n v="-6.33901"/>
    <n v="-17.235759999999999"/>
    <n v="0"/>
    <n v="0"/>
    <n v="0"/>
    <s v=""/>
    <n v="18.75253"/>
    <n v="-22.57959"/>
    <n v="-83.597170000000006"/>
    <n v="-57.533238477324005"/>
    <n v="-84.935068477324009"/>
    <n v="-4.3754799999999996"/>
    <n v="-3.9746311695646757"/>
    <n v="-7.4538200000000003"/>
    <n v="-7.2794552958138388"/>
    <n v="-1.3875"/>
    <n v="-2.0876827498063091"/>
    <n v="-13.341769215184822"/>
    <n v="0"/>
    <n v="0"/>
    <n v="0.02"/>
    <n v="-2.5762586000000001"/>
    <n v="-2.5912761737057135"/>
    <n v="0.17066029370754746"/>
    <n v="-0.69288079245264256"/>
    <n v="-0.64917607837219327"/>
    <n v="27.295640055413259"/>
    <n v="0.21190139883793699"/>
    <s v="Y"/>
    <s v="N"/>
  </r>
  <r>
    <n v="4319"/>
    <x v="4"/>
    <s v="MEA"/>
    <s v="EGYPT"/>
    <s v="EG"/>
    <s v="EGYPT"/>
    <s v="Local"/>
    <s v="N"/>
    <s v="DDP"/>
    <s v="EG- 6TH OF OCTOBER"/>
    <n v="43850"/>
    <x v="0"/>
    <n v="2020"/>
    <n v="2020540089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5057"/>
    <n v="144.1824"/>
    <n v="31.969490022172952"/>
    <s v="EGP"/>
    <n v="1"/>
    <n v="143.9074"/>
    <n v="-62.408940000000001"/>
    <n v="-7.0399200000000004"/>
    <n v="-19.141549999999999"/>
    <n v="0"/>
    <n v="0"/>
    <n v="0"/>
    <s v=""/>
    <n v="20.826029999999999"/>
    <n v="-25.076250000000002"/>
    <n v="-92.84062999999999"/>
    <n v="-63.894771846509073"/>
    <n v="-94.326461846509076"/>
    <n v="-4.7695999999999996"/>
    <n v="-4.3326448358478791"/>
    <n v="-8.2779699999999998"/>
    <n v="-8.0843262320646438"/>
    <n v="-1.5408999999999999"/>
    <n v="-2.3184939453524622"/>
    <n v="-14.735465013264985"/>
    <n v="0"/>
    <n v="0"/>
    <n v="0.02"/>
    <n v="-2.883648"/>
    <n v="-2.9004574136129553"/>
    <n v="0.17066029370754746"/>
    <n v="-0.76967792462103901"/>
    <n v="-0.72112909198487485"/>
    <n v="31.498886634628111"/>
    <n v="0.21846554527201734"/>
    <s v="Y"/>
    <s v="N"/>
  </r>
  <r>
    <n v="8592"/>
    <x v="8"/>
    <s v="MEA"/>
    <s v="EGYPT"/>
    <s v="EG"/>
    <s v="EGYPT"/>
    <s v="Local"/>
    <s v="N"/>
    <s v="DDP"/>
    <s v="EG- 6TH OF OCTOBER"/>
    <n v="43845"/>
    <x v="0"/>
    <n v="2020"/>
    <n v="202054006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3.3816999999999999"/>
    <n v="109.90525"/>
    <n v="32.51634615384615"/>
    <s v="EGP"/>
    <n v="1"/>
    <n v="109.69025000000001"/>
    <n v="-46.840299999999999"/>
    <n v="-5.2837399999999999"/>
    <n v="-14.36646"/>
    <n v="0"/>
    <n v="0"/>
    <n v="0"/>
    <s v=""/>
    <n v="15.63072"/>
    <n v="-18.82067"/>
    <n v="-69.680450000000008"/>
    <n v="-47.955473714535756"/>
    <n v="-70.795623714535751"/>
    <n v="-3.5611199999999998"/>
    <n v="-3.2348767565067509"/>
    <n v="-6.2118700000000002"/>
    <n v="-6.0665578144370418"/>
    <n v="-1.15584"/>
    <n v="-1.7391187239899994"/>
    <n v="-11.040553294933792"/>
    <n v="0"/>
    <n v="0"/>
    <n v="0"/>
    <n v="0"/>
    <n v="0"/>
    <n v="0.17066029370754746"/>
    <n v="-0.57683179273151042"/>
    <n v="-0.54044708002414132"/>
    <n v="27.52862591050631"/>
    <n v="0.25047598645657337"/>
    <s v="N"/>
    <s v="N"/>
  </r>
  <r>
    <n v="8592"/>
    <x v="8"/>
    <s v="MEA"/>
    <s v="EGYPT"/>
    <s v="EG"/>
    <s v="EGYPT"/>
    <s v="Local"/>
    <s v="N"/>
    <s v="DDP"/>
    <s v="EG- 6TH OF OCTOBER"/>
    <n v="43849"/>
    <x v="0"/>
    <n v="2020"/>
    <n v="202054008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6725000000000001"/>
    <n v="54.356250000000003"/>
    <n v="32.54865269461078"/>
    <s v="EGP"/>
    <n v="1"/>
    <n v="54.26408"/>
    <n v="-23.165980000000001"/>
    <n v="-2.6131899999999999"/>
    <n v="-7.10527"/>
    <n v="0"/>
    <n v="0"/>
    <n v="0"/>
    <s v=""/>
    <n v="7.7305299999999999"/>
    <n v="-9.3082200000000004"/>
    <n v="-34.462129999999995"/>
    <n v="-23.717515578710234"/>
    <n v="-35.013665578710231"/>
    <n v="-1.7873399999999999"/>
    <n v="-1.6235972452416028"/>
    <n v="-3.07273"/>
    <n v="-3.0008506606151015"/>
    <n v="-0.57196000000000002"/>
    <n v="-0.86059173014718315"/>
    <n v="-5.4850396360038873"/>
    <n v="0"/>
    <n v="0"/>
    <n v="0"/>
    <n v="0"/>
    <n v="0"/>
    <n v="0.17066029370754746"/>
    <n v="-0.28500269049160426"/>
    <n v="-0.26702562829595144"/>
    <n v="13.590519156989934"/>
    <n v="0.2500267983348729"/>
    <s v="N"/>
    <s v="N"/>
  </r>
  <r>
    <n v="8592"/>
    <x v="8"/>
    <s v="MEA"/>
    <s v="EGYPT"/>
    <s v="EG"/>
    <s v="EGYPT"/>
    <s v="Local"/>
    <s v="N"/>
    <s v="DDP"/>
    <s v="EG-6TH OF OCTOBER"/>
    <n v="43842"/>
    <x v="0"/>
    <n v="2020"/>
    <n v="202054005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6.0087999999999999"/>
    <n v="201.29480000000001"/>
    <n v="33.493311148086526"/>
    <s v="EGP"/>
    <n v="1"/>
    <n v="200.91261"/>
    <n v="-77.551010000000005"/>
    <n v="-11.07371"/>
    <n v="-28.463699999999999"/>
    <n v="0"/>
    <n v="0"/>
    <n v="0"/>
    <s v=""/>
    <n v="5.5199400000000001"/>
    <n v="-18.83681"/>
    <n v="-130.40529000000001"/>
    <n v="-79.397344201268979"/>
    <n v="-132.25162420126898"/>
    <n v="-5.7096200000000001"/>
    <n v="-5.1865472173041276"/>
    <n v="-15.812939999999999"/>
    <n v="-15.443033213223083"/>
    <n v="-2.8508100000000001"/>
    <n v="-4.2894319711533866"/>
    <n v="-24.9190124016806"/>
    <n v="0"/>
    <n v="0"/>
    <n v="0"/>
    <n v="0"/>
    <n v="0"/>
    <n v="0.17066029370754746"/>
    <n v="-1.0256683651823602"/>
    <n v="-0.96097247069381331"/>
    <n v="43.163190926356613"/>
    <n v="0.21442774938228215"/>
    <s v="N"/>
    <s v="N"/>
  </r>
  <r>
    <n v="4818"/>
    <x v="10"/>
    <s v="EUROPE"/>
    <s v="EUROPE INCL TURKEY"/>
    <s v="GB"/>
    <s v="UNITED KINGDOM"/>
    <s v="Export"/>
    <s v="N"/>
    <s v="DDP"/>
    <s v="GB- HUNTINGDON CAMBS VAT EXC"/>
    <n v="43839"/>
    <x v="0"/>
    <n v="2020"/>
    <n v="2020540027"/>
    <s v="ZH"/>
    <s v="manufactured"/>
    <s v="BOPP"/>
    <s v="SFT"/>
    <n v="30"/>
    <s v="SFT30"/>
    <s v="1"/>
    <s v="EG"/>
    <s v="L3"/>
    <s v="FERT"/>
    <s v="10SFT301"/>
    <s v="TRANSPARENT SPECIALTIES"/>
    <s v="STANDARD"/>
    <s v="FLOWERS/GIFTS/ENVELOPES/REAM"/>
    <s v="FLEXIBLE PACKAGING"/>
    <s v="TREATED CLEAR STANDARD"/>
    <n v="2.9312"/>
    <n v="84.371200000000002"/>
    <n v="28.795631399317404"/>
    <s v="GBP"/>
    <n v="21.164599925541651"/>
    <n v="76.888670000000005"/>
    <n v="-80.156109999999998"/>
    <n v="0"/>
    <n v="-2.7214700000000001"/>
    <n v="0"/>
    <n v="0"/>
    <n v="0"/>
    <s v=""/>
    <n v="18.618490000000001"/>
    <n v="-0.11708"/>
    <n v="-64.376169999999988"/>
    <n v="-82.064466413845267"/>
    <n v="-66.284526413845271"/>
    <n v="-3.1611799999999999"/>
    <n v="-2.8715762751982554"/>
    <n v="-2.7109399999999999"/>
    <n v="-2.6475238923979338"/>
    <n v="-0.60941999999999996"/>
    <n v="-0.91695540280141319"/>
    <n v="-6.4360555703976026"/>
    <n v="-1.687424"/>
    <n v="-1.6791551063727301"/>
    <n v="0"/>
    <n v="0"/>
    <n v="0"/>
    <n v="1.4317122374301721"/>
    <n v="-4.194916855670404"/>
    <n v="-3.9303148580896106"/>
    <n v="6.0411480512947868"/>
    <n v="7.1602016461716642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39"/>
    <x v="0"/>
    <n v="2020"/>
    <n v="2020540027"/>
    <s v="ZH"/>
    <s v="manufactured"/>
    <s v="BOPP"/>
    <s v="SFT"/>
    <n v="40"/>
    <s v="SFT40"/>
    <s v="1"/>
    <s v="EG"/>
    <s v="L3"/>
    <s v="FERT"/>
    <s v="10SFT401"/>
    <s v="TRANSPARENT COMMODITIES"/>
    <s v="STANDARD"/>
    <s v="FLOWERS/GIFTS/ENVELOPES/REAM"/>
    <s v="FLEXIBLE PACKAGING"/>
    <s v="TREATED CLEAR STANDARD"/>
    <n v="17.4236"/>
    <n v="501.51826"/>
    <n v="28.789796785304244"/>
    <s v="GBP"/>
    <n v="21.164599925541651"/>
    <n v="457.04061999999999"/>
    <n v="-510.00128999999998"/>
    <n v="0"/>
    <n v="-13.48363"/>
    <n v="0"/>
    <n v="0"/>
    <n v="0"/>
    <s v=""/>
    <n v="126.33284999999999"/>
    <n v="-1.19065"/>
    <n v="-398.34271999999999"/>
    <n v="-522.14339910236117"/>
    <n v="-410.48482910236118"/>
    <n v="-19.04083"/>
    <n v="-17.296451226467077"/>
    <n v="-15.696669999999999"/>
    <n v="-15.329483078225957"/>
    <n v="-3.5223300000000002"/>
    <n v="-5.299825282973158"/>
    <n v="-37.925759587666192"/>
    <n v="-10.0303652"/>
    <n v="-9.9812133431569841"/>
    <n v="0"/>
    <n v="0"/>
    <n v="0"/>
    <n v="1.4317122374301721"/>
    <n v="-24.940427176033598"/>
    <n v="-23.367264446389427"/>
    <n v="19.759193520426223"/>
    <n v="3.9398751942603692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42"/>
    <x v="0"/>
    <n v="2020"/>
    <n v="2020540045"/>
    <s v="ZH"/>
    <s v="manufactured"/>
    <s v="BOPP"/>
    <s v="SFT"/>
    <n v="30"/>
    <s v="SFT30"/>
    <s v="1"/>
    <s v="EG"/>
    <s v="L3"/>
    <s v="FERT"/>
    <s v="10SFT301"/>
    <s v="TRANSPARENT SPECIALTIES"/>
    <s v="STANDARD"/>
    <s v="FLOWERS/GIFTS/ENVELOPES/REAM"/>
    <s v="FLEXIBLE PACKAGING"/>
    <s v="TREATED CLEAR STANDARD"/>
    <n v="20.7593"/>
    <n v="590.26545999999996"/>
    <n v="28.432825626204234"/>
    <s v="GBP"/>
    <n v="21.164599925541651"/>
    <n v="536.22911999999997"/>
    <n v="-567.68032000000005"/>
    <n v="0"/>
    <n v="-19.273890000000002"/>
    <n v="0"/>
    <n v="0"/>
    <n v="0"/>
    <s v=""/>
    <n v="131.85954000000001"/>
    <n v="-0.82921999999999996"/>
    <n v="-455.92389000000009"/>
    <n v="-581.19565126652151"/>
    <n v="-469.43922126652149"/>
    <n v="-22.527460000000001"/>
    <n v="-20.463662200974856"/>
    <n v="-19.209630000000001"/>
    <n v="-18.760265586521328"/>
    <n v="-4.3223799999999999"/>
    <n v="-6.5036094876452566"/>
    <n v="-45.727537275141437"/>
    <n v="-11.8053092"/>
    <n v="-11.747459574765424"/>
    <n v="0"/>
    <n v="0"/>
    <n v="0"/>
    <n v="1.4317122374301721"/>
    <n v="-29.722346049050373"/>
    <n v="-27.847555103733896"/>
    <n v="35.503686779837729"/>
    <n v="6.0148677477821134E-2"/>
    <s v="N"/>
    <s v="Y"/>
  </r>
  <r>
    <n v="4198"/>
    <x v="3"/>
    <s v="MEA"/>
    <s v="EGYPT"/>
    <s v="EG"/>
    <s v="EGYPT"/>
    <s v="Local"/>
    <s v="N"/>
    <s v="DDP"/>
    <s v="EG-6TH OF OCTOBER"/>
    <n v="43846"/>
    <x v="0"/>
    <n v="2020"/>
    <n v="2020540078"/>
    <s v="ZH"/>
    <s v="manufactured"/>
    <s v="BOPP"/>
    <s v="TES"/>
    <n v="25"/>
    <s v="TES25"/>
    <s v="1"/>
    <s v="EG"/>
    <s v="L2"/>
    <s v="FERT"/>
    <s v="10TES251"/>
    <s v="TRANSPARENT COMMODITIES"/>
    <s v="VALUE ADDED"/>
    <s v="ALIMENTARY PACKING"/>
    <s v="FLEXIBLE PACKAGING"/>
    <s v="TREATED CLEAR ADDED VALUE"/>
    <n v="4.9337999999999997"/>
    <n v="157.88159999999999"/>
    <n v="32.024665314401624"/>
    <s v="EGP"/>
    <n v="1"/>
    <n v="157.47314"/>
    <n v="-113.37676"/>
    <n v="-15.045260000000001"/>
    <n v="-5.7234800000000003"/>
    <n v="0"/>
    <n v="0"/>
    <n v="0"/>
    <s v=""/>
    <n v="16.744579999999999"/>
    <n v="2.4441799999999998"/>
    <n v="-114.95674"/>
    <n v="-116.07603354417519"/>
    <n v="-117.6560135441752"/>
    <n v="-4.6034899999999999"/>
    <n v="-4.1817525946363121"/>
    <n v="-15.13386"/>
    <n v="-14.779838703256212"/>
    <n v="-2.7049500000000002"/>
    <n v="-4.0699657326764509"/>
    <n v="-23.031557030568976"/>
    <n v="0"/>
    <n v="0"/>
    <n v="0"/>
    <n v="0"/>
    <n v="0"/>
    <n v="0.17066029370754746"/>
    <n v="-0.84135524797820893"/>
    <n v="-0.78828523802337769"/>
    <n v="16.405744187232443"/>
    <n v="0.10391169197191087"/>
    <s v="N"/>
    <s v="N"/>
  </r>
  <r>
    <n v="4198"/>
    <x v="3"/>
    <s v="MEA"/>
    <s v="EGYPT"/>
    <s v="EG"/>
    <s v="EGYPT"/>
    <s v="Local"/>
    <s v="N"/>
    <s v="DDP"/>
    <s v="EG-6TH OF OCTOBER"/>
    <n v="43846"/>
    <x v="0"/>
    <n v="2020"/>
    <n v="2020540078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2.1328"/>
    <n v="70.382400000000004"/>
    <n v="33.043380281690148"/>
    <s v="EGP"/>
    <n v="1"/>
    <n v="70.222700000000003"/>
    <n v="-42.652700000000003"/>
    <n v="-4.3672300000000002"/>
    <n v="-1.9695499999999999"/>
    <n v="0"/>
    <n v="0"/>
    <n v="0"/>
    <s v=""/>
    <n v="3.9535"/>
    <n v="0.65859999999999996"/>
    <n v="-44.377380000000002"/>
    <n v="-43.668175346955067"/>
    <n v="-45.392855346955066"/>
    <n v="-1.9954799999999999"/>
    <n v="-1.8126690114554105"/>
    <n v="-5.8566900000000004"/>
    <n v="-5.7196864207131313"/>
    <n v="-1.05325"/>
    <n v="-1.5847580945826991"/>
    <n v="-9.1171135267512415"/>
    <n v="0"/>
    <n v="0"/>
    <n v="0"/>
    <n v="0"/>
    <n v="0"/>
    <n v="0.17066029370754746"/>
    <n v="-0.36350642559707608"/>
    <n v="-0.34057759776669261"/>
    <n v="15.531853528527003"/>
    <n v="0.22067808896154439"/>
    <s v="N"/>
    <s v="N"/>
  </r>
  <r>
    <n v="4160"/>
    <x v="11"/>
    <s v="MEA"/>
    <s v="EGYPT"/>
    <s v="EG"/>
    <s v="EGYPT"/>
    <s v="Local"/>
    <s v="N"/>
    <s v="EXW"/>
    <s v="EG- 6TH OF OCTOBER"/>
    <n v="43857"/>
    <x v="0"/>
    <n v="2020"/>
    <n v="2020540142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0.40150000000000002"/>
    <n v="12.64725"/>
    <n v="31.618124999999999"/>
    <s v="EGP"/>
    <n v="1"/>
    <n v="12.394299999999999"/>
    <n v="-9.4029399999999992"/>
    <n v="0"/>
    <n v="-6.4079999999999998E-2"/>
    <n v="0"/>
    <n v="0"/>
    <n v="0"/>
    <s v=""/>
    <n v="1.7037"/>
    <n v="0"/>
    <n v="-7.7633200000000002"/>
    <n v="-9.626805165837041"/>
    <n v="-7.9871851658370412"/>
    <n v="-0.42436000000000001"/>
    <n v="-0.38548330311565038"/>
    <n v="-0.54774"/>
    <n v="-0.53492690241098817"/>
    <n v="-0.12046999999999999"/>
    <n v="-0.18126352495075029"/>
    <n v="-1.1016737304773889"/>
    <n v="0"/>
    <n v="0"/>
    <n v="0"/>
    <n v="0"/>
    <n v="0"/>
    <n v="0.17066029370754746"/>
    <n v="-6.8264117483018985E-2"/>
    <n v="-6.3958234322383581E-2"/>
    <n v="3.4944328693631861"/>
    <n v="0.27629981769658907"/>
    <s v="N"/>
    <s v="N"/>
  </r>
  <r>
    <n v="4198"/>
    <x v="3"/>
    <s v="MEA"/>
    <s v="EGYPT"/>
    <s v="EG"/>
    <s v="EGYPT"/>
    <s v="Local"/>
    <s v="N"/>
    <s v="DDP"/>
    <s v="EG-6TH OF OCTOBER"/>
    <n v="43846"/>
    <x v="0"/>
    <n v="2020"/>
    <n v="2020540078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3.8062999999999998"/>
    <n v="121.80159999999999"/>
    <n v="31.968923884514435"/>
    <s v="EGP"/>
    <n v="1"/>
    <n v="121.51476"/>
    <n v="-89.141760000000005"/>
    <n v="0"/>
    <n v="-0.60748000000000002"/>
    <n v="0"/>
    <n v="0"/>
    <n v="0"/>
    <s v=""/>
    <n v="16.151420000000002"/>
    <n v="-1.0000000000000001E-5"/>
    <n v="-73.597830000000002"/>
    <n v="-91.264046740679603"/>
    <n v="-75.7201167406796"/>
    <n v="-4.0144900000000003"/>
    <n v="-3.6467123798773384"/>
    <n v="-5.1924200000000003"/>
    <n v="-5.0709554653975673"/>
    <n v="-1.1419299999999999"/>
    <n v="-1.7181892342243734"/>
    <n v="-10.43585707949928"/>
    <n v="0"/>
    <n v="0"/>
    <n v="0"/>
    <n v="0"/>
    <n v="0"/>
    <n v="0.17066029370754746"/>
    <n v="-0.65021571902575581"/>
    <n v="-0.60920218192070363"/>
    <n v="35.036423997900414"/>
    <n v="0.28765159076646296"/>
    <s v="N"/>
    <s v="N"/>
  </r>
  <r>
    <n v="4319"/>
    <x v="4"/>
    <s v="MEA"/>
    <s v="EGYPT"/>
    <s v="EG"/>
    <s v="EGYPT"/>
    <s v="Local"/>
    <s v="N"/>
    <s v="DDP"/>
    <s v="EG- 6TH OF OCTOBER"/>
    <n v="43852"/>
    <x v="0"/>
    <n v="2020"/>
    <n v="2020540107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4.4099000000000004"/>
    <n v="134.50194999999999"/>
    <n v="30.499308390022673"/>
    <s v="EGP"/>
    <n v="1"/>
    <n v="133.21818999999999"/>
    <n v="-103.27782999999999"/>
    <n v="0"/>
    <n v="-0.70381000000000005"/>
    <n v="0"/>
    <n v="0"/>
    <n v="0"/>
    <s v=""/>
    <n v="18.712710000000001"/>
    <n v="0"/>
    <n v="-85.268929999999997"/>
    <n v="-105.73666825061521"/>
    <n v="-87.727768250615213"/>
    <n v="-4.6787900000000002"/>
    <n v="-4.2501541704790133"/>
    <n v="-6.0169699999999997"/>
    <n v="-5.8762170445829112"/>
    <n v="-1.3237300000000001"/>
    <n v="-1.9917320983071032"/>
    <n v="-12.118103313369028"/>
    <n v="0"/>
    <n v="0"/>
    <n v="0.02"/>
    <n v="-2.6900390000000001"/>
    <n v="-2.7057198244924421"/>
    <n v="0.17066029370754746"/>
    <n v="-0.75261189525028427"/>
    <n v="-0.70513953340427904"/>
    <n v="31.245219078119035"/>
    <n v="0.23230309358428661"/>
    <s v="Y"/>
    <s v="N"/>
  </r>
  <r>
    <n v="4319"/>
    <x v="4"/>
    <s v="MEA"/>
    <s v="EGYPT"/>
    <s v="EG"/>
    <s v="EGYPT"/>
    <s v="Local"/>
    <s v="N"/>
    <s v="DDP"/>
    <s v="EG- 6TH OF OCTOBER"/>
    <n v="43852"/>
    <x v="0"/>
    <n v="2020"/>
    <n v="2020540111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1.0991"/>
    <n v="33.522550000000003"/>
    <n v="30.475045454545455"/>
    <s v="EGP"/>
    <n v="1"/>
    <n v="33.221420000000002"/>
    <n v="-25.74042"/>
    <n v="0"/>
    <n v="-0.17541000000000001"/>
    <n v="0"/>
    <n v="0"/>
    <n v="0"/>
    <s v=""/>
    <n v="4.6638599999999997"/>
    <n v="0"/>
    <n v="-21.25197"/>
    <n v="-26.353247838103311"/>
    <n v="-21.864797838103311"/>
    <n v="-1.16612"/>
    <n v="-1.0592887864766289"/>
    <n v="-1.4996400000000001"/>
    <n v="-1.4645594258801884"/>
    <n v="-0.32991999999999999"/>
    <n v="-0.49640958040799815"/>
    <n v="-3.0202577927648155"/>
    <n v="0"/>
    <n v="0"/>
    <n v="0.02"/>
    <n v="-0.67045100000000002"/>
    <n v="-0.67435920521999204"/>
    <n v="0.17066029370754746"/>
    <n v="-0.18772632307830223"/>
    <n v="-0.17588514438655489"/>
    <n v="7.7872500195253282"/>
    <n v="0.23229885612894388"/>
    <s v="Y"/>
    <s v="N"/>
  </r>
  <r>
    <n v="7215"/>
    <x v="7"/>
    <s v="MEA"/>
    <s v="EGYPT"/>
    <s v="EG"/>
    <s v="EGYPT"/>
    <s v="Local"/>
    <s v="N"/>
    <s v="DDP"/>
    <s v="EG- OBOUR CITY"/>
    <n v="43845"/>
    <x v="0"/>
    <n v="2020"/>
    <n v="2020540070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7.2606000000000002"/>
    <n v="228.7089"/>
    <n v="31.502603305785126"/>
    <s v="EGP"/>
    <n v="1"/>
    <n v="225.98362"/>
    <n v="-170.03985"/>
    <n v="0"/>
    <n v="-1.15879"/>
    <n v="0"/>
    <n v="0"/>
    <n v="0"/>
    <s v=""/>
    <n v="30.80921"/>
    <n v="0"/>
    <n v="-140.38943"/>
    <n v="-174.08815821202262"/>
    <n v="-144.43773821202262"/>
    <n v="-7.67408"/>
    <n v="-6.9710380497072064"/>
    <n v="-9.9055"/>
    <n v="-9.6737839701903159"/>
    <n v="-2.1787899999999998"/>
    <n v="-3.2782863412255767"/>
    <n v="-19.923108361123099"/>
    <n v="0"/>
    <n v="0"/>
    <n v="0.02"/>
    <n v="-4.5741779999999999"/>
    <n v="-4.6008418819791048"/>
    <n v="0.17066029370754746"/>
    <n v="-1.2389937323167945"/>
    <n v="-1.1608419529512621"/>
    <n v="58.586369591923912"/>
    <n v="0.25616130195162456"/>
    <s v="Y"/>
    <s v="N"/>
  </r>
  <r>
    <n v="6135"/>
    <x v="12"/>
    <s v="MEA"/>
    <s v="EGYPT"/>
    <s v="EG"/>
    <s v="EGYPT"/>
    <s v="Local"/>
    <s v="N"/>
    <s v="DDP"/>
    <s v="EG- ALEXANDRIA"/>
    <n v="43849"/>
    <x v="0"/>
    <n v="2020"/>
    <n v="2020540088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0.314"/>
    <n v="10.205"/>
    <n v="32.91935483870968"/>
    <s v="EGP"/>
    <n v="1"/>
    <n v="10.08"/>
    <n v="-7.2313400000000003"/>
    <n v="0"/>
    <n v="-0.18382000000000001"/>
    <n v="0"/>
    <n v="0"/>
    <n v="0"/>
    <s v=""/>
    <n v="1.42153"/>
    <n v="-0.13988999999999999"/>
    <n v="-6.1335200000000007"/>
    <n v="-7.4035037198922939"/>
    <n v="-6.3056837198922944"/>
    <n v="-0.44296999999999997"/>
    <n v="-0.4023883937721266"/>
    <n v="-0.37040000000000001"/>
    <n v="-0.36173535738311979"/>
    <n v="-8.0399999999999999E-2"/>
    <n v="-0.12097275177256017"/>
    <n v="-0.88509650292780651"/>
    <n v="0"/>
    <n v="0"/>
    <n v="0"/>
    <n v="0"/>
    <n v="0"/>
    <n v="0.17066029370754746"/>
    <n v="-5.290469104933971E-2"/>
    <n v="-4.9567631599847277E-2"/>
    <n v="2.9646521455800521"/>
    <n v="0.29050976438805015"/>
    <s v="N"/>
    <s v="N"/>
  </r>
  <r>
    <n v="3425"/>
    <x v="0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NS"/>
    <n v="35"/>
    <s v="TNS35"/>
    <s v="1"/>
    <s v="EG"/>
    <s v="L3"/>
    <s v="FERT"/>
    <s v="10TNS351"/>
    <s v="TRANSPARENT COMMODITIES"/>
    <s v="STANDARD"/>
    <s v="ALIMENTARY PACKING"/>
    <s v="FLEXIBLE PACKAGING"/>
    <s v="TREATED CLEAR STANDARD"/>
    <n v="16.244399999999999"/>
    <n v="434.08699999999999"/>
    <n v="26.729495073891627"/>
    <s v="EUR"/>
    <n v="18.077302211896161"/>
    <n v="434.08699999999999"/>
    <n v="-402.98088000000001"/>
    <n v="0"/>
    <n v="-2.7699699999999998"/>
    <n v="0"/>
    <n v="0"/>
    <n v="0"/>
    <s v=""/>
    <n v="70.241399999999999"/>
    <n v="-2.17848"/>
    <n v="-337.68792999999999"/>
    <n v="-412.57504751892043"/>
    <n v="-347.28209751892041"/>
    <n v="-17.615860000000001"/>
    <n v="-16.002026345609533"/>
    <n v="-13.36617"/>
    <n v="-13.053499680868073"/>
    <n v="-2.9575999999999998"/>
    <n v="-4.4501120726682082"/>
    <n v="-33.505638099145813"/>
    <n v="0"/>
    <n v="0"/>
    <n v="0"/>
    <n v="0"/>
    <n v="0"/>
    <n v="0.875369525435304"/>
    <n v="-14.216001093069336"/>
    <n v="-13.319301011456934"/>
    <n v="39.979963370476831"/>
    <n v="9.2101268571684547E-2"/>
    <s v="N"/>
    <s v="N"/>
  </r>
  <r>
    <n v="3425"/>
    <x v="0"/>
    <s v="EUROPE"/>
    <s v="EUROPE INCL TURKEY"/>
    <s v="IT"/>
    <s v="ITALY"/>
    <s v="Export"/>
    <s v="Y"/>
    <s v="CIF"/>
    <s v="IT- TRIESTE"/>
    <n v="43860"/>
    <x v="0"/>
    <n v="2020"/>
    <n v="2020540179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.7869000000000002"/>
    <n v="78.935839999999999"/>
    <n v="28.292415770609317"/>
    <s v="EUR"/>
    <n v="18.077302211896161"/>
    <n v="77.253320000000002"/>
    <n v="-60.835290000000001"/>
    <n v="0"/>
    <n v="-0.30662"/>
    <n v="0"/>
    <n v="0"/>
    <n v="0"/>
    <s v=""/>
    <n v="10.29208"/>
    <n v="-4.8059999999999999E-2"/>
    <n v="-50.897890000000004"/>
    <n v="-62.283656392276733"/>
    <n v="-52.346256392276729"/>
    <n v="-2.9108499999999999"/>
    <n v="-2.6441796419883845"/>
    <n v="-2.1022599999999998"/>
    <n v="-2.0530825389099281"/>
    <n v="-0.47998000000000002"/>
    <n v="-0.72219529099245572"/>
    <n v="-5.4194574718907687"/>
    <n v="0"/>
    <n v="0"/>
    <n v="0"/>
    <n v="0"/>
    <n v="0"/>
    <n v="0.875369525435304"/>
    <n v="-2.4422809759644983"/>
    <n v="-2.2882296688402004"/>
    <n v="18.881896466992302"/>
    <n v="0.23920561898109025"/>
    <s v="N"/>
    <s v="N"/>
  </r>
  <r>
    <n v="5585"/>
    <x v="13"/>
    <s v="AMERICAS"/>
    <s v="USA-CANADA"/>
    <s v="US"/>
    <s v="USA"/>
    <s v="Export"/>
    <s v="Y"/>
    <s v="CIF"/>
    <s v="US- CHARLESTON"/>
    <n v="43843"/>
    <x v="0"/>
    <n v="2020"/>
    <n v="2020540061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29.5198"/>
    <n v="6538.9245700000001"/>
    <n v="28.489563306029975"/>
    <s v="USD"/>
    <n v="16.097199917964758"/>
    <n v="5907.2515199999998"/>
    <n v="-5010.19013"/>
    <n v="0"/>
    <n v="-25.251809999999999"/>
    <n v="0"/>
    <n v="0"/>
    <n v="0"/>
    <s v=""/>
    <n v="847.61960999999997"/>
    <n v="-3.9586000000000001"/>
    <n v="-4191.7809299999999"/>
    <n v="-5129.4727207990018"/>
    <n v="-4311.0635207990017"/>
    <n v="-237.46719999999999"/>
    <n v="-215.7122269714977"/>
    <n v="-172.90146999999999"/>
    <n v="-168.85684406726986"/>
    <n v="-39.38288"/>
    <n v="-59.256907541399563"/>
    <n v="-443.82597858016715"/>
    <n v="0"/>
    <n v="0"/>
    <n v="0.03"/>
    <n v="-196.16773710000001"/>
    <n v="-197.31124165757132"/>
    <n v="2.663339673884118"/>
    <n v="-611.28972194988273"/>
    <n v="-572.73151279016929"/>
    <n v="1013.9923161730906"/>
    <n v="0.15507019622541549"/>
    <s v="Y"/>
    <s v="N"/>
  </r>
  <r>
    <n v="1015"/>
    <x v="14"/>
    <s v="EUROPE"/>
    <s v="EUROPE INCL TURKEY"/>
    <s v="FR"/>
    <s v="FRANCE"/>
    <s v="Export"/>
    <s v="N"/>
    <s v="DDP"/>
    <s v="FR- LOMME VAT EXCLUDED"/>
    <n v="43841"/>
    <x v="0"/>
    <n v="2020"/>
    <n v="2020540036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1.5853"/>
    <n v="585.58073000000002"/>
    <n v="27.122775822139882"/>
    <s v="EUR"/>
    <n v="18.025700146052127"/>
    <n v="539.72478999999998"/>
    <n v="-403.79489999999998"/>
    <n v="0"/>
    <n v="-1.92252"/>
    <n v="0"/>
    <n v="0"/>
    <n v="0"/>
    <s v=""/>
    <n v="30.560939999999999"/>
    <n v="-0.96170999999999995"/>
    <n v="-376.11818999999997"/>
    <n v="-413.40844770451071"/>
    <n v="-385.73173770451069"/>
    <n v="-24.442799999999998"/>
    <n v="-22.203533041274433"/>
    <n v="-13.66291"/>
    <n v="-13.343298141855835"/>
    <n v="-3.1912699999999998"/>
    <n v="-4.8017004172788322"/>
    <n v="-40.348531600409096"/>
    <n v="-11.711614600000001"/>
    <n v="-11.654224106957955"/>
    <n v="0"/>
    <n v="0"/>
    <n v="0"/>
    <n v="1.840617511701935"/>
    <n v="-39.738932077644776"/>
    <n v="-37.23232678098465"/>
    <n v="110.61390980713763"/>
    <n v="0.18889608919873033"/>
    <s v="N"/>
    <s v="Y"/>
  </r>
  <r>
    <n v="5585"/>
    <x v="13"/>
    <s v="AMERICAS"/>
    <s v="USA-CANADA"/>
    <s v="US"/>
    <s v="USA"/>
    <s v="Export"/>
    <s v="Y"/>
    <s v="CIF"/>
    <s v="US- CHARLESTON"/>
    <n v="43841"/>
    <x v="0"/>
    <n v="2020"/>
    <n v="2020540042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227.14519999999999"/>
    <n v="6512.0512699999999"/>
    <n v="28.668506581554038"/>
    <s v="USD"/>
    <n v="16.097199917964758"/>
    <n v="5881.8103199999996"/>
    <n v="-4569.2528899999998"/>
    <n v="0"/>
    <n v="-18.932770000000001"/>
    <n v="0"/>
    <n v="0"/>
    <n v="0"/>
    <s v=""/>
    <n v="443.59661999999997"/>
    <n v="-5.0000000000000002E-5"/>
    <n v="-4144.5890899999995"/>
    <n v="-4678.0376483810205"/>
    <n v="-4253.3738483810203"/>
    <n v="-235.07355999999999"/>
    <n v="-213.53787440841506"/>
    <n v="-172.26454000000001"/>
    <n v="-168.23481355653007"/>
    <n v="-39.002130000000001"/>
    <n v="-58.684017302128389"/>
    <n v="-440.45670526707352"/>
    <n v="0"/>
    <n v="0"/>
    <n v="0.03"/>
    <n v="-195.36153809999999"/>
    <n v="-196.50034314762925"/>
    <n v="2.663339673884118"/>
    <n v="-604.97760692277745"/>
    <n v="-566.81754587960518"/>
    <n v="1054.9028273246715"/>
    <n v="0.16199240202306817"/>
    <s v="Y"/>
    <s v="N"/>
  </r>
  <r>
    <n v="5585"/>
    <x v="13"/>
    <s v="AMERICAS"/>
    <s v="USA-CANADA"/>
    <s v="US"/>
    <s v="USA"/>
    <s v="Export"/>
    <s v="Y"/>
    <s v="CIF"/>
    <s v="US- CHARLESTON"/>
    <n v="43843"/>
    <x v="0"/>
    <n v="2020"/>
    <n v="2020540061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45.412100000000002"/>
    <n v="1293.7720400000001"/>
    <n v="28.490905967848494"/>
    <s v="USD"/>
    <n v="16.097199917964758"/>
    <n v="1168.7910400000001"/>
    <n v="-913.50981999999999"/>
    <n v="0"/>
    <n v="-3.7851400000000002"/>
    <n v="0"/>
    <n v="0"/>
    <n v="0"/>
    <s v=""/>
    <n v="88.686250000000001"/>
    <n v="-1.0000000000000001E-5"/>
    <n v="-828.60871999999995"/>
    <n v="-935.25865891081583"/>
    <n v="-850.35755891081578"/>
    <n v="-46.99718"/>
    <n v="-42.691649032709918"/>
    <n v="-34.440060000000003"/>
    <n v="-33.634415260248623"/>
    <n v="-7.7975199999999996"/>
    <n v="-11.732430987581759"/>
    <n v="-88.058495280540299"/>
    <n v="0"/>
    <n v="0"/>
    <n v="0.03"/>
    <n v="-38.813161200000003"/>
    <n v="-39.039411588479147"/>
    <n v="2.663339673884118"/>
    <n v="-120.94225459107778"/>
    <n v="-113.31360228216097"/>
    <n v="203.0029719380039"/>
    <n v="0.15690783666804539"/>
    <s v="Y"/>
    <s v="N"/>
  </r>
  <r>
    <n v="834"/>
    <x v="15"/>
    <s v="EUROPE"/>
    <s v="EUROPE INCL TURKEY"/>
    <s v="IT"/>
    <s v="ITALY"/>
    <s v="Export"/>
    <s v="N"/>
    <s v="DDP"/>
    <s v="IT - VERDELLO (BG)-  VAT EXC"/>
    <n v="43846"/>
    <x v="0"/>
    <n v="2020"/>
    <n v="202054008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4.296099999999999"/>
    <n v="362.46386999999999"/>
    <n v="25.347123776223775"/>
    <s v="EUR"/>
    <n v="17.824699900080756"/>
    <n v="325.18119000000002"/>
    <n v="-241.74368999999999"/>
    <n v="-34.131529999999998"/>
    <n v="-11.54753"/>
    <n v="0"/>
    <n v="0"/>
    <n v="0"/>
    <s v=""/>
    <n v="5.2162499999999996"/>
    <n v="-0.57977000000000001"/>
    <n v="-282.78627"/>
    <n v="-247.49912300838977"/>
    <n v="-288.54170300838979"/>
    <n v="-13.89437"/>
    <n v="-12.621471491919594"/>
    <n v="-27.881119999999999"/>
    <n v="-27.228906337585443"/>
    <n v="-5.2596400000000001"/>
    <n v="-7.9138448275252289"/>
    <n v="-47.764222657030267"/>
    <n v="-7.2492773999999995"/>
    <n v="-7.213753723855076"/>
    <n v="0"/>
    <n v="0"/>
    <n v="0"/>
    <n v="0.875369525435304"/>
    <n v="-12.517784213724848"/>
    <n v="-11.728202245309987"/>
    <n v="7.2159883654148658"/>
    <n v="1.9908159026760009E-2"/>
    <s v="N"/>
    <s v="Y"/>
  </r>
  <r>
    <n v="938"/>
    <x v="16"/>
    <s v="EUROPE"/>
    <s v="EUROPE INCL TURKEY"/>
    <s v="IT"/>
    <s v="ITALY"/>
    <s v="Export"/>
    <s v="N"/>
    <s v="DDP"/>
    <s v="IT-RUTIGLIANO VAT EXCL"/>
    <n v="43846"/>
    <x v="0"/>
    <n v="2020"/>
    <n v="202054008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5.532299999999999"/>
    <n v="407.57616999999999"/>
    <n v="26.244441081777207"/>
    <s v="EUR"/>
    <n v="17.730098835253365"/>
    <n v="374.35084999999998"/>
    <n v="-245.95187999999999"/>
    <n v="-38.518819999999998"/>
    <n v="-11.94675"/>
    <n v="0"/>
    <n v="0"/>
    <n v="0"/>
    <s v=""/>
    <n v="8.6344700000000003"/>
    <n v="4.7962499999999997"/>
    <n v="-282.98672999999997"/>
    <n v="-251.80750158262546"/>
    <n v="-288.84235158262544"/>
    <n v="-16.999369999999999"/>
    <n v="-15.442014559536934"/>
    <n v="-31.226659999999999"/>
    <n v="-30.496185245629512"/>
    <n v="-5.7907000000000002"/>
    <n v="-8.7128969364348787"/>
    <n v="-54.651096741601329"/>
    <n v="-8.1515234000000003"/>
    <n v="-8.111578442541294"/>
    <n v="0"/>
    <n v="0"/>
    <n v="0"/>
    <n v="0.875369525435304"/>
    <n v="-13.594488730010271"/>
    <n v="-12.73699166920728"/>
    <n v="43.234151564024657"/>
    <n v="0.10607624965911196"/>
    <s v="N"/>
    <s v="Y"/>
  </r>
  <r>
    <n v="938"/>
    <x v="16"/>
    <s v="EUROPE"/>
    <s v="EUROPE INCL TURKEY"/>
    <s v="IT"/>
    <s v="ITALY"/>
    <s v="Export"/>
    <s v="N"/>
    <s v="DDP"/>
    <s v="IT-RUTIGLIANO VAT EXCL"/>
    <n v="43848"/>
    <x v="0"/>
    <n v="2020"/>
    <n v="202054008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1269"/>
    <n v="29.570440000000001"/>
    <n v="26.168530973451332"/>
    <s v="EUR"/>
    <n v="17.730098835253365"/>
    <n v="28.978960000000001"/>
    <n v="-17.84431"/>
    <n v="-2.79461"/>
    <n v="-0.86675999999999997"/>
    <n v="0"/>
    <n v="0"/>
    <n v="0"/>
    <s v=""/>
    <n v="0.62646999999999997"/>
    <n v="0.34798000000000001"/>
    <n v="-20.531229999999997"/>
    <n v="-18.269147276149546"/>
    <n v="-20.956067276149547"/>
    <n v="-1.2211399999999999"/>
    <n v="-1.1092682646023311"/>
    <n v="-2.2659500000000001"/>
    <n v="-2.2129433937966532"/>
    <n v="-0.42037000000000002"/>
    <n v="-0.63250392615212836"/>
    <n v="-3.9547155845511126"/>
    <n v="-0.59140880000000007"/>
    <n v="-0.58851071602262905"/>
    <n v="0"/>
    <n v="0"/>
    <n v="0"/>
    <n v="0.875369525435304"/>
    <n v="-0.98916756374189341"/>
    <n v="-0.92677402358043937"/>
    <n v="3.1443723996962736"/>
    <n v="0.10633498857968544"/>
    <s v="N"/>
    <s v="Y"/>
  </r>
  <r>
    <n v="834"/>
    <x v="15"/>
    <s v="EUROPE"/>
    <s v="EUROPE INCL TURKEY"/>
    <s v="IT"/>
    <s v="ITALY"/>
    <s v="Export"/>
    <s v="N"/>
    <s v="DDP"/>
    <s v="IT-RHO VAT EXCL"/>
    <n v="43850"/>
    <x v="0"/>
    <n v="2020"/>
    <n v="202054009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65239999999999998"/>
    <n v="16.422930000000001"/>
    <n v="25.266046153846155"/>
    <s v="EUR"/>
    <n v="17.824699900080756"/>
    <n v="14.76291"/>
    <n v="-10.33066"/>
    <n v="-1.6178999999999999"/>
    <n v="-0.50180000000000002"/>
    <n v="0"/>
    <n v="0"/>
    <n v="0"/>
    <s v=""/>
    <n v="0.36266999999999999"/>
    <n v="0.20147000000000001"/>
    <n v="-11.88622"/>
    <n v="-10.57661232066844"/>
    <n v="-12.13217232066844"/>
    <n v="-0.71360999999999997"/>
    <n v="-0.64823437632283731"/>
    <n v="-1.31141"/>
    <n v="-1.2807326269594954"/>
    <n v="-0.24310000000000001"/>
    <n v="-0.36577706412822614"/>
    <n v="-2.294744067410559"/>
    <n v="-0.32845860000000004"/>
    <n v="-0.32684905241482765"/>
    <n v="0"/>
    <n v="0"/>
    <n v="0"/>
    <n v="0.875369525435304"/>
    <n v="-0.56899019153294761"/>
    <n v="-0.53310010205954483"/>
    <n v="1.1360644574466292"/>
    <n v="6.9175503850203907E-2"/>
    <s v="N"/>
    <s v="Y"/>
  </r>
  <r>
    <n v="174"/>
    <x v="17"/>
    <s v="EUROPE"/>
    <s v="EUROPE INCL TURKEY"/>
    <s v="RO"/>
    <s v="ROMANIA"/>
    <s v="Export"/>
    <s v="N"/>
    <s v="DAP"/>
    <s v="BUCHAREST"/>
    <n v="43860"/>
    <x v="0"/>
    <n v="2020"/>
    <n v="202054017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9935"/>
    <n v="184.17814999999999"/>
    <n v="26.348805436337624"/>
    <s v="EUR"/>
    <n v="17.440796378903176"/>
    <n v="165.76043999999999"/>
    <n v="-110.74106999999999"/>
    <n v="-17.34329"/>
    <n v="-5.3791000000000002"/>
    <n v="0"/>
    <n v="0"/>
    <n v="0"/>
    <s v=""/>
    <n v="3.8876499999999998"/>
    <n v="2.1595399999999998"/>
    <n v="-127.41627"/>
    <n v="-113.37759304497546"/>
    <n v="-130.05279304497546"/>
    <n v="-7.9294700000000002"/>
    <n v="-7.203031123471713"/>
    <n v="-14.06183"/>
    <n v="-13.732886340471586"/>
    <n v="-2.60846"/>
    <n v="-3.9247833841872177"/>
    <n v="-24.860700848130517"/>
    <n v="-3.6835629999999999"/>
    <n v="-3.6655124148380329"/>
    <n v="0.02"/>
    <n v="-3.6835629999999999"/>
    <n v="-3.7050352927473735"/>
    <n v="1.9883824726318511"/>
    <n v="-13.89879348369664"/>
    <n v="-13.022101848014314"/>
    <n v="8.8720065512942927"/>
    <n v="4.817078763845925E-2"/>
    <s v="Y"/>
    <s v="Y"/>
  </r>
  <r>
    <n v="6365"/>
    <x v="18"/>
    <s v="EUROPE"/>
    <s v="EUROPE INCL TURKEY"/>
    <s v="DE"/>
    <s v="GERMANY"/>
    <s v="Export"/>
    <s v="N"/>
    <s v="DAP"/>
    <s v="DE- MORBACH"/>
    <n v="43857"/>
    <x v="0"/>
    <n v="2020"/>
    <n v="2020540136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903400000000001"/>
    <n v="569.91715999999997"/>
    <n v="26.023614611872148"/>
    <s v="EUR"/>
    <n v="18.077299433956298"/>
    <n v="523.51885000000004"/>
    <n v="-340.6728"/>
    <n v="-56.931010000000001"/>
    <n v="-17.712019999999999"/>
    <n v="0"/>
    <n v="0"/>
    <n v="0"/>
    <s v=""/>
    <n v="-5.4878499999999999"/>
    <n v="5.4736099999999999"/>
    <n v="-415.33006999999998"/>
    <n v="-348.7835369469729"/>
    <n v="-423.44080694697288"/>
    <n v="-23.28923"/>
    <n v="-21.155644517438255"/>
    <n v="-38.505139999999997"/>
    <n v="-37.604402211088178"/>
    <n v="-7.2869000000000002"/>
    <n v="-10.964133642928717"/>
    <n v="-69.724180371455148"/>
    <n v="-11.398343199999999"/>
    <n v="-11.342487832618763"/>
    <n v="0"/>
    <n v="0"/>
    <n v="0"/>
    <n v="1.6620873067770168"/>
    <n v="-36.399712018416665"/>
    <n v="-34.103734090172502"/>
    <n v="31.305950758780675"/>
    <n v="5.4930703891738715E-2"/>
    <s v="N"/>
    <s v="Y"/>
  </r>
  <r>
    <n v="6365"/>
    <x v="18"/>
    <s v="EUROPE"/>
    <s v="EUROPE INCL TURKEY"/>
    <s v="DE"/>
    <s v="GERMANY"/>
    <s v="Export"/>
    <s v="N"/>
    <s v="DAP"/>
    <s v="DE- MORBACH"/>
    <n v="43857"/>
    <x v="0"/>
    <n v="2020"/>
    <n v="2020540137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003299999999999"/>
    <n v="572.51649999999995"/>
    <n v="26.02347727272727"/>
    <s v="EUR"/>
    <n v="18.077299433956298"/>
    <n v="526.06614999999999"/>
    <n v="-342.22651999999999"/>
    <n v="-57.190660000000001"/>
    <n v="-17.792809999999999"/>
    <n v="0"/>
    <n v="0"/>
    <n v="0"/>
    <s v=""/>
    <n v="-5.5129000000000001"/>
    <n v="5.49857"/>
    <n v="-417.22431999999998"/>
    <n v="-350.37424790782819"/>
    <n v="-425.37204790782818"/>
    <n v="-23.390640000000001"/>
    <n v="-21.247764089897863"/>
    <n v="-38.680399999999999"/>
    <n v="-37.775562412856445"/>
    <n v="-7.3199100000000001"/>
    <n v="-11.013801684421406"/>
    <n v="-70.037128187175711"/>
    <n v="-11.450329999999999"/>
    <n v="-11.394219881400799"/>
    <n v="0"/>
    <n v="0"/>
    <n v="0"/>
    <n v="1.6620873067770168"/>
    <n v="-36.565920749094367"/>
    <n v="-34.259458903369634"/>
    <n v="31.45364512022563"/>
    <n v="5.4939281435950983E-2"/>
    <s v="N"/>
    <s v="Y"/>
  </r>
  <r>
    <n v="6365"/>
    <x v="18"/>
    <s v="EUROPE"/>
    <s v="EUROPE INCL TURKEY"/>
    <s v="DE"/>
    <s v="GERMANY"/>
    <s v="Export"/>
    <s v="N"/>
    <s v="DAP"/>
    <s v="DE- MORBACH"/>
    <n v="43858"/>
    <x v="0"/>
    <n v="2020"/>
    <n v="202054014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59300000000002"/>
    <n v="580.33876999999995"/>
    <n v="26.188572653429599"/>
    <s v="EUR"/>
    <n v="18.077299433956298"/>
    <n v="528.73203999999998"/>
    <n v="-344.65285999999998"/>
    <n v="-57.596139999999998"/>
    <n v="-17.918939999999999"/>
    <n v="0"/>
    <n v="0"/>
    <n v="0"/>
    <s v=""/>
    <n v="-5.5519999999999996"/>
    <n v="5.53756"/>
    <n v="-420.18238000000002"/>
    <n v="-352.85835420288873"/>
    <n v="-428.38787420288872"/>
    <n v="-23.548950000000001"/>
    <n v="-21.391570908910584"/>
    <n v="-38.954090000000001"/>
    <n v="-38.042850074741395"/>
    <n v="-7.3714700000000004"/>
    <n v="-11.091380727722317"/>
    <n v="-70.525801711374299"/>
    <n v="-11.6067754"/>
    <n v="-11.549898651098591"/>
    <n v="0"/>
    <n v="0"/>
    <n v="0"/>
    <n v="1.6620873067770168"/>
    <n v="-36.83185471817869"/>
    <n v="-34.508618604485051"/>
    <n v="35.366576830153292"/>
    <n v="6.0941261653349982E-2"/>
    <s v="N"/>
    <s v="Y"/>
  </r>
  <r>
    <n v="8450"/>
    <x v="19"/>
    <s v="MEA"/>
    <s v="EGYPT"/>
    <s v="EG"/>
    <s v="EGYPT"/>
    <s v="Local"/>
    <s v="N"/>
    <s v="DDP"/>
    <s v="EG- MANSOURA"/>
    <n v="43853"/>
    <x v="0"/>
    <n v="2020"/>
    <n v="202054012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0.4613"/>
    <n v="319.06965000000002"/>
    <n v="30.503790630975143"/>
    <s v="EGP"/>
    <n v="1"/>
    <n v="306.19756000000001"/>
    <n v="-162.70901000000001"/>
    <n v="-27.19087"/>
    <n v="-8.4594500000000004"/>
    <n v="0"/>
    <n v="0"/>
    <n v="0"/>
    <s v=""/>
    <n v="-2.6210200000000001"/>
    <n v="2.6142400000000001"/>
    <n v="-198.36610999999999"/>
    <n v="-166.58278559644441"/>
    <n v="-202.23988559644442"/>
    <n v="-11.096550000000001"/>
    <n v="-10.079966884692173"/>
    <n v="-18.377400000000002"/>
    <n v="-17.947503662992833"/>
    <n v="-3.4721299999999999"/>
    <n v="-5.2242925449261115"/>
    <n v="-33.251763092611114"/>
    <n v="0"/>
    <n v="0"/>
    <n v="0"/>
    <n v="0"/>
    <n v="0"/>
    <n v="0.17066029370754746"/>
    <n v="-1.7851066721809465"/>
    <n v="-1.6725078275303309"/>
    <n v="81.905493483414162"/>
    <n v="0.2567009851404361"/>
    <s v="N"/>
    <s v="N"/>
  </r>
  <r>
    <n v="6365"/>
    <x v="18"/>
    <s v="EUROPE"/>
    <s v="EUROPE INCL TURKEY"/>
    <s v="DE"/>
    <s v="GERMANY"/>
    <s v="Export"/>
    <s v="N"/>
    <s v="DAP"/>
    <s v="DE- MORBACH"/>
    <n v="43850"/>
    <x v="0"/>
    <n v="2020"/>
    <n v="2020540094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930399999999999"/>
    <n v="575.22050999999999"/>
    <n v="26.22984541723666"/>
    <s v="EUR"/>
    <n v="18.077299433956298"/>
    <n v="528.71601999999996"/>
    <n v="-341.09273000000002"/>
    <n v="-57.001179999999998"/>
    <n v="-17.73385"/>
    <n v="0"/>
    <n v="0"/>
    <n v="0"/>
    <s v=""/>
    <n v="-5.4945899999999996"/>
    <n v="5.4803600000000001"/>
    <n v="-415.84199000000001"/>
    <n v="-349.21346463908731"/>
    <n v="-423.9627246390873"/>
    <n v="-23.316690000000001"/>
    <n v="-21.180588837128038"/>
    <n v="-38.552509999999998"/>
    <n v="-37.65066410061096"/>
    <n v="-7.29582"/>
    <n v="-10.977554997976119"/>
    <n v="-69.808807935715109"/>
    <n v="-11.504410200000001"/>
    <n v="-11.448035071882657"/>
    <n v="0"/>
    <n v="0"/>
    <n v="0"/>
    <n v="1.6620873067770168"/>
    <n v="-36.449574637619975"/>
    <n v="-34.150451534131641"/>
    <n v="35.850490819183285"/>
    <n v="6.2324778403995515E-2"/>
    <s v="N"/>
    <s v="Y"/>
  </r>
  <r>
    <n v="6365"/>
    <x v="18"/>
    <s v="EUROPE"/>
    <s v="EUROPE INCL TURKEY"/>
    <s v="DE"/>
    <s v="GERMANY"/>
    <s v="Export"/>
    <s v="N"/>
    <s v="DAP"/>
    <s v="DE- MORBACH"/>
    <n v="43850"/>
    <x v="0"/>
    <n v="2020"/>
    <n v="2020540095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017900000000001"/>
    <n v="577.51549999999997"/>
    <n v="26.226861943687556"/>
    <s v="EUR"/>
    <n v="18.077299433956298"/>
    <n v="530.96523999999999"/>
    <n v="-342.45348999999999"/>
    <n v="-57.228589999999997"/>
    <n v="-17.804600000000001"/>
    <n v="0"/>
    <n v="0"/>
    <n v="0"/>
    <s v=""/>
    <n v="-5.51661"/>
    <n v="5.5022200000000003"/>
    <n v="-417.50106999999997"/>
    <n v="-350.60662160887171"/>
    <n v="-425.65420160887169"/>
    <n v="-23.405449999999998"/>
    <n v="-21.261217308201051"/>
    <n v="-38.706009999999999"/>
    <n v="-37.800573326740299"/>
    <n v="-7.3247400000000003"/>
    <n v="-11.021069077345055"/>
    <n v="-70.082859712286407"/>
    <n v="-11.55031"/>
    <n v="-11.493709948826144"/>
    <n v="0"/>
    <n v="0"/>
    <n v="0"/>
    <n v="1.6620873067770168"/>
    <n v="-36.599162495229912"/>
    <n v="-34.290603866009064"/>
    <n v="35.994124864006665"/>
    <n v="6.2325816127890364E-2"/>
    <s v="N"/>
    <s v="Y"/>
  </r>
  <r>
    <n v="6365"/>
    <x v="18"/>
    <s v="EUROPE"/>
    <s v="EUROPE INCL TURKEY"/>
    <s v="DE"/>
    <s v="GERMANY"/>
    <s v="Export"/>
    <s v="N"/>
    <s v="DAP"/>
    <s v="DE- MORBACH"/>
    <n v="43856"/>
    <x v="0"/>
    <n v="2020"/>
    <n v="202054013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858499999999999"/>
    <n v="572.31523000000004"/>
    <n v="26.180934583714549"/>
    <s v="EUR"/>
    <n v="18.077299433956298"/>
    <n v="525.86901"/>
    <n v="-339.97447"/>
    <n v="-56.814320000000002"/>
    <n v="-17.675709999999999"/>
    <n v="0"/>
    <n v="0"/>
    <n v="0"/>
    <s v=""/>
    <n v="-5.4765600000000001"/>
    <n v="5.4623900000000001"/>
    <n v="-414.47866999999997"/>
    <n v="-348.06858110853739"/>
    <n v="-422.57278110853741"/>
    <n v="-23.243690000000001"/>
    <n v="-21.114276552446537"/>
    <n v="-38.426380000000002"/>
    <n v="-37.527484617277452"/>
    <n v="-7.2720599999999997"/>
    <n v="-10.941804841482138"/>
    <n v="-69.58356601120613"/>
    <n v="-11.446304600000001"/>
    <n v="-11.390214207091798"/>
    <n v="0"/>
    <n v="0"/>
    <n v="0"/>
    <n v="1.6620873067770168"/>
    <n v="-36.333228526145582"/>
    <n v="-34.04144416489364"/>
    <n v="34.727224508271057"/>
    <n v="6.0678490957284247E-2"/>
    <s v="N"/>
    <s v="Y"/>
  </r>
  <r>
    <n v="6365"/>
    <x v="18"/>
    <s v="EUROPE"/>
    <s v="EUROPE INCL TURKEY"/>
    <s v="DE"/>
    <s v="GERMANY"/>
    <s v="Export"/>
    <s v="N"/>
    <s v="DAP"/>
    <s v="DE- MORBACH"/>
    <n v="43856"/>
    <x v="0"/>
    <n v="2020"/>
    <n v="202054013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866099999999999"/>
    <n v="572.51414"/>
    <n v="26.178058527663463"/>
    <s v="EUR"/>
    <n v="18.077299433956298"/>
    <n v="526.06386999999995"/>
    <n v="-340.09255000000002"/>
    <n v="-56.834040000000002"/>
    <n v="-17.681850000000001"/>
    <n v="0"/>
    <n v="0"/>
    <n v="0"/>
    <s v=""/>
    <n v="-5.4785500000000003"/>
    <n v="5.4642900000000001"/>
    <n v="-414.62270000000001"/>
    <n v="-348.18947235680469"/>
    <n v="-422.71962235680468"/>
    <n v="-23.25075"/>
    <n v="-21.120689767923952"/>
    <n v="-38.43965"/>
    <n v="-37.54044419663078"/>
    <n v="-7.27454"/>
    <n v="-10.945536339298009"/>
    <n v="-69.606670303852752"/>
    <n v="-11.4502828"/>
    <n v="-11.394172912695234"/>
    <n v="0"/>
    <n v="0"/>
    <n v="0"/>
    <n v="1.6620873067770168"/>
    <n v="-36.349849399213362"/>
    <n v="-34.057016646213363"/>
    <n v="34.736657780433966"/>
    <n v="6.0673886203813178E-2"/>
    <s v="N"/>
    <s v="Y"/>
  </r>
  <r>
    <n v="6365"/>
    <x v="18"/>
    <s v="EUROPE"/>
    <s v="EUROPE INCL TURKEY"/>
    <s v="DE"/>
    <s v="GERMANY"/>
    <s v="Export"/>
    <s v="N"/>
    <s v="DAP"/>
    <s v="DE- MORBACH"/>
    <n v="43836"/>
    <x v="0"/>
    <n v="2020"/>
    <n v="2020540018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97"/>
    <n v="595.73742000000004"/>
    <n v="27.115949931725083"/>
    <s v="EUR"/>
    <n v="18.077299433956298"/>
    <n v="538.82267999999999"/>
    <n v="-344.87076999999999"/>
    <n v="-58.450119999999998"/>
    <n v="-18.519480000000001"/>
    <n v="0"/>
    <n v="0"/>
    <n v="0"/>
    <s v=""/>
    <n v="-4.1163800000000004"/>
    <n v="4.39269"/>
    <n v="-421.56405999999993"/>
    <n v="-353.08145220348086"/>
    <n v="-429.77474220348086"/>
    <n v="-22.94659"/>
    <n v="-20.844394637667435"/>
    <n v="-39.667380000000001"/>
    <n v="-38.739454321684718"/>
    <n v="-7.4712699999999996"/>
    <n v="-11.241543422086762"/>
    <n v="-70.825392381438917"/>
    <n v="-11.914748400000001"/>
    <n v="-11.856362489218073"/>
    <n v="0"/>
    <n v="0"/>
    <n v="0"/>
    <n v="1.6620873067770168"/>
    <n v="-36.516058129891057"/>
    <n v="-34.212741459410495"/>
    <n v="49.068181466451705"/>
    <n v="8.2365451319898114E-2"/>
    <s v="N"/>
    <s v="Y"/>
  </r>
  <r>
    <n v="6365"/>
    <x v="18"/>
    <s v="EUROPE"/>
    <s v="EUROPE INCL TURKEY"/>
    <s v="DE"/>
    <s v="GERMANY"/>
    <s v="Export"/>
    <s v="N"/>
    <s v="DAP"/>
    <s v="DE- MORBACH"/>
    <n v="43841"/>
    <x v="0"/>
    <n v="2020"/>
    <n v="202054003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06300000000001"/>
    <n v="597.72230000000002"/>
    <n v="27.034025327905926"/>
    <s v="EUR"/>
    <n v="18.077299433956298"/>
    <n v="545.76791000000003"/>
    <n v="-343.82843000000003"/>
    <n v="-57.458359999999999"/>
    <n v="-17.876090000000001"/>
    <n v="0"/>
    <n v="0"/>
    <n v="0"/>
    <s v=""/>
    <n v="-5.5387199999999996"/>
    <n v="5.5243099999999998"/>
    <n v="-419.17728999999997"/>
    <n v="-352.01429617605135"/>
    <n v="-427.36315617605135"/>
    <n v="-23.495149999999999"/>
    <n v="-21.342699663487775"/>
    <n v="-38.861109999999996"/>
    <n v="-37.9520451246078"/>
    <n v="-7.3539399999999997"/>
    <n v="-11.065004454854492"/>
    <n v="-70.359749242950059"/>
    <n v="-11.954446000000001"/>
    <n v="-11.89586555883824"/>
    <n v="0"/>
    <n v="0"/>
    <n v="0"/>
    <n v="1.6620873067770168"/>
    <n v="-36.748750352839842"/>
    <n v="-34.430756197886488"/>
    <n v="53.672772824273885"/>
    <n v="8.9795500057926372E-2"/>
    <s v="N"/>
    <s v="Y"/>
  </r>
  <r>
    <n v="6365"/>
    <x v="18"/>
    <s v="EUROPE"/>
    <s v="EUROPE INCL TURKEY"/>
    <s v="DE"/>
    <s v="GERMANY"/>
    <s v="Export"/>
    <s v="N"/>
    <s v="DAP"/>
    <s v="DE- MORBACH"/>
    <n v="43841"/>
    <x v="0"/>
    <n v="2020"/>
    <n v="202054004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865300000000001"/>
    <n v="591.20600999999999"/>
    <n v="27.032739368998627"/>
    <s v="EUR"/>
    <n v="18.077299433956298"/>
    <n v="539.38193999999999"/>
    <n v="-340.08019999999999"/>
    <n v="-56.831980000000001"/>
    <n v="-17.6812"/>
    <n v="0"/>
    <n v="0"/>
    <n v="0"/>
    <s v=""/>
    <n v="-5.4782799999999998"/>
    <n v="5.4640899999999997"/>
    <n v="-414.60756999999995"/>
    <n v="-348.1768283280436"/>
    <n v="-422.70419832804362"/>
    <n v="-23.250610000000002"/>
    <n v="-21.12056259367936"/>
    <n v="-38.438290000000002"/>
    <n v="-37.539116010653345"/>
    <n v="-7.2743000000000002"/>
    <n v="-10.945175226606151"/>
    <n v="-69.60485383093885"/>
    <n v="-11.824120199999999"/>
    <n v="-11.766178395112874"/>
    <n v="0"/>
    <n v="0"/>
    <n v="0"/>
    <n v="1.6620873067770168"/>
    <n v="-36.349849399213362"/>
    <n v="-34.057016646213363"/>
    <n v="53.073762799691288"/>
    <n v="8.9772028534844034E-2"/>
    <s v="N"/>
    <s v="Y"/>
  </r>
  <r>
    <n v="6365"/>
    <x v="18"/>
    <s v="EUROPE"/>
    <s v="EUROPE INCL TURKEY"/>
    <s v="DE"/>
    <s v="GERMANY"/>
    <s v="Export"/>
    <s v="N"/>
    <s v="DAP"/>
    <s v="DE- MORBACH"/>
    <n v="43841"/>
    <x v="0"/>
    <n v="2020"/>
    <n v="2020540041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633099999999999"/>
    <n v="584.92765999999995"/>
    <n v="27.042425335182614"/>
    <s v="EUR"/>
    <n v="18.077299433956298"/>
    <n v="533.22923000000003"/>
    <n v="-336.46870000000001"/>
    <n v="-56.228459999999998"/>
    <n v="-17.49344"/>
    <n v="0"/>
    <n v="0"/>
    <n v="0"/>
    <s v=""/>
    <n v="-5.4200799999999996"/>
    <n v="5.4060499999999996"/>
    <n v="-410.20463000000001"/>
    <n v="-344.47934574744431"/>
    <n v="-418.21527574744431"/>
    <n v="-23.012820000000001"/>
    <n v="-20.904557139235322"/>
    <n v="-38.030760000000001"/>
    <n v="-37.141119222871644"/>
    <n v="-7.1974600000000004"/>
    <n v="-10.829558979762824"/>
    <n v="-68.875235341869796"/>
    <n v="-11.698553199999999"/>
    <n v="-11.64122671181223"/>
    <n v="0"/>
    <n v="0"/>
    <n v="0"/>
    <n v="1.6620873067770168"/>
    <n v="-35.950948445586874"/>
    <n v="-33.683277094540237"/>
    <n v="52.512645104333366"/>
    <n v="8.9776306875850892E-2"/>
    <s v="N"/>
    <s v="Y"/>
  </r>
  <r>
    <n v="6365"/>
    <x v="18"/>
    <s v="EUROPE"/>
    <s v="EUROPE INCL TURKEY"/>
    <s v="DE"/>
    <s v="GERMANY"/>
    <s v="Export"/>
    <s v="N"/>
    <s v="DAP"/>
    <s v="DE- MORBACH"/>
    <n v="43836"/>
    <x v="0"/>
    <n v="2020"/>
    <n v="202054000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811299999999999"/>
    <n v="591.43412000000001"/>
    <n v="27.117566254011923"/>
    <s v="EUR"/>
    <n v="18.077299433956298"/>
    <n v="534.60541000000001"/>
    <n v="-342.00547"/>
    <n v="-57.868659999999998"/>
    <n v="-18.296500000000002"/>
    <n v="0"/>
    <n v="0"/>
    <n v="0"/>
    <s v=""/>
    <n v="-4.2509399999999999"/>
    <n v="4.4908400000000004"/>
    <n v="-417.93072999999998"/>
    <n v="-350.14793515012599"/>
    <n v="-426.07319515012597"/>
    <n v="-22.837409999999998"/>
    <n v="-20.745216894632822"/>
    <n v="-39.257579999999997"/>
    <n v="-38.339240635249503"/>
    <n v="-7.39846"/>
    <n v="-11.131990859194223"/>
    <n v="-70.216448389076547"/>
    <n v="-11.8286824"/>
    <n v="-11.770718238937718"/>
    <n v="0"/>
    <n v="0"/>
    <n v="0"/>
    <n v="1.6620873067770168"/>
    <n v="-36.250124160806735"/>
    <n v="-33.963581758295078"/>
    <n v="49.410176463564696"/>
    <n v="8.3542992858722284E-2"/>
    <s v="N"/>
    <s v="Y"/>
  </r>
  <r>
    <n v="6365"/>
    <x v="18"/>
    <s v="EUROPE"/>
    <s v="EUROPE INCL TURKEY"/>
    <s v="DE"/>
    <s v="GERMANY"/>
    <s v="Export"/>
    <s v="N"/>
    <s v="DAP"/>
    <s v="DE- MORBACH"/>
    <n v="43836"/>
    <x v="0"/>
    <n v="2020"/>
    <n v="202054000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075900000000001"/>
    <n v="598.60900000000004"/>
    <n v="27.110914855072469"/>
    <s v="EUR"/>
    <n v="18.077299433956298"/>
    <n v="541.63676999999996"/>
    <n v="-345.48924"/>
    <n v="-58.287559999999999"/>
    <n v="-18.359960000000001"/>
    <n v="0"/>
    <n v="0"/>
    <n v="0"/>
    <s v=""/>
    <n v="-4.5944700000000003"/>
    <n v="4.7762000000000002"/>
    <n v="-421.95502999999997"/>
    <n v="-353.71464673528851"/>
    <n v="-430.18043673528848"/>
    <n v="-23.187519999999999"/>
    <n v="-21.063252428740231"/>
    <n v="-39.513069999999999"/>
    <n v="-38.58875404361293"/>
    <n v="-7.45343"/>
    <n v="-11.214700711991956"/>
    <n v="-70.866707184345117"/>
    <n v="-11.972180000000002"/>
    <n v="-11.913512656815048"/>
    <n v="0"/>
    <n v="0"/>
    <n v="0"/>
    <n v="1.6620873067770168"/>
    <n v="-36.698887733636525"/>
    <n v="-34.384038753927342"/>
    <n v="51.264304669624053"/>
    <n v="8.5639047641488941E-2"/>
    <s v="N"/>
    <s v="Y"/>
  </r>
  <r>
    <n v="7215"/>
    <x v="7"/>
    <s v="MEA"/>
    <s v="EGYPT"/>
    <s v="EG"/>
    <s v="EGYPT"/>
    <s v="Local"/>
    <s v="N"/>
    <s v="DDP"/>
    <s v="EG-OBOUR CITY"/>
    <n v="43845"/>
    <x v="0"/>
    <n v="2020"/>
    <n v="202054007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3.9445000000000001"/>
    <n v="118.33499999999999"/>
    <n v="30.034263959390863"/>
    <s v="EGP"/>
    <n v="1"/>
    <n v="113.21556"/>
    <n v="-59.548909999999999"/>
    <n v="-12.868589999999999"/>
    <n v="-2.5310299999999999"/>
    <n v="0"/>
    <n v="0"/>
    <n v="0"/>
    <s v=""/>
    <n v="-4.5624700000000002"/>
    <n v="2.4024299999999998"/>
    <n v="-77.108570000000014"/>
    <n v="-60.966650261297545"/>
    <n v="-78.526310261297539"/>
    <n v="-4.1673099999999996"/>
    <n v="-3.7855321517270264"/>
    <n v="-5.76145"/>
    <n v="-5.6266743379993942"/>
    <n v="-1.18127"/>
    <n v="-1.777381622964828"/>
    <n v="-11.189588112691249"/>
    <n v="0"/>
    <n v="0"/>
    <n v="0.02"/>
    <n v="-2.3666999999999998"/>
    <n v="-2.3804960108854414"/>
    <n v="0.17066029370754746"/>
    <n v="-0.67240155720773698"/>
    <n v="-0.6299886080754783"/>
    <n v="25.608617007050288"/>
    <n v="0.21640779994972145"/>
    <s v="Y"/>
    <s v="N"/>
  </r>
  <r>
    <n v="7215"/>
    <x v="7"/>
    <s v="MEA"/>
    <s v="EGYPT"/>
    <s v="EG"/>
    <s v="EGYPT"/>
    <s v="Local"/>
    <s v="N"/>
    <s v="DDP"/>
    <s v="EG-OBOUR CITY"/>
    <n v="43853"/>
    <x v="0"/>
    <n v="2020"/>
    <n v="2020540114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0.34399999999999997"/>
    <n v="10.32"/>
    <n v="30.352941176470587"/>
    <s v="EGP"/>
    <n v="1"/>
    <n v="9.8322299999999991"/>
    <n v="-5.1932600000000004"/>
    <n v="-1.1222700000000001"/>
    <n v="-0.22073000000000001"/>
    <n v="0"/>
    <n v="0"/>
    <n v="0"/>
    <s v=""/>
    <n v="-0.39789000000000002"/>
    <n v="0.20952000000000001"/>
    <n v="-6.7246300000000003"/>
    <n v="-5.3169011176860517"/>
    <n v="-6.8482711176860516"/>
    <n v="-0.36530000000000001"/>
    <n v="-0.33183393964593055"/>
    <n v="-0.50253999999999999"/>
    <n v="-0.49078425080808047"/>
    <n v="-0.10306999999999999"/>
    <n v="-0.15508285479101713"/>
    <n v="-0.97770104524502821"/>
    <n v="0"/>
    <n v="0"/>
    <n v="0.02"/>
    <n v="-0.2064"/>
    <n v="-0.20760315065143664"/>
    <n v="0.17066029370754746"/>
    <n v="-5.8024499860566139E-2"/>
    <n v="-5.4364499174026047E-2"/>
    <n v="2.2320601872434578"/>
    <n v="0.21628490186467614"/>
    <s v="Y"/>
    <s v="N"/>
  </r>
  <r>
    <n v="4071"/>
    <x v="20"/>
    <s v="EUROPE"/>
    <s v="EUROPE INCL TURKEY"/>
    <s v="DE"/>
    <s v="GERMANY"/>
    <s v="Export"/>
    <s v="N"/>
    <s v="DAP"/>
    <s v="DE-WICKEDE, RUHR"/>
    <n v="43836"/>
    <x v="0"/>
    <n v="2020"/>
    <n v="2020540017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41999999999999"/>
    <n v="600.40137000000004"/>
    <n v="27.118399728997293"/>
    <s v="EUR"/>
    <n v="18.077299852467409"/>
    <n v="531.62555999999995"/>
    <n v="-344.38371999999998"/>
    <n v="-57.55115"/>
    <n v="-17.904949999999999"/>
    <n v="0"/>
    <n v="0"/>
    <n v="0"/>
    <s v=""/>
    <n v="-5.5476700000000001"/>
    <n v="5.5332299999999996"/>
    <n v="-419.85425999999995"/>
    <n v="-352.58280651861838"/>
    <n v="-428.05334651861835"/>
    <n v="-23.531359999999999"/>
    <n v="-21.375592373464723"/>
    <n v="-38.923740000000002"/>
    <n v="-38.013210042083251"/>
    <n v="-7.3657300000000001"/>
    <n v="-11.082744115842036"/>
    <n v="-70.471546531390004"/>
    <n v="-12.008027400000001"/>
    <n v="-11.949184393592637"/>
    <n v="0"/>
    <n v="0"/>
    <n v="0"/>
    <n v="1.6620873067770168"/>
    <n v="-36.798612972043152"/>
    <n v="-34.477473641845627"/>
    <n v="55.449818914553425"/>
    <n v="9.2354584258449349E-2"/>
    <s v="N"/>
    <s v="Y"/>
  </r>
  <r>
    <n v="4071"/>
    <x v="20"/>
    <s v="EUROPE"/>
    <s v="EUROPE INCL TURKEY"/>
    <s v="DE"/>
    <s v="GERMANY"/>
    <s v="Export"/>
    <s v="N"/>
    <s v="DAP"/>
    <s v="DE-WICKEDE, RUHR"/>
    <n v="43850"/>
    <x v="0"/>
    <n v="2020"/>
    <n v="202054009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1.0389"/>
    <n v="291.48656999999997"/>
    <n v="26.402769021739129"/>
    <s v="EUR"/>
    <n v="18.077299852467409"/>
    <n v="262.37445000000002"/>
    <n v="-171.69257999999999"/>
    <n v="-28.692150000000002"/>
    <n v="-8.9265299999999996"/>
    <n v="0"/>
    <n v="0"/>
    <n v="0"/>
    <s v=""/>
    <n v="-2.76579"/>
    <n v="2.7585899999999999"/>
    <n v="-209.31846000000002"/>
    <n v="-175.7802364026453"/>
    <n v="-213.4061164026453"/>
    <n v="-11.73311"/>
    <n v="-10.658210007114876"/>
    <n v="-19.405560000000001"/>
    <n v="-18.951612261931896"/>
    <n v="-3.6722700000000001"/>
    <n v="-5.5254304372116865"/>
    <n v="-35.135252706258463"/>
    <n v="-5.8297313999999991"/>
    <n v="-5.8011639333631875"/>
    <n v="0"/>
    <n v="0"/>
    <n v="0"/>
    <n v="1.6620873067770168"/>
    <n v="-18.349443866818262"/>
    <n v="-17.192019376963671"/>
    <n v="19.952017580769358"/>
    <n v="6.8449183030179953E-2"/>
    <s v="N"/>
    <s v="Y"/>
  </r>
  <r>
    <n v="4319"/>
    <x v="4"/>
    <s v="MEA"/>
    <s v="EGYPT"/>
    <s v="EG"/>
    <s v="EGYPT"/>
    <s v="Local"/>
    <s v="N"/>
    <s v="DDP"/>
    <s v="EG- 6TH OF OCTOBER"/>
    <n v="43834"/>
    <x v="0"/>
    <n v="2020"/>
    <n v="202054000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5.0537000000000001"/>
    <n v="142.76703000000001"/>
    <n v="28.270699009900991"/>
    <s v="EGP"/>
    <n v="1"/>
    <n v="141.69528"/>
    <n v="-81.740269999999995"/>
    <n v="-14.47123"/>
    <n v="-4.83453"/>
    <n v="0"/>
    <n v="0"/>
    <n v="0"/>
    <s v=""/>
    <n v="0.11131000000000001"/>
    <n v="0.17374000000000001"/>
    <n v="-100.76098"/>
    <n v="-83.686342090124427"/>
    <n v="-102.70705209012442"/>
    <n v="-4.9699299999999997"/>
    <n v="-4.5146220959882273"/>
    <n v="-9.91601"/>
    <n v="-9.6840481132953276"/>
    <n v="-1.8389200000000001"/>
    <n v="-2.7669056304676167"/>
    <n v="-16.965575839751171"/>
    <n v="0"/>
    <n v="0"/>
    <n v="0.01"/>
    <n v="-1.4276703000000002"/>
    <n v="-1.435992501799815"/>
    <n v="0.17066029370754746"/>
    <n v="-0.86183448322311462"/>
    <n v="-0.80747270832009277"/>
    <n v="20.850936860004506"/>
    <n v="0.1460486840694557"/>
    <s v="Y"/>
    <s v="N"/>
  </r>
  <r>
    <n v="4319"/>
    <x v="4"/>
    <s v="MEA"/>
    <s v="EGYPT"/>
    <s v="EG"/>
    <s v="EGYPT"/>
    <s v="Local"/>
    <s v="N"/>
    <s v="DDP"/>
    <s v="EG- 6TH OF OCTOBER"/>
    <n v="43835"/>
    <x v="0"/>
    <n v="2020"/>
    <n v="2020540011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3.9255"/>
    <n v="110.89538"/>
    <n v="28.217653944020356"/>
    <s v="EGP"/>
    <n v="1"/>
    <n v="109.84866"/>
    <n v="-63.492379999999997"/>
    <n v="-11.240640000000001"/>
    <n v="-3.7552599999999998"/>
    <n v="0"/>
    <n v="0"/>
    <n v="0"/>
    <s v=""/>
    <n v="8.6459999999999995E-2"/>
    <n v="0.13494999999999999"/>
    <n v="-78.266869999999997"/>
    <n v="-65.004006382608893"/>
    <n v="-79.778496382608893"/>
    <n v="-3.86043"/>
    <n v="-3.5067662075755259"/>
    <n v="-7.7023400000000004"/>
    <n v="-7.5221617510429235"/>
    <n v="-1.4283999999999999"/>
    <n v="-2.1492223710438427"/>
    <n v="-13.178150329662293"/>
    <n v="0"/>
    <n v="0"/>
    <n v="0.01"/>
    <n v="-1.1089538000000001"/>
    <n v="-1.115418133754279"/>
    <n v="0.17066029370754746"/>
    <n v="-0.6706949542706615"/>
    <n v="-0.62838965221741871"/>
    <n v="16.194925501757119"/>
    <n v="0.1460378737306921"/>
    <s v="Y"/>
    <s v="N"/>
  </r>
  <r>
    <n v="4319"/>
    <x v="4"/>
    <s v="MEA"/>
    <s v="EGYPT"/>
    <s v="EG"/>
    <s v="EGYPT"/>
    <s v="Local"/>
    <s v="N"/>
    <s v="DDP"/>
    <s v="EG- 6TH OF OCTOBER"/>
    <n v="43858"/>
    <x v="0"/>
    <n v="2020"/>
    <n v="2020540144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3.532"/>
    <n v="99.77901"/>
    <n v="28.26600849858357"/>
    <s v="EGP"/>
    <n v="1"/>
    <n v="98.814830000000001"/>
    <n v="-55.50168"/>
    <n v="-9.6013999999999999"/>
    <n v="-3.1419000000000001"/>
    <n v="0"/>
    <n v="0"/>
    <n v="0"/>
    <s v=""/>
    <n v="-0.43124000000000001"/>
    <n v="0.42868000000000001"/>
    <n v="-68.247540000000015"/>
    <n v="-56.823063822233735"/>
    <n v="-69.568923822233728"/>
    <n v="-3.8932899999999999"/>
    <n v="-3.536615819556816"/>
    <n v="-6.5670400000000004"/>
    <n v="-6.413419442087589"/>
    <n v="-1.23983"/>
    <n v="-1.8654931197782747"/>
    <n v="-11.815528381422681"/>
    <n v="0"/>
    <n v="0"/>
    <n v="0.01"/>
    <n v="-0.99779010000000001"/>
    <n v="-1.0036064362830042"/>
    <n v="0.17066029370754746"/>
    <n v="-0.60243083678764253"/>
    <n v="-0.56443141789503515"/>
    <n v="16.82651994216555"/>
    <n v="0.16863787225555305"/>
    <s v="Y"/>
    <s v="N"/>
  </r>
  <r>
    <n v="7215"/>
    <x v="7"/>
    <s v="MEA"/>
    <s v="EGYPT"/>
    <s v="EG"/>
    <s v="EGYPT"/>
    <s v="Local"/>
    <s v="N"/>
    <s v="DDP"/>
    <s v="EG-OBOUR CITY"/>
    <n v="43839"/>
    <x v="0"/>
    <n v="2020"/>
    <n v="202054003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.5098"/>
    <n v="45.293999999999997"/>
    <n v="29.996026490066225"/>
    <s v="EGP"/>
    <n v="1"/>
    <n v="42.508710000000001"/>
    <n v="-22.79299"/>
    <n v="-4.9255899999999997"/>
    <n v="-0.96877999999999997"/>
    <n v="0"/>
    <n v="0"/>
    <n v="0"/>
    <s v=""/>
    <n v="-1.7463299999999999"/>
    <n v="0.91956000000000004"/>
    <n v="-29.514129999999998"/>
    <n v="-23.335645433967681"/>
    <n v="-30.056785433967679"/>
    <n v="-1.5989500000000001"/>
    <n v="-1.4524661313902565"/>
    <n v="-2.2054200000000002"/>
    <n v="-2.1538293517275382"/>
    <n v="-0.45224999999999999"/>
    <n v="-0.68047172872065098"/>
    <n v="-4.2867672118384457"/>
    <n v="0"/>
    <n v="0"/>
    <n v="0.02"/>
    <n v="-0.90587999999999991"/>
    <n v="-0.91116057224865998"/>
    <n v="0.17066029370754746"/>
    <n v="-0.25769704349839667"/>
    <n v="-0.24144233456699804"/>
    <n v="9.7978444473782158"/>
    <n v="0.21631660810213751"/>
    <s v="Y"/>
    <s v="N"/>
  </r>
  <r>
    <n v="7215"/>
    <x v="7"/>
    <s v="MEA"/>
    <s v="EGYPT"/>
    <s v="EG"/>
    <s v="EGYPT"/>
    <s v="Local"/>
    <s v="N"/>
    <s v="DDP"/>
    <s v="EG-OBOUR CITY"/>
    <n v="43841"/>
    <x v="0"/>
    <n v="2020"/>
    <n v="2020540038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6.76"/>
    <n v="202.8"/>
    <n v="30.000000000000004"/>
    <s v="EGP"/>
    <n v="1"/>
    <n v="179.86197999999999"/>
    <n v="-102.05365"/>
    <n v="-22.053920000000002"/>
    <n v="-4.3376200000000003"/>
    <n v="0"/>
    <n v="0"/>
    <n v="0"/>
    <s v=""/>
    <n v="-7.8190799999999996"/>
    <n v="4.1172300000000002"/>
    <n v="-132.14704"/>
    <n v="-104.48334297703968"/>
    <n v="-134.57673297703968"/>
    <n v="-7.1612400000000003"/>
    <n v="-6.5051806240077301"/>
    <n v="-9.8746899999999993"/>
    <n v="-9.6436946981574483"/>
    <n v="-2.0249700000000002"/>
    <n v="-3.0468431984686717"/>
    <n v="-19.19571852063385"/>
    <n v="0"/>
    <n v="0"/>
    <n v="0.02"/>
    <n v="-4.056"/>
    <n v="-4.0796433093131155"/>
    <n v="0.17066029370754746"/>
    <n v="-1.1536635854630208"/>
    <n v="-1.0808941600482826"/>
    <n v="43.867011032965088"/>
    <n v="0.21630676051757933"/>
    <s v="Y"/>
    <s v="N"/>
  </r>
  <r>
    <n v="7215"/>
    <x v="7"/>
    <s v="MEA"/>
    <s v="EGYPT"/>
    <s v="EG"/>
    <s v="EGYPT"/>
    <s v="Local"/>
    <s v="N"/>
    <s v="DDP"/>
    <s v="EG-OBOUR CITY"/>
    <n v="43844"/>
    <x v="0"/>
    <n v="2020"/>
    <n v="2020540063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30.585100000000001"/>
    <n v="917.553"/>
    <n v="29.995194508009153"/>
    <s v="EGP"/>
    <n v="1"/>
    <n v="878.63861999999995"/>
    <n v="-461.73385999999999"/>
    <n v="-99.781260000000003"/>
    <n v="-19.625250000000001"/>
    <n v="0"/>
    <n v="0"/>
    <n v="0"/>
    <s v=""/>
    <n v="-35.376739999999998"/>
    <n v="18.62811"/>
    <n v="-597.88900000000012"/>
    <n v="-472.72681828129049"/>
    <n v="-608.88195828129051"/>
    <n v="-32.397329999999997"/>
    <n v="-29.42932835452859"/>
    <n v="-44.67718"/>
    <n v="-43.632061755318496"/>
    <n v="-9.1617300000000004"/>
    <n v="-13.785070759915644"/>
    <n v="-86.846460869762723"/>
    <n v="0"/>
    <n v="0"/>
    <n v="0.02"/>
    <n v="-18.35106"/>
    <n v="-18.458032334271092"/>
    <n v="0.17066029370754746"/>
    <n v="-5.2204983845138768"/>
    <n v="-4.8912059698042851"/>
    <n v="198.47534254487141"/>
    <n v="0.21630940397434417"/>
    <s v="Y"/>
    <s v="N"/>
  </r>
  <r>
    <n v="7215"/>
    <x v="7"/>
    <s v="MEA"/>
    <s v="EGYPT"/>
    <s v="EG"/>
    <s v="EGYPT"/>
    <s v="Local"/>
    <s v="N"/>
    <s v="DDP"/>
    <s v="EG-OBOUR CITY"/>
    <n v="43845"/>
    <x v="0"/>
    <n v="2020"/>
    <n v="2020540069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38.357900000000001"/>
    <n v="1150.7370000000001"/>
    <n v="29.998357664233581"/>
    <s v="EGP"/>
    <n v="1"/>
    <n v="1102.0665100000001"/>
    <n v="-579.07740999999999"/>
    <n v="-125.13934"/>
    <n v="-24.612739999999999"/>
    <n v="0"/>
    <n v="0"/>
    <n v="0"/>
    <s v=""/>
    <n v="-44.367289999999997"/>
    <n v="23.362159999999999"/>
    <n v="-749.83462000000009"/>
    <n v="-592.86408314926337"/>
    <n v="-763.62129314926335"/>
    <n v="-40.690080000000002"/>
    <n v="-36.962358474974231"/>
    <n v="-56.03389"/>
    <n v="-54.723108058089693"/>
    <n v="-11.491720000000001"/>
    <n v="-17.290858097012006"/>
    <n v="-108.97632463007594"/>
    <n v="0"/>
    <n v="0"/>
    <n v="0.02"/>
    <n v="-23.014740000000003"/>
    <n v="-23.148897942944021"/>
    <n v="0.17066029370754746"/>
    <n v="-6.5465288666215207"/>
    <n v="-6.1335946715165859"/>
    <n v="248.85688960620016"/>
    <n v="0.21625870168961295"/>
    <s v="Y"/>
    <s v="N"/>
  </r>
  <r>
    <n v="4222"/>
    <x v="9"/>
    <s v="MEA"/>
    <s v="EGYPT"/>
    <s v="EG"/>
    <s v="EGYPT"/>
    <s v="Local"/>
    <s v="N"/>
    <s v="DDP"/>
    <s v="EG-10TH OF RAMADAN"/>
    <n v="43845"/>
    <x v="0"/>
    <n v="2020"/>
    <n v="2020540074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52.097000000000001"/>
    <n v="1562.91"/>
    <n v="29.99827255278311"/>
    <s v="EGP"/>
    <n v="1"/>
    <n v="1549.7026800000001"/>
    <n v="-786.60029999999995"/>
    <n v="-169.95075"/>
    <n v="-33.48657"/>
    <n v="0"/>
    <n v="0"/>
    <n v="0"/>
    <s v=""/>
    <n v="-60.244280000000003"/>
    <n v="31.7043"/>
    <n v="-1018.5776"/>
    <n v="-805.32767745928049"/>
    <n v="-1037.3049774592805"/>
    <n v="-55.265979999999999"/>
    <n v="-50.202923273455255"/>
    <n v="-76.190370000000001"/>
    <n v="-74.408074301031661"/>
    <n v="-15.62265"/>
    <n v="-23.506404981089393"/>
    <n v="-148.11740255557632"/>
    <n v="0"/>
    <n v="0"/>
    <n v="0.02"/>
    <n v="-31.258200000000002"/>
    <n v="-31.440410870604349"/>
    <n v="0.17066029370754746"/>
    <n v="-8.8914013021632226"/>
    <n v="-8.3305600204904611"/>
    <n v="337.71664909404848"/>
    <n v="0.21608195551506387"/>
    <s v="Y"/>
    <s v="N"/>
  </r>
  <r>
    <n v="4222"/>
    <x v="9"/>
    <s v="MEA"/>
    <s v="EGYPT"/>
    <s v="EG"/>
    <s v="EGYPT"/>
    <s v="Local"/>
    <s v="N"/>
    <s v="DDP"/>
    <s v="EG-10TH OF RAMADAN"/>
    <n v="43852"/>
    <x v="0"/>
    <n v="2020"/>
    <n v="202054010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7.465199999999999"/>
    <n v="823.95600000000002"/>
    <n v="29.994757917728432"/>
    <s v="EGP"/>
    <n v="1"/>
    <n v="816.42600000000004"/>
    <n v="-414.63367"/>
    <n v="-89.602850000000004"/>
    <n v="-17.623329999999999"/>
    <n v="0"/>
    <n v="0"/>
    <n v="0"/>
    <s v=""/>
    <n v="-31.768049999999999"/>
    <n v="16.727879999999999"/>
    <n v="-536.90001999999993"/>
    <n v="-424.50526710645516"/>
    <n v="-546.7716171064551"/>
    <n v="-29.165880000000001"/>
    <n v="-26.49391969241843"/>
    <n v="-40.122660000000003"/>
    <n v="-39.184084109777011"/>
    <n v="-8.2289899999999996"/>
    <n v="-12.381636375732338"/>
    <n v="-78.059640177927776"/>
    <n v="0"/>
    <n v="0"/>
    <n v="0.02"/>
    <n v="-16.479120000000002"/>
    <n v="-16.575180387418136"/>
    <n v="0.17066029370754746"/>
    <n v="-4.6880382681463288"/>
    <n v="-4.3923317420896932"/>
    <n v="178.15723058610934"/>
    <n v="0.21622177711687193"/>
    <s v="Y"/>
    <s v="N"/>
  </r>
  <r>
    <n v="4319"/>
    <x v="4"/>
    <s v="MEA"/>
    <s v="EGYPT"/>
    <s v="EG"/>
    <s v="EGYPT"/>
    <s v="Local"/>
    <s v="N"/>
    <s v="DDP"/>
    <s v="EG-6TH OF OCTOBER"/>
    <n v="43852"/>
    <x v="0"/>
    <n v="2020"/>
    <n v="2020540100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8.1438000000000006"/>
    <n v="244.31399999999999"/>
    <n v="30.014004914004911"/>
    <s v="EGP"/>
    <n v="1"/>
    <n v="240.09927999999999"/>
    <n v="-140.32756000000001"/>
    <n v="-29.6023"/>
    <n v="-8.3973999999999993"/>
    <n v="0"/>
    <n v="0"/>
    <n v="0"/>
    <s v=""/>
    <n v="-2.90788"/>
    <n v="3.5226799999999998"/>
    <n v="-177.71246000000002"/>
    <n v="-143.6684781054976"/>
    <n v="-181.05337810549759"/>
    <n v="-6.2213599999999998"/>
    <n v="-5.6514054167960754"/>
    <n v="-15.97997"/>
    <n v="-15.606155936613209"/>
    <n v="-3.09829"/>
    <n v="-4.6617993419080284"/>
    <n v="-25.919360695317316"/>
    <n v="0"/>
    <n v="0"/>
    <n v="0.01"/>
    <n v="-2.4431400000000001"/>
    <n v="-2.4573815963301886"/>
    <n v="0.17066029370754746"/>
    <n v="-1.3891747907794363"/>
    <n v="-1.3015500684605059"/>
    <n v="33.582329534394397"/>
    <n v="0.13745560849723878"/>
    <s v="Y"/>
    <s v="N"/>
  </r>
  <r>
    <n v="4319"/>
    <x v="4"/>
    <s v="MEA"/>
    <s v="EGYPT"/>
    <s v="EG"/>
    <s v="EGYPT"/>
    <s v="Local"/>
    <s v="N"/>
    <s v="DDP"/>
    <s v="EG-6TH OF OCTOBER"/>
    <n v="43856"/>
    <x v="0"/>
    <n v="2020"/>
    <n v="2020540126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1.7318"/>
    <n v="351.95400000000001"/>
    <n v="30.004603580562659"/>
    <s v="EGP"/>
    <n v="1"/>
    <n v="346.02967999999998"/>
    <n v="-184.25167999999999"/>
    <n v="-37.531529999999997"/>
    <n v="-11.364940000000001"/>
    <n v="0"/>
    <n v="0"/>
    <n v="0"/>
    <s v=""/>
    <n v="-12.60862"/>
    <n v="5.4394600000000004"/>
    <n v="-240.31730999999999"/>
    <n v="-188.63834341579906"/>
    <n v="-244.70397341579906"/>
    <n v="-11.02825"/>
    <n v="-10.017924021079205"/>
    <n v="-22.8263"/>
    <n v="-22.292332041669297"/>
    <n v="-4.4863299999999997"/>
    <n v="-6.7502945952710185"/>
    <n v="-39.060550658019523"/>
    <n v="0"/>
    <n v="0"/>
    <n v="0.01"/>
    <n v="-3.5195400000000001"/>
    <n v="-3.5400561668786694"/>
    <n v="0.17066029370754746"/>
    <n v="-2.0018452451895317"/>
    <n v="-1.8755752215038985"/>
    <n v="62.773844537798858"/>
    <n v="0.17835809377872919"/>
    <s v="Y"/>
    <s v="N"/>
  </r>
  <r>
    <n v="4319"/>
    <x v="4"/>
    <s v="MEA"/>
    <s v="EGYPT"/>
    <s v="EG"/>
    <s v="EGYPT"/>
    <s v="Local"/>
    <s v="N"/>
    <s v="DDP"/>
    <s v="EG-6TH OF OCTOBER"/>
    <n v="43856"/>
    <x v="0"/>
    <n v="2020"/>
    <n v="2020540127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8.6170000000000009"/>
    <n v="258.51"/>
    <n v="29.98955916473318"/>
    <s v="EGP"/>
    <n v="1"/>
    <n v="254.14233999999999"/>
    <n v="-135.33274"/>
    <n v="-27.566890000000001"/>
    <n v="-8.3475400000000004"/>
    <n v="0"/>
    <n v="0"/>
    <n v="0"/>
    <s v=""/>
    <n v="-9.2610200000000003"/>
    <n v="3.9952899999999998"/>
    <n v="-176.5129"/>
    <n v="-138.55474144670512"/>
    <n v="-179.73490144670512"/>
    <n v="-8.1002399999999994"/>
    <n v="-7.3581564502533592"/>
    <n v="-16.765899999999998"/>
    <n v="-16.373700940468812"/>
    <n v="-3.29521"/>
    <n v="-4.9580923055778356"/>
    <n v="-28.689949696300005"/>
    <n v="0"/>
    <n v="0"/>
    <n v="0.01"/>
    <n v="-2.5851000000000002"/>
    <n v="-2.6001691121561481"/>
    <n v="0.17066029370754746"/>
    <n v="-1.4710917317590588"/>
    <n v="-1.378299949647366"/>
    <n v="46.106679795191354"/>
    <n v="0.17835549802789585"/>
    <s v="Y"/>
    <s v="N"/>
  </r>
  <r>
    <n v="4319"/>
    <x v="4"/>
    <s v="MEA"/>
    <s v="EGYPT"/>
    <s v="EG"/>
    <s v="EGYPT"/>
    <s v="Local"/>
    <s v="N"/>
    <s v="DDP"/>
    <s v="EG-6TH OF OCTOBER"/>
    <n v="43856"/>
    <x v="0"/>
    <n v="2020"/>
    <n v="2020540129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0.34739999999999999"/>
    <n v="10.422000000000001"/>
    <n v="29.777142857142859"/>
    <s v="EGP"/>
    <n v="1"/>
    <n v="10.246359999999999"/>
    <n v="-6.82341"/>
    <n v="-1.4643600000000001"/>
    <n v="-0.38584000000000002"/>
    <n v="0"/>
    <n v="0"/>
    <n v="0"/>
    <s v=""/>
    <n v="0.50800000000000001"/>
    <n v="8.054E-2"/>
    <n v="-8.0850700000000018"/>
    <n v="-6.9858617237400358"/>
    <n v="-8.2475217237400358"/>
    <n v="-0.16431999999999999"/>
    <n v="-0.14926622765567835"/>
    <n v="-0.63019999999999998"/>
    <n v="-0.6154579433662043"/>
    <n v="-0.12127"/>
    <n v="-0.18246723392361161"/>
    <n v="-0.94719140494549425"/>
    <n v="0"/>
    <n v="0"/>
    <n v="0.01"/>
    <n v="-0.10422000000000001"/>
    <n v="-0.10482752112835625"/>
    <n v="0.17066029370754746"/>
    <n v="-5.9731102797641607E-2"/>
    <n v="-5.5963455032085635E-2"/>
    <n v="1.0664958951540289"/>
    <n v="0.10233121235406149"/>
    <s v="Y"/>
    <s v="N"/>
  </r>
  <r>
    <n v="4319"/>
    <x v="4"/>
    <s v="MEA"/>
    <s v="EGYPT"/>
    <s v="EG"/>
    <s v="EGYPT"/>
    <s v="Local"/>
    <s v="N"/>
    <s v="DDP"/>
    <s v="EG-6TH OF OCTOBER"/>
    <n v="43856"/>
    <x v="0"/>
    <n v="2020"/>
    <n v="2020540129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1.239800000000001"/>
    <n v="337.19400000000002"/>
    <n v="29.999466192170818"/>
    <s v="EGP"/>
    <n v="1"/>
    <n v="331.45039000000003"/>
    <n v="-220.76491999999999"/>
    <n v="-47.37811"/>
    <n v="-12.48334"/>
    <n v="0"/>
    <n v="0"/>
    <n v="0"/>
    <s v=""/>
    <n v="16.435669999999998"/>
    <n v="2.6056699999999999"/>
    <n v="-261.58503000000002"/>
    <n v="-226.02089051845502"/>
    <n v="-266.84100051845502"/>
    <n v="-5.3164100000000003"/>
    <n v="-4.82936018361079"/>
    <n v="-20.389379999999999"/>
    <n v="-19.912418091577308"/>
    <n v="-3.9235699999999998"/>
    <n v="-5.9035455183117405"/>
    <n v="-30.645323793499838"/>
    <n v="0"/>
    <n v="0"/>
    <n v="0.01"/>
    <n v="-3.3719400000000004"/>
    <n v="-3.391595774261654"/>
    <n v="0.17066029370754746"/>
    <n v="-1.9182217012728335"/>
    <n v="-1.7972263844589789"/>
    <n v="34.518853529324524"/>
    <n v="0.10237090081473728"/>
    <s v="Y"/>
    <s v="N"/>
  </r>
  <r>
    <n v="4319"/>
    <x v="4"/>
    <s v="MEA"/>
    <s v="EGYPT"/>
    <s v="EG"/>
    <s v="EGYPT"/>
    <s v="Local"/>
    <s v="N"/>
    <s v="DDP"/>
    <s v="EG-6TH OF OCTOBER"/>
    <n v="43856"/>
    <x v="0"/>
    <n v="2020"/>
    <n v="202054013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5.6329000000000002"/>
    <n v="168.98699999999999"/>
    <n v="30.015452930728241"/>
    <s v="EGP"/>
    <n v="1"/>
    <n v="166.17174"/>
    <n v="-104.96642"/>
    <n v="-22.73302"/>
    <n v="-6.1316300000000004"/>
    <n v="0"/>
    <n v="0"/>
    <n v="0"/>
    <s v=""/>
    <n v="1.7064900000000001"/>
    <n v="2.2755000000000001"/>
    <n v="-129.84907999999999"/>
    <n v="-107.46546019600473"/>
    <n v="-132.34812019600474"/>
    <n v="-3.3909500000000001"/>
    <n v="-3.0802964622019386"/>
    <n v="-11.13875"/>
    <n v="-10.878184967740889"/>
    <n v="-2.13286"/>
    <n v="-3.209178399821178"/>
    <n v="-17.167659829764006"/>
    <n v="0"/>
    <n v="0"/>
    <n v="0.01"/>
    <n v="-1.68987"/>
    <n v="-1.6997206210820894"/>
    <n v="0.17066029370754746"/>
    <n v="-0.96081745357349213"/>
    <n v="-0.9002121480875489"/>
    <n v="16.871287205061609"/>
    <n v="9.9837781634454781E-2"/>
    <s v="Y"/>
    <s v="N"/>
  </r>
  <r>
    <n v="4319"/>
    <x v="4"/>
    <s v="MEA"/>
    <s v="EGYPT"/>
    <s v="EG"/>
    <s v="EGYPT"/>
    <s v="Local"/>
    <s v="N"/>
    <s v="DDP"/>
    <s v="EG-6TH OF OCTOBER"/>
    <n v="43859"/>
    <x v="0"/>
    <n v="2020"/>
    <n v="2020540157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5.6329000000000002"/>
    <n v="168.98699999999999"/>
    <n v="30.015452930728241"/>
    <s v="EGP"/>
    <n v="1"/>
    <n v="166.11589000000001"/>
    <n v="-104.96642"/>
    <n v="-22.733029999999999"/>
    <n v="-6.1316199999999998"/>
    <n v="0"/>
    <n v="0"/>
    <n v="0"/>
    <s v=""/>
    <n v="1.70648"/>
    <n v="2.2755000000000001"/>
    <n v="-129.84909000000002"/>
    <n v="-107.46546019600473"/>
    <n v="-132.34813019600472"/>
    <n v="-3.3909500000000001"/>
    <n v="-3.0802964622019386"/>
    <n v="-11.13875"/>
    <n v="-10.878184967740889"/>
    <n v="-2.13286"/>
    <n v="-3.209178399821178"/>
    <n v="-17.167659829764006"/>
    <n v="0"/>
    <n v="0"/>
    <n v="0.01"/>
    <n v="-1.68987"/>
    <n v="-1.6997206210820894"/>
    <n v="0.17066029370754746"/>
    <n v="-0.96081745357349213"/>
    <n v="-0.9002121480875489"/>
    <n v="16.871277205061634"/>
    <n v="9.9837722458305286E-2"/>
    <s v="Y"/>
    <s v="N"/>
  </r>
  <r>
    <n v="4319"/>
    <x v="4"/>
    <s v="MEA"/>
    <s v="EGYPT"/>
    <s v="EG"/>
    <s v="EGYPT"/>
    <s v="Local"/>
    <s v="N"/>
    <s v="DDP"/>
    <s v="EG-6TH OF OCTOBER"/>
    <n v="43860"/>
    <x v="0"/>
    <n v="2020"/>
    <n v="2020540168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.8216999999999999"/>
    <n v="84.650999999999996"/>
    <n v="30.01808510638298"/>
    <s v="EGP"/>
    <n v="1"/>
    <n v="83.235910000000004"/>
    <n v="-55.422020000000003"/>
    <n v="-11.89406"/>
    <n v="-3.13388"/>
    <n v="0"/>
    <n v="0"/>
    <n v="0"/>
    <s v=""/>
    <n v="4.1261000000000001"/>
    <n v="0.65414000000000005"/>
    <n v="-65.669720000000012"/>
    <n v="-56.741507277205208"/>
    <n v="-66.98920727720521"/>
    <n v="-1.33466"/>
    <n v="-1.2123884092193749"/>
    <n v="-5.1186600000000002"/>
    <n v="-4.9989209082685742"/>
    <n v="-0.98499999999999999"/>
    <n v="-1.4820666728354699"/>
    <n v="-7.6933759903234185"/>
    <n v="0"/>
    <n v="0"/>
    <n v="0.01"/>
    <n v="-0.84650999999999998"/>
    <n v="-0.85144449155982382"/>
    <n v="0.17066029370754746"/>
    <n v="-0.4812620282552838"/>
    <n v="-0.45090555197280424"/>
    <n v="8.6660666889387397"/>
    <n v="0.10237406160516403"/>
    <s v="Y"/>
    <s v="N"/>
  </r>
  <r>
    <n v="4319"/>
    <x v="4"/>
    <s v="MEA"/>
    <s v="EGYPT"/>
    <s v="EG"/>
    <s v="EGYPT"/>
    <s v="Local"/>
    <s v="N"/>
    <s v="DDP"/>
    <s v="EG-6TH OF OCTOBER"/>
    <n v="43860"/>
    <x v="0"/>
    <n v="2020"/>
    <n v="2020540173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0.34739999999999999"/>
    <n v="10.422000000000001"/>
    <n v="29.777142857142859"/>
    <s v="EGP"/>
    <n v="1"/>
    <n v="10.244719999999999"/>
    <n v="-6.82341"/>
    <n v="-1.4643600000000001"/>
    <n v="-0.38584000000000002"/>
    <n v="0"/>
    <n v="0"/>
    <n v="0"/>
    <s v=""/>
    <n v="0.50800000000000001"/>
    <n v="8.054E-2"/>
    <n v="-8.0850700000000018"/>
    <n v="-6.9858617237400358"/>
    <n v="-8.2475217237400358"/>
    <n v="-0.16431999999999999"/>
    <n v="-0.14926622765567835"/>
    <n v="-0.63019999999999998"/>
    <n v="-0.6154579433662043"/>
    <n v="-0.12127"/>
    <n v="-0.18246723392361161"/>
    <n v="-0.94719140494549425"/>
    <n v="0"/>
    <n v="0"/>
    <n v="0.01"/>
    <n v="-0.10422000000000001"/>
    <n v="-0.10482752112835625"/>
    <n v="0.17066029370754746"/>
    <n v="-5.9731102797641607E-2"/>
    <n v="-5.5963455032085635E-2"/>
    <n v="1.0664958951540289"/>
    <n v="0.10233121235406149"/>
    <s v="Y"/>
    <s v="N"/>
  </r>
  <r>
    <n v="4319"/>
    <x v="4"/>
    <s v="MEA"/>
    <s v="EGYPT"/>
    <s v="EG"/>
    <s v="EGYPT"/>
    <s v="Local"/>
    <s v="N"/>
    <s v="DDP"/>
    <s v="EG-6TH OF OCTOBER"/>
    <n v="43860"/>
    <x v="0"/>
    <n v="2020"/>
    <n v="2020540173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8.4181000000000008"/>
    <n v="252.54300000000001"/>
    <n v="29.993230403800474"/>
    <s v="EGP"/>
    <n v="1"/>
    <n v="248.5008"/>
    <n v="-165.34290999999999"/>
    <n v="-35.484050000000003"/>
    <n v="-9.3494600000000005"/>
    <n v="0"/>
    <n v="0"/>
    <n v="0"/>
    <s v=""/>
    <n v="12.309570000000001"/>
    <n v="1.95153"/>
    <n v="-195.91531999999998"/>
    <n v="-169.27939347932977"/>
    <n v="-199.85180347932976"/>
    <n v="-3.9817499999999999"/>
    <n v="-3.6169717743914149"/>
    <n v="-15.270720000000001"/>
    <n v="-14.913497183308735"/>
    <n v="-2.93859"/>
    <n v="-4.4215089382005921"/>
    <n v="-22.951977895900743"/>
    <n v="0"/>
    <n v="0"/>
    <n v="0.01"/>
    <n v="-2.5254300000000001"/>
    <n v="-2.5401512827018298"/>
    <n v="0.17066029370754746"/>
    <n v="-1.4369596730175496"/>
    <n v="-1.3463208324861744"/>
    <n v="25.852746509581497"/>
    <n v="0.10236968163671729"/>
    <s v="Y"/>
    <s v="N"/>
  </r>
  <r>
    <n v="5981"/>
    <x v="21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0.68899999999999995"/>
    <n v="19.214700000000001"/>
    <n v="27.84739130434783"/>
    <s v="EUR"/>
    <n v="18.077300281210629"/>
    <n v="18.284929999999999"/>
    <n v="-10.40161"/>
    <n v="-2.2477900000000002"/>
    <n v="-0.44211"/>
    <n v="0"/>
    <n v="0"/>
    <n v="0"/>
    <s v=""/>
    <n v="-0.79693999999999998"/>
    <n v="0.41964000000000001"/>
    <n v="-13.46881"/>
    <n v="-10.649251498044467"/>
    <n v="-13.716451498044467"/>
    <n v="-0.74521000000000004"/>
    <n v="-0.67693942010277552"/>
    <n v="-1.0075000000000001"/>
    <n v="-0.98393189137012205"/>
    <n v="-0.20705000000000001"/>
    <n v="-0.31153492853866399"/>
    <n v="-1.9724062400115614"/>
    <n v="0"/>
    <n v="0"/>
    <n v="0"/>
    <n v="0"/>
    <n v="0"/>
    <n v="1.5608492918629158"/>
    <n v="-1.0769860113854117"/>
    <n v="-1.0090531631827246"/>
    <n v="2.5167890987612473"/>
    <n v="0.13098248209762564"/>
    <s v="N"/>
    <s v="N"/>
  </r>
  <r>
    <n v="4222"/>
    <x v="9"/>
    <s v="MEA"/>
    <s v="EGYPT"/>
    <s v="EG"/>
    <s v="EGYPT"/>
    <s v="Local"/>
    <s v="N"/>
    <s v="DDP"/>
    <s v="EG-10TH OF RAMADAN"/>
    <n v="43838"/>
    <x v="0"/>
    <n v="2020"/>
    <n v="202054002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41.353400000000001"/>
    <n v="1240.6020000000001"/>
    <n v="30.002466747279325"/>
    <s v="EGP"/>
    <n v="1"/>
    <n v="1229.732"/>
    <n v="-624.67038000000002"/>
    <n v="-134.87332000000001"/>
    <n v="-26.734089999999998"/>
    <n v="0"/>
    <n v="0"/>
    <n v="0"/>
    <s v=""/>
    <n v="-47.782170000000001"/>
    <n v="25.098009999999999"/>
    <n v="-808.96195"/>
    <n v="-639.54253043509675"/>
    <n v="-823.83410043509684"/>
    <n v="-43.718429999999998"/>
    <n v="-39.71327364367599"/>
    <n v="-60.700719999999997"/>
    <n v="-59.280768473576366"/>
    <n v="-12.43683"/>
    <n v="-18.71290483118818"/>
    <n v="-117.70694694844053"/>
    <n v="0"/>
    <n v="0"/>
    <n v="0.02"/>
    <n v="-24.812040000000003"/>
    <n v="-24.956674796945123"/>
    <n v="0.17066029370754746"/>
    <n v="-7.0568031448070876"/>
    <n v="-6.611682473076403"/>
    <n v="267.49259534644119"/>
    <n v="0.21561515727561392"/>
    <s v="Y"/>
    <s v="N"/>
  </r>
  <r>
    <n v="180"/>
    <x v="22"/>
    <s v="EUROPE"/>
    <s v="EUROPE INCL TURKEY"/>
    <s v="HU"/>
    <s v="HUNGARY"/>
    <s v="Export"/>
    <s v="N"/>
    <s v="DDP"/>
    <s v="HU-SÓSKÚT VAT UN PAID"/>
    <n v="43859"/>
    <x v="0"/>
    <n v="2020"/>
    <n v="202054016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.2694999999999999"/>
    <n v="74.809870000000004"/>
    <n v="32.955889867841414"/>
    <s v="EUR"/>
    <n v="17.440801096558026"/>
    <n v="69.342359999999999"/>
    <n v="-34.261940000000003"/>
    <n v="-7.4040499999999998"/>
    <n v="-1.45625"/>
    <n v="0"/>
    <n v="0"/>
    <n v="0"/>
    <s v=""/>
    <n v="-2.6250499999999999"/>
    <n v="1.38226"/>
    <n v="-44.365029999999997"/>
    <n v="-35.077648159362795"/>
    <n v="-45.180738159362797"/>
    <n v="-2.5356299999999998"/>
    <n v="-2.3033344987254605"/>
    <n v="-3.3194499999999998"/>
    <n v="-3.2417992226387606"/>
    <n v="-0.68250999999999995"/>
    <n v="-1.0269292638344532"/>
    <n v="-6.5720629851986745"/>
    <n v="-1.4961974"/>
    <n v="-1.4888655751912989"/>
    <n v="0"/>
    <n v="0"/>
    <n v="0"/>
    <n v="1.4751433245719443"/>
    <n v="-3.3485753467783135"/>
    <n v="-3.1373578766132848"/>
    <n v="18.430845403633953"/>
    <n v="0.24636916764638078"/>
    <s v="N"/>
    <s v="Y"/>
  </r>
  <r>
    <n v="180"/>
    <x v="22"/>
    <s v="EUROPE"/>
    <s v="EUROPE INCL TURKEY"/>
    <s v="HU"/>
    <s v="HUNGARY"/>
    <s v="Export"/>
    <s v="N"/>
    <s v="DDP"/>
    <s v="HU-SÓSKÚT VAT UN PAID"/>
    <n v="43859"/>
    <x v="0"/>
    <n v="2020"/>
    <n v="2020540161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3.959"/>
    <n v="460.13207999999997"/>
    <n v="32.960750716332377"/>
    <s v="EUR"/>
    <n v="17.440801096558026"/>
    <n v="426.50342999999998"/>
    <n v="-210.73473000000001"/>
    <n v="-45.540030000000002"/>
    <n v="-8.9569399999999995"/>
    <n v="0"/>
    <n v="0"/>
    <n v="0"/>
    <s v=""/>
    <n v="-16.145900000000001"/>
    <n v="8.50183"/>
    <n v="-272.87576999999999"/>
    <n v="-215.75190178659807"/>
    <n v="-277.89294178659804"/>
    <n v="-15.595879999999999"/>
    <n v="-14.167101841350055"/>
    <n v="-20.41695"/>
    <n v="-19.939343155840408"/>
    <n v="-4.1978900000000001"/>
    <n v="-6.3162973251058787"/>
    <n v="-40.422742322296344"/>
    <n v="-9.2026415999999998"/>
    <n v="-9.1575458419212428"/>
    <n v="0"/>
    <n v="0"/>
    <n v="0"/>
    <n v="1.4751433245719443"/>
    <n v="-20.593000811024343"/>
    <n v="-19.294059893181259"/>
    <n v="113.36479015600308"/>
    <n v="0.24637445438710356"/>
    <s v="N"/>
    <s v="Y"/>
  </r>
  <r>
    <n v="1015"/>
    <x v="14"/>
    <s v="EUROPE"/>
    <s v="EUROPE INCL TURKEY"/>
    <s v="FR"/>
    <s v="FRANCE"/>
    <s v="Export"/>
    <s v="N"/>
    <s v="DDP"/>
    <s v="FR-LOMME VAT EX."/>
    <n v="43852"/>
    <x v="0"/>
    <n v="2020"/>
    <n v="2020540105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0.880800000000001"/>
    <n v="553.30110999999999"/>
    <n v="26.499095306513411"/>
    <s v="EUR"/>
    <n v="18.025700146052127"/>
    <n v="512.76801999999998"/>
    <n v="-405.96424000000002"/>
    <n v="0"/>
    <n v="-0.35937000000000002"/>
    <n v="0"/>
    <n v="0"/>
    <n v="0"/>
    <s v=""/>
    <n v="22.4681"/>
    <n v="-0.54313999999999996"/>
    <n v="-384.39865000000003"/>
    <n v="-415.62943534438261"/>
    <n v="-394.06384534438263"/>
    <n v="-22.18553"/>
    <n v="-20.15305727630162"/>
    <n v="-12.022819999999999"/>
    <n v="-11.741574215585636"/>
    <n v="-2.75345"/>
    <n v="-4.1429405891561668"/>
    <n v="-36.037572081043422"/>
    <n v="-11.066022200000001"/>
    <n v="-11.011795307145089"/>
    <n v="0"/>
    <n v="0"/>
    <n v="0"/>
    <n v="1.840617511701935"/>
    <n v="-38.432093644336398"/>
    <n v="-36.007919554745691"/>
    <n v="76.179977712683154"/>
    <n v="0.13768267645926674"/>
    <s v="N"/>
    <s v="Y"/>
  </r>
  <r>
    <n v="3425"/>
    <x v="0"/>
    <s v="EUROPE"/>
    <s v="EUROPE INCL TURKEY"/>
    <s v="IT"/>
    <s v="ITALY"/>
    <s v="Export"/>
    <s v="Y"/>
    <s v="CIF"/>
    <s v="IT- GENOVA"/>
    <n v="43852"/>
    <x v="0"/>
    <n v="2020"/>
    <n v="2020540104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1.0154"/>
    <n v="527.26679000000001"/>
    <n v="25.084052806850618"/>
    <s v="EUR"/>
    <n v="18.077302211896161"/>
    <n v="512.26675999999998"/>
    <n v="-408.58114999999998"/>
    <n v="0"/>
    <n v="-0.36170000000000002"/>
    <n v="0"/>
    <n v="0"/>
    <n v="0"/>
    <s v=""/>
    <n v="22.612860000000001"/>
    <n v="-0.54661000000000004"/>
    <n v="-386.87659999999994"/>
    <n v="-418.30864872940157"/>
    <n v="-396.60409872940158"/>
    <n v="-22.321359999999999"/>
    <n v="-20.276443545182282"/>
    <n v="-12.099780000000001"/>
    <n v="-11.816733916190943"/>
    <n v="-2.7708699999999999"/>
    <n v="-4.1691513520402212"/>
    <n v="-36.262328813413447"/>
    <n v="0"/>
    <n v="0"/>
    <n v="0"/>
    <n v="0"/>
    <n v="0"/>
    <n v="0.875369525435304"/>
    <n v="-18.400267424650089"/>
    <n v="-17.239637146602512"/>
    <n v="77.160725310582478"/>
    <n v="0.14634095447312825"/>
    <s v="N"/>
    <s v="N"/>
  </r>
  <r>
    <n v="3425"/>
    <x v="0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9.1776"/>
    <n v="281.99315000000001"/>
    <n v="30.71820806100218"/>
    <s v="EUR"/>
    <n v="18.077302211896161"/>
    <n v="275.83159000000001"/>
    <n v="-177.0958"/>
    <n v="0"/>
    <n v="-0.44845000000000002"/>
    <n v="0"/>
    <n v="0"/>
    <n v="0"/>
    <s v=""/>
    <n v="17.45786"/>
    <n v="-0.24892"/>
    <n v="-160.33530999999999"/>
    <n v="-181.31209624734856"/>
    <n v="-164.55160624734856"/>
    <n v="-9.8088700000000006"/>
    <n v="-8.9102545184089212"/>
    <n v="-5.8099499999999997"/>
    <n v="-5.6740397938122484"/>
    <n v="-1.29789"/>
    <n v="-1.9528522984836831"/>
    <n v="-16.537146610704852"/>
    <n v="0"/>
    <n v="0"/>
    <n v="0"/>
    <n v="0"/>
    <n v="0"/>
    <n v="0.875369525435304"/>
    <n v="-8.0358922434960913"/>
    <n v="-7.5290137490871105"/>
    <n v="93.37538339285949"/>
    <n v="0.33112642414491089"/>
    <s v="N"/>
    <s v="N"/>
  </r>
  <r>
    <n v="3425"/>
    <x v="0"/>
    <s v="EUROPE"/>
    <s v="EUROPE INCL TURKEY"/>
    <s v="IT"/>
    <s v="ITALY"/>
    <s v="Export"/>
    <s v="Y"/>
    <s v="CIF"/>
    <s v="IT- RAVENNA"/>
    <n v="43842"/>
    <x v="0"/>
    <n v="2020"/>
    <n v="2020540054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21.2361"/>
    <n v="563.62681999999995"/>
    <n v="26.536102636534839"/>
    <s v="EUR"/>
    <n v="18.077302211896161"/>
    <n v="548.6268"/>
    <n v="-409.78296"/>
    <n v="0"/>
    <n v="-1.03762"/>
    <n v="0"/>
    <n v="0"/>
    <n v="0"/>
    <s v=""/>
    <n v="40.395859999999999"/>
    <n v="-0.57599999999999996"/>
    <n v="-371.00072"/>
    <n v="-419.53907141808776"/>
    <n v="-380.75683141808776"/>
    <n v="-22.52242"/>
    <n v="-20.459083928169449"/>
    <n v="-13.43637"/>
    <n v="-13.122057515879668"/>
    <n v="-2.9986700000000002"/>
    <n v="-4.511907482062476"/>
    <n v="-38.093048926111592"/>
    <n v="0"/>
    <n v="0"/>
    <n v="0"/>
    <n v="0"/>
    <n v="0"/>
    <n v="0.875369525435304"/>
    <n v="-18.592848720245854"/>
    <n v="-17.420071027299585"/>
    <n v="127.35686862850103"/>
    <n v="0.22595956066906298"/>
    <s v="N"/>
    <s v="N"/>
  </r>
  <r>
    <n v="938"/>
    <x v="16"/>
    <s v="EUROPE"/>
    <s v="EUROPE INCL TURKEY"/>
    <s v="IT"/>
    <s v="ITALY"/>
    <s v="Export"/>
    <s v="N"/>
    <s v="DDP"/>
    <s v="IT-RUTIGLIANO VAT EXCL"/>
    <n v="43852"/>
    <x v="0"/>
    <n v="2020"/>
    <n v="202054010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7320000000000002"/>
    <n v="71.19023"/>
    <n v="26.077007326007326"/>
    <s v="EUR"/>
    <n v="17.730098835253365"/>
    <n v="65.401150000000001"/>
    <n v="-43.260860000000001"/>
    <n v="-6.7751299999999999"/>
    <n v="-2.10134"/>
    <n v="0"/>
    <n v="0"/>
    <n v="0"/>
    <s v=""/>
    <n v="1.5187299999999999"/>
    <n v="0.84362999999999999"/>
    <n v="-49.774970000000003"/>
    <n v="-44.290814418315236"/>
    <n v="-50.804924418315238"/>
    <n v="-2.9788600000000001"/>
    <n v="-2.7059590732375489"/>
    <n v="-5.4911099999999999"/>
    <n v="-5.3626583106912067"/>
    <n v="-1.0176499999999999"/>
    <n v="-1.5311930452903715"/>
    <n v="-9.5998104292191258"/>
    <n v="-1.4238046"/>
    <n v="-1.4168275220495752"/>
    <n v="0"/>
    <n v="0"/>
    <n v="0"/>
    <n v="0.875369525435304"/>
    <n v="-2.38975880443838"/>
    <n v="-2.2390204286500883"/>
    <n v="7.1296472017659731"/>
    <n v="0.1001492367950767"/>
    <s v="N"/>
    <s v="Y"/>
  </r>
  <r>
    <n v="1482"/>
    <x v="23"/>
    <s v="EUROPE"/>
    <s v="EUROPE INCL TURKEY"/>
    <s v="BE"/>
    <s v="BELGIUM"/>
    <s v="Export"/>
    <s v="N"/>
    <s v="DDP"/>
    <s v="BE- HEIST OP DEN BERG VAT EX"/>
    <n v="43853"/>
    <x v="0"/>
    <n v="2020"/>
    <n v="202054011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3491"/>
    <n v="136.31134"/>
    <n v="25.478755140186919"/>
    <s v="EUR"/>
    <n v="18.077300055118414"/>
    <n v="125.81198000000001"/>
    <n v="-84.702269999999999"/>
    <n v="-13.265319999999999"/>
    <n v="-4.1143000000000001"/>
    <n v="0"/>
    <n v="0"/>
    <n v="0"/>
    <s v=""/>
    <n v="2.9735999999999998"/>
    <n v="1.6517599999999999"/>
    <n v="-97.456530000000001"/>
    <n v="-86.718861376774072"/>
    <n v="-99.473121376774074"/>
    <n v="-5.6892500000000004"/>
    <n v="-5.1680433647156052"/>
    <n v="-10.74804"/>
    <n v="-10.496614715356552"/>
    <n v="-1.9904999999999999"/>
    <n v="-2.9949783881005101"/>
    <n v="-18.659636468172668"/>
    <n v="-2.7262268000000001"/>
    <n v="-2.7128674549788245"/>
    <n v="0"/>
    <n v="0"/>
    <n v="0"/>
    <n v="1.3826862538187386"/>
    <n v="-7.3973714579302507"/>
    <n v="-6.9307688214632934"/>
    <n v="8.5349458786111434"/>
    <n v="6.2613615848917212E-2"/>
    <s v="N"/>
    <s v="Y"/>
  </r>
  <r>
    <n v="3242"/>
    <x v="24"/>
    <s v="EUROPE"/>
    <s v="EUROPE INCL TURKEY"/>
    <s v="DE"/>
    <s v="GERMANY"/>
    <s v="Export"/>
    <s v="N"/>
    <s v="DAP"/>
    <s v="DE-REMSCHEID"/>
    <n v="43857"/>
    <x v="0"/>
    <n v="2020"/>
    <n v="202054013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3386"/>
    <n v="585.14175999999998"/>
    <n v="26.192558639212173"/>
    <s v="EUR"/>
    <n v="17.462799971469884"/>
    <n v="541.36460999999997"/>
    <n v="-353.72868999999997"/>
    <n v="-55.397869999999998"/>
    <n v="-17.18187"/>
    <n v="0"/>
    <n v="0"/>
    <n v="0"/>
    <s v=""/>
    <n v="12.41808"/>
    <n v="6.8980199999999998"/>
    <n v="-406.99233000000004"/>
    <n v="-362.15026153487838"/>
    <n v="-415.41390153487839"/>
    <n v="-23.71461"/>
    <n v="-21.542054375764526"/>
    <n v="-44.905329999999999"/>
    <n v="-43.854874719106185"/>
    <n v="-8.3250899999999994"/>
    <n v="-12.5262319160973"/>
    <n v="-77.923161010968016"/>
    <n v="-11.702835199999999"/>
    <n v="-11.645487728702761"/>
    <n v="0"/>
    <n v="0"/>
    <n v="0"/>
    <n v="1.6620873067770168"/>
    <n v="-37.131030433398557"/>
    <n v="-34.788923268239898"/>
    <n v="45.370286457210909"/>
    <n v="7.7537256027002607E-2"/>
    <s v="N"/>
    <s v="Y"/>
  </r>
  <r>
    <n v="3425"/>
    <x v="0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4.9762000000000004"/>
    <n v="127.90416"/>
    <n v="25.683566265060239"/>
    <s v="EUR"/>
    <n v="18.077302211896161"/>
    <n v="124.39483"/>
    <n v="-84.146379999999994"/>
    <n v="-11.880549999999999"/>
    <n v="-4.0194700000000001"/>
    <n v="0"/>
    <n v="0"/>
    <n v="0"/>
    <s v=""/>
    <n v="1.8156399999999999"/>
    <n v="-0.20183999999999999"/>
    <n v="-98.432599999999994"/>
    <n v="-86.149736749408873"/>
    <n v="-100.43595674940887"/>
    <n v="-4.9800800000000001"/>
    <n v="-4.5238422287213407"/>
    <n v="-9.7109900000000007"/>
    <n v="-9.4838240771973616"/>
    <n v="-1.83467"/>
    <n v="-2.7605109265492906"/>
    <n v="-16.768177232467991"/>
    <n v="0"/>
    <n v="0"/>
    <n v="0"/>
    <n v="0"/>
    <n v="0"/>
    <n v="0.875369525435304"/>
    <n v="-4.3593402366678147"/>
    <n v="-4.0843669357792827"/>
    <n v="6.615659082343857"/>
    <n v="5.1723564599805483E-2"/>
    <s v="N"/>
    <s v="N"/>
  </r>
  <r>
    <n v="3425"/>
    <x v="0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5231000000000003"/>
    <n v="111.47109"/>
    <n v="24.661745575221243"/>
    <s v="EUR"/>
    <n v="18.077302211896161"/>
    <n v="108.43446"/>
    <n v="-71.622659999999996"/>
    <n v="-11.21692"/>
    <n v="-3.4789699999999999"/>
    <n v="0"/>
    <n v="0"/>
    <n v="0"/>
    <s v=""/>
    <n v="2.5144199999999999"/>
    <n v="1.39672"/>
    <n v="-82.407409999999999"/>
    <n v="-73.327852063183443"/>
    <n v="-84.112602063183445"/>
    <n v="-4.8497399999999997"/>
    <n v="-4.4054430070037096"/>
    <n v="-9.0912299999999995"/>
    <n v="-8.8785619144226242"/>
    <n v="-1.68492"/>
    <n v="-2.5351916531918173"/>
    <n v="-15.81919657461815"/>
    <n v="0"/>
    <n v="0"/>
    <n v="0"/>
    <n v="0"/>
    <n v="0"/>
    <n v="0.875369525435304"/>
    <n v="-3.9566702549675736"/>
    <n v="-3.7070960943217575"/>
    <n v="7.8321952678766511"/>
    <n v="7.0262121487074822E-2"/>
    <s v="N"/>
    <s v="N"/>
  </r>
  <r>
    <n v="3425"/>
    <x v="0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.0438999999999998"/>
    <n v="180.05117000000001"/>
    <n v="25.575450284090913"/>
    <s v="EUR"/>
    <n v="18.077302211896161"/>
    <n v="175.09492"/>
    <n v="-119.11078000000001"/>
    <n v="-16.817070000000001"/>
    <n v="-5.6896100000000001"/>
    <n v="0"/>
    <n v="0"/>
    <n v="0"/>
    <s v=""/>
    <n v="2.5701700000000001"/>
    <n v="-0.28565000000000002"/>
    <n v="-139.33294000000001"/>
    <n v="-121.94656907423418"/>
    <n v="-142.16872907423419"/>
    <n v="-6.7533500000000002"/>
    <n v="-6.1346584623811804"/>
    <n v="-13.739050000000001"/>
    <n v="-13.417657024445335"/>
    <n v="-2.5925699999999998"/>
    <n v="-3.9008747147137601"/>
    <n v="-23.453190201540274"/>
    <n v="0"/>
    <n v="0"/>
    <n v="0"/>
    <n v="0"/>
    <n v="0"/>
    <n v="0.875369525435304"/>
    <n v="-6.1626014590645406"/>
    <n v="-5.7738841823064551"/>
    <n v="8.6553665419190917"/>
    <n v="4.80717039601525E-2"/>
    <s v="N"/>
    <s v="N"/>
  </r>
  <r>
    <n v="3425"/>
    <x v="0"/>
    <s v="EUROPE"/>
    <s v="EUROPE INCL TURKEY"/>
    <s v="IT"/>
    <s v="ITALY"/>
    <s v="Export"/>
    <s v="Y"/>
    <s v="CIF"/>
    <s v="IT- RAVENNA"/>
    <n v="43836"/>
    <x v="0"/>
    <n v="2020"/>
    <n v="202054001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8.9947999999999997"/>
    <n v="248.13192000000001"/>
    <n v="27.600880978865405"/>
    <s v="EUR"/>
    <n v="18.077302211896161"/>
    <n v="240.77932999999999"/>
    <n v="-152.10007999999999"/>
    <n v="-21.47476"/>
    <n v="-7.2654699999999997"/>
    <n v="0"/>
    <n v="0"/>
    <n v="0"/>
    <s v=""/>
    <n v="3.2822200000000001"/>
    <n v="-0.36497000000000002"/>
    <n v="-177.92305999999999"/>
    <n v="-155.7212782244944"/>
    <n v="-181.5442582244944"/>
    <n v="-8.7004099999999998"/>
    <n v="-7.9033433529560648"/>
    <n v="-17.54092"/>
    <n v="-17.130591158284865"/>
    <n v="-3.3085800000000001"/>
    <n v="-4.9782092917867811"/>
    <n v="-30.012143803027712"/>
    <n v="0"/>
    <n v="0"/>
    <n v="0"/>
    <n v="0"/>
    <n v="0"/>
    <n v="0.875369525435304"/>
    <n v="-7.869572033663383"/>
    <n v="-7.373184488485089"/>
    <n v="29.20233348399281"/>
    <n v="0.1176887418756636"/>
    <s v="N"/>
    <s v="N"/>
  </r>
  <r>
    <n v="3425"/>
    <x v="0"/>
    <s v="EUROPE"/>
    <s v="EUROPE INCL TURKEY"/>
    <s v="IT"/>
    <s v="ITALY"/>
    <s v="Export"/>
    <s v="Y"/>
    <s v="CIF"/>
    <s v="IT- RAVENNA"/>
    <n v="43845"/>
    <x v="0"/>
    <n v="2020"/>
    <n v="20205400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7.1846"/>
    <n v="437.56553000000002"/>
    <n v="25.469472060535509"/>
    <s v="EUR"/>
    <n v="18.077302211896161"/>
    <n v="425.99455"/>
    <n v="-272.11579"/>
    <n v="-42.616390000000003"/>
    <n v="-13.217650000000001"/>
    <n v="0"/>
    <n v="0"/>
    <n v="0"/>
    <s v=""/>
    <n v="9.5529600000000006"/>
    <n v="5.3064900000000002"/>
    <n v="-313.09038000000004"/>
    <n v="-278.59432186931195"/>
    <n v="-319.56891186931193"/>
    <n v="-18.476420000000001"/>
    <n v="-16.783748259383696"/>
    <n v="-34.541580000000003"/>
    <n v="-33.733560437034619"/>
    <n v="-6.4023899999999996"/>
    <n v="-9.6332678634467843"/>
    <n v="-60.150576559865094"/>
    <n v="0"/>
    <n v="0"/>
    <n v="0"/>
    <n v="0"/>
    <n v="0"/>
    <n v="0.875369525435304"/>
    <n v="-15.038848446978523"/>
    <n v="-14.090245774435354"/>
    <n v="43.755795796387645"/>
    <n v="9.9998269508084062E-2"/>
    <s v="N"/>
    <s v="N"/>
  </r>
  <r>
    <n v="3425"/>
    <x v="0"/>
    <s v="EUROPE"/>
    <s v="EUROPE INCL TURKEY"/>
    <s v="IT"/>
    <s v="ITALY"/>
    <s v="Export"/>
    <s v="Y"/>
    <s v="CIF"/>
    <s v="IT- RAVENNA"/>
    <n v="43850"/>
    <x v="0"/>
    <n v="2020"/>
    <n v="202054009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9452999999999996"/>
    <n v="182.66146000000001"/>
    <n v="26.282224460431653"/>
    <s v="EUR"/>
    <n v="18.077302211896161"/>
    <n v="177.84229999999999"/>
    <n v="-110.84649"/>
    <n v="-17.148969999999998"/>
    <n v="-5.3731799999999996"/>
    <n v="0"/>
    <n v="0"/>
    <n v="0"/>
    <s v=""/>
    <n v="3.7066599999999998"/>
    <n v="1.8622000000000001"/>
    <n v="-127.79978"/>
    <n v="-113.48552288400268"/>
    <n v="-130.43881288400269"/>
    <n v="-7.3649300000000002"/>
    <n v="-6.6902100660183503"/>
    <n v="-13.912229999999999"/>
    <n v="-13.586785882953997"/>
    <n v="-2.5840399999999999"/>
    <n v="-3.8880401677906269"/>
    <n v="-24.165036116762977"/>
    <n v="0"/>
    <n v="0"/>
    <n v="0"/>
    <n v="0"/>
    <n v="0"/>
    <n v="0.875369525435304"/>
    <n v="-6.0838182017753626"/>
    <n v="-5.7000703220212872"/>
    <n v="22.357540677213056"/>
    <n v="0.12239878449024252"/>
    <s v="N"/>
    <s v="N"/>
  </r>
  <r>
    <n v="3425"/>
    <x v="0"/>
    <s v="EUROPE"/>
    <s v="EUROPE INCL TURKEY"/>
    <s v="IT"/>
    <s v="ITALY"/>
    <s v="Export"/>
    <s v="Y"/>
    <s v="CIF"/>
    <s v="IT- VENICE"/>
    <n v="43844"/>
    <x v="0"/>
    <n v="2020"/>
    <n v="202054006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9215"/>
    <n v="102.81744999999999"/>
    <n v="26.22894132653061"/>
    <s v="EUR"/>
    <n v="18.077302211896161"/>
    <n v="99.512730000000005"/>
    <n v="-66.311729999999997"/>
    <n v="-9.3624500000000008"/>
    <n v="-3.1675300000000002"/>
    <n v="0"/>
    <n v="0"/>
    <n v="0"/>
    <s v=""/>
    <n v="1.4309000000000001"/>
    <n v="-0.15905"/>
    <n v="-77.569859999999991"/>
    <n v="-67.89047945850885"/>
    <n v="-79.148609458508858"/>
    <n v="-3.7589899999999998"/>
    <n v="-3.4146193834920786"/>
    <n v="-7.6486900000000002"/>
    <n v="-7.4697667674478794"/>
    <n v="-1.4432700000000001"/>
    <n v="-2.1715963115769021"/>
    <n v="-13.055982462516861"/>
    <n v="0"/>
    <n v="0"/>
    <n v="0"/>
    <n v="0"/>
    <n v="0"/>
    <n v="0.875369525435304"/>
    <n v="-3.4314485397063916"/>
    <n v="-3.2150036924206398"/>
    <n v="7.3978543865536359"/>
    <n v="7.1951350539754058E-2"/>
    <s v="N"/>
    <s v="N"/>
  </r>
  <r>
    <n v="3712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1735000000000002"/>
    <n v="83.58475"/>
    <n v="26.367429022082021"/>
    <s v="EUR"/>
    <n v="17.558900089747553"/>
    <n v="77.266180000000006"/>
    <n v="-53.663139999999999"/>
    <n v="-7.5766299999999998"/>
    <n v="-2.5633599999999999"/>
    <n v="0"/>
    <n v="0"/>
    <n v="0"/>
    <s v=""/>
    <n v="1.1578999999999999"/>
    <n v="-0.12870000000000001"/>
    <n v="-62.773930000000007"/>
    <n v="-54.940751867717587"/>
    <n v="-64.051541867717589"/>
    <n v="-2.9385300000000001"/>
    <n v="-2.6693238069196723"/>
    <n v="-6.1793199999999997"/>
    <n v="-6.0347692456389304"/>
    <n v="-1.16143"/>
    <n v="-1.7475296404378677"/>
    <n v="-10.451622692996471"/>
    <n v="-1.6716949999999999"/>
    <n v="-1.6635031832827796"/>
    <n v="0"/>
    <n v="0"/>
    <n v="0"/>
    <n v="1.840617511701935"/>
    <n v="-5.834757512095134"/>
    <n v="-5.4667195875739392"/>
    <n v="1.9513626684292209"/>
    <n v="2.334591738838988E-2"/>
    <s v="N"/>
    <s v="Y"/>
  </r>
  <r>
    <n v="3712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9.665500000000002"/>
    <n v="776.08506"/>
    <n v="26.157231547017187"/>
    <s v="EUR"/>
    <n v="17.558900089747553"/>
    <n v="707.57461000000001"/>
    <n v="-469.74914999999999"/>
    <n v="-73.567980000000006"/>
    <n v="-22.817399999999999"/>
    <n v="0"/>
    <n v="0"/>
    <n v="0"/>
    <s v=""/>
    <n v="16.491160000000001"/>
    <n v="9.1604899999999994"/>
    <n v="-540.48288000000002"/>
    <n v="-480.93293628030801"/>
    <n v="-551.66666628030805"/>
    <n v="-30.95862"/>
    <n v="-28.122422229951543"/>
    <n v="-59.563800000000001"/>
    <n v="-58.170444060736152"/>
    <n v="-11.01183"/>
    <n v="-16.568798223278996"/>
    <n v="-102.8616645139667"/>
    <n v="-15.521701200000001"/>
    <n v="-15.445640117464096"/>
    <n v="0"/>
    <n v="0"/>
    <n v="0"/>
    <n v="1.840617511701935"/>
    <n v="-54.611121572196417"/>
    <n v="-51.166425919028008"/>
    <n v="54.944663169233145"/>
    <n v="7.0797217986947394E-2"/>
    <s v="N"/>
    <s v="Y"/>
  </r>
  <r>
    <n v="3719"/>
    <x v="26"/>
    <s v="EUROPE"/>
    <s v="EUROPE INCL TURKEY"/>
    <s v="PL"/>
    <s v="POLAND"/>
    <s v="Export"/>
    <s v="N"/>
    <s v="DDP"/>
    <s v="PL- OSTROW WIELKOPOLSKI VATEX."/>
    <n v="43842"/>
    <x v="0"/>
    <n v="2020"/>
    <n v="202054004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1.561199999999999"/>
    <n v="572.63969999999995"/>
    <n v="26.560282931354358"/>
    <s v="EUR"/>
    <n v="17.824699901787099"/>
    <n v="526.91346999999996"/>
    <n v="-364.59485000000001"/>
    <n v="-51.476700000000001"/>
    <n v="-17.415769999999998"/>
    <n v="0"/>
    <n v="0"/>
    <n v="0"/>
    <s v=""/>
    <n v="7.867"/>
    <n v="-0.87450000000000006"/>
    <n v="-426.49482"/>
    <n v="-373.27512303785642"/>
    <n v="-435.17509303785641"/>
    <n v="-20.288900000000002"/>
    <n v="-18.430182365404654"/>
    <n v="-42.036290000000001"/>
    <n v="-41.052949206831705"/>
    <n v="-7.9241000000000001"/>
    <n v="-11.922887839812738"/>
    <n v="-71.406019412049091"/>
    <n v="-11.452793999999999"/>
    <n v="-11.396671807047289"/>
    <n v="0"/>
    <n v="0"/>
    <n v="0"/>
    <n v="1.7422960834139154"/>
    <n v="-37.563903558404014"/>
    <n v="-35.194492134897381"/>
    <n v="19.467423608149772"/>
    <n v="3.3995937774048454E-2"/>
    <s v="N"/>
    <s v="Y"/>
  </r>
  <r>
    <n v="3950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5103"/>
    <n v="171.45282"/>
    <n v="26.336838709677419"/>
    <s v="EUR"/>
    <n v="17.440801754022104"/>
    <n v="155.40335999999999"/>
    <n v="-109.49169000000001"/>
    <n v="-15.594379999999999"/>
    <n v="-5.23719"/>
    <n v="0"/>
    <n v="0"/>
    <n v="0"/>
    <s v=""/>
    <n v="2.4815100000000001"/>
    <n v="-7.0419999999999996E-2"/>
    <n v="-127.91217"/>
    <n v="-112.09846780987948"/>
    <n v="-130.51894780987948"/>
    <n v="-6.3176100000000002"/>
    <n v="-5.7388377099549066"/>
    <n v="-12.73211"/>
    <n v="-12.434272033183568"/>
    <n v="-2.3992300000000002"/>
    <n v="-3.6099683486975072"/>
    <n v="-21.783078091835982"/>
    <n v="-3.4290564000000003"/>
    <n v="-3.4122529750081139"/>
    <n v="0.01"/>
    <n v="-1.7145282000000002"/>
    <n v="-1.7245225591120956"/>
    <n v="1.3826862538187386"/>
    <n v="-9.0012875123599869"/>
    <n v="-8.4335149584534648"/>
    <n v="5.5805036057108683"/>
    <n v="3.2548333738172799E-2"/>
    <s v="Y"/>
    <s v="Y"/>
  </r>
  <r>
    <n v="4060"/>
    <x v="27"/>
    <s v="EUROPE"/>
    <s v="EUROPE INCL TURKEY"/>
    <s v="GB"/>
    <s v="UNITED KINGDOM"/>
    <s v="Export"/>
    <s v="N"/>
    <s v="DDP"/>
    <s v="GB-NELSON  VAT EX"/>
    <n v="43861"/>
    <x v="0"/>
    <n v="2020"/>
    <n v="202054018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8.2624999999999993"/>
    <n v="209.60330999999999"/>
    <n v="25.375703389830509"/>
    <s v="GBP"/>
    <n v="20.796100820434745"/>
    <n v="194.14223000000001"/>
    <n v="-130.83554000000001"/>
    <n v="-20.490320000000001"/>
    <n v="-6.3551399999999996"/>
    <n v="0"/>
    <n v="0"/>
    <n v="0"/>
    <s v=""/>
    <n v="4.5931499999999996"/>
    <n v="2.5514299999999999"/>
    <n v="-150.53641999999999"/>
    <n v="-133.95047212330178"/>
    <n v="-153.65135212330179"/>
    <n v="-8.9030199999999997"/>
    <n v="-8.0873917365083834"/>
    <n v="-16.610420000000001"/>
    <n v="-16.2218580318135"/>
    <n v="-3.0798899999999998"/>
    <n v="-4.6341140355322183"/>
    <n v="-28.943363803854101"/>
    <n v="-4.1920662000000002"/>
    <n v="-4.1715237936538339"/>
    <n v="0"/>
    <n v="0"/>
    <n v="0"/>
    <n v="1.4317122374301721"/>
    <n v="-11.825943081173222"/>
    <n v="-11.080000248402794"/>
    <n v="11.757070030787474"/>
    <n v="5.6092005564165354E-2"/>
    <s v="N"/>
    <s v="Y"/>
  </r>
  <r>
    <n v="4060"/>
    <x v="27"/>
    <s v="EUROPE"/>
    <s v="EUROPE INCL TURKEY"/>
    <s v="GB"/>
    <s v="UNITED KINGDOM"/>
    <s v="Export"/>
    <s v="N"/>
    <s v="DDP"/>
    <s v="GB-NELSON  VAT EX"/>
    <n v="43861"/>
    <x v="0"/>
    <n v="2020"/>
    <n v="202054018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019500000000001"/>
    <n v="558.59104000000002"/>
    <n v="25.367440508628523"/>
    <s v="GBP"/>
    <n v="20.796100820434745"/>
    <n v="518.00530000000003"/>
    <n v="-348.67574000000002"/>
    <n v="-54.606529999999999"/>
    <n v="-16.93646"/>
    <n v="0"/>
    <n v="0"/>
    <n v="0"/>
    <s v=""/>
    <n v="12.24076"/>
    <n v="6.7994599999999998"/>
    <n v="-401.17851000000002"/>
    <n v="-356.97701091722945"/>
    <n v="-409.47978091722945"/>
    <n v="-23.895849999999999"/>
    <n v="-21.706690519266928"/>
    <n v="-44.263280000000002"/>
    <n v="-43.227843978804266"/>
    <n v="-8.2058199999999992"/>
    <n v="-12.346773954605842"/>
    <n v="-77.281308452677038"/>
    <n v="-11.171820800000001"/>
    <n v="-11.11707546165106"/>
    <n v="0"/>
    <n v="0"/>
    <n v="0"/>
    <n v="1.4317122374301721"/>
    <n v="-31.526303468212387"/>
    <n v="-29.537724633151271"/>
    <n v="31.175150535291202"/>
    <n v="5.5810330461604253E-2"/>
    <s v="N"/>
    <s v="Y"/>
  </r>
  <r>
    <n v="4071"/>
    <x v="20"/>
    <s v="EUROPE"/>
    <s v="EUROPE INCL TURKEY"/>
    <s v="DE"/>
    <s v="GERMANY"/>
    <s v="Export"/>
    <s v="N"/>
    <s v="DAP"/>
    <s v="DE-WICKEDE, RUHR"/>
    <n v="43850"/>
    <x v="0"/>
    <n v="2020"/>
    <n v="202054009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0.9519"/>
    <n v="287.26134999999999"/>
    <n v="26.233913242009134"/>
    <s v="EUR"/>
    <n v="18.077299852467409"/>
    <n v="258.45499000000001"/>
    <n v="-185.19418999999999"/>
    <n v="-26.147320000000001"/>
    <n v="-8.8462800000000001"/>
    <n v="0"/>
    <n v="0"/>
    <n v="0"/>
    <s v=""/>
    <n v="3.9961600000000002"/>
    <n v="-0.44416"/>
    <n v="-216.63579000000001"/>
    <n v="-189.60329269090377"/>
    <n v="-221.04489269090377"/>
    <n v="-10.322889999999999"/>
    <n v="-9.3771838413128386"/>
    <n v="-21.348690000000001"/>
    <n v="-20.849287275408845"/>
    <n v="-4.0228200000000003"/>
    <n v="-6.052880662757345"/>
    <n v="-36.279351779479029"/>
    <n v="-5.7452269999999999"/>
    <n v="-5.7170736307652854"/>
    <n v="0"/>
    <n v="0"/>
    <n v="0"/>
    <n v="1.6620873067770168"/>
    <n v="-18.199856009208332"/>
    <n v="-17.051867045086251"/>
    <n v="7.1681648537656635"/>
    <n v="2.4953460859825603E-2"/>
    <s v="N"/>
    <s v="Y"/>
  </r>
  <r>
    <n v="4304"/>
    <x v="28"/>
    <s v="MEA"/>
    <s v="EGYPT"/>
    <s v="EG"/>
    <s v="EGYPT"/>
    <s v="Local"/>
    <s v="N"/>
    <s v="DDP"/>
    <s v="EG- 6TH OF OCTOBER"/>
    <n v="43860"/>
    <x v="0"/>
    <n v="2020"/>
    <n v="202054018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430999999999999"/>
    <n v="88.249899999999997"/>
    <n v="29.02957236842105"/>
    <s v="EGP"/>
    <n v="1"/>
    <n v="85.828649999999996"/>
    <n v="-48.187089999999998"/>
    <n v="-7.5466300000000004"/>
    <n v="-2.3406099999999999"/>
    <n v="0"/>
    <n v="0"/>
    <n v="0"/>
    <s v=""/>
    <n v="1.6916500000000001"/>
    <n v="0.93969000000000003"/>
    <n v="-55.442989999999995"/>
    <n v="-49.334328086604238"/>
    <n v="-56.590228086604235"/>
    <n v="-3.2444999999999999"/>
    <n v="-2.9472631184813074"/>
    <n v="-6.1114199999999999"/>
    <n v="-5.9684576075009339"/>
    <n v="-1.1304399999999999"/>
    <n v="-1.7009009641016533"/>
    <n v="-10.616621690083894"/>
    <n v="0"/>
    <n v="0"/>
    <n v="0"/>
    <n v="0"/>
    <n v="0"/>
    <n v="0.17066029370754746"/>
    <n v="-0.51880729287094429"/>
    <n v="-0.48608258085011524"/>
    <n v="20.55696764246175"/>
    <n v="0.2329404072124926"/>
    <s v="N"/>
    <s v="N"/>
  </r>
  <r>
    <n v="4304"/>
    <x v="28"/>
    <s v="MEA"/>
    <s v="EGYPT"/>
    <s v="EG"/>
    <s v="EGYPT"/>
    <s v="Local"/>
    <s v="N"/>
    <s v="EXW"/>
    <s v="EG-6TH OF OCTOBER"/>
    <n v="43857"/>
    <x v="0"/>
    <n v="2020"/>
    <n v="202054014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8529999999999998"/>
    <n v="11.1737"/>
    <n v="28.650512820512819"/>
    <s v="EGP"/>
    <n v="1"/>
    <n v="10.679360000000001"/>
    <n v="-6.1011699999999998"/>
    <n v="-0.95552000000000004"/>
    <n v="-0.29635"/>
    <n v="0"/>
    <n v="0"/>
    <n v="0"/>
    <s v=""/>
    <n v="0.21418999999999999"/>
    <n v="0.11897000000000001"/>
    <n v="-7.0198799999999997"/>
    <n v="-6.2464266360999847"/>
    <n v="-7.1651366360999846"/>
    <n v="-0.41687999999999997"/>
    <n v="-0.3786885649044498"/>
    <n v="-0.77471000000000001"/>
    <n v="-0.7565874695417838"/>
    <n v="-0.14369999999999999"/>
    <n v="-0.21621622425021017"/>
    <n v="-1.3514922586964437"/>
    <n v="0"/>
    <n v="0"/>
    <n v="0"/>
    <n v="0"/>
    <n v="0"/>
    <n v="0.17066029370754746"/>
    <n v="-6.6557514545943511E-2"/>
    <n v="-6.2359278464324E-2"/>
    <n v="2.5947118267392479"/>
    <n v="0.23221599172514457"/>
    <s v="N"/>
    <s v="N"/>
  </r>
  <r>
    <n v="4319"/>
    <x v="4"/>
    <s v="MEA"/>
    <s v="EGYPT"/>
    <s v="EG"/>
    <s v="EGYPT"/>
    <s v="Local"/>
    <s v="N"/>
    <s v="DDP"/>
    <s v="EG- 6TH OF OCTOBER"/>
    <n v="43839"/>
    <x v="0"/>
    <n v="2020"/>
    <n v="202054002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2993999999999999"/>
    <n v="63.233499999999999"/>
    <n v="27.492826086956523"/>
    <s v="EGP"/>
    <n v="1"/>
    <n v="62.65925"/>
    <n v="-36.410679999999999"/>
    <n v="-5.7023200000000003"/>
    <n v="-1.7685900000000001"/>
    <n v="0"/>
    <n v="0"/>
    <n v="0"/>
    <s v=""/>
    <n v="1.2782500000000001"/>
    <n v="0.71001000000000003"/>
    <n v="-41.893330000000006"/>
    <n v="-37.277545354499708"/>
    <n v="-42.760195354499707"/>
    <n v="-2.4529800000000002"/>
    <n v="-2.2282562750415407"/>
    <n v="-4.6182499999999997"/>
    <n v="-4.5102168310869137"/>
    <n v="-0.85443000000000002"/>
    <n v="-1.2856063221023457"/>
    <n v="-8.0240794282308006"/>
    <n v="0"/>
    <n v="0"/>
    <n v="0.01"/>
    <n v="-0.63233499999999998"/>
    <n v="-0.63602101873631878"/>
    <n v="0.17066029370754746"/>
    <n v="-0.39251867552735914"/>
    <n v="-0.36775984735370559"/>
    <n v="11.445444351179468"/>
    <n v="0.18100286005328611"/>
    <s v="Y"/>
    <s v="N"/>
  </r>
  <r>
    <n v="4319"/>
    <x v="4"/>
    <s v="MEA"/>
    <s v="EGYPT"/>
    <s v="EG"/>
    <s v="EGYPT"/>
    <s v="Local"/>
    <s v="N"/>
    <s v="DDP"/>
    <s v="EG- 6TH OF OCTOBER"/>
    <n v="43843"/>
    <x v="0"/>
    <n v="2020"/>
    <n v="202054006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1432000000000002"/>
    <n v="141.43799999999999"/>
    <n v="27.517120622568093"/>
    <s v="EGP"/>
    <n v="1"/>
    <n v="140.05229"/>
    <n v="-81.441890000000001"/>
    <n v="-12.754709999999999"/>
    <n v="-3.9559199999999999"/>
    <n v="0"/>
    <n v="0"/>
    <n v="0"/>
    <s v=""/>
    <n v="2.8591500000000001"/>
    <n v="1.5881799999999999"/>
    <n v="-93.705190000000016"/>
    <n v="-83.380858260026358"/>
    <n v="-95.644158260026359"/>
    <n v="-5.4927000000000001"/>
    <n v="-4.9894998091793124"/>
    <n v="-10.32948"/>
    <n v="-10.087845948654936"/>
    <n v="-1.91086"/>
    <n v="-2.8751491598521683"/>
    <n v="-17.952494917686415"/>
    <n v="0"/>
    <n v="0"/>
    <n v="0.01"/>
    <n v="-1.41438"/>
    <n v="-1.4226247297402081"/>
    <n v="0.17066029370754746"/>
    <n v="-0.87719390965679389"/>
    <n v="-0.821863311042629"/>
    <n v="25.596858781504377"/>
    <n v="0.1809758253192521"/>
    <s v="Y"/>
    <s v="N"/>
  </r>
  <r>
    <n v="4319"/>
    <x v="4"/>
    <s v="MEA"/>
    <s v="EGYPT"/>
    <s v="EG"/>
    <s v="EGYPT"/>
    <s v="Local"/>
    <s v="N"/>
    <s v="DDP"/>
    <s v="EG- 6TH OF OCTOBER"/>
    <n v="43852"/>
    <x v="0"/>
    <n v="2020"/>
    <n v="202054011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9599"/>
    <n v="53.89725"/>
    <n v="27.49859693877551"/>
    <s v="EGP"/>
    <n v="1"/>
    <n v="53.359810000000003"/>
    <n v="-31.034739999999999"/>
    <n v="-4.8603800000000001"/>
    <n v="-1.5074700000000001"/>
    <n v="0"/>
    <n v="0"/>
    <n v="0"/>
    <s v=""/>
    <n v="1.08952"/>
    <n v="0.60518000000000005"/>
    <n v="-35.707889999999999"/>
    <n v="-31.773614991950335"/>
    <n v="-36.446764991950339"/>
    <n v="-2.0908099999999998"/>
    <n v="-1.8992655881497618"/>
    <n v="-3.9363800000000002"/>
    <n v="-3.8442975866516336"/>
    <n v="-0.72828000000000004"/>
    <n v="-1.0957964634442803"/>
    <n v="-6.8393596382456758"/>
    <n v="0"/>
    <n v="0"/>
    <n v="0.01"/>
    <n v="-0.53897249999999997"/>
    <n v="-0.5421142883453558"/>
    <n v="0.17066029370754746"/>
    <n v="-0.33449417566679301"/>
    <n v="-0.31339534817967957"/>
    <n v="9.755615733278951"/>
    <n v="0.1810039609308258"/>
    <s v="Y"/>
    <s v="N"/>
  </r>
  <r>
    <n v="5680"/>
    <x v="0"/>
    <s v="EUROPE"/>
    <s v="EUROPE INCL TURKEY"/>
    <s v="GB"/>
    <s v="UNITED KINGDOM"/>
    <s v="Export"/>
    <s v="Y"/>
    <s v="CIF"/>
    <s v="GB- FELIXSTOWE PORT"/>
    <n v="43835"/>
    <x v="0"/>
    <n v="2020"/>
    <n v="202054000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115100000000002"/>
    <n v="589.67737"/>
    <n v="26.658108951175407"/>
    <s v="EUR"/>
    <n v="18.077300054537478"/>
    <n v="572.17746"/>
    <n v="-373.96143000000001"/>
    <n v="-52.799160000000001"/>
    <n v="-17.863230000000001"/>
    <n v="0"/>
    <n v="0"/>
    <n v="0"/>
    <s v=""/>
    <n v="8.0696499999999993"/>
    <n v="-0.89705000000000001"/>
    <n v="-437.45121999999992"/>
    <n v="-382.86470254492826"/>
    <n v="-446.35449254492829"/>
    <n v="-21.327819999999999"/>
    <n v="-19.373924266792418"/>
    <n v="-43.145350000000001"/>
    <n v="-42.136065339281281"/>
    <n v="-8.1458899999999996"/>
    <n v="-12.256601106176371"/>
    <n v="-73.766590712250078"/>
    <n v="0"/>
    <n v="0"/>
    <n v="0"/>
    <n v="0"/>
    <n v="0"/>
    <n v="1.4317122374301721"/>
    <n v="-31.669474691955408"/>
    <n v="-29.671865071993924"/>
    <n v="39.884421670827706"/>
    <n v="6.7637701054777982E-2"/>
    <s v="N"/>
    <s v="N"/>
  </r>
  <r>
    <n v="5981"/>
    <x v="21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9919000000000002"/>
    <n v="121.3653"/>
    <n v="24.321703406813626"/>
    <s v="EUR"/>
    <n v="18.077300281210629"/>
    <n v="114.98493999999999"/>
    <n v="-79.046040000000005"/>
    <n v="-12.3795"/>
    <n v="-3.8395299999999999"/>
    <n v="0"/>
    <n v="0"/>
    <n v="0"/>
    <s v=""/>
    <n v="2.7749899999999998"/>
    <n v="1.54145"/>
    <n v="-90.948630000000009"/>
    <n v="-80.927967870789516"/>
    <n v="-92.830557870789519"/>
    <n v="-5.5284700000000004"/>
    <n v="-5.0219928286732483"/>
    <n v="-10.03529"/>
    <n v="-9.8005378363748594"/>
    <n v="-1.8606799999999999"/>
    <n v="-2.7996465145294436"/>
    <n v="-17.622177179577552"/>
    <n v="0"/>
    <n v="0"/>
    <n v="0"/>
    <n v="0"/>
    <n v="0"/>
    <n v="1.5608492918629158"/>
    <n v="-7.7886379663959504"/>
    <n v="-7.2973554844663724"/>
    <n v="3.6152094651665614"/>
    <n v="2.9787834456525556E-2"/>
    <s v="N"/>
    <s v="N"/>
  </r>
  <r>
    <n v="6135"/>
    <x v="12"/>
    <s v="MEA"/>
    <s v="EGYPT"/>
    <s v="EG"/>
    <s v="EGYPT"/>
    <s v="Local"/>
    <s v="N"/>
    <s v="DDP"/>
    <s v="EG- ALEXANDRIA"/>
    <n v="43839"/>
    <x v="0"/>
    <n v="2020"/>
    <n v="202054003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111"/>
    <n v="3.2189999999999999"/>
    <n v="29.263636363636362"/>
    <s v="EGP"/>
    <n v="1"/>
    <n v="3.2189999999999999"/>
    <n v="-1.7576700000000001"/>
    <n v="-0.27527000000000001"/>
    <n v="-8.5379999999999998E-2"/>
    <n v="0"/>
    <n v="0"/>
    <n v="0"/>
    <s v=""/>
    <n v="6.1710000000000001E-2"/>
    <n v="3.4290000000000001E-2"/>
    <n v="-2.0223199999999997"/>
    <n v="-1.799516601811433"/>
    <n v="-2.0641666018114329"/>
    <n v="-0.13808999999999999"/>
    <n v="-0.12543922454340692"/>
    <n v="-0.22264999999999999"/>
    <n v="-0.21744162343777435"/>
    <n v="-4.1059999999999999E-2"/>
    <n v="-6.1780363032105982E-2"/>
    <n v="-0.40466121101328723"/>
    <n v="0"/>
    <n v="0"/>
    <n v="0"/>
    <n v="0"/>
    <n v="0"/>
    <n v="0.17066029370754746"/>
    <n v="-1.8772632307830221E-2"/>
    <n v="-1.7588514438655486E-2"/>
    <n v="0.73258367273662428"/>
    <n v="0.22758113474266056"/>
    <s v="N"/>
    <s v="N"/>
  </r>
  <r>
    <n v="7215"/>
    <x v="7"/>
    <s v="MEA"/>
    <s v="EGYPT"/>
    <s v="EG"/>
    <s v="EGYPT"/>
    <s v="Local"/>
    <s v="N"/>
    <s v="DDP"/>
    <s v="EG-OBOUR CITY"/>
    <n v="43853"/>
    <x v="0"/>
    <n v="2020"/>
    <n v="202054011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9755"/>
    <n v="55.314"/>
    <n v="27.936363636363637"/>
    <s v="EGP"/>
    <n v="1"/>
    <n v="53.033639999999998"/>
    <n v="-33.405270000000002"/>
    <n v="-4.7164400000000004"/>
    <n v="-1.5956900000000001"/>
    <n v="0"/>
    <n v="0"/>
    <n v="0"/>
    <s v=""/>
    <n v="0.72082999999999997"/>
    <n v="-8.0149999999999999E-2"/>
    <n v="-39.076720000000002"/>
    <n v="-34.200582562707112"/>
    <n v="-39.872032562707112"/>
    <n v="-1.8651500000000001"/>
    <n v="-1.6942788736123935"/>
    <n v="-3.8489800000000001"/>
    <n v="-3.7589421054548606"/>
    <n v="-0.72445000000000004"/>
    <n v="-1.0900337067367067"/>
    <n v="-6.5432546858039604"/>
    <n v="0"/>
    <n v="0"/>
    <n v="0.02"/>
    <n v="-1.1062799999999999"/>
    <n v="-1.1127287475904619"/>
    <n v="0.17066029370754746"/>
    <n v="-0.33790738154094396"/>
    <n v="-0.31659325989579873"/>
    <n v="7.4693907440026672"/>
    <n v="0.13503617066208676"/>
    <s v="Y"/>
    <s v="N"/>
  </r>
  <r>
    <n v="7215"/>
    <x v="7"/>
    <s v="MEA"/>
    <s v="EGYPT"/>
    <s v="EG"/>
    <s v="EGYPT"/>
    <s v="Local"/>
    <s v="N"/>
    <s v="DDP"/>
    <s v="EG-OBOUR CITY"/>
    <n v="43853"/>
    <x v="0"/>
    <n v="2020"/>
    <n v="2020540114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4.3041"/>
    <n v="120.51479999999999"/>
    <n v="28.026697674418603"/>
    <s v="EGP"/>
    <n v="1"/>
    <n v="115.55688000000001"/>
    <n v="-72.781390000000002"/>
    <n v="-10.27589"/>
    <n v="-3.4765799999999998"/>
    <n v="0"/>
    <n v="0"/>
    <n v="0"/>
    <s v=""/>
    <n v="1.5705"/>
    <n v="-0.17460999999999999"/>
    <n v="-85.13797000000001"/>
    <n v="-74.514169103365589"/>
    <n v="-86.870749103365583"/>
    <n v="-4.0636900000000002"/>
    <n v="-3.6914050429777485"/>
    <n v="-8.3859200000000005"/>
    <n v="-8.1897509940233579"/>
    <n v="-1.5784100000000001"/>
    <n v="-2.3749328498174966"/>
    <n v="-14.256088886818603"/>
    <n v="0"/>
    <n v="0"/>
    <n v="0.02"/>
    <n v="-2.4102959999999998"/>
    <n v="-2.4243461414852479"/>
    <n v="0.17066029370754746"/>
    <n v="-0.73383926294245405"/>
    <n v="-0.68755101896562354"/>
    <n v="16.276064849364936"/>
    <n v="0.1350544899826821"/>
    <s v="Y"/>
    <s v="N"/>
  </r>
  <r>
    <n v="8592"/>
    <x v="8"/>
    <s v="MEA"/>
    <s v="EGYPT"/>
    <s v="EG"/>
    <s v="EGYPT"/>
    <s v="Local"/>
    <s v="N"/>
    <s v="DDP"/>
    <s v="EG- 6TH OF OCTOBER"/>
    <n v="43838"/>
    <x v="0"/>
    <n v="2020"/>
    <n v="2020540019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5.2092000000000001"/>
    <n v="149.7645"/>
    <n v="28.745585412667946"/>
    <s v="EGP"/>
    <n v="1"/>
    <n v="149.46449999999999"/>
    <n v="-88.086410000000001"/>
    <n v="-12.436780000000001"/>
    <n v="-4.2076799999999999"/>
    <n v="0"/>
    <n v="0"/>
    <n v="0"/>
    <s v=""/>
    <n v="1.9007499999999999"/>
    <n v="-0.21128"/>
    <n v="-103.0414"/>
    <n v="-90.183570971211097"/>
    <n v="-105.13856097121109"/>
    <n v="-4.9609500000000004"/>
    <n v="-4.5064647765849415"/>
    <n v="-10.14692"/>
    <n v="-9.9095565133313332"/>
    <n v="-1.9088000000000001"/>
    <n v="-2.8720496092470507"/>
    <n v="-17.288070899163326"/>
    <n v="0"/>
    <n v="0"/>
    <n v="0"/>
    <n v="0"/>
    <n v="0"/>
    <n v="0.17066029370754746"/>
    <n v="-0.88914013021632221"/>
    <n v="-0.83305600204904617"/>
    <n v="26.504812127576535"/>
    <n v="0.17697660078040214"/>
    <s v="N"/>
    <s v="N"/>
  </r>
  <r>
    <n v="8592"/>
    <x v="8"/>
    <s v="MEA"/>
    <s v="EGYPT"/>
    <s v="EG"/>
    <s v="EGYPT"/>
    <s v="Local"/>
    <s v="N"/>
    <s v="DDP"/>
    <s v="EG- 6TH OF OCTOBER"/>
    <n v="43849"/>
    <x v="0"/>
    <n v="2020"/>
    <n v="202054008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2286999999999999"/>
    <n v="62.403599999999997"/>
    <n v="27.983677130044843"/>
    <s v="EGP"/>
    <n v="1"/>
    <n v="62.280769999999997"/>
    <n v="-35.291159999999998"/>
    <n v="-5.5270000000000001"/>
    <n v="-1.7142200000000001"/>
    <n v="0"/>
    <n v="0"/>
    <n v="0"/>
    <s v=""/>
    <n v="1.2389399999999999"/>
    <n v="0.68823000000000001"/>
    <n v="-40.60521"/>
    <n v="-36.131371825873778"/>
    <n v="-41.44542182587378"/>
    <n v="-2.3829099999999999"/>
    <n v="-2.1646055656219114"/>
    <n v="-4.4766300000000001"/>
    <n v="-4.3719097001133793"/>
    <n v="-0.82837000000000005"/>
    <n v="-1.2463955023113891"/>
    <n v="-7.7829107680466798"/>
    <n v="0"/>
    <n v="0"/>
    <n v="0"/>
    <n v="0"/>
    <n v="0"/>
    <n v="0.17066029370754746"/>
    <n v="-0.38057245496783082"/>
    <n v="-0.35656715634728847"/>
    <n v="12.818700249732249"/>
    <n v="0.20541603769225253"/>
    <s v="N"/>
    <s v="N"/>
  </r>
  <r>
    <n v="8592"/>
    <x v="8"/>
    <s v="MEA"/>
    <s v="EGYPT"/>
    <s v="EG"/>
    <s v="EGYPT"/>
    <s v="Local"/>
    <s v="N"/>
    <s v="DDP"/>
    <s v="EG-6TH OF OCTOBER"/>
    <n v="43858"/>
    <x v="0"/>
    <n v="2020"/>
    <n v="202054015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4963000000000002"/>
    <n v="69.8964"/>
    <n v="27.958559999999999"/>
    <s v="EGP"/>
    <n v="1"/>
    <n v="69.681399999999996"/>
    <n v="-39.528649999999999"/>
    <n v="-6.1905599999999996"/>
    <n v="-1.92008"/>
    <n v="0"/>
    <n v="0"/>
    <n v="0"/>
    <s v=""/>
    <n v="1.38808"/>
    <n v="0.77049000000000001"/>
    <n v="-45.480719999999991"/>
    <n v="-40.469747974416983"/>
    <n v="-46.421817974416982"/>
    <n v="-2.6607400000000001"/>
    <n v="-2.41698285402002"/>
    <n v="-5.0140000000000002"/>
    <n v="-4.8967091844464434"/>
    <n v="-0.92784999999999995"/>
    <n v="-1.3960767130866909"/>
    <n v="-8.7097687515531543"/>
    <n v="0"/>
    <n v="0"/>
    <n v="0"/>
    <n v="0"/>
    <n v="0"/>
    <n v="0.17066029370754746"/>
    <n v="-0.42665073426886863"/>
    <n v="-0.39973896451489738"/>
    <n v="14.365074309514966"/>
    <n v="0.20551951616270603"/>
    <s v="N"/>
    <s v="N"/>
  </r>
  <r>
    <n v="8592"/>
    <x v="8"/>
    <s v="MEA"/>
    <s v="EGYPT"/>
    <s v="EG"/>
    <s v="EGYPT"/>
    <s v="Local"/>
    <s v="N"/>
    <s v="DDP"/>
    <s v="EG-6TH OF OCTOBER"/>
    <n v="43859"/>
    <x v="0"/>
    <n v="2020"/>
    <n v="202054016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42080000000000001"/>
    <n v="11.782400000000001"/>
    <n v="28.053333333333338"/>
    <s v="EGP"/>
    <n v="1"/>
    <n v="11.507400000000001"/>
    <n v="-6.6633199999999997"/>
    <n v="-1.0435399999999999"/>
    <n v="-0.32367000000000001"/>
    <n v="0"/>
    <n v="0"/>
    <n v="0"/>
    <s v=""/>
    <n v="0.23399"/>
    <n v="0.12988"/>
    <n v="-7.6666600000000003"/>
    <n v="-6.8219603015254036"/>
    <n v="-7.8253003015254041"/>
    <n v="-0.44851999999999997"/>
    <n v="-0.40742994418284356"/>
    <n v="-0.84521000000000002"/>
    <n v="-0.82543828675428366"/>
    <n v="-0.15640999999999999"/>
    <n v="-0.23534015055654398"/>
    <n v="-1.4682083814936713"/>
    <n v="0"/>
    <n v="0"/>
    <n v="0"/>
    <n v="0"/>
    <n v="0"/>
    <n v="0.17066029370754746"/>
    <n v="-7.1677323357169934E-2"/>
    <n v="-6.715614603850277E-2"/>
    <n v="2.4217351709424229"/>
    <n v="0.20553835983691121"/>
    <s v="N"/>
    <s v="N"/>
  </r>
  <r>
    <n v="9115"/>
    <x v="29"/>
    <s v="MEA"/>
    <s v="GCC AND LEVANT"/>
    <s v="LB"/>
    <s v="LEBANON"/>
    <s v="Export"/>
    <s v="N"/>
    <s v="CIF"/>
    <s v="LB- BEIRUT"/>
    <n v="43839"/>
    <x v="0"/>
    <n v="2020"/>
    <n v="202054002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8097000000000003"/>
    <n v="129.29593"/>
    <n v="26.880650727650728"/>
    <s v="USD"/>
    <n v="16.097199302183036"/>
    <n v="118.11239999999999"/>
    <n v="-80.781300000000002"/>
    <n v="-11.52059"/>
    <n v="-3.7502200000000001"/>
    <n v="0"/>
    <n v="0"/>
    <n v="0"/>
    <s v=""/>
    <n v="-2.57247"/>
    <n v="0.32935999999999999"/>
    <n v="-98.29522"/>
    <n v="-82.704540935391691"/>
    <n v="-100.21846093539169"/>
    <n v="-4.8761999999999999"/>
    <n v="-4.4294789392321006"/>
    <n v="-8.9010499999999997"/>
    <n v="-8.6928307311960538"/>
    <n v="-1.6595200000000001"/>
    <n v="-2.4969738933034713"/>
    <n v="-15.619283563731626"/>
    <n v="-2.5859185999999998"/>
    <n v="-2.5732468080661537"/>
    <n v="0"/>
    <n v="0"/>
    <n v="0"/>
    <n v="0.59735623981966435"/>
    <n v="-2.8732835135325852"/>
    <n v="-2.692045938759442"/>
    <n v="8.192892754051087"/>
    <n v="6.3365434271992066E-2"/>
    <s v="N"/>
    <s v="Y"/>
  </r>
  <r>
    <n v="9115"/>
    <x v="29"/>
    <s v="MEA"/>
    <s v="GCC AND LEVANT"/>
    <s v="LB"/>
    <s v="LEBANON"/>
    <s v="Export"/>
    <s v="N"/>
    <s v="CIF"/>
    <s v="LB- BEIRUT"/>
    <n v="43839"/>
    <x v="0"/>
    <n v="2020"/>
    <n v="2020540029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0.67"/>
    <n v="18.01116"/>
    <n v="26.882328358208955"/>
    <s v="USD"/>
    <n v="16.097199302183036"/>
    <n v="16.45327"/>
    <n v="-11.252980000000001"/>
    <n v="-1.60484"/>
    <n v="-0.52241000000000004"/>
    <n v="0"/>
    <n v="0"/>
    <n v="0"/>
    <s v=""/>
    <n v="-0.35835"/>
    <n v="4.5879999999999997E-2"/>
    <n v="-13.6927"/>
    <n v="-11.520890912316885"/>
    <n v="-13.960610912316884"/>
    <n v="-0.68006"/>
    <n v="-0.6177579769931878"/>
    <n v="-1.2398400000000001"/>
    <n v="-1.2108368398971039"/>
    <n v="-0.23111999999999999"/>
    <n v="-0.34775152225962819"/>
    <n v="-2.1763463391499198"/>
    <n v="-0.36022320000000002"/>
    <n v="-0.35845799616096802"/>
    <n v="0"/>
    <n v="0"/>
    <n v="0"/>
    <n v="0.59735623981966435"/>
    <n v="-0.40022868067917516"/>
    <n v="-0.37498352993114903"/>
    <n v="1.1407612224410792"/>
    <n v="6.3336354928892932E-2"/>
    <s v="N"/>
    <s v="Y"/>
  </r>
  <r>
    <n v="3712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23"/>
    <s v="TSS23"/>
    <s v="1"/>
    <s v="EG"/>
    <s v="L2"/>
    <s v="FERT"/>
    <s v="10TSS231"/>
    <s v="TRANSPARENT COMMODITIES"/>
    <s v="STANDARD"/>
    <s v="ALIMENTARY PACKING"/>
    <s v="FLEXIBLE PACKAGING"/>
    <s v="STANDARD GRADE COEX"/>
    <n v="19.874400000000001"/>
    <n v="506.07306999999997"/>
    <n v="25.469203321590335"/>
    <s v="EUR"/>
    <n v="17.558900089747553"/>
    <n v="460.45177999999999"/>
    <n v="-319.58920999999998"/>
    <n v="-44.106560000000002"/>
    <n v="-15.39701"/>
    <n v="0"/>
    <n v="0"/>
    <n v="0"/>
    <s v=""/>
    <n v="14.468019999999999"/>
    <n v="5.8308799999999996"/>
    <n v="-358.79388"/>
    <n v="-327.19798890280902"/>
    <n v="-366.40265890280904"/>
    <n v="-20.568079999999998"/>
    <n v="-18.683785976875637"/>
    <n v="-37.562260000000002"/>
    <n v="-36.683578685792831"/>
    <n v="-6.85182"/>
    <n v="-10.309496518038101"/>
    <n v="-65.676861180706567"/>
    <n v="-10.121461399999999"/>
    <n v="-10.071863143919062"/>
    <n v="0"/>
    <n v="0"/>
    <n v="0"/>
    <n v="1.840617511701935"/>
    <n v="-36.573069957517447"/>
    <n v="-34.266157162490273"/>
    <n v="29.655529610075035"/>
    <n v="5.8599303871425201E-2"/>
    <s v="N"/>
    <s v="Y"/>
  </r>
  <r>
    <n v="174"/>
    <x v="17"/>
    <s v="EUROPE"/>
    <s v="EUROPE INCL TURKEY"/>
    <s v="RO"/>
    <s v="ROMANIA"/>
    <s v="Export"/>
    <s v="N"/>
    <s v="DAP"/>
    <s v="BUCHAREST"/>
    <n v="43860"/>
    <x v="0"/>
    <n v="2020"/>
    <n v="202054017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3306"/>
    <n v="85.970759999999999"/>
    <n v="25.817045045045045"/>
    <s v="EUR"/>
    <n v="17.440796378903176"/>
    <n v="77.260480000000001"/>
    <n v="-51.909970000000001"/>
    <n v="-6.3915199999999999"/>
    <n v="-2.3722500000000002"/>
    <n v="0"/>
    <n v="0"/>
    <n v="0"/>
    <s v=""/>
    <n v="-4.7599299999999998"/>
    <n v="2.6258499999999998"/>
    <n v="-62.807820000000007"/>
    <n v="-53.145842401891954"/>
    <n v="-64.04369240189196"/>
    <n v="-3.7506499999999998"/>
    <n v="-3.4070434320640826"/>
    <n v="-4.3728600000000002"/>
    <n v="-4.2705671568205972"/>
    <n v="-0.88731000000000004"/>
    <n v="-1.335078760886945"/>
    <n v="-9.0126893497716249"/>
    <n v="-1.7194152"/>
    <n v="-1.7109895397095745"/>
    <n v="0.02"/>
    <n v="-1.7194152"/>
    <n v="-1.7294380465017931"/>
    <n v="1.9883824726318511"/>
    <n v="-6.6213136338640641"/>
    <n v="-6.2036622537750592"/>
    <n v="3.2702884083499875"/>
    <n v="3.8039542843985412E-2"/>
    <s v="Y"/>
    <s v="Y"/>
  </r>
  <r>
    <n v="180"/>
    <x v="22"/>
    <s v="EUROPE"/>
    <s v="EUROPE INCL TURKEY"/>
    <s v="HU"/>
    <s v="HUNGARY"/>
    <s v="Export"/>
    <s v="N"/>
    <s v="DDP"/>
    <s v="HU-SÓSKÚT VAT UN PAID"/>
    <n v="43859"/>
    <x v="0"/>
    <n v="2020"/>
    <n v="202054016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846000000000002"/>
    <n v="161.42088000000001"/>
    <n v="27.927487889273358"/>
    <s v="EUR"/>
    <n v="17.440801096558026"/>
    <n v="148.21209999999999"/>
    <n v="-90.157529999999994"/>
    <n v="-11.10084"/>
    <n v="-4.1201600000000003"/>
    <n v="0"/>
    <n v="0"/>
    <n v="0"/>
    <s v=""/>
    <n v="-8.2667800000000007"/>
    <n v="4.5604699999999996"/>
    <n v="-109.08484"/>
    <n v="-92.304000189633044"/>
    <n v="-111.23131018963305"/>
    <n v="-6.3608099999999999"/>
    <n v="-5.7780800482869736"/>
    <n v="-7.5946300000000004"/>
    <n v="-7.4169713748449331"/>
    <n v="-1.5409299999999999"/>
    <n v="-2.3185390844389446"/>
    <n v="-15.513590507570852"/>
    <n v="-3.2284176000000002"/>
    <n v="-3.2125973664850056"/>
    <n v="0"/>
    <n v="0"/>
    <n v="0"/>
    <n v="1.4751433245719443"/>
    <n v="-8.526328416025839"/>
    <n v="-7.9885147695263381"/>
    <n v="23.474867166784762"/>
    <n v="0.14542646011336799"/>
    <s v="N"/>
    <s v="Y"/>
  </r>
  <r>
    <n v="834"/>
    <x v="15"/>
    <s v="EUROPE"/>
    <s v="EUROPE INCL TURKEY"/>
    <s v="IT"/>
    <s v="ITALY"/>
    <s v="Export"/>
    <s v="N"/>
    <s v="DDP"/>
    <s v="IT-RHO VAT EXCL"/>
    <n v="43850"/>
    <x v="0"/>
    <n v="2020"/>
    <n v="202054009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4.689500000000001"/>
    <n v="362.02332000000001"/>
    <n v="24.644201497617427"/>
    <s v="EUR"/>
    <n v="17.824699900080756"/>
    <n v="324.95701000000003"/>
    <n v="-228.94752"/>
    <n v="-28.18967"/>
    <n v="-10.4628"/>
    <n v="0"/>
    <n v="0"/>
    <n v="0"/>
    <s v=""/>
    <n v="-20.99287"/>
    <n v="11.581049999999999"/>
    <n v="-277.01180999999997"/>
    <n v="-234.3983018334244"/>
    <n v="-282.46259183342443"/>
    <n v="-15.425470000000001"/>
    <n v="-14.01230353405451"/>
    <n v="-19.274039999999999"/>
    <n v="-18.823168865055468"/>
    <n v="-3.90571"/>
    <n v="-5.8766727154926119"/>
    <n v="-38.712145114602585"/>
    <n v="-7.2404664000000007"/>
    <n v="-7.2049859004495485"/>
    <n v="0"/>
    <n v="0"/>
    <n v="0"/>
    <n v="0.875369525435304"/>
    <n v="-12.859178328644616"/>
    <n v="-12.048062306545713"/>
    <n v="21.595534844977738"/>
    <n v="5.9652330808351618E-2"/>
    <s v="N"/>
    <s v="Y"/>
  </r>
  <r>
    <n v="834"/>
    <x v="15"/>
    <s v="EUROPE"/>
    <s v="EUROPE INCL TURKEY"/>
    <s v="IT"/>
    <s v="ITALY"/>
    <s v="Export"/>
    <s v="N"/>
    <s v="DDP"/>
    <s v="IT- RHO VAT EXCLUDED"/>
    <n v="43852"/>
    <x v="0"/>
    <n v="2020"/>
    <n v="202054010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593299999999999"/>
    <n v="556.91084000000001"/>
    <n v="24.652980965028775"/>
    <s v="EUR"/>
    <n v="17.824699900080756"/>
    <n v="487.80842000000001"/>
    <n v="-352.13440000000003"/>
    <n v="-43.357340000000001"/>
    <n v="-16.092390000000002"/>
    <n v="0"/>
    <n v="0"/>
    <n v="0"/>
    <s v=""/>
    <n v="-32.288379999999997"/>
    <n v="17.812370000000001"/>
    <n v="-426.0601400000001"/>
    <n v="-360.51801468359128"/>
    <n v="-434.44375468359129"/>
    <n v="-23.628250000000001"/>
    <n v="-21.463606034598847"/>
    <n v="-29.642469999999999"/>
    <n v="-28.94905366946114"/>
    <n v="-6.0058800000000003"/>
    <n v="-9.036664557410246"/>
    <n v="-59.449324261470238"/>
    <n v="-11.1382168"/>
    <n v="-11.083636131527422"/>
    <n v="0"/>
    <n v="0"/>
    <n v="0"/>
    <n v="0.875369525435304"/>
    <n v="-19.774597579583517"/>
    <n v="-18.527278931577104"/>
    <n v="33.406845991833947"/>
    <n v="5.9985986252007496E-2"/>
    <s v="N"/>
    <s v="Y"/>
  </r>
  <r>
    <n v="834"/>
    <x v="15"/>
    <s v="EUROPE"/>
    <s v="EUROPE INCL TURKEY"/>
    <s v="IT"/>
    <s v="ITALY"/>
    <s v="Export"/>
    <s v="N"/>
    <s v="DDP"/>
    <s v="IT - VERDELLO (BG)-  VAT EXC"/>
    <n v="43846"/>
    <x v="0"/>
    <n v="2020"/>
    <n v="202054008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5259"/>
    <n v="186.80894000000001"/>
    <n v="24.808624169986722"/>
    <s v="EUR"/>
    <n v="17.824699900080756"/>
    <n v="167.34057999999999"/>
    <n v="-117.29711"/>
    <n v="-14.44247"/>
    <n v="-5.3604200000000004"/>
    <n v="0"/>
    <n v="0"/>
    <n v="0"/>
    <s v=""/>
    <n v="-10.7553"/>
    <n v="5.9333200000000001"/>
    <n v="-141.92197999999999"/>
    <n v="-120.08971922459952"/>
    <n v="-144.71458922459954"/>
    <n v="-8.1741499999999991"/>
    <n v="-7.4252953675247273"/>
    <n v="-9.8795500000000001"/>
    <n v="-9.6484410098120978"/>
    <n v="-2.0040499999999999"/>
    <n v="-3.0153662088283486"/>
    <n v="-20.089102586165176"/>
    <n v="-3.7361788000000002"/>
    <n v="-3.7178703813277156"/>
    <n v="0"/>
    <n v="0"/>
    <n v="0"/>
    <n v="0.875369525435304"/>
    <n v="-6.5915325265278391"/>
    <n v="-6.1757596438590348"/>
    <n v="12.111618164048547"/>
    <n v="6.4834253457294641E-2"/>
    <s v="N"/>
    <s v="Y"/>
  </r>
  <r>
    <n v="938"/>
    <x v="16"/>
    <s v="EUROPE"/>
    <s v="EUROPE INCL TURKEY"/>
    <s v="IT"/>
    <s v="ITALY"/>
    <s v="Export"/>
    <s v="N"/>
    <s v="DDP"/>
    <s v="IT-RUTIGLIANO VAT EXCL"/>
    <n v="43846"/>
    <x v="0"/>
    <n v="2020"/>
    <n v="202054008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8681000000000001"/>
    <n v="123.42596"/>
    <n v="25.344139630390146"/>
    <s v="EUR"/>
    <n v="17.730098835253365"/>
    <n v="113.09889"/>
    <n v="-77.030969999999996"/>
    <n v="-9.3836899999999996"/>
    <n v="-3.4302100000000002"/>
    <n v="0"/>
    <n v="0"/>
    <n v="0"/>
    <s v=""/>
    <n v="-6.3770600000000002"/>
    <n v="3.48583"/>
    <n v="-92.736099999999993"/>
    <n v="-78.864923090590622"/>
    <n v="-94.570053090590619"/>
    <n v="-5.2026300000000001"/>
    <n v="-4.7260038582537849"/>
    <n v="-6.44672"/>
    <n v="-6.2959140473782558"/>
    <n v="-1.3068299999999999"/>
    <n v="-1.966303746255408"/>
    <n v="-12.988221651887448"/>
    <n v="-2.4685192000000002"/>
    <n v="-2.4564227010277957"/>
    <n v="0"/>
    <n v="0"/>
    <n v="0"/>
    <n v="0.875369525435304"/>
    <n v="-4.2630495888699302"/>
    <n v="-3.9941499954307433"/>
    <n v="9.4171125610633979"/>
    <n v="7.6297665102733642E-2"/>
    <s v="N"/>
    <s v="Y"/>
  </r>
  <r>
    <n v="938"/>
    <x v="16"/>
    <s v="EUROPE"/>
    <s v="EUROPE INCL TURKEY"/>
    <s v="IT"/>
    <s v="ITALY"/>
    <s v="Export"/>
    <s v="N"/>
    <s v="DDP"/>
    <s v="IT-RUTIGLIANO VAT EXCL"/>
    <n v="43848"/>
    <x v="0"/>
    <n v="2020"/>
    <n v="202054008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0.945399999999999"/>
    <n v="531.05070999999998"/>
    <n v="25.348482577565633"/>
    <s v="EUR"/>
    <n v="17.730098835253365"/>
    <n v="520.42966999999999"/>
    <n v="-326.45060000000001"/>
    <n v="-40.194989999999997"/>
    <n v="-14.918699999999999"/>
    <n v="0"/>
    <n v="0"/>
    <n v="0"/>
    <s v=""/>
    <n v="-29.933330000000002"/>
    <n v="16.513179999999998"/>
    <n v="-394.98444000000006"/>
    <n v="-334.22273485426922"/>
    <n v="-402.75657485426922"/>
    <n v="-22.592220000000001"/>
    <n v="-20.522489372974501"/>
    <n v="-27.493559999999999"/>
    <n v="-26.850412398310599"/>
    <n v="-5.57606"/>
    <n v="-8.3899418190161921"/>
    <n v="-55.762843590301294"/>
    <n v="-10.621014199999999"/>
    <n v="-10.568967982431964"/>
    <n v="0"/>
    <n v="0"/>
    <n v="0"/>
    <n v="0.875369525435304"/>
    <n v="-18.338991557869619"/>
    <n v="-17.182226366380714"/>
    <n v="44.780097206616801"/>
    <n v="8.4323580334949189E-2"/>
    <s v="N"/>
    <s v="Y"/>
  </r>
  <r>
    <n v="3425"/>
    <x v="0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339000000000002"/>
    <n v="147.37961000000001"/>
    <n v="25.72069982547993"/>
    <s v="EUR"/>
    <n v="18.077302211896161"/>
    <n v="143.33590000000001"/>
    <n v="-97.064160000000001"/>
    <n v="-11.28035"/>
    <n v="-3.8369599999999999"/>
    <n v="0"/>
    <n v="0"/>
    <n v="0"/>
    <s v=""/>
    <n v="-4.33873"/>
    <n v="2.1791900000000002"/>
    <n v="-114.34101"/>
    <n v="-99.37506321487038"/>
    <n v="-116.65191321487038"/>
    <n v="-5.5623800000000001"/>
    <n v="-5.052796247488998"/>
    <n v="-7.8919100000000002"/>
    <n v="-7.7072972037943224"/>
    <n v="-1.5913200000000001"/>
    <n v="-2.3943577033670458"/>
    <n v="-15.154451154650367"/>
    <n v="0"/>
    <n v="0"/>
    <n v="0"/>
    <n v="0"/>
    <n v="0"/>
    <n v="0.875369525435304"/>
    <n v="-5.0158673807442922"/>
    <n v="-4.6994824381556803"/>
    <n v="10.87376319232359"/>
    <n v="7.3780648437891713E-2"/>
    <s v="N"/>
    <s v="N"/>
  </r>
  <r>
    <n v="3425"/>
    <x v="0"/>
    <s v="EUROPE"/>
    <s v="EUROPE INCL TURKEY"/>
    <s v="IT"/>
    <s v="ITALY"/>
    <s v="Export"/>
    <s v="Y"/>
    <s v="CIF"/>
    <s v="IT- GENOVA"/>
    <n v="43842"/>
    <x v="0"/>
    <n v="2020"/>
    <n v="202054004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236799999999999"/>
    <n v="515.19230000000005"/>
    <n v="24.255758003766481"/>
    <s v="EUR"/>
    <n v="18.077302211896161"/>
    <n v="500.19245999999998"/>
    <n v="-330.99236000000002"/>
    <n v="-40.754159999999999"/>
    <n v="-15.12621"/>
    <n v="0"/>
    <n v="0"/>
    <n v="0"/>
    <s v=""/>
    <n v="-30.34966"/>
    <n v="16.74286"/>
    <n v="-400.47953000000001"/>
    <n v="-338.87262506201193"/>
    <n v="-408.35979506201193"/>
    <n v="-22.760770000000001"/>
    <n v="-20.675598079591861"/>
    <n v="-27.877009999999999"/>
    <n v="-27.224892481433056"/>
    <n v="-5.6541899999999998"/>
    <n v="-8.5074990465782587"/>
    <n v="-56.407989607603177"/>
    <n v="0"/>
    <n v="0"/>
    <n v="0"/>
    <n v="0"/>
    <n v="0"/>
    <n v="0.875369525435304"/>
    <n v="-18.592848720245854"/>
    <n v="-17.420071027299585"/>
    <n v="33.004444303085357"/>
    <n v="6.4062378849771923E-2"/>
    <s v="N"/>
    <s v="N"/>
  </r>
  <r>
    <n v="1482"/>
    <x v="23"/>
    <s v="EUROPE"/>
    <s v="EUROPE INCL TURKEY"/>
    <s v="BE"/>
    <s v="BELGIUM"/>
    <s v="Export"/>
    <s v="N"/>
    <s v="DDP"/>
    <s v="BE- HEIST OP DEN BERG VAT EX"/>
    <n v="43852"/>
    <x v="0"/>
    <n v="2020"/>
    <n v="202054011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498999999999999"/>
    <n v="529.93701999999996"/>
    <n v="24.648233488372092"/>
    <s v="EUR"/>
    <n v="18.077300055118414"/>
    <n v="489.63774000000001"/>
    <n v="-335.07898"/>
    <n v="-41.257339999999999"/>
    <n v="-15.31298"/>
    <n v="0"/>
    <n v="0"/>
    <n v="0"/>
    <s v=""/>
    <n v="-30.724350000000001"/>
    <n v="16.9496"/>
    <n v="-405.42405000000002"/>
    <n v="-343.05653929807136"/>
    <n v="-413.40160929807132"/>
    <n v="-22.77336"/>
    <n v="-20.687034677730765"/>
    <n v="-28.210450000000002"/>
    <n v="-27.550532431664774"/>
    <n v="-5.7173100000000003"/>
    <n v="-8.6024716845370151"/>
    <n v="-56.840038793932557"/>
    <n v="-10.598740399999999"/>
    <n v="-10.546803330863463"/>
    <n v="0"/>
    <n v="0"/>
    <n v="0"/>
    <n v="1.3826862538187386"/>
    <n v="-29.727754457102879"/>
    <n v="-27.852622366628189"/>
    <n v="21.295946210504432"/>
    <n v="4.0185805872751508E-2"/>
    <s v="N"/>
    <s v="Y"/>
  </r>
  <r>
    <n v="1482"/>
    <x v="23"/>
    <s v="EUROPE"/>
    <s v="EUROPE INCL TURKEY"/>
    <s v="BE"/>
    <s v="BELGIUM"/>
    <s v="Export"/>
    <s v="N"/>
    <s v="DDP"/>
    <s v="BE- HEIST OP DEN BERG VAT EX"/>
    <n v="43853"/>
    <x v="0"/>
    <n v="2020"/>
    <n v="202054012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476299999999998"/>
    <n v="528.40932999999995"/>
    <n v="24.600061918063311"/>
    <s v="EUR"/>
    <n v="18.077300055118414"/>
    <n v="488.12524000000002"/>
    <n v="-334.72512999999998"/>
    <n v="-41.213790000000003"/>
    <n v="-15.296799999999999"/>
    <n v="0"/>
    <n v="0"/>
    <n v="0"/>
    <s v=""/>
    <n v="-30.691980000000001"/>
    <n v="16.931719999999999"/>
    <n v="-404.99598000000003"/>
    <n v="-342.69426483838834"/>
    <n v="-412.96511483838833"/>
    <n v="-22.699819999999999"/>
    <n v="-20.620231863820113"/>
    <n v="-28.202079999999999"/>
    <n v="-27.542358228259541"/>
    <n v="-5.7246499999999996"/>
    <n v="-8.6135157143630163"/>
    <n v="-56.776105806442672"/>
    <n v="-10.568186599999999"/>
    <n v="-10.516399253827052"/>
    <n v="0"/>
    <n v="0"/>
    <n v="0"/>
    <n v="1.3826862538187386"/>
    <n v="-29.700100732026506"/>
    <n v="-27.826712950473187"/>
    <n v="20.324997150868711"/>
    <n v="3.8464493332978647E-2"/>
    <s v="N"/>
    <s v="Y"/>
  </r>
  <r>
    <n v="938"/>
    <x v="16"/>
    <s v="EUROPE"/>
    <s v="EUROPE INCL TURKEY"/>
    <s v="IT"/>
    <s v="ITALY"/>
    <s v="Export"/>
    <s v="N"/>
    <s v="DDP"/>
    <s v="IT-RUTIGLIANO VAT EXCL"/>
    <n v="43852"/>
    <x v="0"/>
    <n v="2020"/>
    <n v="202054010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3.000299999999999"/>
    <n v="327.31630000000001"/>
    <n v="25.178176923076926"/>
    <s v="EUR"/>
    <n v="17.730098835253365"/>
    <n v="299.99810000000002"/>
    <n v="-203.30932999999999"/>
    <n v="-24.972799999999999"/>
    <n v="-9.2375000000000007"/>
    <n v="0"/>
    <n v="0"/>
    <n v="0"/>
    <s v=""/>
    <n v="-18.233270000000001"/>
    <n v="10.03951"/>
    <n v="-245.71339"/>
    <n v="-208.14971788683837"/>
    <n v="-250.55377788683839"/>
    <n v="-14.132949999999999"/>
    <n v="-12.838194572458127"/>
    <n v="-17.092210000000001"/>
    <n v="-16.692377680392372"/>
    <n v="-3.4635400000000001"/>
    <n v="-5.2113677198300135"/>
    <n v="-34.741939972680512"/>
    <n v="-6.5463260000000005"/>
    <n v="-6.5142470006830351"/>
    <n v="0"/>
    <n v="0"/>
    <n v="0"/>
    <n v="0.875369525435304"/>
    <n v="-11.379803830658952"/>
    <n v="-10.662002041190897"/>
    <n v="24.84433309860718"/>
    <n v="7.5903134364549457E-2"/>
    <s v="N"/>
    <s v="Y"/>
  </r>
  <r>
    <n v="1380"/>
    <x v="30"/>
    <s v="EUROPE"/>
    <s v="EUROPE INCL TURKEY"/>
    <s v="ES"/>
    <s v="SPAIN"/>
    <s v="Export"/>
    <s v="N"/>
    <s v="DDP"/>
    <s v="ES-BENIAJAN VAT EXCL"/>
    <n v="43860"/>
    <x v="0"/>
    <n v="2020"/>
    <n v="202054017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7.984099999999998"/>
    <n v="1985.7535"/>
    <n v="25.464907668632982"/>
    <s v="EUR"/>
    <n v="17.440799921884381"/>
    <n v="1712.0214000000001"/>
    <n v="-1215.4425000000001"/>
    <n v="-149.65397999999999"/>
    <n v="-55.545160000000003"/>
    <n v="0"/>
    <n v="0"/>
    <n v="0"/>
    <s v=""/>
    <n v="-111.44609"/>
    <n v="61.480960000000003"/>
    <n v="-1470.6067699999999"/>
    <n v="-1244.3797512031226"/>
    <n v="-1499.5440212031226"/>
    <n v="-83.589839999999995"/>
    <n v="-75.931962555633689"/>
    <n v="-102.36792"/>
    <n v="-99.973261678635566"/>
    <n v="-20.763179999999998"/>
    <n v="-31.241032588917733"/>
    <n v="-207.146256823187"/>
    <n v="-39.715070000000004"/>
    <n v="-39.520454011825379"/>
    <n v="0"/>
    <n v="0"/>
    <n v="0"/>
    <n v="1.5608492918629158"/>
    <n v="-121.71502777947018"/>
    <n v="-114.03763139853461"/>
    <n v="125.50513656333041"/>
    <n v="6.3202777466251678E-2"/>
    <s v="N"/>
    <s v="Y"/>
  </r>
  <r>
    <n v="3425"/>
    <x v="0"/>
    <s v="EUROPE"/>
    <s v="EUROPE INCL TURKEY"/>
    <s v="IT"/>
    <s v="ITALY"/>
    <s v="Export"/>
    <s v="Y"/>
    <s v="CIF"/>
    <s v="IT- VENICE"/>
    <n v="43844"/>
    <x v="0"/>
    <n v="2020"/>
    <n v="202054006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7.438199999999998"/>
    <n v="442.34206"/>
    <n v="25.363650229357795"/>
    <s v="EUR"/>
    <n v="18.077302211896161"/>
    <n v="427.64666"/>
    <n v="-271.78816"/>
    <n v="-33.464530000000003"/>
    <n v="-12.4206"/>
    <n v="0"/>
    <n v="0"/>
    <n v="0"/>
    <s v=""/>
    <n v="-24.92108"/>
    <n v="13.74813"/>
    <n v="-328.84624000000002"/>
    <n v="-278.25889165530617"/>
    <n v="-335.31697165530619"/>
    <n v="-18.966229999999999"/>
    <n v="-17.22868552184735"/>
    <n v="-22.892389999999999"/>
    <n v="-22.356876020528503"/>
    <n v="-4.64391"/>
    <n v="-6.9873951702003723"/>
    <n v="-46.572956712576229"/>
    <n v="0"/>
    <n v="0"/>
    <n v="0"/>
    <n v="0"/>
    <n v="0"/>
    <n v="0.875369525435304"/>
    <n v="-15.266444523591703"/>
    <n v="-14.303485815259174"/>
    <n v="46.148645816858412"/>
    <n v="0.1043279624299313"/>
    <s v="N"/>
    <s v="N"/>
  </r>
  <r>
    <n v="3425"/>
    <x v="0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6812"/>
    <n v="40.568420000000003"/>
    <n v="24.14786904761905"/>
    <s v="EUR"/>
    <n v="18.077302211896161"/>
    <n v="39.439720000000001"/>
    <n v="-26.202839999999998"/>
    <n v="-3.22628"/>
    <n v="-1.19746"/>
    <n v="0"/>
    <n v="0"/>
    <n v="0"/>
    <s v=""/>
    <n v="-2.4026399999999999"/>
    <n v="1.3254600000000001"/>
    <n v="-31.703759999999996"/>
    <n v="-26.826677132003553"/>
    <n v="-32.327597132003554"/>
    <n v="-1.80291"/>
    <n v="-1.6377408380154521"/>
    <n v="-2.20695"/>
    <n v="-2.1553235609521497"/>
    <n v="-0.44766"/>
    <n v="-0.67356544848885935"/>
    <n v="-4.4666298474564616"/>
    <n v="0"/>
    <n v="0"/>
    <n v="0"/>
    <n v="0"/>
    <n v="0"/>
    <n v="0.875369525435304"/>
    <n v="-1.4706208027313106"/>
    <n v="-1.3778587253231311"/>
    <n v="2.3963342952168567"/>
    <n v="5.9068957953424275E-2"/>
    <s v="N"/>
    <s v="N"/>
  </r>
  <r>
    <n v="3425"/>
    <x v="0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.5473"/>
    <n v="252.69756000000001"/>
    <n v="23.952375355450236"/>
    <s v="EUR"/>
    <n v="18.077302211896161"/>
    <n v="252.69756000000001"/>
    <n v="-164.38799"/>
    <n v="-20.240649999999999"/>
    <n v="-7.5124700000000004"/>
    <n v="0"/>
    <n v="0"/>
    <n v="0"/>
    <s v=""/>
    <n v="-15.073259999999999"/>
    <n v="8.3154000000000003"/>
    <n v="-198.89896999999999"/>
    <n v="-168.30173874698426"/>
    <n v="-202.81271874698427"/>
    <n v="-11.131449999999999"/>
    <n v="-10.111669607094699"/>
    <n v="-13.836499999999999"/>
    <n v="-13.512827409372399"/>
    <n v="-2.80274"/>
    <n v="-4.2171041082465832"/>
    <n v="-27.84160112471368"/>
    <n v="0"/>
    <n v="0"/>
    <n v="0"/>
    <n v="0"/>
    <n v="0"/>
    <n v="0.875369525435304"/>
    <n v="-9.2351484933424572"/>
    <n v="-8.6526247334279969"/>
    <n v="13.390615394874059"/>
    <n v="5.2990679430676174E-2"/>
    <s v="N"/>
    <s v="N"/>
  </r>
  <r>
    <n v="3425"/>
    <x v="0"/>
    <s v="EUROPE"/>
    <s v="EUROPE INCL TURKEY"/>
    <s v="IT"/>
    <s v="ITALY"/>
    <s v="Export"/>
    <s v="Y"/>
    <s v="CIF"/>
    <s v="IT- GIOIA TAURO"/>
    <n v="43842"/>
    <x v="0"/>
    <n v="2020"/>
    <n v="202054004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450099999999999"/>
    <n v="532.62129000000004"/>
    <n v="23.724779064587977"/>
    <s v="EUR"/>
    <n v="18.077302211896161"/>
    <n v="517.62126999999998"/>
    <n v="-380.03829999999999"/>
    <n v="-44.166260000000001"/>
    <n v="-15.02277"/>
    <n v="0"/>
    <n v="0"/>
    <n v="0"/>
    <s v=""/>
    <n v="-16.986899999999999"/>
    <n v="8.5322499999999994"/>
    <n v="-447.68198000000001"/>
    <n v="-389.08625064670491"/>
    <n v="-456.72993064670493"/>
    <n v="-21.56429"/>
    <n v="-19.588730649787419"/>
    <n v="-30.90269"/>
    <n v="-30.179793766873008"/>
    <n v="-6.2326899999999998"/>
    <n v="-9.3779310975785837"/>
    <n v="-59.146455514239008"/>
    <n v="0"/>
    <n v="0"/>
    <n v="0"/>
    <n v="0"/>
    <n v="0"/>
    <n v="0.875369525435304"/>
    <n v="-19.652045846022574"/>
    <n v="-18.41245737113351"/>
    <n v="-1.6675535320774024"/>
    <n v="-3.1308428021669999E-3"/>
    <s v="N"/>
    <s v="N"/>
  </r>
  <r>
    <n v="3425"/>
    <x v="0"/>
    <s v="EUROPE"/>
    <s v="EUROPE INCL TURKEY"/>
    <s v="IT"/>
    <s v="ITALY"/>
    <s v="Export"/>
    <s v="Y"/>
    <s v="CIF"/>
    <s v="IT- RAVENNA"/>
    <n v="43836"/>
    <x v="0"/>
    <n v="2020"/>
    <n v="202054001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.4788000000000001"/>
    <n v="72.065510000000003"/>
    <n v="29.058673387096775"/>
    <s v="EUR"/>
    <n v="18.077302211896161"/>
    <n v="70.03922"/>
    <n v="-41.961509999999997"/>
    <n v="-4.8765499999999999"/>
    <n v="-1.6587499999999999"/>
    <n v="0"/>
    <n v="0"/>
    <n v="0"/>
    <s v=""/>
    <n v="-1.8755999999999999"/>
    <n v="0.94208999999999998"/>
    <n v="-49.430319999999995"/>
    <n v="-42.960529497616989"/>
    <n v="-50.429339497616986"/>
    <n v="-2.38489"/>
    <n v="-2.1664041727954646"/>
    <n v="-3.4104800000000002"/>
    <n v="-3.3306997884664753"/>
    <n v="-0.68718000000000001"/>
    <n v="-1.0339559149635311"/>
    <n v="-6.5310598762254717"/>
    <n v="0"/>
    <n v="0"/>
    <n v="0"/>
    <n v="0"/>
    <n v="0"/>
    <n v="0.875369525435304"/>
    <n v="-2.1709164230795537"/>
    <n v="-2.0339819278579556"/>
    <n v="13.071128698299589"/>
    <n v="0.18137842496777706"/>
    <s v="N"/>
    <s v="N"/>
  </r>
  <r>
    <n v="3425"/>
    <x v="0"/>
    <s v="EUROPE"/>
    <s v="EUROPE INCL TURKEY"/>
    <s v="IT"/>
    <s v="ITALY"/>
    <s v="Export"/>
    <s v="Y"/>
    <s v="CIF"/>
    <s v="IT- RAVENNA"/>
    <n v="43845"/>
    <x v="0"/>
    <n v="2020"/>
    <n v="202054007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8376999999999999"/>
    <n v="99.316230000000004"/>
    <n v="25.863601562500001"/>
    <s v="EUR"/>
    <n v="18.077302211896161"/>
    <n v="96.73227"/>
    <n v="-59.813569999999999"/>
    <n v="-7.3647"/>
    <n v="-2.7334499999999999"/>
    <n v="0"/>
    <n v="0"/>
    <n v="0"/>
    <s v=""/>
    <n v="-5.4844099999999996"/>
    <n v="3.0255899999999998"/>
    <n v="-72.370540000000005"/>
    <n v="-61.237611285742069"/>
    <n v="-73.794581285742069"/>
    <n v="-4.1627799999999997"/>
    <n v="-3.7814171565269277"/>
    <n v="-5.0380599999999998"/>
    <n v="-4.920206356958964"/>
    <n v="-1.02203"/>
    <n v="-1.5377833519167869"/>
    <n v="-10.239406865402678"/>
    <n v="0"/>
    <n v="0"/>
    <n v="0"/>
    <n v="0"/>
    <n v="0"/>
    <n v="0.875369525435304"/>
    <n v="-3.3614189776715673"/>
    <n v="-3.1493913721671571"/>
    <n v="12.1328504766881"/>
    <n v="0.12216382434862962"/>
    <s v="N"/>
    <s v="N"/>
  </r>
  <r>
    <n v="3425"/>
    <x v="0"/>
    <s v="EUROPE"/>
    <s v="EUROPE INCL TURKEY"/>
    <s v="IT"/>
    <s v="ITALY"/>
    <s v="Export"/>
    <s v="Y"/>
    <s v="CIF"/>
    <s v="IT- RAVENNA"/>
    <n v="43850"/>
    <x v="0"/>
    <n v="2020"/>
    <n v="202054009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0980999999999996"/>
    <n v="185.26646"/>
    <n v="26.093867605633804"/>
    <s v="EUR"/>
    <n v="18.077302211896161"/>
    <n v="180.34133"/>
    <n v="-110.62963000000001"/>
    <n v="-13.621510000000001"/>
    <n v="-5.0557299999999996"/>
    <n v="0"/>
    <n v="0"/>
    <n v="0"/>
    <s v=""/>
    <n v="-10.143789999999999"/>
    <n v="5.5960599999999996"/>
    <n v="-133.8546"/>
    <n v="-113.26349988180725"/>
    <n v="-136.48846988180725"/>
    <n v="-7.7411300000000001"/>
    <n v="-7.0319454289934367"/>
    <n v="-9.3180499999999995"/>
    <n v="-9.100075990452968"/>
    <n v="-1.8901699999999999"/>
    <n v="-2.844018236541543"/>
    <n v="-18.976039655987947"/>
    <n v="0"/>
    <n v="0"/>
    <n v="0"/>
    <n v="0"/>
    <n v="0"/>
    <n v="0.875369525435304"/>
    <n v="-6.2151236305906581"/>
    <n v="-5.8230934224965667"/>
    <n v="23.978857039708235"/>
    <n v="0.12942902368679271"/>
    <s v="N"/>
    <s v="N"/>
  </r>
  <r>
    <n v="3425"/>
    <x v="0"/>
    <s v="EUROPE"/>
    <s v="EUROPE INCL TURKEY"/>
    <s v="IT"/>
    <s v="ITALY"/>
    <s v="Export"/>
    <s v="Y"/>
    <s v="CIF"/>
    <s v="IT- TRIESTE"/>
    <n v="43860"/>
    <x v="0"/>
    <n v="2020"/>
    <n v="202054017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0.218000000000004"/>
    <n v="1261.21262"/>
    <n v="25.113751891676625"/>
    <s v="EUR"/>
    <n v="18.077302211896161"/>
    <n v="1230.8951"/>
    <n v="-782.68728999999996"/>
    <n v="-96.37012"/>
    <n v="-35.768479999999997"/>
    <n v="0"/>
    <n v="0"/>
    <n v="0"/>
    <s v=""/>
    <n v="-71.767020000000002"/>
    <n v="39.591389999999997"/>
    <n v="-947.00151999999991"/>
    <n v="-801.32150652955295"/>
    <n v="-965.63573652955301"/>
    <n v="-51.74277"/>
    <n v="-47.002483485609815"/>
    <n v="-65.75094"/>
    <n v="-64.212850375745319"/>
    <n v="-13.264720000000001"/>
    <n v="-19.958578108115852"/>
    <n v="-131.17391196947099"/>
    <n v="0"/>
    <n v="0"/>
    <n v="0"/>
    <n v="0"/>
    <n v="0"/>
    <n v="0.875369525435304"/>
    <n v="-43.961057567360967"/>
    <n v="-41.188134039123604"/>
    <n v="123.2148374618524"/>
    <n v="9.7695531671616473E-2"/>
    <s v="N"/>
    <s v="N"/>
  </r>
  <r>
    <n v="3712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50.512"/>
    <n v="3805.66824"/>
    <n v="25.285152082918081"/>
    <s v="EUR"/>
    <n v="17.558900089747553"/>
    <n v="3509.1681400000002"/>
    <n v="-2345.8486499999999"/>
    <n v="-288.83787999999998"/>
    <n v="-107.20429"/>
    <n v="0"/>
    <n v="0"/>
    <n v="0"/>
    <s v=""/>
    <n v="-215.09823"/>
    <n v="118.66227000000001"/>
    <n v="-2838.3267800000003"/>
    <n v="-2401.6986072538857"/>
    <n v="-2894.1767372538857"/>
    <n v="-156.09573"/>
    <n v="-141.79540390858875"/>
    <n v="-197.28156999999999"/>
    <n v="-192.66662858815593"/>
    <n v="-39.890839999999997"/>
    <n v="-60.021202553717835"/>
    <n v="-394.4832350504625"/>
    <n v="-76.113364799999999"/>
    <n v="-75.740386036426173"/>
    <n v="0"/>
    <n v="0"/>
    <n v="0"/>
    <n v="1.840617511701935"/>
    <n v="-277.0313416862582"/>
    <n v="-259.55708679045853"/>
    <n v="181.71079486876704"/>
    <n v="4.7747408184158228E-2"/>
    <s v="N"/>
    <s v="Y"/>
  </r>
  <r>
    <n v="3712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9.157799999999995"/>
    <n v="1988.0284899999999"/>
    <n v="25.114053688731683"/>
    <s v="EUR"/>
    <n v="17.558900089747553"/>
    <n v="1806.87526"/>
    <n v="-1233.73705"/>
    <n v="-151.90661"/>
    <n v="-56.381279999999997"/>
    <n v="0"/>
    <n v="0"/>
    <n v="0"/>
    <s v=""/>
    <n v="-113.12515999999999"/>
    <n v="62.407269999999997"/>
    <n v="-1492.7428300000001"/>
    <n v="-1263.1098577917708"/>
    <n v="-1522.1156377917707"/>
    <n v="-82.149140000000003"/>
    <n v="-74.623248740008478"/>
    <n v="-103.74106"/>
    <n v="-101.3142802764678"/>
    <n v="-20.970790000000001"/>
    <n v="-31.553410113737407"/>
    <n v="-207.49093913021369"/>
    <n v="-39.760569799999999"/>
    <n v="-39.565730848891185"/>
    <n v="0"/>
    <n v="0"/>
    <n v="0"/>
    <n v="1.840617511701935"/>
    <n v="-145.70328222632517"/>
    <n v="-136.51278313954353"/>
    <n v="82.343399089580799"/>
    <n v="4.1419627285915202E-2"/>
    <s v="N"/>
    <s v="Y"/>
  </r>
  <r>
    <n v="4060"/>
    <x v="27"/>
    <s v="EUROPE"/>
    <s v="EUROPE INCL TURKEY"/>
    <s v="GB"/>
    <s v="UNITED KINGDOM"/>
    <s v="Export"/>
    <s v="N"/>
    <s v="DDP"/>
    <s v="GB-NELSON  VAT EX"/>
    <n v="43861"/>
    <x v="0"/>
    <n v="2020"/>
    <n v="202054018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3.375299999999999"/>
    <n v="331.02904000000001"/>
    <n v="24.740585949177877"/>
    <s v="GBP"/>
    <n v="20.796100820434745"/>
    <n v="306.08404999999999"/>
    <n v="-209.96003999999999"/>
    <n v="-25.72147"/>
    <n v="-9.4787599999999994"/>
    <n v="0"/>
    <n v="0"/>
    <n v="0"/>
    <s v=""/>
    <n v="-18.365580000000001"/>
    <n v="10.090070000000001"/>
    <n v="-253.43577999999999"/>
    <n v="-214.95876796952356"/>
    <n v="-258.43450796952357"/>
    <n v="-14.364319999999999"/>
    <n v="-13.048368179400034"/>
    <n v="-17.62734"/>
    <n v="-17.214989564292015"/>
    <n v="-3.57307"/>
    <n v="-5.3761705245768852"/>
    <n v="-35.639528268268933"/>
    <n v="-6.6205807999999999"/>
    <n v="-6.5881379294553444"/>
    <n v="0"/>
    <n v="0"/>
    <n v="0"/>
    <n v="1.4317122374301721"/>
    <n v="-19.156309736815704"/>
    <n v="-17.947990717146414"/>
    <n v="12.418875115605754"/>
    <n v="3.7515968736778364E-2"/>
    <s v="N"/>
    <s v="Y"/>
  </r>
  <r>
    <n v="4060"/>
    <x v="27"/>
    <s v="EUROPE"/>
    <s v="EUROPE INCL TURKEY"/>
    <s v="GB"/>
    <s v="UNITED KINGDOM"/>
    <s v="Export"/>
    <s v="N"/>
    <s v="DDP"/>
    <s v="GB-NELSON VAT EX"/>
    <n v="43856"/>
    <x v="0"/>
    <n v="2020"/>
    <n v="202054012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9203000000000001"/>
    <n v="147.74297000000001"/>
    <n v="24.956582770270273"/>
    <s v="GBP"/>
    <n v="20.796100820434745"/>
    <n v="136.58982"/>
    <n v="-92.272630000000007"/>
    <n v="-11.36126"/>
    <n v="-4.2168099999999997"/>
    <n v="0"/>
    <n v="0"/>
    <n v="0"/>
    <s v=""/>
    <n v="-8.4606700000000004"/>
    <n v="4.6674600000000002"/>
    <n v="-111.64391000000001"/>
    <n v="-94.469456483756161"/>
    <n v="-113.84073648375616"/>
    <n v="-6.3467000000000002"/>
    <n v="-5.7652627012067548"/>
    <n v="-7.7715199999999998"/>
    <n v="-7.589723446571444"/>
    <n v="-1.57629"/>
    <n v="-2.3717430210394137"/>
    <n v="-15.726729168817613"/>
    <n v="-2.9548594000000001"/>
    <n v="-2.9403796853212123"/>
    <n v="0"/>
    <n v="0"/>
    <n v="0"/>
    <n v="1.4317122374301721"/>
    <n v="-8.4757364455866178"/>
    <n v="-7.9411139794848102"/>
    <n v="7.2940106826202191"/>
    <n v="4.9369595606614775E-2"/>
    <s v="N"/>
    <s v="Y"/>
  </r>
  <r>
    <n v="4319"/>
    <x v="4"/>
    <s v="MEA"/>
    <s v="EGYPT"/>
    <s v="EG"/>
    <s v="EGYPT"/>
    <s v="Local"/>
    <s v="N"/>
    <s v="DDP"/>
    <s v="EG- 6TH OF OCTOBER"/>
    <n v="43839"/>
    <x v="0"/>
    <n v="2020"/>
    <n v="202054002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2.3965"/>
    <n v="340.28393999999997"/>
    <n v="27.44225322580645"/>
    <s v="EGP"/>
    <n v="1"/>
    <n v="336.94720000000001"/>
    <n v="-208.78598"/>
    <n v="-24.349460000000001"/>
    <n v="-8.3295100000000009"/>
    <n v="0"/>
    <n v="0"/>
    <n v="0"/>
    <s v=""/>
    <n v="-9.9127200000000002"/>
    <n v="5.0350400000000004"/>
    <n v="-246.34262999999999"/>
    <n v="-213.75675595274981"/>
    <n v="-251.3134059527498"/>
    <n v="-11.73245"/>
    <n v="-10.657610471390358"/>
    <n v="-16.98"/>
    <n v="-16.582792571180814"/>
    <n v="-3.4117899999999999"/>
    <n v="-5.1335027956480479"/>
    <n v="-32.373905838219223"/>
    <n v="0"/>
    <n v="0"/>
    <n v="0.01"/>
    <n v="-3.4028394"/>
    <n v="-3.4226752936087417"/>
    <n v="0.17066029370754746"/>
    <n v="-2.1161876419735886"/>
    <n v="-1.9827052639938911"/>
    <n v="51.191247651428313"/>
    <n v="0.15043686061536821"/>
    <s v="Y"/>
    <s v="N"/>
  </r>
  <r>
    <n v="4814"/>
    <x v="31"/>
    <s v="EUROPE"/>
    <s v="EUROPE INCL TURKEY"/>
    <s v="FR"/>
    <s v="FRANCE"/>
    <s v="Export"/>
    <s v="N"/>
    <s v="DDP"/>
    <s v="FR- CHATEAUNEUFDE GADAGNEVATEX"/>
    <n v="43859"/>
    <x v="0"/>
    <n v="2020"/>
    <n v="202054015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0.438400000000001"/>
    <n v="541.82217000000003"/>
    <n v="26.507933953033266"/>
    <s v="EUR"/>
    <n v="17.440800470429174"/>
    <n v="501.40381000000002"/>
    <n v="-318.54869000000002"/>
    <n v="-39.222000000000001"/>
    <n v="-14.557539999999999"/>
    <n v="0"/>
    <n v="0"/>
    <n v="0"/>
    <s v=""/>
    <n v="-29.208670000000001"/>
    <n v="16.113430000000001"/>
    <n v="-385.42347000000001"/>
    <n v="-326.13269620593377"/>
    <n v="-393.00747620593376"/>
    <n v="-21.800909999999998"/>
    <n v="-19.803673290901624"/>
    <n v="-26.83765"/>
    <n v="-26.209845880326903"/>
    <n v="-5.4470799999999997"/>
    <n v="-8.1958738398666302"/>
    <n v="-54.209393011095152"/>
    <n v="-10.8364434"/>
    <n v="-10.783341513472056"/>
    <n v="0"/>
    <n v="0"/>
    <n v="0"/>
    <n v="1.840617511701935"/>
    <n v="-37.622221939187554"/>
    <n v="-35.24913197792155"/>
    <n v="48.572827291577511"/>
    <n v="8.9647175735864601E-2"/>
    <s v="N"/>
    <s v="Y"/>
  </r>
  <r>
    <n v="8227"/>
    <x v="32"/>
    <s v="EUROPE"/>
    <s v="EUROPE INCL TURKEY"/>
    <s v="GB"/>
    <s v="UNITED KINGDOM"/>
    <s v="Export"/>
    <s v="N"/>
    <s v="DDP"/>
    <s v="WIGAN UK - VAT EXCL"/>
    <n v="43852"/>
    <x v="0"/>
    <n v="2020"/>
    <n v="202054010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.367599999999999"/>
    <n v="270.18835999999999"/>
    <n v="26.054808100289296"/>
    <s v="GBP"/>
    <n v="20.683199918903387"/>
    <n v="248.19049999999999"/>
    <n v="-161.58726999999999"/>
    <n v="-19.895779999999998"/>
    <n v="-7.3844700000000003"/>
    <n v="0"/>
    <n v="0"/>
    <n v="0"/>
    <s v=""/>
    <n v="-14.816409999999999"/>
    <n v="8.1737000000000002"/>
    <n v="-195.51022999999998"/>
    <n v="-165.43433921406549"/>
    <n v="-199.35729921406551"/>
    <n v="-11.050660000000001"/>
    <n v="-10.038280984088965"/>
    <n v="-13.60483"/>
    <n v="-13.286576787760771"/>
    <n v="-2.75753"/>
    <n v="-4.1490795049177596"/>
    <n v="-27.473937276767494"/>
    <n v="-5.4037671999999999"/>
    <n v="-5.3772870882063248"/>
    <n v="0.01"/>
    <n v="-2.7018835999999999"/>
    <n v="-2.7176334692511919"/>
    <n v="1.4317122374301721"/>
    <n v="-14.846855902150883"/>
    <n v="-13.910363507982684"/>
    <n v="21.351839443726792"/>
    <n v="7.9025756119644797E-2"/>
    <s v="Y"/>
    <s v="Y"/>
  </r>
  <r>
    <n v="8227"/>
    <x v="32"/>
    <s v="EUROPE"/>
    <s v="EUROPE INCL TURKEY"/>
    <s v="GB"/>
    <s v="UNITED KINGDOM"/>
    <s v="Export"/>
    <s v="N"/>
    <s v="DDP"/>
    <s v="WIGAN UK - VAT EXCL"/>
    <n v="43856"/>
    <x v="0"/>
    <n v="2020"/>
    <n v="202054013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5.790399999999998"/>
    <n v="937.81884000000002"/>
    <n v="26.203376362112323"/>
    <s v="GBP"/>
    <n v="20.683199918903387"/>
    <n v="861.91393000000005"/>
    <n v="-557.82167000000004"/>
    <n v="-68.683019999999999"/>
    <n v="-25.49222"/>
    <n v="0"/>
    <n v="0"/>
    <n v="0"/>
    <s v=""/>
    <n v="-51.147730000000003"/>
    <n v="28.216439999999999"/>
    <n v="-674.92819999999995"/>
    <n v="-571.1022865584431"/>
    <n v="-688.20881655844312"/>
    <n v="-38.404559999999996"/>
    <n v="-34.886220764217128"/>
    <n v="-46.977060000000002"/>
    <n v="-45.878141436037424"/>
    <n v="-9.5264799999999994"/>
    <n v="-14.333886819729589"/>
    <n v="-95.098249019984138"/>
    <n v="-18.756376800000002"/>
    <n v="-18.664464817835356"/>
    <n v="0.01"/>
    <n v="-9.3781884000000009"/>
    <n v="-9.4328559071838942"/>
    <n v="1.4317122374301721"/>
    <n v="-51.24098097762586"/>
    <n v="-48.00886306178402"/>
    <n v="78.40559063476951"/>
    <n v="8.3604196557588356E-2"/>
    <s v="Y"/>
    <s v="Y"/>
  </r>
  <r>
    <n v="8227"/>
    <x v="32"/>
    <s v="EUROPE"/>
    <s v="EUROPE INCL TURKEY"/>
    <s v="GB"/>
    <s v="UNITED KINGDOM"/>
    <s v="Export"/>
    <s v="N"/>
    <s v="DDP"/>
    <s v="WIGAN UK - VAT EXCL"/>
    <n v="43861"/>
    <x v="0"/>
    <n v="2020"/>
    <n v="202054018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3.2568"/>
    <n v="344.50110000000001"/>
    <n v="25.980475113122171"/>
    <s v="GBP"/>
    <n v="20.683199918903387"/>
    <n v="315.86874999999998"/>
    <n v="-206.61761000000001"/>
    <n v="-25.440270000000002"/>
    <n v="-9.4423399999999997"/>
    <n v="0"/>
    <n v="0"/>
    <n v="0"/>
    <s v=""/>
    <n v="-18.94566"/>
    <n v="10.451639999999999"/>
    <n v="-249.99423999999999"/>
    <n v="-211.53676140663489"/>
    <n v="-254.9133914066349"/>
    <n v="-14.226649999999999"/>
    <n v="-12.923310477590412"/>
    <n v="-17.403199999999998"/>
    <n v="-16.996092795923083"/>
    <n v="-3.5304000000000002"/>
    <n v="-5.3119676972368968"/>
    <n v="-35.23137097075039"/>
    <n v="-6.8900220000000001"/>
    <n v="-6.8562587851781478"/>
    <n v="0.01"/>
    <n v="-3.445011"/>
    <n v="-3.4650927210700408"/>
    <n v="1.4317122374301721"/>
    <n v="-18.984504268324081"/>
    <n v="-17.787022190535232"/>
    <n v="26.247963925831293"/>
    <n v="7.6191234007181086E-2"/>
    <s v="Y"/>
    <s v="Y"/>
  </r>
  <r>
    <n v="8592"/>
    <x v="8"/>
    <s v="MEA"/>
    <s v="EGYPT"/>
    <s v="EG"/>
    <s v="EGYPT"/>
    <s v="Local"/>
    <s v="N"/>
    <s v="DDP"/>
    <s v="EG- 6TH OF OCTOBER"/>
    <n v="43843"/>
    <x v="0"/>
    <n v="2020"/>
    <n v="202054005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8144"/>
    <n v="223.88256000000001"/>
    <n v="28.666140845070426"/>
    <s v="EGP"/>
    <n v="1"/>
    <n v="223.50676999999999"/>
    <n v="-109.70117"/>
    <n v="-15.01052"/>
    <n v="-5.4332599999999998"/>
    <n v="0"/>
    <n v="0"/>
    <n v="0"/>
    <s v=""/>
    <n v="-27.75281"/>
    <n v="7.6634900000000004"/>
    <n v="-150.23427000000001"/>
    <n v="-112.31293510905819"/>
    <n v="-152.84603510905819"/>
    <n v="-7.2870900000000001"/>
    <n v="-6.6195011860237178"/>
    <n v="-14.89345"/>
    <n v="-14.545052533524906"/>
    <n v="-2.7928000000000002"/>
    <n v="-4.2021480242587819"/>
    <n v="-25.366701743807408"/>
    <n v="0"/>
    <n v="0"/>
    <n v="0"/>
    <n v="0"/>
    <n v="0"/>
    <n v="0.17066029370754746"/>
    <n v="-1.3328568938559455"/>
    <n v="-1.2487845251445393"/>
    <n v="44.421038621989872"/>
    <n v="0.19841223283309728"/>
    <s v="N"/>
    <s v="N"/>
  </r>
  <r>
    <n v="8592"/>
    <x v="8"/>
    <s v="MEA"/>
    <s v="EGYPT"/>
    <s v="EG"/>
    <s v="EGYPT"/>
    <s v="Local"/>
    <s v="N"/>
    <s v="DDP"/>
    <s v="EG- 6TH OF OCTOBER"/>
    <n v="43843"/>
    <x v="0"/>
    <n v="2020"/>
    <n v="202054005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7226999999999999"/>
    <n v="49.355359999999997"/>
    <n v="28.694976744186047"/>
    <s v="EGP"/>
    <n v="1"/>
    <n v="49.262709999999998"/>
    <n v="-24.18384"/>
    <n v="-3.3090999999999999"/>
    <n v="-1.19777"/>
    <n v="0"/>
    <n v="0"/>
    <n v="0"/>
    <s v=""/>
    <n v="-6.1181599999999996"/>
    <n v="1.68943"/>
    <n v="-33.119439999999997"/>
    <n v="-24.759608786377079"/>
    <n v="-33.69520878637708"/>
    <n v="-1.6064499999999999"/>
    <n v="-1.4592790373506845"/>
    <n v="-3.28329"/>
    <n v="-3.2064851013564346"/>
    <n v="-0.61568000000000001"/>
    <n v="-0.92637442551405291"/>
    <n v="-5.5921385642211714"/>
    <n v="0"/>
    <n v="0"/>
    <n v="0"/>
    <n v="0"/>
    <n v="0"/>
    <n v="0.17066029370754746"/>
    <n v="-0.29353570517698163"/>
    <n v="-0.2750204075862494"/>
    <n v="9.7929922418154973"/>
    <n v="0.19841800853677286"/>
    <s v="N"/>
    <s v="N"/>
  </r>
  <r>
    <n v="4060"/>
    <x v="27"/>
    <s v="EUROPE"/>
    <s v="EUROPE INCL TURKEY"/>
    <s v="GB"/>
    <s v="UNITED KINGDOM"/>
    <s v="Export"/>
    <s v="N"/>
    <s v="DDP"/>
    <s v="GB-NELSON  VAT EX"/>
    <n v="43856"/>
    <x v="0"/>
    <n v="2020"/>
    <n v="2020540133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0.2158"/>
    <n v="254.93856"/>
    <n v="24.945064579256357"/>
    <s v="GBP"/>
    <n v="20.796100820434745"/>
    <n v="234.98927"/>
    <n v="-203.10219000000001"/>
    <n v="-16.72907"/>
    <n v="-6.3053699999999999"/>
    <n v="0"/>
    <n v="0"/>
    <n v="0"/>
    <s v=""/>
    <n v="14.516120000000001"/>
    <n v="4.1757499999999999"/>
    <n v="-207.44476000000003"/>
    <n v="-207.93764629837227"/>
    <n v="-212.28021629837227"/>
    <n v="-11.03383"/>
    <n v="-10.022992823113764"/>
    <n v="-27.400770000000001"/>
    <n v="-26.759793003570916"/>
    <n v="-4.9723499999999996"/>
    <n v="-7.4815778890085767"/>
    <n v="-44.264363715693257"/>
    <n v="-5.0987711999999998"/>
    <n v="-5.0737856618764532"/>
    <n v="0"/>
    <n v="0"/>
    <n v="0"/>
    <n v="1.4317122374301721"/>
    <n v="-14.632099066536359"/>
    <n v="-13.709152849718711"/>
    <n v="-20.388958525660691"/>
    <n v="-7.997596960483612E-2"/>
    <s v="N"/>
    <s v="Y"/>
  </r>
  <r>
    <n v="4060"/>
    <x v="27"/>
    <s v="EUROPE"/>
    <s v="EUROPE INCL TURKEY"/>
    <s v="GB"/>
    <s v="UNITED KINGDOM"/>
    <s v="Export"/>
    <s v="N"/>
    <s v="DDP"/>
    <s v="GB-NELSON  VAT EX"/>
    <n v="43858"/>
    <x v="0"/>
    <n v="2020"/>
    <n v="2020540152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3.9015"/>
    <n v="96.861289999999997"/>
    <n v="24.836228205128204"/>
    <s v="GBP"/>
    <n v="20.796100820434745"/>
    <n v="89.59845"/>
    <n v="-77.566469999999995"/>
    <n v="-6.3889699999999996"/>
    <n v="-2.4080699999999999"/>
    <n v="0"/>
    <n v="0"/>
    <n v="0"/>
    <s v=""/>
    <n v="5.5438400000000003"/>
    <n v="1.59476"/>
    <n v="-79.224909999999994"/>
    <n v="-79.413172272900169"/>
    <n v="-81.071612272900168"/>
    <n v="-4.1614699999999996"/>
    <n v="-3.7802271689525058"/>
    <n v="-10.463229999999999"/>
    <n v="-10.218467179891416"/>
    <n v="-1.8981399999999999"/>
    <n v="-2.8560101871836738"/>
    <n v="-16.854704536027594"/>
    <n v="-1.9372258"/>
    <n v="-1.9277328011614137"/>
    <n v="0"/>
    <n v="0"/>
    <n v="0"/>
    <n v="1.4317122374301721"/>
    <n v="-5.5836777259776706"/>
    <n v="-5.2314771148633037"/>
    <n v="-8.2242367249524833"/>
    <n v="-8.4907363147367576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39"/>
    <x v="0"/>
    <n v="2020"/>
    <n v="202054002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.1912"/>
    <n v="34.287289999999999"/>
    <n v="28.812848739495799"/>
    <s v="GBP"/>
    <n v="21.164599925541651"/>
    <n v="31.246359999999999"/>
    <n v="-23.233029999999999"/>
    <n v="-1.8588199999999999"/>
    <n v="-0.71633999999999998"/>
    <n v="0"/>
    <n v="0"/>
    <n v="0"/>
    <s v=""/>
    <n v="1.5421899999999999"/>
    <n v="0.39505000000000001"/>
    <n v="-23.870949999999997"/>
    <n v="-23.786161904898574"/>
    <n v="-24.424081904898575"/>
    <n v="-1.14839"/>
    <n v="-1.0431830767861763"/>
    <n v="-2.28599"/>
    <n v="-2.232514604817057"/>
    <n v="-0.42604999999999998"/>
    <n v="-0.64105025985944353"/>
    <n v="-3.9167479414626771"/>
    <n v="-0.68574579999999996"/>
    <n v="-0.68238543587364697"/>
    <n v="0"/>
    <n v="0"/>
    <n v="0"/>
    <n v="1.4317122374301721"/>
    <n v="-1.7037375625419047"/>
    <n v="-1.596271222227521"/>
    <n v="3.6678034955375787"/>
    <n v="0.10697268566683395"/>
    <s v="N"/>
    <s v="Y"/>
  </r>
  <r>
    <n v="834"/>
    <x v="15"/>
    <s v="EUROPE"/>
    <s v="EUROPE INCL TURKEY"/>
    <s v="IT"/>
    <s v="ITALY"/>
    <s v="Export"/>
    <s v="N"/>
    <s v="DDP"/>
    <s v="IT- RHO VAT EXCLUDED"/>
    <n v="43842"/>
    <x v="0"/>
    <n v="2020"/>
    <n v="2020540048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1.658000000000001"/>
    <n v="548.18723999999997"/>
    <n v="25.308736842105262"/>
    <s v="EUR"/>
    <n v="17.824699900080756"/>
    <n v="487.97969000000001"/>
    <n v="-430.58679000000001"/>
    <n v="-35.466459999999998"/>
    <n v="-13.36769"/>
    <n v="0"/>
    <n v="0"/>
    <n v="0"/>
    <s v=""/>
    <n v="30.77495"/>
    <n v="8.8527400000000007"/>
    <n v="-439.79325"/>
    <n v="-440.83819893705476"/>
    <n v="-450.04465893705475"/>
    <n v="-22.646989999999999"/>
    <n v="-20.572241754234852"/>
    <n v="-58.078429999999997"/>
    <n v="-56.719820821545639"/>
    <n v="-10.533770000000001"/>
    <n v="-15.849491833821409"/>
    <n v="-93.141554409601895"/>
    <n v="-10.963744799999999"/>
    <n v="-10.910019097682305"/>
    <n v="0"/>
    <n v="0"/>
    <n v="0"/>
    <n v="0.875369525435304"/>
    <n v="-18.960503920928684"/>
    <n v="-17.764535708630369"/>
    <n v="-23.673528152969343"/>
    <n v="-4.318511345315032E-2"/>
    <s v="N"/>
    <s v="Y"/>
  </r>
  <r>
    <n v="834"/>
    <x v="15"/>
    <s v="EUROPE"/>
    <s v="EUROPE INCL TURKEY"/>
    <s v="IT"/>
    <s v="ITALY"/>
    <s v="Export"/>
    <s v="N"/>
    <s v="DDP"/>
    <s v="IT- RHO VAT EXCLUDED"/>
    <n v="43852"/>
    <x v="0"/>
    <n v="2020"/>
    <n v="202054010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1.703499999999998"/>
    <n v="534.97781999999995"/>
    <n v="24.653355760368662"/>
    <s v="EUR"/>
    <n v="17.824699900080756"/>
    <n v="468.59687000000002"/>
    <n v="-431.49135999999999"/>
    <n v="-35.540970000000002"/>
    <n v="-13.395770000000001"/>
    <n v="0"/>
    <n v="0"/>
    <n v="0"/>
    <s v=""/>
    <n v="30.839590000000001"/>
    <n v="8.87134"/>
    <n v="-440.71717000000007"/>
    <n v="-441.76430493675923"/>
    <n v="-450.99011493675926"/>
    <n v="-22.692879999999999"/>
    <n v="-20.613927654838061"/>
    <n v="-58.200270000000003"/>
    <n v="-56.838810659406228"/>
    <n v="-10.55578"/>
    <n v="-15.882608876937255"/>
    <n v="-93.33534719118154"/>
    <n v="-10.699556399999999"/>
    <n v="-10.647125301633153"/>
    <n v="0"/>
    <n v="0"/>
    <n v="0"/>
    <n v="0.875369525435304"/>
    <n v="-18.995518701946096"/>
    <n v="-17.797341868757112"/>
    <n v="-37.792109298331113"/>
    <n v="-7.0642385320443965E-2"/>
    <s v="N"/>
    <s v="Y"/>
  </r>
  <r>
    <n v="1482"/>
    <x v="23"/>
    <s v="EUROPE"/>
    <s v="EUROPE INCL TURKEY"/>
    <s v="BE"/>
    <s v="BELGIUM"/>
    <s v="Export"/>
    <s v="N"/>
    <s v="DDP"/>
    <s v="BE- HEIST OP DEN BERG VAT EX"/>
    <n v="43835"/>
    <x v="0"/>
    <n v="2020"/>
    <n v="2020540005"/>
    <s v="ZH"/>
    <s v="manufactured"/>
    <s v="BOPP"/>
    <s v="TSS"/>
    <n v="35"/>
    <s v="TSS35"/>
    <s v="1"/>
    <s v="EG"/>
    <s v="L3"/>
    <s v="FERT"/>
    <s v="10TSS351"/>
    <s v="TRANSPARENT COMMODITIES"/>
    <s v="STANDARD"/>
    <s v="ALIMENTARY PACKING"/>
    <s v="FLEXIBLE PACKAGING"/>
    <s v="STANDARD GRADE COEX"/>
    <n v="12.2546"/>
    <n v="310.14211"/>
    <n v="25.317723265306121"/>
    <s v="EUR"/>
    <n v="18.077300055118414"/>
    <n v="284.11802"/>
    <n v="-239.01222999999999"/>
    <n v="-19.122820000000001"/>
    <n v="-7.3696799999999998"/>
    <n v="0"/>
    <n v="0"/>
    <n v="0"/>
    <s v=""/>
    <n v="15.865500000000001"/>
    <n v="4.0641699999999998"/>
    <n v="-245.57506000000001"/>
    <n v="-244.70263241733238"/>
    <n v="-251.26546241733237"/>
    <n v="-11.64071"/>
    <n v="-10.574275005682399"/>
    <n v="-23.503820000000001"/>
    <n v="-22.954003044191467"/>
    <n v="-4.37446"/>
    <n v="-6.5819709417785273"/>
    <n v="-40.110248991652391"/>
    <n v="-6.2028422000000001"/>
    <n v="-6.1724463763430286"/>
    <n v="0"/>
    <n v="0"/>
    <n v="0"/>
    <n v="1.3826862538187386"/>
    <n v="-16.937906609279548"/>
    <n v="-15.869517394939317"/>
    <n v="-3.2755651802671064"/>
    <n v="-1.056149769622418E-2"/>
    <s v="N"/>
    <s v="Y"/>
  </r>
  <r>
    <n v="3425"/>
    <x v="0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0.30530000000000002"/>
    <n v="7.5804900000000002"/>
    <n v="24.453193548387098"/>
    <s v="EUR"/>
    <n v="18.077302211896161"/>
    <n v="7.36517"/>
    <n v="-5.9545300000000001"/>
    <n v="-0.47641"/>
    <n v="-0.18360000000000001"/>
    <n v="0"/>
    <n v="0"/>
    <n v="0"/>
    <s v=""/>
    <n v="0.39526"/>
    <n v="0.10125000000000001"/>
    <n v="-6.1180299999999992"/>
    <n v="-6.0962954314428943"/>
    <n v="-6.2597954314428943"/>
    <n v="-0.30030000000000001"/>
    <n v="-0.27278875465555147"/>
    <n v="-0.58587"/>
    <n v="-0.57216494014591901"/>
    <n v="-0.10918"/>
    <n v="-0.16427618207124528"/>
    <n v="-1.0092298768727157"/>
    <n v="0"/>
    <n v="0"/>
    <n v="0"/>
    <n v="0"/>
    <n v="0"/>
    <n v="0.875369525435304"/>
    <n v="-0.27136455288494421"/>
    <n v="-0.25424774098224445"/>
    <n v="5.7216950702145719E-2"/>
    <n v="7.547922456483119E-3"/>
    <s v="N"/>
    <s v="N"/>
  </r>
  <r>
    <n v="3425"/>
    <x v="0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35"/>
    <s v="TSS35"/>
    <s v="1"/>
    <s v="EG"/>
    <s v="L3"/>
    <s v="FERT"/>
    <s v="10TSS351"/>
    <s v="TRANSPARENT COMMODITIES"/>
    <s v="STANDARD"/>
    <s v="ALIMENTARY PACKING"/>
    <s v="FLEXIBLE PACKAGING"/>
    <s v="STANDARD GRADE COEX"/>
    <n v="0.90990000000000004"/>
    <n v="22.59263"/>
    <n v="24.827065934065931"/>
    <s v="EUR"/>
    <n v="18.077302211896161"/>
    <n v="21.950939999999999"/>
    <n v="-17.746559999999999"/>
    <n v="-1.4198599999999999"/>
    <n v="-0.54720999999999997"/>
    <n v="0"/>
    <n v="0"/>
    <n v="0"/>
    <s v=""/>
    <n v="1.1779999999999999"/>
    <n v="0.30175999999999997"/>
    <n v="-18.233869999999996"/>
    <n v="-18.169070044458117"/>
    <n v="-18.656380044458118"/>
    <n v="-0.89498999999999995"/>
    <n v="-0.81299769406983668"/>
    <n v="-1.7461"/>
    <n v="-1.7052540699963969"/>
    <n v="-0.32539000000000001"/>
    <n v="-0.48959357834917111"/>
    <n v="-3.0078453424154046"/>
    <n v="0"/>
    <n v="0"/>
    <n v="0"/>
    <n v="0"/>
    <n v="0"/>
    <n v="0.875369525435304"/>
    <n v="-0.79658626814612665"/>
    <n v="-0.74634014288336281"/>
    <n v="0.18206447024311478"/>
    <n v="8.0585779629514052E-3"/>
    <s v="N"/>
    <s v="N"/>
  </r>
  <r>
    <n v="3425"/>
    <x v="0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.5268000000000002"/>
    <n v="60.973469999999999"/>
    <n v="24.10018577075099"/>
    <s v="EUR"/>
    <n v="18.077302211896161"/>
    <n v="59.277059999999999"/>
    <n v="-50.235779999999998"/>
    <n v="-4.13781"/>
    <n v="-1.55959"/>
    <n v="0"/>
    <n v="0"/>
    <n v="0"/>
    <s v=""/>
    <n v="3.5904600000000002"/>
    <n v="1.03281"/>
    <n v="-51.309910000000002"/>
    <n v="-51.431793291656987"/>
    <n v="-52.505923291656984"/>
    <n v="-2.7500300000000002"/>
    <n v="-2.4980927704475731"/>
    <n v="-6.7767999999999997"/>
    <n v="-6.6182725969598435"/>
    <n v="-1.2295"/>
    <n v="-1.8499502276662032"/>
    <n v="-10.96631559507362"/>
    <n v="0"/>
    <n v="0"/>
    <n v="0"/>
    <n v="0"/>
    <n v="0"/>
    <n v="0.875369525435304"/>
    <n v="-2.2146848993513188"/>
    <n v="-2.074989628016382"/>
    <n v="-4.5737585147469879"/>
    <n v="-7.5012271972498656E-2"/>
    <s v="N"/>
    <s v="N"/>
  </r>
  <r>
    <n v="3425"/>
    <x v="0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.6410999999999998"/>
    <n v="63.276670000000003"/>
    <n v="23.968435606060606"/>
    <s v="EUR"/>
    <n v="18.077302211896161"/>
    <n v="63.276670000000003"/>
    <n v="-52.508229999999998"/>
    <n v="-4.32498"/>
    <n v="-1.6301399999999999"/>
    <n v="0"/>
    <n v="0"/>
    <n v="0"/>
    <s v=""/>
    <n v="3.7528899999999998"/>
    <n v="1.0795699999999999"/>
    <n v="-53.630889999999994"/>
    <n v="-53.758345774083381"/>
    <n v="-54.881005774083384"/>
    <n v="-2.86531"/>
    <n v="-2.6028116769966636"/>
    <n v="-7.0828499999999996"/>
    <n v="-6.9171632722490006"/>
    <n v="-1.2848200000000001"/>
    <n v="-1.933186703139562"/>
    <n v="-11.453161652385226"/>
    <n v="0"/>
    <n v="0"/>
    <n v="0"/>
    <n v="0"/>
    <n v="0"/>
    <n v="0.875369525435304"/>
    <n v="-2.3109755471492028"/>
    <n v="-2.1652065683649209"/>
    <n v="-5.2227039948335285"/>
    <n v="-8.2537592367511251E-2"/>
    <s v="N"/>
    <s v="N"/>
  </r>
  <r>
    <n v="3425"/>
    <x v="0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3.1827000000000001"/>
    <n v="79.110060000000004"/>
    <n v="24.877377358490566"/>
    <s v="EUR"/>
    <n v="18.077302211896161"/>
    <n v="76.870639999999995"/>
    <n v="-62.075000000000003"/>
    <n v="-4.9664700000000002"/>
    <n v="-1.91401"/>
    <n v="0"/>
    <n v="0"/>
    <n v="0"/>
    <s v=""/>
    <n v="4.1204999999999998"/>
    <n v="1.05549"/>
    <n v="-63.779490000000003"/>
    <n v="-63.552881404043248"/>
    <n v="-65.257371404043255"/>
    <n v="-3.06792"/>
    <n v="-2.7868600605489822"/>
    <n v="-6.1077899999999996"/>
    <n v="-5.9649125228699917"/>
    <n v="-1.13828"/>
    <n v="-1.7126973120356939"/>
    <n v="-10.464469895454668"/>
    <n v="0"/>
    <n v="0"/>
    <n v="0"/>
    <n v="0"/>
    <n v="0"/>
    <n v="0.875369525435304"/>
    <n v="-2.7836750908842669"/>
    <n v="-2.6080897300759274"/>
    <n v="0.78012897042615403"/>
    <n v="9.8613118284343864E-3"/>
    <s v="N"/>
    <s v="N"/>
  </r>
  <r>
    <n v="3425"/>
    <x v="0"/>
    <s v="EUROPE"/>
    <s v="EUROPE INCL TURKEY"/>
    <s v="IT"/>
    <s v="ITALY"/>
    <s v="Export"/>
    <s v="Y"/>
    <s v="CIF"/>
    <s v="IT- RAVENNA"/>
    <n v="43836"/>
    <x v="0"/>
    <n v="2020"/>
    <n v="2020540010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5.0469999999999997"/>
    <n v="128.00427999999999"/>
    <n v="25.347382178217821"/>
    <s v="EUR"/>
    <n v="18.077302211896161"/>
    <n v="123.87868"/>
    <n v="-98.436099999999996"/>
    <n v="-7.8756399999999998"/>
    <n v="-3.0351599999999999"/>
    <n v="0"/>
    <n v="0"/>
    <n v="0"/>
    <s v=""/>
    <n v="6.5341399999999998"/>
    <n v="1.6738"/>
    <n v="-101.13896000000001"/>
    <n v="-100.77966635805947"/>
    <n v="-103.48252635805947"/>
    <n v="-4.9234999999999998"/>
    <n v="-4.4724456661558687"/>
    <n v="-9.6829499999999999"/>
    <n v="-9.4564400074861759"/>
    <n v="-1.80348"/>
    <n v="-2.7135813229698611"/>
    <n v="-16.642466996611905"/>
    <n v="0"/>
    <n v="0"/>
    <n v="0"/>
    <n v="0"/>
    <n v="0"/>
    <n v="0.875369525435304"/>
    <n v="-4.4206161034482854"/>
    <n v="-4.1417777160010791"/>
    <n v="3.7375089293275368"/>
    <n v="2.919831219180747E-2"/>
    <s v="N"/>
    <s v="N"/>
  </r>
  <r>
    <n v="3425"/>
    <x v="0"/>
    <s v="EUROPE"/>
    <s v="EUROPE INCL TURKEY"/>
    <s v="IT"/>
    <s v="ITALY"/>
    <s v="Export"/>
    <s v="Y"/>
    <s v="CIF"/>
    <s v="IT- RAVENNA"/>
    <n v="43850"/>
    <x v="0"/>
    <n v="2020"/>
    <n v="2020540091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.5038"/>
    <n v="37.140599999999999"/>
    <n v="24.760400000000001"/>
    <s v="EUR"/>
    <n v="18.077302211896161"/>
    <n v="36.097230000000003"/>
    <n v="-29.897349999999999"/>
    <n v="-2.46258"/>
    <n v="-0.92817000000000005"/>
    <n v="0"/>
    <n v="0"/>
    <n v="0"/>
    <s v=""/>
    <n v="2.1368299999999998"/>
    <n v="0.61468999999999996"/>
    <n v="-30.536580000000001"/>
    <n v="-30.609146014420819"/>
    <n v="-31.24837601442082"/>
    <n v="-1.6174200000000001"/>
    <n v="-1.469244047802138"/>
    <n v="-4.0339299999999998"/>
    <n v="-3.9395656323123336"/>
    <n v="-0.73224"/>
    <n v="-1.1017548228599436"/>
    <n v="-6.5105645029744146"/>
    <n v="0"/>
    <n v="0"/>
    <n v="0"/>
    <n v="0"/>
    <n v="0"/>
    <n v="0.875369525435304"/>
    <n v="-1.3130542881529559"/>
    <n v="-1.2302310047527956"/>
    <n v="-1.8485715221480314"/>
    <n v="-4.9772257910427713E-2"/>
    <s v="N"/>
    <s v="N"/>
  </r>
  <r>
    <n v="3712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6.7915999999999999"/>
    <n v="171.72447"/>
    <n v="25.290790868924891"/>
    <s v="EUR"/>
    <n v="17.558900089747553"/>
    <n v="158.34547000000001"/>
    <n v="-135.02510000000001"/>
    <n v="-11.12171"/>
    <n v="-4.1918899999999999"/>
    <n v="0"/>
    <n v="0"/>
    <n v="0"/>
    <s v=""/>
    <n v="9.6505299999999998"/>
    <n v="2.7761100000000001"/>
    <n v="-137.91206000000003"/>
    <n v="-138.23977715455626"/>
    <n v="-141.12673715455625"/>
    <n v="-7.2271700000000001"/>
    <n v="-6.5650706093372015"/>
    <n v="-18.212789999999998"/>
    <n v="-17.786744329356669"/>
    <n v="-3.3034300000000001"/>
    <n v="-4.970460415273986"/>
    <n v="-29.322275353967857"/>
    <n v="-3.4344893999999999"/>
    <n v="-3.4176593516466602"/>
    <n v="0"/>
    <n v="0"/>
    <n v="0"/>
    <n v="1.840617511701935"/>
    <n v="-12.497792904456139"/>
    <n v="-11.70947192417257"/>
    <n v="-13.851673784343344"/>
    <n v="-8.0662201399389052E-2"/>
    <s v="N"/>
    <s v="Y"/>
  </r>
  <r>
    <n v="3712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35"/>
    <s v="TSS35"/>
    <s v="1"/>
    <s v="EG"/>
    <s v="L3"/>
    <s v="FERT"/>
    <s v="10TSS351"/>
    <s v="TRANSPARENT COMMODITIES"/>
    <s v="STANDARD"/>
    <s v="ALIMENTARY PACKING"/>
    <s v="FLEXIBLE PACKAGING"/>
    <s v="STANDARD GRADE COEX"/>
    <n v="0.95720000000000005"/>
    <n v="24.202660000000002"/>
    <n v="25.211104166666669"/>
    <s v="EUR"/>
    <n v="17.558900089747553"/>
    <n v="22.31701"/>
    <n v="-19.030290000000001"/>
    <n v="-1.56748"/>
    <n v="-0.59079999999999999"/>
    <n v="0"/>
    <n v="0"/>
    <n v="0"/>
    <s v=""/>
    <n v="1.3601300000000001"/>
    <n v="0.39126"/>
    <n v="-19.437180000000001"/>
    <n v="-19.483363084245674"/>
    <n v="-19.890253084245675"/>
    <n v="-1.0158199999999999"/>
    <n v="-0.92275815102964454"/>
    <n v="-2.5666799999999999"/>
    <n v="-2.5066385180564414"/>
    <n v="-0.46545999999999998"/>
    <n v="-0.70034797313502306"/>
    <n v="-4.1297446422211088"/>
    <n v="-0.48405320000000002"/>
    <n v="-0.48168119129279924"/>
    <n v="0"/>
    <n v="0"/>
    <n v="0"/>
    <n v="1.840617511701935"/>
    <n v="-1.7669928112338575"/>
    <n v="-1.6555365312526755"/>
    <n v="-1.9545554490122568"/>
    <n v="-8.0757877399106406E-2"/>
    <s v="N"/>
    <s v="Y"/>
  </r>
  <r>
    <n v="834"/>
    <x v="15"/>
    <s v="EUROPE"/>
    <s v="EUROPE INCL TURKEY"/>
    <s v="IT"/>
    <s v="ITALY"/>
    <s v="Export"/>
    <s v="N"/>
    <s v="DDP"/>
    <s v="IT-RHO VAT EXCL"/>
    <n v="43850"/>
    <x v="0"/>
    <n v="2020"/>
    <n v="2020540092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7.2769000000000004"/>
    <n v="179.33948000000001"/>
    <n v="24.634543956043956"/>
    <s v="EUR"/>
    <n v="17.824699900080756"/>
    <n v="160.97752"/>
    <n v="-144.67344"/>
    <n v="-11.916410000000001"/>
    <n v="-4.4914399999999999"/>
    <n v="0"/>
    <n v="0"/>
    <n v="0"/>
    <s v=""/>
    <n v="10.340109999999999"/>
    <n v="2.97445"/>
    <n v="-147.76673000000002"/>
    <n v="-148.11782480281863"/>
    <n v="-151.21111480281863"/>
    <n v="-7.9946900000000003"/>
    <n v="-7.2622761537035982"/>
    <n v="-19.509440000000001"/>
    <n v="-19.053062232031678"/>
    <n v="-3.5364800000000001"/>
    <n v="-5.3211158854306424"/>
    <n v="-31.63645427116592"/>
    <n v="-3.5867896000000004"/>
    <n v="-3.5692132340920852"/>
    <n v="0"/>
    <n v="0"/>
    <n v="0"/>
    <n v="0.875369525435304"/>
    <n v="-6.3726901451690132"/>
    <n v="-5.9707211430669025"/>
    <n v="-13.048023451143528"/>
    <n v="-7.2756001362017597E-2"/>
    <s v="N"/>
    <s v="Y"/>
  </r>
  <r>
    <n v="7655"/>
    <x v="33"/>
    <s v="MEA"/>
    <s v="REST OF AFRICA"/>
    <s v="KE"/>
    <s v="KENYA"/>
    <s v="Export"/>
    <s v="N"/>
    <s v="CFR"/>
    <s v="KE-MOMBASA"/>
    <n v="43861"/>
    <x v="0"/>
    <n v="2020"/>
    <n v="202054018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2.308700000000002"/>
    <n v="618.65896999999995"/>
    <n v="27.730119677274764"/>
    <s v="USD"/>
    <n v="15.846700060187269"/>
    <n v="589.28567999999996"/>
    <n v="-363.16867000000002"/>
    <n v="-34.95917"/>
    <n v="-12.04069"/>
    <n v="0"/>
    <n v="0"/>
    <n v="0"/>
    <s v=""/>
    <n v="-24.75386"/>
    <n v="12.17244"/>
    <n v="-422.74994999999996"/>
    <n v="-371.81498854891856"/>
    <n v="-431.39626854891856"/>
    <n v="-25.037749999999999"/>
    <n v="-22.743978161428682"/>
    <n v="-24.31062"/>
    <n v="-23.74192984315664"/>
    <n v="-4.9445300000000003"/>
    <n v="-7.4397189094773264"/>
    <n v="-53.925626914062654"/>
    <n v="-12.3731794"/>
    <n v="-12.312547037126338"/>
    <n v="0"/>
    <n v="0"/>
    <n v="0"/>
    <n v="2.2067113002932519"/>
    <n v="-49.231729109542449"/>
    <n v="-46.126348403573829"/>
    <n v="74.898179096318572"/>
    <n v="0.1210653732157453"/>
    <s v="N"/>
    <s v="Y"/>
  </r>
  <r>
    <n v="8227"/>
    <x v="32"/>
    <s v="EUROPE"/>
    <s v="EUROPE INCL TURKEY"/>
    <s v="GB"/>
    <s v="UNITED KINGDOM"/>
    <s v="Export"/>
    <s v="N"/>
    <s v="DDP"/>
    <s v="WIGAN UK - VAT EXCL"/>
    <n v="43852"/>
    <x v="0"/>
    <n v="2020"/>
    <n v="202054010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3.366799999999998"/>
    <n v="869.56661999999994"/>
    <n v="26.058334432124663"/>
    <s v="GBP"/>
    <n v="20.683199918903387"/>
    <n v="798.76944000000003"/>
    <n v="-543.18613000000005"/>
    <n v="-52.287930000000003"/>
    <n v="-18.009049999999998"/>
    <n v="0"/>
    <n v="0"/>
    <n v="0"/>
    <s v=""/>
    <n v="-37.02393"/>
    <n v="18.20607"/>
    <n v="-632.30097000000001"/>
    <n v="-556.11830366832419"/>
    <n v="-645.23314366832415"/>
    <n v="-36.042270000000002"/>
    <n v="-32.740346148049092"/>
    <n v="-36.417169999999999"/>
    <n v="-35.565275391014652"/>
    <n v="-7.4305700000000003"/>
    <n v="-11.180304728092445"/>
    <n v="-79.485926267156174"/>
    <n v="-17.3913324"/>
    <n v="-17.306109552836457"/>
    <n v="0.01"/>
    <n v="-8.6956661999999998"/>
    <n v="-8.7463551363042917"/>
    <n v="1.4317122374301721"/>
    <n v="-47.776237363044835"/>
    <n v="-44.762664441791905"/>
    <n v="74.032420933586963"/>
    <n v="8.5137146747407313E-2"/>
    <s v="Y"/>
    <s v="Y"/>
  </r>
  <r>
    <n v="8227"/>
    <x v="32"/>
    <s v="EUROPE"/>
    <s v="EUROPE INCL TURKEY"/>
    <s v="GB"/>
    <s v="UNITED KINGDOM"/>
    <s v="Export"/>
    <s v="N"/>
    <s v="DDP"/>
    <s v="WIGAN UK - VAT EXCL"/>
    <n v="43856"/>
    <x v="0"/>
    <n v="2020"/>
    <n v="202054013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8.0485000000000007"/>
    <n v="210.89554000000001"/>
    <n v="26.198203726708073"/>
    <s v="GBP"/>
    <n v="20.683199918903387"/>
    <n v="193.82607999999999"/>
    <n v="-131.01750000000001"/>
    <n v="-12.61195"/>
    <n v="-4.3437900000000003"/>
    <n v="0"/>
    <n v="0"/>
    <n v="0"/>
    <s v=""/>
    <n v="-8.9307700000000008"/>
    <n v="4.3917799999999998"/>
    <n v="-152.51223000000002"/>
    <n v="-134.13676422640737"/>
    <n v="-155.63149422640737"/>
    <n v="-8.6113700000000009"/>
    <n v="-7.8224605333938602"/>
    <n v="-8.7845499999999994"/>
    <n v="-8.579055976511567"/>
    <n v="-1.7927299999999999"/>
    <n v="-2.6974064836470375"/>
    <n v="-19.098922993552463"/>
    <n v="-4.2179108000000003"/>
    <n v="-4.1972417472103558"/>
    <n v="0.01"/>
    <n v="-2.1089554000000001"/>
    <n v="-2.1212489613534928"/>
    <n v="1.4317122374301721"/>
    <n v="-11.525283511312885"/>
    <n v="-10.798305326833232"/>
    <n v="19.048326744643099"/>
    <n v="9.0321145457334454E-2"/>
    <s v="Y"/>
    <s v="Y"/>
  </r>
  <r>
    <n v="8227"/>
    <x v="32"/>
    <s v="EUROPE"/>
    <s v="EUROPE INCL TURKEY"/>
    <s v="GB"/>
    <s v="UNITED KINGDOM"/>
    <s v="Export"/>
    <s v="N"/>
    <s v="DDP"/>
    <s v="WIGAN UK - VAT EXCL"/>
    <n v="43861"/>
    <x v="0"/>
    <n v="2020"/>
    <n v="202054018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9.422799999999999"/>
    <n v="764.60281999999995"/>
    <n v="25.989218898708359"/>
    <s v="GBP"/>
    <n v="20.683199918903387"/>
    <n v="701.05353000000002"/>
    <n v="-478.98097000000001"/>
    <n v="-46.10745"/>
    <n v="-15.88035"/>
    <n v="0"/>
    <n v="0"/>
    <n v="0"/>
    <s v=""/>
    <n v="-32.647530000000003"/>
    <n v="16.054130000000001"/>
    <n v="-557.56217000000004"/>
    <n v="-490.3845474217253"/>
    <n v="-568.96574742172527"/>
    <n v="-31.590540000000001"/>
    <n v="-28.696450434553395"/>
    <n v="-32.123089999999998"/>
    <n v="-31.371645360151515"/>
    <n v="-6.5587999999999997"/>
    <n v="-9.8686080140033283"/>
    <n v="-69.936703808708245"/>
    <n v="-15.2920564"/>
    <n v="-15.217120647211244"/>
    <n v="0.01"/>
    <n v="-7.6460281999999999"/>
    <n v="-7.6905985672952184"/>
    <n v="1.4317122374301721"/>
    <n v="-42.120974025195665"/>
    <n v="-39.464117107507285"/>
    <n v="63.328532447552682"/>
    <n v="8.2825397436479098E-2"/>
    <s v="Y"/>
    <s v="Y"/>
  </r>
  <r>
    <n v="8592"/>
    <x v="8"/>
    <s v="MEA"/>
    <s v="EGYPT"/>
    <s v="EG"/>
    <s v="EGYPT"/>
    <s v="Local"/>
    <s v="N"/>
    <s v="DDP"/>
    <s v="EG- 6TH OF OCTOBER"/>
    <n v="43836"/>
    <x v="0"/>
    <n v="2020"/>
    <n v="202054001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7.5791000000000004"/>
    <n v="217.14122"/>
    <n v="28.64659894459103"/>
    <s v="EGP"/>
    <n v="1"/>
    <n v="216.71122"/>
    <n v="-116.57438999999999"/>
    <n v="-12.005750000000001"/>
    <n v="-3.9779499999999999"/>
    <n v="0"/>
    <n v="0"/>
    <n v="0"/>
    <s v=""/>
    <n v="-21.54626"/>
    <n v="6.7034599999999998"/>
    <n v="-147.40088999999998"/>
    <n v="-119.34979270912098"/>
    <n v="-150.17629270912099"/>
    <n v="-7.1733099999999999"/>
    <n v="-6.5161448606667118"/>
    <n v="-13.27502"/>
    <n v="-12.964481922159996"/>
    <n v="-2.5091899999999998"/>
    <n v="-3.7754181470172918"/>
    <n v="-23.256044929843998"/>
    <n v="0"/>
    <n v="0"/>
    <n v="0"/>
    <n v="0"/>
    <n v="0"/>
    <n v="0.17066029370754746"/>
    <n v="-1.2936050263032097"/>
    <n v="-1.2120085404091689"/>
    <n v="42.496873820625851"/>
    <n v="0.19571076288797609"/>
    <s v="N"/>
    <s v="N"/>
  </r>
  <r>
    <n v="3425"/>
    <x v="0"/>
    <s v="EUROPE"/>
    <s v="EUROPE INCL TURKEY"/>
    <s v="IT"/>
    <s v="ITALY"/>
    <s v="Export"/>
    <s v="Y"/>
    <s v="CIF"/>
    <s v="IT- RAVENNA"/>
    <n v="43845"/>
    <x v="0"/>
    <n v="2020"/>
    <n v="202054007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2548999999999999"/>
    <n v="30.53698"/>
    <n v="24.429583999999998"/>
    <s v="EUR"/>
    <n v="18.077302211896161"/>
    <n v="29.69201"/>
    <n v="-20.428830000000001"/>
    <n v="-1.96651"/>
    <n v="-0.67730000000000001"/>
    <n v="0"/>
    <n v="0"/>
    <n v="0"/>
    <s v=""/>
    <n v="-1.3924399999999999"/>
    <n v="0.68472999999999995"/>
    <n v="-23.780350000000002"/>
    <n v="-20.9151995201508"/>
    <n v="-24.266719520150801"/>
    <n v="-1.3476999999999999"/>
    <n v="-1.2242337817159064"/>
    <n v="-1.3701000000000001"/>
    <n v="-1.3380497115297312"/>
    <n v="-0.27976000000000001"/>
    <n v="-0.42093702780959497"/>
    <n v="-2.9832205210552325"/>
    <n v="0"/>
    <n v="0"/>
    <n v="0"/>
    <n v="0"/>
    <n v="0"/>
    <n v="0.875369525435304"/>
    <n v="-1.0942119067941301"/>
    <n v="-1.0251925039606633"/>
    <n v="2.261847454833303"/>
    <n v="7.4069127164287457E-2"/>
    <s v="N"/>
    <s v="N"/>
  </r>
  <r>
    <n v="3425"/>
    <x v="0"/>
    <s v="EUROPE"/>
    <s v="EUROPE INCL TURKEY"/>
    <s v="IT"/>
    <s v="ITALY"/>
    <s v="Export"/>
    <s v="Y"/>
    <s v="CIF"/>
    <s v="IT- RAVENNA"/>
    <n v="43850"/>
    <x v="0"/>
    <n v="2020"/>
    <n v="202054009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0708000000000002"/>
    <n v="149.93566999999999"/>
    <n v="24.701098846787477"/>
    <s v="EUR"/>
    <n v="18.077302211896161"/>
    <n v="145.72313"/>
    <n v="-98.827960000000004"/>
    <n v="-9.5133100000000006"/>
    <n v="-3.2766000000000002"/>
    <n v="0"/>
    <n v="0"/>
    <n v="0"/>
    <s v=""/>
    <n v="-6.7363"/>
    <n v="3.3124699999999998"/>
    <n v="-115.04170000000001"/>
    <n v="-101.18085575970247"/>
    <n v="-117.39459575970247"/>
    <n v="-6.5573800000000002"/>
    <n v="-5.9566417715724942"/>
    <n v="-6.6285299999999996"/>
    <n v="-6.4734710271995972"/>
    <n v="-1.3536300000000001"/>
    <n v="-2.0367207211677942"/>
    <n v="-14.466833519939886"/>
    <n v="0"/>
    <n v="0"/>
    <n v="0"/>
    <n v="0"/>
    <n v="0"/>
    <n v="0.875369525435304"/>
    <n v="-5.3134930193922951"/>
    <n v="-4.9783347992329805"/>
    <n v="13.095905921124652"/>
    <n v="8.7343498189087709E-2"/>
    <s v="N"/>
    <s v="N"/>
  </r>
  <r>
    <n v="3712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71.038399999999996"/>
    <n v="1796.1931"/>
    <n v="25.284249718468466"/>
    <s v="EUR"/>
    <n v="17.558900089747553"/>
    <n v="1656.2507800000001"/>
    <n v="-1156.45127"/>
    <n v="-111.32176"/>
    <n v="-38.341549999999998"/>
    <n v="0"/>
    <n v="0"/>
    <n v="0"/>
    <s v=""/>
    <n v="-78.824510000000004"/>
    <n v="38.761159999999997"/>
    <n v="-1346.1779300000001"/>
    <n v="-1183.9840581855046"/>
    <n v="-1373.7107181855047"/>
    <n v="-73.895150000000001"/>
    <n v="-67.125427717566339"/>
    <n v="-77.404020000000003"/>
    <n v="-75.593333794789828"/>
    <n v="-15.73931"/>
    <n v="-23.681935842056891"/>
    <n v="-166.40069735441307"/>
    <n v="-35.923862"/>
    <n v="-35.747824090406013"/>
    <n v="0"/>
    <n v="0"/>
    <n v="0"/>
    <n v="1.840617511701935"/>
    <n v="-130.75746803130548"/>
    <n v="-122.50970331269801"/>
    <n v="97.82415705697818"/>
    <n v="5.4461937893525027E-2"/>
    <s v="N"/>
    <s v="Y"/>
  </r>
  <r>
    <n v="3712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0.756799999999998"/>
    <n v="1274.74424"/>
    <n v="25.113164696611506"/>
    <s v="EUR"/>
    <n v="17.558900089747553"/>
    <n v="1158.5871500000001"/>
    <n v="-826.28228999999999"/>
    <n v="-79.539199999999994"/>
    <n v="-27.39498"/>
    <n v="0"/>
    <n v="0"/>
    <n v="0"/>
    <s v=""/>
    <n v="-56.319830000000003"/>
    <n v="27.694700000000001"/>
    <n v="-961.84160000000008"/>
    <n v="-845.9544161519334"/>
    <n v="-981.51372615193338"/>
    <n v="-52.757060000000003"/>
    <n v="-47.923851803823531"/>
    <n v="-55.311700000000002"/>
    <n v="-54.017812005852882"/>
    <n v="-11.2499"/>
    <n v="-16.927006967240359"/>
    <n v="-118.86867077691677"/>
    <n v="-25.494884800000001"/>
    <n v="-25.369952067947654"/>
    <n v="0"/>
    <n v="0"/>
    <n v="0"/>
    <n v="1.840617511701935"/>
    <n v="-93.429744893990218"/>
    <n v="-87.536494089985212"/>
    <n v="61.455396913216987"/>
    <n v="4.8209982037821945E-2"/>
    <s v="N"/>
    <s v="Y"/>
  </r>
  <r>
    <n v="4060"/>
    <x v="27"/>
    <s v="EUROPE"/>
    <s v="EUROPE INCL TURKEY"/>
    <s v="GB"/>
    <s v="UNITED KINGDOM"/>
    <s v="Export"/>
    <s v="N"/>
    <s v="DDP"/>
    <s v="GB-NELSON  VAT EX"/>
    <n v="43856"/>
    <x v="0"/>
    <n v="2020"/>
    <n v="202054013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333600000000001"/>
    <n v="257.87828999999999"/>
    <n v="24.964016456921588"/>
    <s v="GBP"/>
    <n v="20.796100820434745"/>
    <n v="237.69920999999999"/>
    <n v="-168.22311999999999"/>
    <n v="-16.19342"/>
    <n v="-5.5773400000000004"/>
    <n v="0"/>
    <n v="0"/>
    <n v="0"/>
    <s v=""/>
    <n v="-11.46626"/>
    <n v="5.6383999999999999"/>
    <n v="-195.82174000000001"/>
    <n v="-172.22817550991761"/>
    <n v="-199.82679550991762"/>
    <n v="-11.155939999999999"/>
    <n v="-10.13391601602415"/>
    <n v="-11.28646"/>
    <n v="-11.022439637392781"/>
    <n v="-2.30633"/>
    <n v="-3.470187644223989"/>
    <n v="-24.626543297640922"/>
    <n v="-5.1575657999999995"/>
    <n v="-5.1322921503566112"/>
    <n v="0"/>
    <n v="0"/>
    <n v="0"/>
    <n v="1.4317122374301721"/>
    <n v="-14.789587412653677"/>
    <n v="-13.856707332445625"/>
    <n v="14.435951709639218"/>
    <n v="5.5979709302552062E-2"/>
    <s v="N"/>
    <s v="Y"/>
  </r>
  <r>
    <n v="4060"/>
    <x v="27"/>
    <s v="EUROPE"/>
    <s v="EUROPE INCL TURKEY"/>
    <s v="GB"/>
    <s v="UNITED KINGDOM"/>
    <s v="Export"/>
    <s v="N"/>
    <s v="DDP"/>
    <s v="GB-NELSON VAT EX"/>
    <n v="43856"/>
    <x v="0"/>
    <n v="2020"/>
    <n v="202054012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5.495100000000001"/>
    <n v="386.68518999999998"/>
    <n v="24.947431612903223"/>
    <s v="GBP"/>
    <n v="20.796100820434745"/>
    <n v="357.49410999999998"/>
    <n v="-252.24858"/>
    <n v="-24.28181"/>
    <n v="-8.3631600000000006"/>
    <n v="0"/>
    <n v="0"/>
    <n v="0"/>
    <s v=""/>
    <n v="-17.193380000000001"/>
    <n v="8.4546700000000001"/>
    <n v="-293.63225999999997"/>
    <n v="-258.2541133963482"/>
    <n v="-299.63779339634823"/>
    <n v="-17.01923"/>
    <n v="-15.460055134520148"/>
    <n v="-16.92013"/>
    <n v="-16.52432308995369"/>
    <n v="-3.45594"/>
    <n v="-5.1999324845878307"/>
    <n v="-37.18431070906167"/>
    <n v="-7.7337037999999998"/>
    <n v="-7.695806286353748"/>
    <n v="0"/>
    <n v="0"/>
    <n v="0"/>
    <n v="1.4317122374301721"/>
    <n v="-22.191539680167669"/>
    <n v="-20.791768020610569"/>
    <n v="21.375511587625759"/>
    <n v="5.5278847342526256E-2"/>
    <s v="N"/>
    <s v="Y"/>
  </r>
  <r>
    <n v="4222"/>
    <x v="9"/>
    <s v="MEA"/>
    <s v="EGYPT"/>
    <s v="EG"/>
    <s v="EGYPT"/>
    <s v="Local"/>
    <s v="N"/>
    <s v="DDP"/>
    <s v="EG- 10TH OF RAMADAN"/>
    <n v="43860"/>
    <x v="0"/>
    <n v="2020"/>
    <n v="202054018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6534"/>
    <n v="74.295199999999994"/>
    <n v="28.035924528301887"/>
    <s v="EGP"/>
    <n v="1"/>
    <n v="72.757990000000007"/>
    <n v="-43.195309999999999"/>
    <n v="-4.1580500000000002"/>
    <n v="-1.4321200000000001"/>
    <n v="0"/>
    <n v="0"/>
    <n v="0"/>
    <s v=""/>
    <n v="-2.9442900000000001"/>
    <n v="1.4478"/>
    <n v="-50.281970000000001"/>
    <n v="-44.223703804122167"/>
    <n v="-51.310363804122169"/>
    <n v="-2.8662800000000002"/>
    <n v="-2.6036928128342125"/>
    <n v="-2.90374"/>
    <n v="-2.8358137868457352"/>
    <n v="-0.59575999999999996"/>
    <n v="-0.89640207208980649"/>
    <n v="-6.3359086717697544"/>
    <n v="0"/>
    <n v="0"/>
    <n v="0.02"/>
    <n v="-1.4859039999999999"/>
    <n v="-1.4945656587479279"/>
    <n v="0.17066029370754746"/>
    <n v="-0.45224977832500074"/>
    <n v="-0.4237233023857912"/>
    <n v="14.730638562974352"/>
    <n v="0.19827173980249535"/>
    <s v="Y"/>
    <s v="N"/>
  </r>
  <r>
    <n v="4434"/>
    <x v="34"/>
    <s v="MEA"/>
    <s v="EGYPT"/>
    <s v="EG"/>
    <s v="EGYPT"/>
    <s v="Local"/>
    <s v="N"/>
    <s v="DDP"/>
    <s v="TANTA"/>
    <n v="43851"/>
    <x v="0"/>
    <n v="2020"/>
    <n v="202054009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0413000000000001"/>
    <n v="89.718350000000001"/>
    <n v="29.512615131578947"/>
    <s v="EGP"/>
    <n v="1"/>
    <n v="88.618350000000007"/>
    <n v="-49.51005"/>
    <n v="-4.7659200000000004"/>
    <n v="-1.6414800000000001"/>
    <n v="0"/>
    <n v="0"/>
    <n v="0"/>
    <s v=""/>
    <n v="-3.3746499999999999"/>
    <n v="1.6594500000000001"/>
    <n v="-57.632650000000005"/>
    <n v="-50.688785114107958"/>
    <n v="-58.811385114107964"/>
    <n v="-3.2341500000000001"/>
    <n v="-2.9378613082559166"/>
    <n v="-3.3144200000000001"/>
    <n v="-3.236886887736933"/>
    <n v="-0.67420999999999998"/>
    <n v="-1.0144407832410174"/>
    <n v="-7.189188979233867"/>
    <n v="0"/>
    <n v="0"/>
    <n v="0"/>
    <n v="0"/>
    <n v="0"/>
    <n v="0.17066029370754746"/>
    <n v="-0.51880729287094429"/>
    <n v="-0.48608258085011524"/>
    <n v="23.231693325808052"/>
    <n v="0.25894026501610934"/>
    <s v="N"/>
    <s v="N"/>
  </r>
  <r>
    <n v="5680"/>
    <x v="0"/>
    <s v="EUROPE"/>
    <s v="EUROPE INCL TURKEY"/>
    <s v="GB"/>
    <s v="UNITED KINGDOM"/>
    <s v="Export"/>
    <s v="Y"/>
    <s v="CIF"/>
    <s v="GB- FELIXSTOWE PORT"/>
    <n v="43852"/>
    <x v="0"/>
    <n v="2020"/>
    <n v="202054010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983700000000001"/>
    <n v="275.96284000000003"/>
    <n v="25.133227686703098"/>
    <s v="EUR"/>
    <n v="18.077300054537478"/>
    <n v="268.37610999999998"/>
    <n v="-178.80627999999999"/>
    <n v="-17.212160000000001"/>
    <n v="-5.9282300000000001"/>
    <n v="0"/>
    <n v="0"/>
    <n v="0"/>
    <s v=""/>
    <n v="-12.187580000000001"/>
    <n v="5.9931000000000001"/>
    <n v="-208.14115000000001"/>
    <n v="-183.06329934978896"/>
    <n v="-212.39816934978896"/>
    <n v="-11.789529999999999"/>
    <n v="-10.709461227686523"/>
    <n v="-11.99151"/>
    <n v="-11.710996639884597"/>
    <n v="-2.4483000000000001"/>
    <n v="-3.683800847820387"/>
    <n v="-26.104258715391506"/>
    <n v="0"/>
    <n v="0"/>
    <n v="0"/>
    <n v="0"/>
    <n v="0"/>
    <n v="1.4317122374301721"/>
    <n v="-15.72020036698329"/>
    <n v="-14.728620184922843"/>
    <n v="22.731791749896718"/>
    <n v="8.2372654774449758E-2"/>
    <s v="N"/>
    <s v="N"/>
  </r>
  <r>
    <n v="5981"/>
    <x v="21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6101999999999999"/>
    <n v="132.58181999999999"/>
    <n v="23.633122994652403"/>
    <s v="EUR"/>
    <n v="18.077300281210629"/>
    <n v="125.48743"/>
    <n v="-91.329809999999995"/>
    <n v="-8.7915600000000005"/>
    <n v="-3.02799"/>
    <n v="0"/>
    <n v="0"/>
    <n v="0"/>
    <s v=""/>
    <n v="-6.2250699999999997"/>
    <n v="3.0611299999999999"/>
    <n v="-106.3133"/>
    <n v="-93.504189828172414"/>
    <n v="-108.48767982817242"/>
    <n v="-6.1158299999999999"/>
    <n v="-5.5555432879955413"/>
    <n v="-6.1286199999999997"/>
    <n v="-5.9852552536861108"/>
    <n v="-1.2527999999999999"/>
    <n v="-1.8850082515007882"/>
    <n v="-13.425806793182442"/>
    <n v="0"/>
    <n v="0"/>
    <n v="0"/>
    <n v="0"/>
    <n v="0"/>
    <n v="1.5608492918629158"/>
    <n v="-8.7563645273509572"/>
    <n v="-8.2040409354421531"/>
    <n v="2.4642924432029805"/>
    <n v="1.8586955912982494E-2"/>
    <s v="N"/>
    <s v="N"/>
  </r>
  <r>
    <n v="1482"/>
    <x v="23"/>
    <s v="EUROPE"/>
    <s v="EUROPE INCL TURKEY"/>
    <s v="BE"/>
    <s v="BELGIUM"/>
    <s v="Export"/>
    <s v="N"/>
    <s v="DDP"/>
    <s v="BE- HEIST OP DEN BERG VAT EX"/>
    <n v="43853"/>
    <x v="0"/>
    <n v="2020"/>
    <n v="202054011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413799999999998"/>
    <n v="526.87156000000004"/>
    <n v="24.608666978047644"/>
    <s v="EUR"/>
    <n v="18.077300055118414"/>
    <n v="486.60275999999999"/>
    <n v="-348.60041000000001"/>
    <n v="-33.556809999999999"/>
    <n v="-11.55766"/>
    <n v="0"/>
    <n v="0"/>
    <n v="0"/>
    <s v=""/>
    <n v="-23.760840000000002"/>
    <n v="11.68416"/>
    <n v="-405.79156"/>
    <n v="-356.89988746082724"/>
    <n v="-414.09103746082724"/>
    <n v="-22.76512"/>
    <n v="-20.679549565048909"/>
    <n v="-23.36252"/>
    <n v="-22.81600842756556"/>
    <n v="-4.7631199999999998"/>
    <n v="-7.1667628535188657"/>
    <n v="-50.662320846133333"/>
    <n v="-10.5374312"/>
    <n v="-10.485794564692291"/>
    <n v="0"/>
    <n v="0"/>
    <n v="0"/>
    <n v="1.3826862538187386"/>
    <n v="-29.603312694259191"/>
    <n v="-27.736029993930675"/>
    <n v="23.896377134416507"/>
    <n v="4.5355223072614713E-2"/>
    <s v="N"/>
    <s v="Y"/>
  </r>
  <r>
    <n v="1482"/>
    <x v="23"/>
    <s v="EUROPE"/>
    <s v="EUROPE INCL TURKEY"/>
    <s v="BE"/>
    <s v="BELGIUM"/>
    <s v="Export"/>
    <s v="N"/>
    <s v="DDP"/>
    <s v="BE- HEIST OP DEN BERG VAT EX"/>
    <n v="43853"/>
    <x v="0"/>
    <n v="2020"/>
    <n v="202054011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9619999999999997"/>
    <n v="171.29513"/>
    <n v="24.611369252873562"/>
    <s v="EUR"/>
    <n v="18.077300055118414"/>
    <n v="157.69087999999999"/>
    <n v="-113.33607000000001"/>
    <n v="-10.9099"/>
    <n v="-3.7576000000000001"/>
    <n v="0"/>
    <n v="0"/>
    <n v="0"/>
    <s v=""/>
    <n v="-7.7250800000000002"/>
    <n v="3.7987099999999998"/>
    <n v="-131.92993999999999"/>
    <n v="-116.03437479678364"/>
    <n v="-134.62824479678363"/>
    <n v="-7.4606500000000002"/>
    <n v="-6.7771609138226436"/>
    <n v="-7.5998999999999999"/>
    <n v="-7.4221180955074839"/>
    <n v="-1.5512900000000001"/>
    <n v="-2.3341271156374988"/>
    <n v="-16.533406124967627"/>
    <n v="-3.4259026000000001"/>
    <n v="-3.4091146295925698"/>
    <n v="0"/>
    <n v="0"/>
    <n v="0"/>
    <n v="1.3826862538187386"/>
    <n v="-9.6234963265784206"/>
    <n v="-9.0164768219410334"/>
    <n v="7.7078876267151379"/>
    <n v="4.4997704410599054E-2"/>
    <s v="N"/>
    <s v="Y"/>
  </r>
  <r>
    <n v="3425"/>
    <x v="0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9.3445999999999998"/>
    <n v="232.02448000000001"/>
    <n v="24.842021413276232"/>
    <s v="EUR"/>
    <n v="18.077302211896161"/>
    <n v="225.43433999999999"/>
    <n v="-147.94918000000001"/>
    <n v="-14.69896"/>
    <n v="-4.6248500000000003"/>
    <n v="0"/>
    <n v="0"/>
    <n v="0"/>
    <s v=""/>
    <n v="-16.106649999999998"/>
    <n v="4.1817399999999996"/>
    <n v="-179.19790000000003"/>
    <n v="-151.47155361039788"/>
    <n v="-182.72027361039787"/>
    <n v="-9.0844000000000005"/>
    <n v="-8.2521550542553825"/>
    <n v="-12.52543"/>
    <n v="-12.232426828907263"/>
    <n v="-2.4815900000000002"/>
    <n v="-3.7338901874535777"/>
    <n v="-24.218472070616226"/>
    <n v="0"/>
    <n v="0"/>
    <n v="0"/>
    <n v="0"/>
    <n v="0"/>
    <n v="0.875369525435304"/>
    <n v="-8.1759513675657391"/>
    <n v="-7.6602383895940749"/>
    <n v="17.425495929391843"/>
    <n v="7.5101971694503278E-2"/>
    <s v="N"/>
    <s v="N"/>
  </r>
  <r>
    <n v="3425"/>
    <x v="0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9268000000000001"/>
    <n v="118.03883"/>
    <n v="23.942967545638947"/>
    <s v="EUR"/>
    <n v="18.077302211896161"/>
    <n v="118.03883"/>
    <n v="-80.204549999999998"/>
    <n v="-7.7206200000000003"/>
    <n v="-2.6591499999999999"/>
    <n v="0"/>
    <n v="0"/>
    <n v="0"/>
    <s v=""/>
    <n v="-5.46678"/>
    <n v="2.68824"/>
    <n v="-93.362859999999998"/>
    <n v="-82.114059673212353"/>
    <n v="-95.272369673212353"/>
    <n v="-5.2462400000000002"/>
    <n v="-4.7656186354450227"/>
    <n v="-5.3757799999999998"/>
    <n v="-5.2500261865902473"/>
    <n v="-1.0962700000000001"/>
    <n v="-1.6494875445983153"/>
    <n v="-11.665132366633586"/>
    <n v="0"/>
    <n v="0"/>
    <n v="0"/>
    <n v="0"/>
    <n v="0"/>
    <n v="0.875369525435304"/>
    <n v="-4.3155717603960486"/>
    <n v="-4.043359235620855"/>
    <n v="7.057968724533211"/>
    <n v="5.9793618121538571E-2"/>
    <s v="N"/>
    <s v="N"/>
  </r>
  <r>
    <n v="3425"/>
    <x v="0"/>
    <s v="EUROPE"/>
    <s v="EUROPE INCL TURKEY"/>
    <s v="IT"/>
    <s v="ITALY"/>
    <s v="Export"/>
    <s v="Y"/>
    <s v="CIF"/>
    <s v="IT- RAVENNA"/>
    <n v="43836"/>
    <x v="0"/>
    <n v="2020"/>
    <n v="202054001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8875999999999999"/>
    <n v="123.96147000000001"/>
    <n v="25.349993865030676"/>
    <s v="EUR"/>
    <n v="18.077302211896161"/>
    <n v="119.96621"/>
    <n v="-77.383279999999999"/>
    <n v="-7.68818"/>
    <n v="-2.41899"/>
    <n v="0"/>
    <n v="0"/>
    <n v="0"/>
    <s v=""/>
    <n v="-8.42441"/>
    <n v="2.1872099999999999"/>
    <n v="-93.727649999999997"/>
    <n v="-79.225620885958463"/>
    <n v="-95.569990885958461"/>
    <n v="-4.6449800000000003"/>
    <n v="-4.219441590409402"/>
    <n v="-6.5506900000000003"/>
    <n v="-6.3974519121383073"/>
    <n v="-1.29762"/>
    <n v="-1.9524460467053426"/>
    <n v="-12.569339549253051"/>
    <n v="0"/>
    <n v="0"/>
    <n v="0"/>
    <n v="0"/>
    <n v="0"/>
    <n v="0.875369525435304"/>
    <n v="-4.2805569793786367"/>
    <n v="-4.0105530754941148"/>
    <n v="11.811586489294378"/>
    <n v="9.5284337054847582E-2"/>
    <s v="N"/>
    <s v="N"/>
  </r>
  <r>
    <n v="3425"/>
    <x v="0"/>
    <s v="EUROPE"/>
    <s v="EUROPE INCL TURKEY"/>
    <s v="IT"/>
    <s v="ITALY"/>
    <s v="Export"/>
    <s v="Y"/>
    <s v="CIF"/>
    <s v="IT- RAVENNA"/>
    <n v="43843"/>
    <x v="0"/>
    <n v="2020"/>
    <n v="202054005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8905000000000003"/>
    <n v="217.88211000000001"/>
    <n v="31.622947750362847"/>
    <s v="EUR"/>
    <n v="18.077302211896161"/>
    <n v="212.14947000000001"/>
    <n v="-112.17209"/>
    <n v="-10.79785"/>
    <n v="-3.7190099999999999"/>
    <n v="0"/>
    <n v="0"/>
    <n v="0"/>
    <s v=""/>
    <n v="-7.6457899999999999"/>
    <n v="3.7597100000000001"/>
    <n v="-130.57502999999997"/>
    <n v="-114.84268276461805"/>
    <n v="-133.24562276461805"/>
    <n v="-7.3881800000000002"/>
    <n v="-6.7113300744956783"/>
    <n v="-7.5221600000000004"/>
    <n v="-7.3461966411798283"/>
    <n v="-1.5355399999999999"/>
    <n v="-2.3104290952342916"/>
    <n v="-16.367955810909798"/>
    <n v="0"/>
    <n v="0"/>
    <n v="0"/>
    <n v="0"/>
    <n v="0"/>
    <n v="0.875369525435304"/>
    <n v="-6.0312960302492442"/>
    <n v="-5.6508610818311746"/>
    <n v="62.617670342640999"/>
    <n v="0.28739243594915154"/>
    <s v="N"/>
    <s v="N"/>
  </r>
  <r>
    <n v="1482"/>
    <x v="23"/>
    <s v="EUROPE"/>
    <s v="EUROPE INCL TURKEY"/>
    <s v="BE"/>
    <s v="BELGIUM"/>
    <s v="Export"/>
    <s v="N"/>
    <s v="DDP"/>
    <s v="BE- HEIST OP DEN BERG VAT EX"/>
    <n v="43835"/>
    <x v="0"/>
    <n v="2020"/>
    <n v="202054000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8302"/>
    <n v="96.935540000000003"/>
    <n v="25.309540469973889"/>
    <s v="EUR"/>
    <n v="18.077300055118414"/>
    <n v="88.801839999999999"/>
    <n v="-60.64199"/>
    <n v="-6.0248699999999999"/>
    <n v="-1.89564"/>
    <n v="0"/>
    <n v="0"/>
    <n v="0"/>
    <s v=""/>
    <n v="-6.6018699999999999"/>
    <n v="1.71404"/>
    <n v="-73.450330000000008"/>
    <n v="-62.085754306486933"/>
    <n v="-74.894094306486934"/>
    <n v="-3.7057000000000002"/>
    <n v="-3.3662114156745822"/>
    <n v="-5.1327199999999999"/>
    <n v="-5.0126520074176204"/>
    <n v="-1.01641"/>
    <n v="-1.5293272963824365"/>
    <n v="-9.9081907194746393"/>
    <n v="-1.9387108000000002"/>
    <n v="-1.9292105242072892"/>
    <n v="0"/>
    <n v="0"/>
    <n v="0"/>
    <n v="1.3826862538187386"/>
    <n v="-5.2956883521257687"/>
    <n v="-4.9616531936830679"/>
    <n v="5.242391256148073"/>
    <n v="5.408120959710002E-2"/>
    <s v="N"/>
    <s v="Y"/>
  </r>
  <r>
    <n v="1482"/>
    <x v="23"/>
    <s v="EUROPE"/>
    <s v="EUROPE INCL TURKEY"/>
    <s v="BE"/>
    <s v="BELGIUM"/>
    <s v="Export"/>
    <s v="N"/>
    <s v="DDP"/>
    <s v="BE- HEIST OP DEN BERG VAT EX"/>
    <n v="43853"/>
    <x v="0"/>
    <n v="2020"/>
    <n v="202054011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272200000000002"/>
    <n v="523.38759000000005"/>
    <n v="24.606844851904093"/>
    <s v="EUR"/>
    <n v="18.077300055118414"/>
    <n v="483.15341000000001"/>
    <n v="-346.29529000000002"/>
    <n v="-33.33493"/>
    <n v="-11.48122"/>
    <n v="0"/>
    <n v="0"/>
    <n v="0"/>
    <s v=""/>
    <n v="-23.603729999999999"/>
    <n v="11.6069"/>
    <n v="-403.10827"/>
    <n v="-354.53988717114402"/>
    <n v="-411.352867171144"/>
    <n v="-22.925000000000001"/>
    <n v="-20.824782552376014"/>
    <n v="-23.230779999999999"/>
    <n v="-22.687350177075139"/>
    <n v="-4.7458200000000001"/>
    <n v="-7.1407326469807408"/>
    <n v="-50.65286537643189"/>
    <n v="-10.4677518"/>
    <n v="-10.41645661506079"/>
    <n v="0"/>
    <n v="0"/>
    <n v="0"/>
    <n v="1.3826862538187386"/>
    <n v="-29.409736618724569"/>
    <n v="-27.554664080845654"/>
    <n v="23.410736756517714"/>
    <n v="4.4729254578844163E-2"/>
    <s v="N"/>
    <s v="Y"/>
  </r>
  <r>
    <n v="938"/>
    <x v="16"/>
    <s v="EUROPE"/>
    <s v="EUROPE INCL TURKEY"/>
    <s v="IT"/>
    <s v="ITALY"/>
    <s v="Export"/>
    <s v="N"/>
    <s v="DDP"/>
    <s v="IT-RUTIGLIANO VAT EXCL"/>
    <n v="43852"/>
    <x v="0"/>
    <n v="2020"/>
    <n v="202054010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1729000000000003"/>
    <n v="155.41892000000001"/>
    <n v="25.189452188006484"/>
    <s v="EUR"/>
    <n v="17.730098835253365"/>
    <n v="142.4477"/>
    <n v="-100.37609"/>
    <n v="-9.6748600000000007"/>
    <n v="-3.3202600000000002"/>
    <n v="0"/>
    <n v="0"/>
    <n v="0"/>
    <s v=""/>
    <n v="-7.0063399999999998"/>
    <n v="3.3431500000000001"/>
    <n v="-117.03440000000001"/>
    <n v="-102.76584363385537"/>
    <n v="-119.42415363385537"/>
    <n v="-6.8056599999999996"/>
    <n v="-6.1821762104865137"/>
    <n v="-6.8088699999999998"/>
    <n v="-6.6495923942365085"/>
    <n v="-1.3906499999999999"/>
    <n v="-2.0924223538869504"/>
    <n v="-14.924190958609973"/>
    <n v="-3.1083784000000003"/>
    <n v="-3.0931463952739189"/>
    <n v="0"/>
    <n v="0"/>
    <n v="0"/>
    <n v="0.875369525435304"/>
    <n v="-5.4010299719358255"/>
    <n v="-5.0603501995498332"/>
    <n v="12.917078812710919"/>
    <n v="8.311136644567417E-2"/>
    <s v="N"/>
    <s v="Y"/>
  </r>
  <r>
    <n v="1065"/>
    <x v="35"/>
    <s v="EUROPE"/>
    <s v="EUROPE INCL TURKEY"/>
    <s v="FR"/>
    <s v="FRANCE"/>
    <s v="Export"/>
    <s v="N"/>
    <s v="DDP"/>
    <s v="FR- ST ANDRE DE L'EPINE VATEX"/>
    <n v="43858"/>
    <x v="0"/>
    <n v="2020"/>
    <n v="202054014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582000000000001"/>
    <n v="553.91524000000004"/>
    <n v="25.66799073215941"/>
    <s v="EUR"/>
    <n v="17.459600057240948"/>
    <n v="502.40836999999999"/>
    <n v="-351.33857"/>
    <n v="-33.820399999999999"/>
    <n v="-11.64846"/>
    <n v="0"/>
    <n v="0"/>
    <n v="0"/>
    <s v=""/>
    <n v="-23.947489999999998"/>
    <n v="11.775930000000001"/>
    <n v="-408.97899000000001"/>
    <n v="-359.7032375654635"/>
    <n v="-417.3436575654635"/>
    <n v="-23.6435"/>
    <n v="-21.477458943385049"/>
    <n v="-23.56485"/>
    <n v="-23.013605389928752"/>
    <n v="-4.8122999999999996"/>
    <n v="-7.240760862625514"/>
    <n v="-51.731825195939315"/>
    <n v="-11.078304800000002"/>
    <n v="-11.024017718648976"/>
    <n v="0"/>
    <n v="0"/>
    <n v="0"/>
    <n v="1.840617511701935"/>
    <n v="-39.720525902527754"/>
    <n v="-37.215081608784097"/>
    <n v="36.600657911164156"/>
    <n v="6.6076278946873082E-2"/>
    <s v="N"/>
    <s v="Y"/>
  </r>
  <r>
    <n v="1130"/>
    <x v="8"/>
    <s v="EUROPE"/>
    <s v="EUROPE INCL TURKEY"/>
    <s v="DE"/>
    <s v="GERMANY"/>
    <s v="Export"/>
    <s v="N"/>
    <s v="DDP"/>
    <s v="DE- MEMMINGEN VAT UNPAID"/>
    <n v="43853"/>
    <x v="0"/>
    <n v="2020"/>
    <n v="202054011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428999999999998"/>
    <n v="559.25697000000002"/>
    <n v="26.096918805412972"/>
    <s v="EUR"/>
    <n v="17.574500024668414"/>
    <n v="513.07189000000005"/>
    <n v="-348.84784999999999"/>
    <n v="-33.580640000000002"/>
    <n v="-11.56587"/>
    <n v="0"/>
    <n v="0"/>
    <n v="0"/>
    <s v=""/>
    <n v="-23.77768"/>
    <n v="11.69243"/>
    <n v="-406.07961"/>
    <n v="-357.15321851156614"/>
    <n v="-414.38497851156615"/>
    <n v="-22.982790000000001"/>
    <n v="-20.877278263769767"/>
    <n v="-23.39386"/>
    <n v="-22.846615301486693"/>
    <n v="-4.7757399999999999"/>
    <n v="-7.1857513625657532"/>
    <n v="-50.909644927822214"/>
    <n v="-11.185139400000001"/>
    <n v="-11.13032879643813"/>
    <n v="0"/>
    <n v="0"/>
    <n v="0"/>
    <n v="1.6620873067770168"/>
    <n v="-35.618530984231469"/>
    <n v="-33.371827468145966"/>
    <n v="49.460190296027562"/>
    <n v="8.8439112875119935E-2"/>
    <s v="N"/>
    <s v="Y"/>
  </r>
  <r>
    <n v="1380"/>
    <x v="30"/>
    <s v="EUROPE"/>
    <s v="EUROPE INCL TURKEY"/>
    <s v="ES"/>
    <s v="SPAIN"/>
    <s v="Export"/>
    <s v="N"/>
    <s v="DDP"/>
    <s v="ES-BENIAJAN VAT EXCL"/>
    <n v="43860"/>
    <x v="0"/>
    <n v="2020"/>
    <n v="202054017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9.5275"/>
    <n v="751.87532999999996"/>
    <n v="25.46140636640704"/>
    <s v="EUR"/>
    <n v="17.440799921884381"/>
    <n v="648.23127999999997"/>
    <n v="-480.68527"/>
    <n v="-46.271520000000002"/>
    <n v="-15.936870000000001"/>
    <n v="0"/>
    <n v="0"/>
    <n v="0"/>
    <s v=""/>
    <n v="-32.763890000000004"/>
    <n v="16.111270000000001"/>
    <n v="-559.54627999999991"/>
    <n v="-492.12942339074522"/>
    <n v="-570.99043339074524"/>
    <n v="-31.94924"/>
    <n v="-29.022289016954147"/>
    <n v="-32.248080000000002"/>
    <n v="-31.493711511121592"/>
    <n v="-6.5888099999999996"/>
    <n v="-9.9137621468477874"/>
    <n v="-70.429762674923523"/>
    <n v="-15.0375066"/>
    <n v="-14.963818219074538"/>
    <n v="0"/>
    <n v="0"/>
    <n v="0"/>
    <n v="1.5608492918629158"/>
    <n v="-46.091879588711905"/>
    <n v="-43.18455059244328"/>
    <n v="52.306765122813381"/>
    <n v="6.9568401882281972E-2"/>
    <s v="N"/>
    <s v="Y"/>
  </r>
  <r>
    <n v="938"/>
    <x v="16"/>
    <s v="EUROPE"/>
    <s v="EUROPE INCL TURKEY"/>
    <s v="IT"/>
    <s v="ITALY"/>
    <s v="Export"/>
    <s v="N"/>
    <s v="DDP"/>
    <s v="IT-RUTIGLIANO VAT EXCL"/>
    <n v="43846"/>
    <x v="0"/>
    <n v="2020"/>
    <n v="202054008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2805"/>
    <n v="32.465769999999999"/>
    <n v="25.363882812499998"/>
    <s v="EUR"/>
    <n v="17.730098835253365"/>
    <n v="29.749169999999999"/>
    <n v="-20.731179999999998"/>
    <n v="-2.00814"/>
    <n v="-0.67964000000000002"/>
    <n v="0"/>
    <n v="0"/>
    <n v="0"/>
    <s v=""/>
    <n v="-1.5781000000000001"/>
    <n v="0.67356000000000005"/>
    <n v="-24.323499999999999"/>
    <n v="-21.224747867996346"/>
    <n v="-24.817067867996347"/>
    <n v="-1.3923300000000001"/>
    <n v="-1.2647751141177621"/>
    <n v="-1.46288"/>
    <n v="-1.4286593401960537"/>
    <n v="-0.29709999999999998"/>
    <n v="-0.44702741979636351"/>
    <n v="-3.1404618741101791"/>
    <n v="-0.64931539999999999"/>
    <n v="-0.64613355597434419"/>
    <n v="0"/>
    <n v="0"/>
    <n v="0"/>
    <n v="0.875369525435304"/>
    <n v="-1.1204729925571892"/>
    <n v="-1.0497971240557191"/>
    <n v="2.8123095778634104"/>
    <n v="8.6623837286576313E-2"/>
    <s v="N"/>
    <s v="Y"/>
  </r>
  <r>
    <n v="174"/>
    <x v="17"/>
    <s v="EUROPE"/>
    <s v="EUROPE INCL TURKEY"/>
    <s v="RO"/>
    <s v="ROMANIA"/>
    <s v="Export"/>
    <s v="N"/>
    <s v="DAP"/>
    <s v="BUCHAREST"/>
    <n v="43860"/>
    <x v="0"/>
    <n v="2020"/>
    <n v="202054017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4850000000000003"/>
    <n v="167.39349000000001"/>
    <n v="25.792525423728815"/>
    <s v="EUR"/>
    <n v="17.440796378903176"/>
    <n v="150.43340000000001"/>
    <n v="-105.57093999999999"/>
    <n v="-10.162409999999999"/>
    <n v="-3.5001600000000002"/>
    <n v="0"/>
    <n v="0"/>
    <n v="0"/>
    <s v=""/>
    <n v="-7.1956899999999999"/>
    <n v="3.5384199999999999"/>
    <n v="-122.89077999999998"/>
    <n v="-108.08437260625638"/>
    <n v="-125.40421260625638"/>
    <n v="-7.3312299999999997"/>
    <n v="-6.6595974085694918"/>
    <n v="-7.0825300000000002"/>
    <n v="-6.9168507579013703"/>
    <n v="-1.4471099999999999"/>
    <n v="-2.1773741146466361"/>
    <n v="-15.753822281117497"/>
    <n v="-3.3478698000000002"/>
    <n v="-3.3314642141756021"/>
    <n v="0.02"/>
    <n v="-3.3478698000000002"/>
    <n v="-3.3673852638119919"/>
    <n v="1.9883824726318511"/>
    <n v="-12.904602247380714"/>
    <n v="-12.090621029129169"/>
    <n v="7.4459846055093752"/>
    <n v="4.4481924628666111E-2"/>
    <s v="Y"/>
    <s v="Y"/>
  </r>
  <r>
    <n v="834"/>
    <x v="15"/>
    <s v="EUROPE"/>
    <s v="EUROPE INCL TURKEY"/>
    <s v="IT"/>
    <s v="ITALY"/>
    <s v="Export"/>
    <s v="N"/>
    <s v="DDP"/>
    <s v="IT- RHO VAT EXCLUDED"/>
    <n v="43853"/>
    <x v="0"/>
    <n v="2020"/>
    <n v="202054012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85.640199999999993"/>
    <n v="2107.1171800000002"/>
    <n v="24.604357543204113"/>
    <s v="EUR"/>
    <n v="17.824699900080756"/>
    <n v="1883.67516"/>
    <n v="-1394.15744"/>
    <n v="-134.20374000000001"/>
    <n v="-46.222589999999997"/>
    <n v="0"/>
    <n v="0"/>
    <n v="0"/>
    <s v=""/>
    <n v="-95.026700000000005"/>
    <n v="46.728409999999997"/>
    <n v="-1622.8820600000001"/>
    <n v="-1427.3495359304798"/>
    <n v="-1656.0741559304797"/>
    <n v="-89.83202"/>
    <n v="-81.602280599375931"/>
    <n v="-93.456010000000006"/>
    <n v="-91.269824991766782"/>
    <n v="-19.063089999999999"/>
    <n v="-28.683015604328038"/>
    <n v="-201.55512119547075"/>
    <n v="-42.142343600000004"/>
    <n v="-41.935833228906397"/>
    <n v="0"/>
    <n v="0"/>
    <n v="0"/>
    <n v="0.875369525435304"/>
    <n v="-74.966646158279431"/>
    <n v="-70.237988831352951"/>
    <n v="137.31408081379038"/>
    <n v="6.5166798561146169E-2"/>
    <s v="N"/>
    <s v="Y"/>
  </r>
  <r>
    <n v="5981"/>
    <x v="21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7.5431999999999997"/>
    <n v="178.26311999999999"/>
    <n v="23.642323607427056"/>
    <s v="EUR"/>
    <n v="18.077300281210629"/>
    <n v="168.72423000000001"/>
    <n v="-149.96776"/>
    <n v="-12.352510000000001"/>
    <n v="-4.6557899999999997"/>
    <n v="0"/>
    <n v="0"/>
    <n v="0"/>
    <s v=""/>
    <n v="10.71851"/>
    <n v="3.0832999999999999"/>
    <n v="-153.17424999999997"/>
    <n v="-153.53819195666566"/>
    <n v="-156.74468195666566"/>
    <n v="-8.2126099999999997"/>
    <n v="-7.4602319492898044"/>
    <n v="-20.230799999999999"/>
    <n v="-19.757547700179316"/>
    <n v="-3.67056"/>
    <n v="-5.5228575092821952"/>
    <n v="-32.740637158751319"/>
    <n v="0"/>
    <n v="0"/>
    <n v="0"/>
    <n v="0"/>
    <n v="0"/>
    <n v="1.5608492918629158"/>
    <n v="-11.768803660646386"/>
    <n v="-11.026465000576442"/>
    <n v="-22.248664115993435"/>
    <n v="-0.12480800356233772"/>
    <s v="N"/>
    <s v="N"/>
  </r>
  <r>
    <n v="174"/>
    <x v="17"/>
    <s v="EUROPE"/>
    <s v="EUROPE INCL TURKEY"/>
    <s v="RO"/>
    <s v="ROMANIA"/>
    <s v="Export"/>
    <s v="N"/>
    <s v="DAP"/>
    <s v="BUCHAREST"/>
    <n v="43860"/>
    <x v="0"/>
    <n v="2020"/>
    <n v="2020540176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3.637"/>
    <n v="93.879649999999998"/>
    <n v="25.791112637362637"/>
    <s v="EUR"/>
    <n v="17.440796378903176"/>
    <n v="84.367949999999993"/>
    <n v="-66.119259999999997"/>
    <n v="-4.1131200000000003"/>
    <n v="-1.96349"/>
    <n v="0"/>
    <n v="0"/>
    <n v="0"/>
    <s v=""/>
    <n v="0.86168"/>
    <n v="0.86248999999999998"/>
    <n v="-70.471699999999984"/>
    <n v="-67.693427133356437"/>
    <n v="-72.045867133356438"/>
    <n v="-4.1925699999999999"/>
    <n v="-3.8084780190017491"/>
    <n v="-6.5946499999999997"/>
    <n v="-6.4403835706441432"/>
    <n v="-1.2194199999999999"/>
    <n v="-1.8347834946081507"/>
    <n v="-12.083645084254044"/>
    <n v="-1.8775930000000001"/>
    <n v="-1.8683922201175838"/>
    <n v="0.02"/>
    <n v="-1.8775930000000001"/>
    <n v="-1.8885378994238513"/>
    <n v="1.9883824726318511"/>
    <n v="-7.2377122003799386"/>
    <n v="-6.7811803614838491"/>
    <n v="-0.78797269863576869"/>
    <n v="-8.3934345583496391E-3"/>
    <s v="Y"/>
    <s v="Y"/>
  </r>
  <r>
    <n v="834"/>
    <x v="15"/>
    <s v="EUROPE"/>
    <s v="EUROPE INCL TURKEY"/>
    <s v="IT"/>
    <s v="ITALY"/>
    <s v="Export"/>
    <s v="N"/>
    <s v="DDP"/>
    <s v="IT- RHO VAT EXCLUDED"/>
    <n v="43842"/>
    <x v="0"/>
    <n v="2020"/>
    <n v="202054004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8.521999999999998"/>
    <n v="468.81169999999997"/>
    <n v="25.313806695464361"/>
    <s v="EUR"/>
    <n v="17.824699900080756"/>
    <n v="417.32220000000001"/>
    <n v="-336.72286000000003"/>
    <n v="-20.946580000000001"/>
    <n v="-9.99939"/>
    <n v="0"/>
    <n v="0"/>
    <n v="0"/>
    <s v=""/>
    <n v="4.3879799999999998"/>
    <n v="4.3925599999999996"/>
    <n v="-358.88828999999998"/>
    <n v="-344.73955678792203"/>
    <n v="-366.90498678792204"/>
    <n v="-19.704840000000001"/>
    <n v="-17.89962958470495"/>
    <n v="-33.575859999999999"/>
    <n v="-32.790431200177096"/>
    <n v="-6.20472"/>
    <n v="-9.3358464226149209"/>
    <n v="-60.025907207496971"/>
    <n v="-9.3762340000000002"/>
    <n v="-9.3302875860753485"/>
    <n v="0"/>
    <n v="0"/>
    <n v="0"/>
    <n v="0.875369525435304"/>
    <n v="-16.21184361106183"/>
    <n v="-15.189252138681185"/>
    <n v="17.361266279824427"/>
    <n v="3.7032493599934532E-2"/>
    <s v="N"/>
    <s v="Y"/>
  </r>
  <r>
    <n v="834"/>
    <x v="15"/>
    <s v="EUROPE"/>
    <s v="EUROPE INCL TURKEY"/>
    <s v="IT"/>
    <s v="ITALY"/>
    <s v="Export"/>
    <s v="N"/>
    <s v="DDP"/>
    <s v="IT- RHO VAT EXCLUDED"/>
    <n v="43842"/>
    <x v="0"/>
    <n v="2020"/>
    <n v="2020540048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4.625"/>
    <n v="117.06372"/>
    <n v="25.283740820734344"/>
    <s v="EUR"/>
    <n v="17.824699900080756"/>
    <n v="104.20659000000001"/>
    <n v="-84.080730000000003"/>
    <n v="-5.2304300000000001"/>
    <n v="-2.49688"/>
    <n v="0"/>
    <n v="0"/>
    <n v="0"/>
    <s v=""/>
    <n v="1.0956900000000001"/>
    <n v="1.09684"/>
    <n v="-89.61551"/>
    <n v="-86.08252375441613"/>
    <n v="-91.617303754416128"/>
    <n v="-4.9203599999999996"/>
    <n v="-4.4695933295271031"/>
    <n v="-8.3840000000000003"/>
    <n v="-8.1878759079375705"/>
    <n v="-1.5493399999999999"/>
    <n v="-2.3311930750161491"/>
    <n v="-14.988662312480823"/>
    <n v="-2.3412744000000001"/>
    <n v="-2.3298014394602364"/>
    <n v="0"/>
    <n v="0"/>
    <n v="0"/>
    <n v="0.875369525435304"/>
    <n v="-4.0529609027654576"/>
    <n v="-3.7973130346702964"/>
    <n v="4.3306394589725201"/>
    <n v="3.6993865041812443E-2"/>
    <s v="N"/>
    <s v="Y"/>
  </r>
  <r>
    <n v="834"/>
    <x v="15"/>
    <s v="EUROPE"/>
    <s v="EUROPE INCL TURKEY"/>
    <s v="IT"/>
    <s v="ITALY"/>
    <s v="Export"/>
    <s v="N"/>
    <s v="DDP"/>
    <s v="IT- RHO VAT EXCLUDED"/>
    <n v="43852"/>
    <x v="0"/>
    <n v="2020"/>
    <n v="2020540106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22.932500000000001"/>
    <n v="565.27189999999996"/>
    <n v="24.652067160924553"/>
    <s v="EUR"/>
    <n v="17.824699900080756"/>
    <n v="495.13191"/>
    <n v="-416.90408000000002"/>
    <n v="-25.934429999999999"/>
    <n v="-12.380470000000001"/>
    <n v="0"/>
    <n v="0"/>
    <n v="0"/>
    <s v=""/>
    <n v="5.4328900000000004"/>
    <n v="5.4385300000000001"/>
    <n v="-444.34756000000004"/>
    <n v="-426.82973102056803"/>
    <n v="-454.27321102056806"/>
    <n v="-24.404039999999998"/>
    <n v="-22.168323943270938"/>
    <n v="-41.571809999999999"/>
    <n v="-40.599334631245014"/>
    <n v="-7.68269"/>
    <n v="-11.559653610889681"/>
    <n v="-74.327312185405631"/>
    <n v="-11.305437999999999"/>
    <n v="-11.250037896509889"/>
    <n v="0"/>
    <n v="0"/>
    <n v="0"/>
    <n v="0.875369525435304"/>
    <n v="-20.072223218231521"/>
    <n v="-18.806131292654406"/>
    <n v="6.615207604861979"/>
    <n v="1.1702700248963339E-2"/>
    <s v="N"/>
    <s v="Y"/>
  </r>
  <r>
    <n v="1482"/>
    <x v="23"/>
    <s v="EUROPE"/>
    <s v="EUROPE INCL TURKEY"/>
    <s v="BE"/>
    <s v="BELGIUM"/>
    <s v="Export"/>
    <s v="N"/>
    <s v="DDP"/>
    <s v="BE- HEIST OP DEN BERG VAT EX"/>
    <n v="43835"/>
    <x v="0"/>
    <n v="2020"/>
    <n v="2020540005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26.684200000000001"/>
    <n v="675.32961"/>
    <n v="25.312204272863568"/>
    <s v="EUR"/>
    <n v="18.077300055118414"/>
    <n v="618.66324999999995"/>
    <n v="-447.76569999999998"/>
    <n v="-28.711089999999999"/>
    <n v="-14.79426"/>
    <n v="0"/>
    <n v="0"/>
    <n v="0"/>
    <s v=""/>
    <n v="-21.88336"/>
    <n v="3.8348100000000001"/>
    <n v="-509.31959999999998"/>
    <n v="-458.42610437210482"/>
    <n v="-519.98000437210487"/>
    <n v="-25.149270000000001"/>
    <n v="-22.845281531122946"/>
    <n v="-33.190109999999997"/>
    <n v="-32.41370492018104"/>
    <n v="-6.4197300000000004"/>
    <n v="-9.6593582554335544"/>
    <n v="-64.918344706737543"/>
    <n v="-13.5065922"/>
    <n v="-13.440405767799964"/>
    <n v="0"/>
    <n v="0"/>
    <n v="0"/>
    <n v="1.3826862538187386"/>
    <n v="-36.890069251883943"/>
    <n v="-34.563161150773958"/>
    <n v="42.427694002583671"/>
    <n v="6.2825164740790307E-2"/>
    <s v="N"/>
    <s v="Y"/>
  </r>
  <r>
    <n v="1482"/>
    <x v="23"/>
    <s v="EUROPE"/>
    <s v="EUROPE INCL TURKEY"/>
    <s v="BE"/>
    <s v="BELGIUM"/>
    <s v="Export"/>
    <s v="N"/>
    <s v="DDP"/>
    <s v="BE- HEIST OP DEN BERG VAT EX"/>
    <n v="43853"/>
    <x v="0"/>
    <n v="2020"/>
    <n v="2020540121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7.771799999999999"/>
    <n v="437.2627"/>
    <n v="24.606792346651659"/>
    <s v="EUR"/>
    <n v="18.077300055118414"/>
    <n v="403.89611000000002"/>
    <n v="-320.37423999999999"/>
    <n v="-19.991779999999999"/>
    <n v="-9.6225699999999996"/>
    <n v="0"/>
    <n v="0"/>
    <n v="0"/>
    <s v=""/>
    <n v="2.1631999999999998"/>
    <n v="4.0336400000000001"/>
    <n v="-343.79174999999998"/>
    <n v="-328.00170889457087"/>
    <n v="-351.41921889457086"/>
    <n v="-19.197389999999999"/>
    <n v="-17.438668367422366"/>
    <n v="-31.131699999999999"/>
    <n v="-30.403446612969951"/>
    <n v="-5.7816099999999997"/>
    <n v="-8.6992197932307409"/>
    <n v="-56.541334773623056"/>
    <n v="-8.745254000000001"/>
    <n v="-8.7023995810338981"/>
    <n v="0"/>
    <n v="0"/>
    <n v="0"/>
    <n v="1.3826862538187386"/>
    <n v="-24.570334730358983"/>
    <n v="-23.020516253720135"/>
    <n v="-2.4207695029479552"/>
    <n v="-5.5361902649092992E-3"/>
    <s v="N"/>
    <s v="Y"/>
  </r>
  <r>
    <n v="1482"/>
    <x v="23"/>
    <s v="EUROPE"/>
    <s v="EUROPE INCL TURKEY"/>
    <s v="BE"/>
    <s v="BELGIUM"/>
    <s v="Export"/>
    <s v="N"/>
    <s v="DDP"/>
    <s v="BE- HEIST OP DEN BERG VAT EX"/>
    <n v="43853"/>
    <x v="0"/>
    <n v="2020"/>
    <n v="2020540121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3.6815000000000002"/>
    <n v="90.580730000000003"/>
    <n v="24.614328804347824"/>
    <s v="EUR"/>
    <n v="18.077300055118414"/>
    <n v="83.668679999999995"/>
    <n v="-65.033770000000004"/>
    <n v="-4.0890399999999998"/>
    <n v="-2.0072100000000002"/>
    <n v="0"/>
    <n v="0"/>
    <n v="0"/>
    <s v=""/>
    <n v="-0.55872999999999995"/>
    <n v="0.74656"/>
    <n v="-70.942189999999997"/>
    <n v="-66.582093790863084"/>
    <n v="-72.490513790863076"/>
    <n v="-3.8406899999999999"/>
    <n v="-3.4888346390876785"/>
    <n v="-5.9058400000000004"/>
    <n v="-5.7676866712946122"/>
    <n v="-1.10697"/>
    <n v="-1.6655871521103351"/>
    <n v="-10.922108462492625"/>
    <n v="-1.8116146000000002"/>
    <n v="-1.8027371344542873"/>
    <n v="0"/>
    <n v="0"/>
    <n v="0"/>
    <n v="1.3826862538187386"/>
    <n v="-5.0882854140529581"/>
    <n v="-4.7673325725205462"/>
    <n v="0.59803803966946756"/>
    <n v="6.6022656217218333E-3"/>
    <s v="N"/>
    <s v="Y"/>
  </r>
  <r>
    <n v="3425"/>
    <x v="0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3.1677"/>
    <n v="76.43871"/>
    <n v="24.113157728706625"/>
    <s v="EUR"/>
    <n v="18.077302211896161"/>
    <n v="74.312150000000003"/>
    <n v="-57.58755"/>
    <n v="-3.5823700000000001"/>
    <n v="-1.7101299999999999"/>
    <n v="0"/>
    <n v="0"/>
    <n v="0"/>
    <s v=""/>
    <n v="0.75046999999999997"/>
    <n v="0.75121000000000004"/>
    <n v="-61.378369999999997"/>
    <n v="-58.958594208609114"/>
    <n v="-62.749414208609117"/>
    <n v="-3.4684499999999998"/>
    <n v="-3.1506964904596981"/>
    <n v="-5.7447299999999997"/>
    <n v="-5.6103454633356629"/>
    <n v="-1.0627200000000001"/>
    <n v="-1.5990069995489449"/>
    <n v="-10.360048953344306"/>
    <n v="0"/>
    <n v="0"/>
    <n v="0"/>
    <n v="0"/>
    <n v="0"/>
    <n v="0.875369525435304"/>
    <n v="-2.7749213956299137"/>
    <n v="-2.5998881900442417"/>
    <n v="0.72935864800233574"/>
    <n v="9.5417445951447334E-3"/>
    <s v="N"/>
    <s v="N"/>
  </r>
  <r>
    <n v="3425"/>
    <x v="0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1.2663"/>
    <n v="30.55659"/>
    <n v="24.060307086614173"/>
    <s v="EUR"/>
    <n v="18.077302211896161"/>
    <n v="29.706430000000001"/>
    <n v="-21.248750000000001"/>
    <n v="-1.3624799999999999"/>
    <n v="-0.70206000000000002"/>
    <n v="0"/>
    <n v="0"/>
    <n v="0"/>
    <s v=""/>
    <n v="-1.03844"/>
    <n v="0.18195"/>
    <n v="-24.169780000000003"/>
    <n v="-21.754640172922496"/>
    <n v="-24.675670172922494"/>
    <n v="-1.23414"/>
    <n v="-1.1210773016004072"/>
    <n v="-1.57501"/>
    <n v="-1.5381663208207006"/>
    <n v="-0.30464000000000002"/>
    <n v="-0.4583723768655813"/>
    <n v="-3.1176159992866888"/>
    <n v="0"/>
    <n v="0"/>
    <n v="0"/>
    <n v="0"/>
    <n v="0"/>
    <n v="0.875369525435304"/>
    <n v="-1.111719297302836"/>
    <n v="-1.0415955840240336"/>
    <n v="1.7217082437667832"/>
    <n v="5.634490771930975E-2"/>
    <s v="N"/>
    <s v="N"/>
  </r>
  <r>
    <n v="3425"/>
    <x v="0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2.9647999999999999"/>
    <n v="71.032110000000003"/>
    <n v="23.997334459459459"/>
    <s v="EUR"/>
    <n v="18.077302211896161"/>
    <n v="71.032110000000003"/>
    <n v="-53.898919999999997"/>
    <n v="-3.3529"/>
    <n v="-1.6006"/>
    <n v="0"/>
    <n v="0"/>
    <n v="0"/>
    <s v=""/>
    <n v="0.70237000000000005"/>
    <n v="0.70311999999999997"/>
    <n v="-57.446929999999995"/>
    <n v="-55.182145317213283"/>
    <n v="-58.730155317213281"/>
    <n v="-3.2086700000000001"/>
    <n v="-2.914715595739688"/>
    <n v="-5.3748899999999997"/>
    <n v="-5.2491570060608979"/>
    <n v="-0.99346000000000001"/>
    <n v="-1.4947958952234781"/>
    <n v="-9.6586684970240633"/>
    <n v="0"/>
    <n v="0"/>
    <n v="0"/>
    <n v="0"/>
    <n v="0"/>
    <n v="0.875369525435304"/>
    <n v="-2.5910937952884998"/>
    <n v="-2.4276558493788505"/>
    <n v="0.21563033638380791"/>
    <n v="3.0356740970218666E-3"/>
    <s v="N"/>
    <s v="N"/>
  </r>
  <r>
    <n v="3425"/>
    <x v="0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.7053"/>
    <n v="42.38747"/>
    <n v="24.787994152046785"/>
    <s v="EUR"/>
    <n v="18.077302211896161"/>
    <n v="41.18768"/>
    <n v="-28.61524"/>
    <n v="-1.83483"/>
    <n v="-0.94545999999999997"/>
    <n v="0"/>
    <n v="0"/>
    <n v="0"/>
    <s v=""/>
    <n v="-1.39842"/>
    <n v="0.24503"/>
    <n v="-32.548920000000003"/>
    <n v="-29.296511543588153"/>
    <n v="-33.230191543588155"/>
    <n v="-1.62707"/>
    <n v="-1.4780099868045558"/>
    <n v="-2.1209500000000001"/>
    <n v="-2.0713353300262636"/>
    <n v="-0.41019"/>
    <n v="-0.61718672947246844"/>
    <n v="-4.1665320463032876"/>
    <n v="0"/>
    <n v="0"/>
    <n v="0"/>
    <n v="0"/>
    <n v="0"/>
    <n v="0.875369525435304"/>
    <n v="-1.4968818884943698"/>
    <n v="-1.4024633454181872"/>
    <n v="3.5882830646903701"/>
    <n v="8.4654334516553353E-2"/>
    <s v="N"/>
    <s v="N"/>
  </r>
  <r>
    <n v="3425"/>
    <x v="0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0.87090000000000001"/>
    <n v="21.647390000000001"/>
    <n v="24.882057471264371"/>
    <s v="EUR"/>
    <n v="18.077302211896161"/>
    <n v="21.034569999999999"/>
    <n v="-14.613849999999999"/>
    <n v="-0.93705000000000005"/>
    <n v="-0.48283999999999999"/>
    <n v="0"/>
    <n v="0"/>
    <n v="0"/>
    <s v=""/>
    <n v="-0.71416999999999997"/>
    <n v="0.12512999999999999"/>
    <n v="-16.622779999999999"/>
    <n v="-14.961776494667376"/>
    <n v="-16.970706494667375"/>
    <n v="-0.83059000000000005"/>
    <n v="-0.75449754155629201"/>
    <n v="-1.0831599999999999"/>
    <n v="-1.0578220024381748"/>
    <n v="-0.20946999999999999"/>
    <n v="-0.31517614818156942"/>
    <n v="-2.1274956921760362"/>
    <n v="0"/>
    <n v="0"/>
    <n v="0"/>
    <n v="0"/>
    <n v="0"/>
    <n v="0.875369525435304"/>
    <n v="-0.76157148712871447"/>
    <n v="-0.7135339827566215"/>
    <n v="1.8356538303999685"/>
    <n v="8.4797928544733031E-2"/>
    <s v="N"/>
    <s v="N"/>
  </r>
  <r>
    <n v="3712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.4583999999999999"/>
    <n v="36.875450000000001"/>
    <n v="25.257157534246577"/>
    <s v="EUR"/>
    <n v="17.558900089747553"/>
    <n v="34.002470000000002"/>
    <n v="-26.513159999999999"/>
    <n v="-1.6493100000000001"/>
    <n v="-0.78732999999999997"/>
    <n v="0"/>
    <n v="0"/>
    <n v="0"/>
    <s v=""/>
    <n v="0.34549000000000002"/>
    <n v="0.34587000000000001"/>
    <n v="-28.258439999999997"/>
    <n v="-27.144385229583943"/>
    <n v="-28.889665229583944"/>
    <n v="-1.57995"/>
    <n v="-1.4352067696238378"/>
    <n v="-2.64405"/>
    <n v="-2.5821986276696487"/>
    <n v="-0.48875999999999997"/>
    <n v="-0.73540599696960829"/>
    <n v="-4.7528113942630945"/>
    <n v="-0.73750900000000008"/>
    <n v="-0.73389498036406142"/>
    <n v="0"/>
    <n v="0"/>
    <n v="0"/>
    <n v="1.840617511701935"/>
    <n v="-2.687301567084825"/>
    <n v="-2.5177951412801107"/>
    <n v="-1.8716745491209608E-2"/>
    <n v="-5.0756656505099209E-4"/>
    <s v="N"/>
    <s v="Y"/>
  </r>
  <r>
    <n v="3712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5.0991"/>
    <n v="128.92991000000001"/>
    <n v="25.280374509803924"/>
    <s v="EUR"/>
    <n v="17.558900089747553"/>
    <n v="118.88516"/>
    <n v="-92.699690000000004"/>
    <n v="-5.7665800000000003"/>
    <n v="-2.7528299999999999"/>
    <n v="0"/>
    <n v="0"/>
    <n v="0"/>
    <s v=""/>
    <n v="1.2079800000000001"/>
    <n v="1.2092700000000001"/>
    <n v="-98.801850000000002"/>
    <n v="-94.906683926888022"/>
    <n v="-101.00884392688802"/>
    <n v="-5.5101000000000004"/>
    <n v="-5.0053057510075059"/>
    <n v="-9.2435500000000008"/>
    <n v="-9.0273187438950782"/>
    <n v="-1.70824"/>
    <n v="-2.5702797697507238"/>
    <n v="-16.602904264653308"/>
    <n v="-2.5785982000000001"/>
    <n v="-2.5659622802647886"/>
    <n v="0"/>
    <n v="0"/>
    <n v="0"/>
    <n v="1.840617511701935"/>
    <n v="-9.3871493096798684"/>
    <n v="-8.7950378222798378"/>
    <n v="-4.2838294085946416E-2"/>
    <n v="-3.3226032722699032E-4"/>
    <s v="N"/>
    <s v="Y"/>
  </r>
  <r>
    <n v="3712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6.491"/>
    <n v="414.16737999999998"/>
    <n v="25.116275318374775"/>
    <s v="EUR"/>
    <n v="17.558900089747553"/>
    <n v="376.42759000000001"/>
    <n v="-299.80005999999997"/>
    <n v="-18.649719999999999"/>
    <n v="-8.9029399999999992"/>
    <n v="0"/>
    <n v="0"/>
    <n v="0"/>
    <s v=""/>
    <n v="3.90686"/>
    <n v="3.9108999999999998"/>
    <n v="-319.53495999999996"/>
    <n v="-306.93769888207891"/>
    <n v="-326.67259888207889"/>
    <n v="-17.913129999999999"/>
    <n v="-16.272062686257069"/>
    <n v="-29.90138"/>
    <n v="-29.201907074914875"/>
    <n v="-5.5288899999999996"/>
    <n v="-8.3189681287038582"/>
    <n v="-53.792937889875802"/>
    <n v="-8.283347599999999"/>
    <n v="-8.2427566636484357"/>
    <n v="0"/>
    <n v="0"/>
    <n v="0"/>
    <n v="1.840617511701935"/>
    <n v="-30.351782767964906"/>
    <n v="-28.437288958704809"/>
    <n v="-2.978202394307953"/>
    <n v="-7.1908183457324746E-3"/>
    <s v="N"/>
    <s v="Y"/>
  </r>
  <r>
    <n v="4060"/>
    <x v="27"/>
    <s v="EUROPE"/>
    <s v="EUROPE INCL TURKEY"/>
    <s v="GB"/>
    <s v="UNITED KINGDOM"/>
    <s v="Export"/>
    <s v="N"/>
    <s v="DDP"/>
    <s v="GB-NELSON  VAT EX"/>
    <n v="43858"/>
    <x v="0"/>
    <n v="2020"/>
    <n v="2020540152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1.837300000000001"/>
    <n v="293.88085999999998"/>
    <n v="24.821018581081081"/>
    <s v="GBP"/>
    <n v="20.796100820434745"/>
    <n v="271.8449"/>
    <n v="-215.19757000000001"/>
    <n v="-13.386839999999999"/>
    <n v="-6.3905500000000002"/>
    <n v="0"/>
    <n v="0"/>
    <n v="0"/>
    <s v=""/>
    <n v="2.8043300000000002"/>
    <n v="2.8072400000000002"/>
    <n v="-229.36339000000001"/>
    <n v="-220.32099306722989"/>
    <n v="-234.48681306722989"/>
    <n v="-12.963789999999999"/>
    <n v="-11.776144288098871"/>
    <n v="-21.46688"/>
    <n v="-20.964712496491757"/>
    <n v="-3.9708899999999998"/>
    <n v="-5.974744904056486"/>
    <n v="-38.715601688647112"/>
    <n v="-5.8776171999999995"/>
    <n v="-5.8488150782993413"/>
    <n v="0"/>
    <n v="0"/>
    <n v="0"/>
    <n v="1.4317122374301721"/>
    <n v="-16.951472891173236"/>
    <n v="-15.88222795896962"/>
    <n v="-1.0525977931459796"/>
    <n v="-3.581716050327264E-3"/>
    <s v="N"/>
    <s v="Y"/>
  </r>
  <r>
    <n v="834"/>
    <x v="15"/>
    <s v="EUROPE"/>
    <s v="EUROPE INCL TURKEY"/>
    <s v="IT"/>
    <s v="ITALY"/>
    <s v="Export"/>
    <s v="N"/>
    <s v="DDP"/>
    <s v="IT- RHO VAT EXCLUDED"/>
    <n v="43842"/>
    <x v="0"/>
    <n v="2020"/>
    <n v="2020540048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22.701699999999999"/>
    <n v="586.74402999999995"/>
    <n v="25.84775462555066"/>
    <s v="EUR"/>
    <n v="17.824699900080756"/>
    <n v="523.15440999999998"/>
    <n v="-430.89316000000002"/>
    <n v="-25.197330000000001"/>
    <n v="-8.8024100000000001"/>
    <n v="0"/>
    <n v="0"/>
    <n v="0"/>
    <s v=""/>
    <n v="10.264469999999999"/>
    <n v="10.226889999999999"/>
    <n v="-444.40154000000001"/>
    <n v="-441.15186299304764"/>
    <n v="-454.66024299304763"/>
    <n v="-23.901959999999999"/>
    <n v="-21.712240766656024"/>
    <n v="-43.993650000000002"/>
    <n v="-42.964521342704884"/>
    <n v="-8.0538100000000004"/>
    <n v="-12.118054203400037"/>
    <n v="-76.794816312760943"/>
    <n v="-11.734880599999999"/>
    <n v="-11.67737609644303"/>
    <n v="0"/>
    <n v="0"/>
    <n v="0"/>
    <n v="0.875369525435304"/>
    <n v="-19.8708882273814"/>
    <n v="-18.617495871925641"/>
    <n v="24.99409872582271"/>
    <n v="4.2597960009619039E-2"/>
    <s v="N"/>
    <s v="Y"/>
  </r>
  <r>
    <n v="1482"/>
    <x v="23"/>
    <s v="EUROPE"/>
    <s v="EUROPE INCL TURKEY"/>
    <s v="BE"/>
    <s v="BELGIUM"/>
    <s v="Export"/>
    <s v="N"/>
    <s v="DDP"/>
    <s v="BE- HEIST OP DEN BERG VAT EX"/>
    <n v="43853"/>
    <x v="0"/>
    <n v="2020"/>
    <n v="2020540119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8.1805000000000003"/>
    <n v="208.46397999999999"/>
    <n v="25.48459413202934"/>
    <s v="EUR"/>
    <n v="18.077300055118414"/>
    <n v="192.40667999999999"/>
    <n v="-155.2713"/>
    <n v="-9.0798000000000005"/>
    <n v="-3.1719400000000002"/>
    <n v="0"/>
    <n v="0"/>
    <n v="0"/>
    <s v=""/>
    <n v="3.6988799999999999"/>
    <n v="3.68519"/>
    <n v="-160.13897"/>
    <n v="-158.96799862024358"/>
    <n v="-163.83566862024358"/>
    <n v="-8.7947900000000008"/>
    <n v="-7.9890769615620965"/>
    <n v="-15.856299999999999"/>
    <n v="-15.485378907327112"/>
    <n v="-2.9042400000000002"/>
    <n v="-4.3698246841783606"/>
    <n v="-27.84428055306757"/>
    <n v="-4.1692796000000003"/>
    <n v="-4.1488488549621518"/>
    <n v="0"/>
    <n v="0"/>
    <n v="0"/>
    <n v="1.3826862538187386"/>
    <n v="-11.31037355623728"/>
    <n v="-10.596951207396213"/>
    <n v="2.0382307643304767"/>
    <n v="9.7773762370385372E-3"/>
    <s v="N"/>
    <s v="Y"/>
  </r>
  <r>
    <n v="3425"/>
    <x v="0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6.3704999999999998"/>
    <n v="157.13448"/>
    <n v="24.667893249607534"/>
    <s v="EUR"/>
    <n v="18.077302211896161"/>
    <n v="157.13448"/>
    <n v="-121.00619"/>
    <n v="-6.9830500000000004"/>
    <n v="-2.4013100000000001"/>
    <n v="0"/>
    <n v="0"/>
    <n v="0"/>
    <s v=""/>
    <n v="3.5148199999999998"/>
    <n v="2.2040899999999999"/>
    <n v="-124.67164000000002"/>
    <n v="-123.8871049895308"/>
    <n v="-127.5525549895308"/>
    <n v="-6.8132000000000001"/>
    <n v="-6.1890254519453984"/>
    <n v="-11.989739999999999"/>
    <n v="-11.709268044899261"/>
    <n v="-2.2004600000000001"/>
    <n v="-3.3108918080279572"/>
    <n v="-21.209185304872616"/>
    <n v="0"/>
    <n v="0"/>
    <n v="0"/>
    <n v="0"/>
    <n v="0"/>
    <n v="0.875369525435304"/>
    <n v="-5.5761038770228861"/>
    <n v="-5.2243810001835387"/>
    <n v="3.1483587054130373"/>
    <n v="2.0036078048643668E-2"/>
    <s v="N"/>
    <s v="N"/>
  </r>
  <r>
    <n v="4060"/>
    <x v="27"/>
    <s v="EUROPE"/>
    <s v="EUROPE INCL TURKEY"/>
    <s v="GB"/>
    <s v="UNITED KINGDOM"/>
    <s v="Export"/>
    <s v="N"/>
    <s v="DDP"/>
    <s v="GB-NELSON  VAT EX"/>
    <n v="43858"/>
    <x v="0"/>
    <n v="2020"/>
    <n v="2020540152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5.9561000000000002"/>
    <n v="151.56709000000001"/>
    <n v="25.430719798657719"/>
    <s v="GBP"/>
    <n v="20.796100820434745"/>
    <n v="140.44266999999999"/>
    <n v="-113.05070000000001"/>
    <n v="-6.6108599999999997"/>
    <n v="-2.3094399999999999"/>
    <n v="0"/>
    <n v="0"/>
    <n v="0"/>
    <s v=""/>
    <n v="2.6930100000000001"/>
    <n v="2.6831800000000001"/>
    <n v="-116.59481"/>
    <n v="-115.74221070872449"/>
    <n v="-119.28632070872449"/>
    <n v="-6.5017899999999997"/>
    <n v="-5.9061445125937988"/>
    <n v="-11.546390000000001"/>
    <n v="-11.276289182329592"/>
    <n v="-2.11557"/>
    <n v="-3.183163239645213"/>
    <n v="-20.365596934568604"/>
    <n v="-3.0313418000000003"/>
    <n v="-3.0164872981723052"/>
    <n v="0"/>
    <n v="0"/>
    <n v="0"/>
    <n v="1.4317122374301721"/>
    <n v="-8.5330049350838255"/>
    <n v="-7.9947701550218699"/>
    <n v="0.90391490351274051"/>
    <n v="5.9637940103800932E-3"/>
    <s v="N"/>
    <s v="Y"/>
  </r>
  <r>
    <n v="4222"/>
    <x v="9"/>
    <s v="MEA"/>
    <s v="EGYPT"/>
    <s v="EG"/>
    <s v="EGYPT"/>
    <s v="Local"/>
    <s v="N"/>
    <s v="DDP"/>
    <s v="EG-10TH OF RAMADAN"/>
    <n v="43845"/>
    <x v="0"/>
    <n v="2020"/>
    <n v="2020540074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1.7137"/>
    <n v="55.695250000000001"/>
    <n v="32.5703216374269"/>
    <s v="EGP"/>
    <n v="1"/>
    <n v="55.607570000000003"/>
    <n v="-20.88852"/>
    <n v="-4.5612899999999996"/>
    <n v="-13.826280000000001"/>
    <n v="0"/>
    <n v="0"/>
    <n v="0"/>
    <s v=""/>
    <n v="13.99769"/>
    <n v="-16.716159999999999"/>
    <n v="-41.994559999999993"/>
    <n v="-21.385833818219663"/>
    <n v="-42.491873818219659"/>
    <n v="-1.8016799999999999"/>
    <n v="-1.6366235214379417"/>
    <n v="-3.65042"/>
    <n v="-3.5650269527496978"/>
    <n v="-0.66293000000000002"/>
    <n v="-0.99746848672367316"/>
    <n v="-6.1991189609113126"/>
    <n v="0"/>
    <n v="0"/>
    <n v="0.01"/>
    <n v="-0.55695250000000007"/>
    <n v="-0.56019909768989484"/>
    <n v="0.17066029370754746"/>
    <n v="-0.29182910223990616"/>
    <n v="-0.27342145172818982"/>
    <n v="6.1706366714509446"/>
    <n v="0.11079287141095416"/>
    <s v="Y"/>
    <s v="N"/>
  </r>
  <r>
    <n v="4222"/>
    <x v="9"/>
    <s v="MEA"/>
    <s v="EGYPT"/>
    <s v="EG"/>
    <s v="EGYPT"/>
    <s v="Local"/>
    <s v="N"/>
    <s v="DDP"/>
    <s v="EG-10TH OF RAMADAN"/>
    <n v="43859"/>
    <x v="0"/>
    <n v="2020"/>
    <n v="2020540165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4.1192000000000002"/>
    <n v="133.874"/>
    <n v="32.493689320388349"/>
    <s v="EGP"/>
    <n v="1"/>
    <n v="132.874"/>
    <n v="-50.209479999999999"/>
    <n v="-10.96391"/>
    <n v="-33.234070000000003"/>
    <n v="0"/>
    <n v="0"/>
    <n v="0"/>
    <s v=""/>
    <n v="33.646059999999999"/>
    <n v="-40.18045"/>
    <n v="-100.94185"/>
    <n v="-51.404867141340013"/>
    <n v="-102.13723714134002"/>
    <n v="-4.33066"/>
    <n v="-3.9339172435451562"/>
    <n v="-8.7744700000000009"/>
    <n v="-8.569211774561186"/>
    <n v="-1.5934699999999999"/>
    <n v="-2.3975926712316102"/>
    <n v="-14.900721689337953"/>
    <n v="0"/>
    <n v="0"/>
    <n v="0.01"/>
    <n v="-1.33874"/>
    <n v="-1.3465438076700791"/>
    <n v="0.17066029370754746"/>
    <n v="-0.70312041007509551"/>
    <n v="-0.65876981352055086"/>
    <n v="14.830727548131389"/>
    <n v="0.11078123868810515"/>
    <s v="Y"/>
    <s v="N"/>
  </r>
  <r>
    <n v="4319"/>
    <x v="4"/>
    <s v="MEA"/>
    <s v="EGYPT"/>
    <s v="EG"/>
    <s v="EGYPT"/>
    <s v="Local"/>
    <s v="N"/>
    <s v="DDP"/>
    <s v="EG-6TH OF OCTOBER"/>
    <n v="43839"/>
    <x v="0"/>
    <n v="2020"/>
    <n v="2020540026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4.0084999999999997"/>
    <n v="136.28899999999999"/>
    <n v="33.987281795511223"/>
    <s v="EGP"/>
    <n v="1"/>
    <n v="134.99182999999999"/>
    <n v="-39.960909999999998"/>
    <n v="-9.6815599999999993"/>
    <n v="-30.95194"/>
    <n v="0"/>
    <n v="0"/>
    <n v="0"/>
    <s v=""/>
    <n v="15.743729999999999"/>
    <n v="-22.325749999999999"/>
    <n v="-87.176429999999996"/>
    <n v="-40.912299219132436"/>
    <n v="-88.127819219132434"/>
    <n v="-3.2197200000000001"/>
    <n v="-2.9247532771880524"/>
    <n v="-5.4953900000000004"/>
    <n v="-5.3668381900907747"/>
    <n v="-1.0028600000000001"/>
    <n v="-1.5089394756545984"/>
    <n v="-9.8005309429334257"/>
    <n v="0"/>
    <n v="0"/>
    <n v="0.01"/>
    <n v="-1.3628899999999999"/>
    <n v="-1.3708345832913589"/>
    <n v="0.17066029370754746"/>
    <n v="-0.6843477777672653"/>
    <n v="-0.64118129908189547"/>
    <n v="36.348633955560871"/>
    <n v="0.26670262424378249"/>
    <s v="Y"/>
    <s v="N"/>
  </r>
  <r>
    <n v="4319"/>
    <x v="4"/>
    <s v="MEA"/>
    <s v="EGYPT"/>
    <s v="EG"/>
    <s v="EGYPT"/>
    <s v="Local"/>
    <s v="N"/>
    <s v="DDP"/>
    <s v="EG-6TH OF OCTOBER"/>
    <n v="43856"/>
    <x v="0"/>
    <n v="2020"/>
    <n v="2020540131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2166000000000001"/>
    <n v="109.3644"/>
    <n v="33.96409937888199"/>
    <s v="EGP"/>
    <n v="1"/>
    <n v="108.39462"/>
    <n v="-32.066420000000001"/>
    <n v="-7.7689199999999996"/>
    <n v="-24.837219999999999"/>
    <n v="0"/>
    <n v="0"/>
    <n v="0"/>
    <s v=""/>
    <n v="12.63348"/>
    <n v="-17.915179999999999"/>
    <n v="-69.954260000000005"/>
    <n v="-32.829857226133555"/>
    <n v="-70.717697226133552"/>
    <n v="-2.58365"/>
    <n v="-2.34695526462143"/>
    <n v="-4.4097499999999998"/>
    <n v="-4.3065942014584566"/>
    <n v="-0.80474000000000001"/>
    <n v="-1.2108409485254985"/>
    <n v="-7.8643904146053849"/>
    <n v="0"/>
    <n v="0"/>
    <n v="0.01"/>
    <n v="-1.0936440000000001"/>
    <n v="-1.100019089588371"/>
    <n v="0.17066029370754746"/>
    <n v="-0.54952614573830283"/>
    <n v="-0.51486378629518792"/>
    <n v="29.167429483377507"/>
    <n v="0.26669948798125814"/>
    <s v="Y"/>
    <s v="N"/>
  </r>
  <r>
    <n v="4319"/>
    <x v="4"/>
    <s v="MEA"/>
    <s v="EGYPT"/>
    <s v="EG"/>
    <s v="EGYPT"/>
    <s v="Local"/>
    <s v="N"/>
    <s v="DDP"/>
    <s v="EG-6TH OF OCTOBER"/>
    <n v="43859"/>
    <x v="0"/>
    <n v="2020"/>
    <n v="2020540160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4.4641999999999999"/>
    <n v="151.78280000000001"/>
    <n v="34.032017937219734"/>
    <s v="EGP"/>
    <n v="1"/>
    <n v="150.42943"/>
    <n v="-44.503799999999998"/>
    <n v="-10.78219"/>
    <n v="-34.470660000000002"/>
    <n v="0"/>
    <n v="0"/>
    <n v="0"/>
    <s v=""/>
    <n v="17.533529999999999"/>
    <n v="-24.86382"/>
    <n v="-97.086940000000013"/>
    <n v="-45.563346329911553"/>
    <n v="-98.146486329911554"/>
    <n v="-3.58575"/>
    <n v="-3.2572503396807977"/>
    <n v="-6.12012"/>
    <n v="-5.9769540913271575"/>
    <n v="-1.11687"/>
    <n v="-1.6804830506494937"/>
    <n v="-10.914687481657449"/>
    <n v="0"/>
    <n v="0"/>
    <n v="0.01"/>
    <n v="-1.5178280000000002"/>
    <n v="-1.5266757507120583"/>
    <n v="0.17066029370754746"/>
    <n v="-0.76114490993566164"/>
    <n v="-0.71313431269457694"/>
    <n v="40.481816125024366"/>
    <n v="0.26670885057479743"/>
    <s v="Y"/>
    <s v="N"/>
  </r>
  <r>
    <n v="4319"/>
    <x v="4"/>
    <s v="MEA"/>
    <s v="EGYPT"/>
    <s v="EG"/>
    <s v="EGYPT"/>
    <s v="Local"/>
    <s v="N"/>
    <s v="DDP"/>
    <s v="EG-6TH OF OCTOBER"/>
    <n v="43859"/>
    <x v="0"/>
    <n v="2020"/>
    <n v="2020540162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4.0472999999999999"/>
    <n v="137.60820000000001"/>
    <n v="33.977333333333334"/>
    <s v="EGP"/>
    <n v="1"/>
    <n v="136.37806"/>
    <n v="-40.347709999999999"/>
    <n v="-9.7752700000000008"/>
    <n v="-31.251539999999999"/>
    <n v="0"/>
    <n v="0"/>
    <n v="0"/>
    <s v=""/>
    <n v="15.89612"/>
    <n v="-22.54185"/>
    <n v="-88.02024999999999"/>
    <n v="-41.30830815231139"/>
    <n v="-88.980848152311381"/>
    <n v="-3.2508900000000001"/>
    <n v="-2.9530677143595927"/>
    <n v="-5.5485800000000003"/>
    <n v="-5.4187839343110982"/>
    <n v="-1.01257"/>
    <n v="-1.5235494933127023"/>
    <n v="-9.8954011419833936"/>
    <n v="0"/>
    <n v="0"/>
    <n v="0.01"/>
    <n v="-1.376082"/>
    <n v="-1.3841034823388094"/>
    <n v="0.17066029370754746"/>
    <n v="-0.69117418951556719"/>
    <n v="-0.6475771225141338"/>
    <n v="36.700270100852293"/>
    <n v="0.26670118569134899"/>
    <s v="Y"/>
    <s v="N"/>
  </r>
  <r>
    <n v="4319"/>
    <x v="4"/>
    <s v="MEA"/>
    <s v="EGYPT"/>
    <s v="EG"/>
    <s v="EGYPT"/>
    <s v="Local"/>
    <s v="N"/>
    <s v="DDP"/>
    <s v="EG-6TH OF OCTOBER"/>
    <n v="43859"/>
    <x v="0"/>
    <n v="2020"/>
    <n v="2020540163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1.6318999999999999"/>
    <n v="55.4846"/>
    <n v="34.039631901840494"/>
    <s v="EGP"/>
    <n v="1"/>
    <n v="54.982439999999997"/>
    <n v="-16.26848"/>
    <n v="-3.9414600000000002"/>
    <n v="-12.60084"/>
    <n v="0"/>
    <n v="0"/>
    <n v="0"/>
    <s v=""/>
    <n v="6.4094199999999999"/>
    <n v="-9.0890299999999993"/>
    <n v="-35.490389999999998"/>
    <n v="-16.655799920484085"/>
    <n v="-35.877709920484087"/>
    <n v="-1.3107800000000001"/>
    <n v="-1.190696116641371"/>
    <n v="-2.2372299999999998"/>
    <n v="-2.184895231096752"/>
    <n v="-0.40827000000000002"/>
    <n v="-0.61429782793760135"/>
    <n v="-3.989889175675724"/>
    <n v="0"/>
    <n v="0"/>
    <n v="0.01"/>
    <n v="-0.55484600000000006"/>
    <n v="-0.55808031844160388"/>
    <n v="0.17066029370754746"/>
    <n v="-0.27817627874330231"/>
    <n v="-0.26062980486371307"/>
    <n v="14.798290780534872"/>
    <n v="0.26670987590313117"/>
    <s v="Y"/>
    <s v="N"/>
  </r>
  <r>
    <n v="8592"/>
    <x v="8"/>
    <s v="MEA"/>
    <s v="EGYPT"/>
    <s v="EG"/>
    <s v="EGYPT"/>
    <s v="Local"/>
    <s v="N"/>
    <s v="DDP"/>
    <s v="EG- 6TH OF OCTOBER"/>
    <n v="43845"/>
    <x v="0"/>
    <n v="2020"/>
    <n v="2020540068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5952999999999999"/>
    <n v="128.53198"/>
    <n v="35.70332777777778"/>
    <s v="EGP"/>
    <n v="1"/>
    <n v="128.31698"/>
    <n v="-43.823599999999999"/>
    <n v="-9.5694700000000008"/>
    <n v="-29.007200000000001"/>
    <n v="0"/>
    <n v="0"/>
    <n v="0"/>
    <s v=""/>
    <n v="29.366800000000001"/>
    <n v="-35.070099999999996"/>
    <n v="-88.103570000000005"/>
    <n v="-44.866952130458792"/>
    <n v="-89.14692213045879"/>
    <n v="-3.8017500000000002"/>
    <n v="-3.4534620313411346"/>
    <n v="-7.66"/>
    <n v="-7.4808121964219696"/>
    <n v="-1.39175"/>
    <n v="-2.0940774537246347"/>
    <n v="-13.02835168148774"/>
    <n v="0"/>
    <n v="0"/>
    <n v="0"/>
    <n v="0"/>
    <n v="0"/>
    <n v="0.17066029370754746"/>
    <n v="-0.61437705734717085"/>
    <n v="-0.57562410890145221"/>
    <n v="25.781082079152021"/>
    <n v="0.20058107001193026"/>
    <s v="N"/>
    <s v="N"/>
  </r>
  <r>
    <n v="5680"/>
    <x v="0"/>
    <s v="EUROPE"/>
    <s v="EUROPE INCL TURKEY"/>
    <s v="GB"/>
    <s v="UNITED KINGDOM"/>
    <s v="Export"/>
    <s v="Y"/>
    <s v="CIF"/>
    <s v="GB- FELIXSTOWE PORT"/>
    <n v="43852"/>
    <x v="0"/>
    <n v="2020"/>
    <n v="2020540102"/>
    <s v="ZH"/>
    <s v="manufactured"/>
    <s v="BOPP"/>
    <s v="D114"/>
    <n v="20"/>
    <s v="D11420"/>
    <s v="1"/>
    <s v="EG"/>
    <s v="L2"/>
    <s v="FERT"/>
    <s v="1D114201"/>
    <s v="WHITE"/>
    <s v="STANDARD"/>
    <s v="ALIMENTARY PACKING"/>
    <s v="FLEXIBLE PACKAGING"/>
    <s v="STANDARD WHITE FILM"/>
    <n v="4.6656000000000004"/>
    <n v="154.92698999999999"/>
    <n v="33.174944325481796"/>
    <s v="EUR"/>
    <n v="18.077300054537478"/>
    <n v="151.70426"/>
    <n v="-48.307160000000003"/>
    <n v="-9.2711500000000004"/>
    <n v="-29.644200000000001"/>
    <n v="0"/>
    <n v="0"/>
    <n v="0"/>
    <s v=""/>
    <n v="30.727429999999998"/>
    <n v="-47.547739999999997"/>
    <n v="-104.04282000000001"/>
    <n v="-49.45725671278521"/>
    <n v="-105.19291671278521"/>
    <n v="-5.00718"/>
    <n v="-4.5484595289250214"/>
    <n v="-6.1418400000000002"/>
    <n v="-5.9981660026726251"/>
    <n v="-1.1405799999999999"/>
    <n v="-1.7161579753326701"/>
    <n v="-12.262783506930317"/>
    <n v="0"/>
    <n v="0"/>
    <n v="0"/>
    <n v="0"/>
    <n v="0"/>
    <n v="1.4317122374301721"/>
    <n v="-6.686096148798903"/>
    <n v="-6.2643584939516996"/>
    <n v="31.206931286332765"/>
    <n v="0.20142992054730274"/>
    <s v="N"/>
    <s v="N"/>
  </r>
  <r>
    <n v="5680"/>
    <x v="0"/>
    <s v="EUROPE"/>
    <s v="EUROPE INCL TURKEY"/>
    <s v="GB"/>
    <s v="UNITED KINGDOM"/>
    <s v="Export"/>
    <s v="Y"/>
    <s v="CIF"/>
    <s v="GB- FELIXSTOWE PORT"/>
    <n v="43852"/>
    <x v="0"/>
    <n v="2020"/>
    <n v="2020540102"/>
    <s v="ZH"/>
    <s v="manufactured"/>
    <s v="BOPP"/>
    <s v="D114"/>
    <n v="35"/>
    <s v="D11435"/>
    <s v="1"/>
    <s v="EG"/>
    <s v="L2"/>
    <s v="FERT"/>
    <s v="1D114351"/>
    <s v="WHITE"/>
    <s v="STANDARD"/>
    <s v="ALIMENTARY PACKING"/>
    <s v="FLEXIBLE PACKAGING"/>
    <s v="STANDARD WHITE FILM"/>
    <n v="6.0667999999999997"/>
    <n v="188.85140000000001"/>
    <n v="31.112257001647446"/>
    <s v="EUR"/>
    <n v="18.077300054537478"/>
    <n v="184.661"/>
    <n v="-73.769189999999995"/>
    <n v="-9.0242799999999992"/>
    <n v="-51.725140000000003"/>
    <n v="0"/>
    <n v="0"/>
    <n v="0"/>
    <s v=""/>
    <n v="29.502829999999999"/>
    <n v="-38.125259999999997"/>
    <n v="-143.14103999999998"/>
    <n v="-75.525486642647323"/>
    <n v="-144.8973366426473"/>
    <n v="-6.5209799999999998"/>
    <n v="-5.9235764679778811"/>
    <n v="-10.415760000000001"/>
    <n v="-10.172107629635001"/>
    <n v="-1.8874299999999999"/>
    <n v="-2.8398955333094933"/>
    <n v="-18.935579630922376"/>
    <n v="0"/>
    <n v="0"/>
    <n v="0"/>
    <n v="0"/>
    <n v="0"/>
    <n v="1.4317122374301721"/>
    <n v="-8.6904932812011442"/>
    <n v="-8.1423246377487839"/>
    <n v="16.876159088681547"/>
    <n v="8.9362107395981952E-2"/>
    <s v="N"/>
    <s v="N"/>
  </r>
  <r>
    <n v="5585"/>
    <x v="13"/>
    <s v="AMERICAS"/>
    <s v="USA-CANADA"/>
    <s v="US"/>
    <s v="USA"/>
    <s v="Export"/>
    <s v="Y"/>
    <s v="CIF"/>
    <s v="US- CHICAGO"/>
    <n v="43857"/>
    <x v="0"/>
    <n v="2020"/>
    <n v="2020540139"/>
    <s v="ZH"/>
    <s v="manufactured"/>
    <s v="BOPP"/>
    <s v="D404"/>
    <n v="18"/>
    <s v="D40418"/>
    <s v="1"/>
    <s v="EG"/>
    <s v="L3"/>
    <s v="FERT"/>
    <s v="1D404181"/>
    <s v="TRASPARENT METALL.COMMODITIES"/>
    <s v="VALUE ADDED"/>
    <s v="ALIMENTARY PACKING"/>
    <s v="FLEXIBLE PACKAGING"/>
    <s v="EXTRUSION GRADE COEX FILMS"/>
    <n v="170.7405"/>
    <n v="5434.8695699999998"/>
    <n v="31.83126139158955"/>
    <s v="USD"/>
    <n v="16.097199917964758"/>
    <n v="4826.1723199999997"/>
    <n v="-3476.9562900000001"/>
    <n v="-457.65890000000002"/>
    <n v="-144.44264000000001"/>
    <n v="0"/>
    <n v="0"/>
    <n v="0"/>
    <s v=""/>
    <n v="448.42108999999999"/>
    <n v="0"/>
    <n v="-3630.6367400000004"/>
    <n v="-3559.7356543763544"/>
    <n v="-3713.4161043763543"/>
    <n v="-179.74482"/>
    <n v="-163.27794073788297"/>
    <n v="-250.39906999999999"/>
    <n v="-244.54156877659511"/>
    <n v="-55.631230000000002"/>
    <n v="-83.704763402888105"/>
    <n v="-491.5242729173662"/>
    <n v="0"/>
    <n v="0"/>
    <n v="0"/>
    <n v="0"/>
    <n v="0"/>
    <n v="2.663339673884118"/>
    <n v="-454.73861591897435"/>
    <n v="-426.05515202942456"/>
    <n v="803.87404067685475"/>
    <n v="0.14791045678707149"/>
    <s v="N"/>
    <s v="N"/>
  </r>
  <r>
    <n v="7100"/>
    <x v="36"/>
    <s v="MEA"/>
    <s v="NORTH AFRICA"/>
    <s v="MA"/>
    <s v="MOROCCO"/>
    <s v="Export"/>
    <s v="N"/>
    <s v="CPT"/>
    <s v="MA- CASABLANCA"/>
    <n v="43839"/>
    <x v="0"/>
    <n v="2020"/>
    <n v="2020540028"/>
    <s v="ZH"/>
    <s v="manufactured"/>
    <s v="BOPP"/>
    <s v="D408"/>
    <n v="25"/>
    <s v="D40825"/>
    <s v="1"/>
    <s v="EG"/>
    <s v="L2"/>
    <s v="FERT"/>
    <s v="1D408251"/>
    <s v="TRANSPARENT COMMODITIES"/>
    <s v="STANDARD"/>
    <s v="ALIMENTARY PACKING"/>
    <s v="FLEXIBLE PACKAGING"/>
    <s v="STANDARD GRADE COEX"/>
    <n v="3.8199999999999998E-2"/>
    <n v="6.1199999999999996E-3"/>
    <n v="0.153"/>
    <s v="USD"/>
    <n v="16.105263157894736"/>
    <n v="-79.99391"/>
    <n v="-0.64395999999999998"/>
    <n v="-7.6819999999999999E-2"/>
    <n v="-5.79E-3"/>
    <n v="0"/>
    <n v="0"/>
    <n v="0"/>
    <s v=""/>
    <n v="8.2100000000000003E-3"/>
    <n v="6.4599999999999996E-3"/>
    <n v="-0.71189999999999987"/>
    <n v="-0.65929139764716371"/>
    <n v="-0.72723139764716371"/>
    <n v="-6.123E-2"/>
    <n v="-5.562056426093711E-2"/>
    <n v="-6.8150000000000002E-2"/>
    <n v="-6.6555789972083196E-2"/>
    <n v="-1.251E-2"/>
    <n v="-1.8822999063118507E-2"/>
    <n v="-0.14099935329613883"/>
    <n v="-1.2239999999999999E-4"/>
    <n v="-1.2180020256913624E-4"/>
    <n v="0"/>
    <n v="0"/>
    <n v="0"/>
    <n v="1.0462953601629201"/>
    <n v="-4.1851814406516807E-2"/>
    <n v="-3.9211935220502481E-2"/>
    <n v="-0.9014444863663742"/>
    <n v="-147.29485071345985"/>
    <s v="N"/>
    <s v="Y"/>
  </r>
  <r>
    <n v="4071"/>
    <x v="20"/>
    <s v="EUROPE"/>
    <s v="EUROPE INCL TURKEY"/>
    <s v="DE"/>
    <s v="GERMANY"/>
    <s v="Export"/>
    <s v="N"/>
    <s v="DAP"/>
    <s v="DE-WICKEDE, RUHR"/>
    <n v="43844"/>
    <x v="0"/>
    <n v="2020"/>
    <n v="2020540066"/>
    <s v="ZH"/>
    <s v="manufactured"/>
    <s v="BOPP"/>
    <s v="D445"/>
    <n v="10"/>
    <s v="D44510"/>
    <s v="1"/>
    <s v="EG"/>
    <s v="L3"/>
    <s v="FERT"/>
    <s v="1D445101"/>
    <s v="TRANSPARENT SPECIALTIES"/>
    <s v="VALUE ADDED"/>
    <s v="ALIMENTARY PACKING"/>
    <s v="FLEXIBLE PACKAGING"/>
    <s v="MID &amp; STD BARRIER METAL FILMS"/>
    <n v="22.622599999999998"/>
    <n v="1044.8270299999999"/>
    <n v="46.190408045977009"/>
    <s v="EUR"/>
    <n v="18.077299852467409"/>
    <n v="968.45199000000002"/>
    <n v="-362.90584000000001"/>
    <n v="-43.414639999999999"/>
    <n v="-36.27948"/>
    <n v="0"/>
    <n v="0"/>
    <n v="0"/>
    <s v=""/>
    <n v="125.29246999999999"/>
    <n v="0"/>
    <n v="-317.30749000000003"/>
    <n v="-371.54590109310828"/>
    <n v="-325.9475510931083"/>
    <n v="-12.040290000000001"/>
    <n v="-10.937248467504794"/>
    <n v="-44.68918"/>
    <n v="-43.643781043354672"/>
    <n v="-9.8392199999999992"/>
    <n v="-14.804446749945392"/>
    <n v="-69.385476260804865"/>
    <n v="-20.896540599999998"/>
    <n v="-20.794141160736761"/>
    <n v="0"/>
    <n v="0"/>
    <n v="0"/>
    <n v="1.6620873067770168"/>
    <n v="-37.59641487929612"/>
    <n v="-35.224952745191871"/>
    <n v="593.47490874015807"/>
    <n v="0.56801259127088066"/>
    <s v="N"/>
    <s v="Y"/>
  </r>
  <r>
    <n v="4071"/>
    <x v="20"/>
    <s v="EUROPE"/>
    <s v="EUROPE INCL TURKEY"/>
    <s v="DE"/>
    <s v="GERMANY"/>
    <s v="Export"/>
    <s v="N"/>
    <s v="DAP"/>
    <s v="DE-WICKEDE, RUHR"/>
    <n v="43844"/>
    <x v="0"/>
    <n v="2020"/>
    <n v="2020540075"/>
    <s v="ZH"/>
    <s v="manufactured"/>
    <s v="BOPP"/>
    <s v="D445"/>
    <n v="10"/>
    <s v="D44510"/>
    <s v="1"/>
    <s v="EG"/>
    <s v="L3"/>
    <s v="FERT"/>
    <s v="1D445101"/>
    <s v="TRANSPARENT SPECIALTIES"/>
    <s v="VALUE ADDED"/>
    <s v="ALIMENTARY PACKING"/>
    <s v="FLEXIBLE PACKAGING"/>
    <s v="MID &amp; STD BARRIER METAL FILMS"/>
    <n v="22.622599999999998"/>
    <n v="1044.8270299999999"/>
    <n v="46.190408045977009"/>
    <s v="EUR"/>
    <n v="18.077299852467409"/>
    <n v="985.95205999999996"/>
    <n v="-362.90584000000001"/>
    <n v="-43.414639999999999"/>
    <n v="-36.27948"/>
    <n v="0"/>
    <n v="0"/>
    <n v="0"/>
    <s v=""/>
    <n v="125.29246999999999"/>
    <n v="0"/>
    <n v="-317.30749000000003"/>
    <n v="-371.54590109310828"/>
    <n v="-325.9475510931083"/>
    <n v="-12.040290000000001"/>
    <n v="-10.937248467504794"/>
    <n v="-44.68918"/>
    <n v="-43.643781043354672"/>
    <n v="-9.8392199999999992"/>
    <n v="-14.804446749945392"/>
    <n v="-69.385476260804865"/>
    <n v="-20.896540599999998"/>
    <n v="-20.794141160736761"/>
    <n v="0"/>
    <n v="0"/>
    <n v="0"/>
    <n v="1.6620873067770168"/>
    <n v="-37.59641487929612"/>
    <n v="-35.224952745191871"/>
    <n v="593.47490874015807"/>
    <n v="0.56801259127088066"/>
    <s v="N"/>
    <s v="Y"/>
  </r>
  <r>
    <n v="4071"/>
    <x v="20"/>
    <s v="EUROPE"/>
    <s v="EUROPE INCL TURKEY"/>
    <s v="DE"/>
    <s v="GERMANY"/>
    <s v="Export"/>
    <s v="N"/>
    <s v="DAP"/>
    <s v="DE-WICKEDE, RUHR"/>
    <n v="43844"/>
    <x v="0"/>
    <n v="2020"/>
    <n v="2020560001"/>
    <s v="ZRPH"/>
    <s v="manufactured"/>
    <s v="BOPP"/>
    <s v="D445"/>
    <n v="10"/>
    <s v="D44510"/>
    <s v="1"/>
    <s v="EG"/>
    <s v="L3"/>
    <s v="FERT"/>
    <s v="1D445101"/>
    <s v="TRANSPARENT SPECIALTIES"/>
    <s v="VALUE ADDED"/>
    <s v="ALIMENTARY PACKING"/>
    <s v="FLEXIBLE PACKAGING"/>
    <s v="MID &amp; STD BARRIER METAL FILMS"/>
    <n v="-22.622599999999998"/>
    <n v="-1044.8270299999999"/>
    <n v="46.190408045977009"/>
    <s v="EUR"/>
    <n v="18.077299852467409"/>
    <n v="-968.45199000000002"/>
    <n v="0"/>
    <n v="0"/>
    <n v="0"/>
    <n v="0"/>
    <n v="0"/>
    <n v="0"/>
    <s v=""/>
    <n v="0"/>
    <n v="0"/>
    <n v="0"/>
    <n v="0"/>
    <n v="0"/>
    <n v="0"/>
    <n v="0"/>
    <n v="0"/>
    <n v="0"/>
    <n v="0"/>
    <n v="0"/>
    <n v="0"/>
    <n v="20.896540599999998"/>
    <n v="20.794141160736761"/>
    <n v="0"/>
    <n v="0"/>
    <n v="0"/>
    <n v="1.6620873067770168"/>
    <n v="37.59641487929612"/>
    <n v="35.224952745191871"/>
    <n v="-988.80793609407135"/>
    <n v="0.94638433702664781"/>
    <s v="N"/>
    <s v="Y"/>
  </r>
  <r>
    <n v="3425"/>
    <x v="0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ZES"/>
    <n v="30"/>
    <s v="ZES30"/>
    <s v="1"/>
    <s v="EG"/>
    <s v="L3"/>
    <s v="FERT"/>
    <s v="20ZES301"/>
    <s v="METALLIZED"/>
    <s v="VALUE ADDED"/>
    <s v="ALIMENTARY PACKING"/>
    <s v="FLEXIBLE PACKAGING"/>
    <s v="MID &amp; STD BARRIER METAL FILMS"/>
    <n v="8.5150000000000006"/>
    <n v="300.16001"/>
    <n v="35.230048122065732"/>
    <s v="EUR"/>
    <n v="18.077302211896161"/>
    <n v="294.16847000000001"/>
    <n v="-161.10058000000001"/>
    <n v="-17.588629999999998"/>
    <n v="-1.5753299999999999"/>
    <n v="0"/>
    <n v="-6.1323800000000004"/>
    <n v="0"/>
    <s v=""/>
    <n v="16.491810000000001"/>
    <n v="-5.5796000000000001"/>
    <n v="-175.48471000000004"/>
    <n v="-164.93606210008187"/>
    <n v="-179.32019210008187"/>
    <n v="-8.2843999999999998"/>
    <n v="-7.5254450851430246"/>
    <n v="-13.95269"/>
    <n v="-13.626299415782618"/>
    <n v="-3.6543899999999998"/>
    <n v="-5.4985275416682358"/>
    <n v="-26.65027204259388"/>
    <n v="0"/>
    <n v="0"/>
    <n v="0"/>
    <n v="0"/>
    <n v="0"/>
    <n v="0.875369525435304"/>
    <n v="-7.4581483567087901"/>
    <n v="-6.9877121069958799"/>
    <n v="87.201833750328362"/>
    <n v="0.29051782664295739"/>
    <s v="N"/>
    <s v="N"/>
  </r>
  <r>
    <n v="5981"/>
    <x v="21"/>
    <s v="EUROPE"/>
    <s v="EUROPE INCL TURKEY"/>
    <s v="ES"/>
    <s v="SPAIN"/>
    <s v="Export"/>
    <s v="Y"/>
    <s v="CIF"/>
    <s v="ES- VALENCIA"/>
    <n v="43835"/>
    <x v="0"/>
    <n v="2020"/>
    <n v="2020540006"/>
    <s v="ZH"/>
    <s v="manufactured"/>
    <s v="BOPP"/>
    <s v="ZES"/>
    <n v="30"/>
    <s v="ZES30"/>
    <s v="1"/>
    <s v="EG"/>
    <s v="L3"/>
    <s v="FERT"/>
    <s v="20ZES301"/>
    <s v="METALLIZED"/>
    <s v="VALUE ADDED"/>
    <s v="ALIMENTARY PACKING"/>
    <s v="FLEXIBLE PACKAGING"/>
    <s v="MID &amp; STD BARRIER METAL FILMS"/>
    <n v="21.292000000000002"/>
    <n v="745.93971999999997"/>
    <n v="35.037093471113195"/>
    <s v="EUR"/>
    <n v="18.077300281210629"/>
    <n v="713.52097000000003"/>
    <n v="-398.54178000000002"/>
    <n v="-43.303370000000001"/>
    <n v="-3.8904299999999998"/>
    <n v="0"/>
    <n v="-14.609120000000001"/>
    <n v="0"/>
    <s v=""/>
    <n v="37.597250000000003"/>
    <n v="-13.655559999999999"/>
    <n v="-436.40300999999994"/>
    <n v="-408.03026144013364"/>
    <n v="-445.89149144013362"/>
    <n v="-20.667960000000001"/>
    <n v="-18.774515716519318"/>
    <n v="-34.788179999999997"/>
    <n v="-33.974391806177913"/>
    <n v="-9.1165000000000003"/>
    <n v="-13.717016063862498"/>
    <n v="-66.465923586559725"/>
    <n v="0"/>
    <n v="0"/>
    <n v="0"/>
    <n v="0"/>
    <n v="0"/>
    <n v="1.5608492918629158"/>
    <n v="-33.230481423761475"/>
    <n v="-31.134408469797403"/>
    <n v="202.44789650350924"/>
    <n v="0.2713998076191857"/>
    <s v="N"/>
    <s v="N"/>
  </r>
  <r>
    <n v="5981"/>
    <x v="21"/>
    <s v="EUROPE"/>
    <s v="EUROPE INCL TURKEY"/>
    <s v="ES"/>
    <s v="SPAIN"/>
    <s v="Export"/>
    <s v="Y"/>
    <s v="CIF"/>
    <s v="ES- VALENCIA"/>
    <n v="43846"/>
    <x v="0"/>
    <n v="2020"/>
    <n v="2020540079"/>
    <s v="ZH"/>
    <s v="manufactured"/>
    <s v="BOPP"/>
    <s v="ZES"/>
    <n v="30"/>
    <s v="ZES30"/>
    <s v="1"/>
    <s v="EG"/>
    <s v="L3"/>
    <s v="FERT"/>
    <s v="20ZES301"/>
    <s v="METALLIZED"/>
    <s v="VALUE ADDED"/>
    <s v="ALIMENTARY PACKING"/>
    <s v="FLEXIBLE PACKAGING"/>
    <s v="MID &amp; STD BARRIER METAL FILMS"/>
    <n v="21.698"/>
    <n v="745.56365000000005"/>
    <n v="34.357771889400922"/>
    <s v="EUR"/>
    <n v="18.077300281210629"/>
    <n v="715.65242999999998"/>
    <n v="-430.56382000000002"/>
    <n v="-47.98171"/>
    <n v="-4.2420799999999996"/>
    <n v="0"/>
    <n v="-19.01127"/>
    <n v="0"/>
    <s v=""/>
    <n v="59.019950000000001"/>
    <n v="-15.60141"/>
    <n v="-458.38034000000005"/>
    <n v="-440.8146820673673"/>
    <n v="-468.63120206736733"/>
    <n v="-23.622699999999998"/>
    <n v="-21.458564484188127"/>
    <n v="-36.00488"/>
    <n v="-35.162629952311939"/>
    <n v="-9.3996200000000005"/>
    <n v="-14.143008669358112"/>
    <n v="-70.764203105858172"/>
    <n v="0"/>
    <n v="0"/>
    <n v="0"/>
    <n v="0"/>
    <n v="0"/>
    <n v="1.5608492918629158"/>
    <n v="-33.870429633425275"/>
    <n v="-31.733990784152361"/>
    <n v="174.4342540426222"/>
    <n v="0.23396292730020057"/>
    <s v="N"/>
    <s v="N"/>
  </r>
  <r>
    <n v="4319"/>
    <x v="4"/>
    <s v="MEA"/>
    <s v="EGYPT"/>
    <s v="EG"/>
    <s v="EGYPT"/>
    <s v="Local"/>
    <s v="N"/>
    <s v="DDP"/>
    <s v="EG- 6TH OF OCTOBER"/>
    <n v="43835"/>
    <x v="0"/>
    <n v="2020"/>
    <n v="2020540011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2.7589999999999999"/>
    <n v="93.116249999999994"/>
    <n v="33.737771739130437"/>
    <s v="EGP"/>
    <n v="1"/>
    <n v="92.841250000000002"/>
    <n v="-58.704169999999998"/>
    <n v="-7.0779500000000004"/>
    <n v="-0.68652000000000002"/>
    <n v="0"/>
    <n v="-2.5901999999999998"/>
    <n v="0"/>
    <s v=""/>
    <n v="10.46008"/>
    <n v="-0.51124999999999998"/>
    <n v="-59.110009999999988"/>
    <n v="-60.101798694044192"/>
    <n v="-60.507638694044189"/>
    <n v="-2.9214899999999999"/>
    <n v="-2.6538448845775791"/>
    <n v="-6.1813399999999996"/>
    <n v="-6.0367419924583521"/>
    <n v="-1.6036600000000001"/>
    <n v="-2.412924914273431"/>
    <n v="-11.103511791309362"/>
    <n v="0"/>
    <n v="0"/>
    <n v="0.02"/>
    <n v="-1.862325"/>
    <n v="-1.8731808989192673"/>
    <n v="0.17066029370754746"/>
    <n v="-0.47102241063283096"/>
    <n v="-0.4413118168244467"/>
    <n v="19.190606798902731"/>
    <n v="0.20609299449776738"/>
    <s v="Y"/>
    <s v="N"/>
  </r>
  <r>
    <n v="4319"/>
    <x v="4"/>
    <s v="MEA"/>
    <s v="EGYPT"/>
    <s v="EG"/>
    <s v="EGYPT"/>
    <s v="Local"/>
    <s v="N"/>
    <s v="DDP"/>
    <s v="EG- 6TH OF OCTOBER"/>
    <n v="43836"/>
    <x v="0"/>
    <n v="2020"/>
    <n v="2020540020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4.6470000000000002"/>
    <n v="156.83625000000001"/>
    <n v="33.728225806451611"/>
    <s v="EGP"/>
    <n v="1"/>
    <n v="156.83625000000001"/>
    <n v="-98.875789999999995"/>
    <n v="-11.92144"/>
    <n v="-1.15632"/>
    <n v="0"/>
    <n v="-4.3626800000000001"/>
    <n v="0"/>
    <s v=""/>
    <n v="17.617979999999999"/>
    <n v="-0.86109999999999998"/>
    <n v="-99.559349999999981"/>
    <n v="-101.22982449619147"/>
    <n v="-101.91338449619147"/>
    <n v="-4.9206899999999996"/>
    <n v="-4.4698930973893614"/>
    <n v="-10.41126"/>
    <n v="-10.167712896621437"/>
    <n v="-2.70106"/>
    <n v="-4.0641126977959132"/>
    <n v="-18.701718691806711"/>
    <n v="0"/>
    <n v="0"/>
    <n v="0.02"/>
    <n v="-3.1367250000000002"/>
    <n v="-3.1550096546856961"/>
    <n v="0.17066029370754746"/>
    <n v="-0.79357036574009576"/>
    <n v="-0.7435144739977092"/>
    <n v="32.322622683318421"/>
    <n v="0.20609152975360237"/>
    <s v="Y"/>
    <s v="N"/>
  </r>
  <r>
    <n v="4319"/>
    <x v="4"/>
    <s v="MEA"/>
    <s v="EGYPT"/>
    <s v="EG"/>
    <s v="EGYPT"/>
    <s v="Local"/>
    <s v="N"/>
    <s v="DDP"/>
    <s v="EG- 6TH OF OCTOBER"/>
    <n v="43858"/>
    <x v="0"/>
    <n v="2020"/>
    <n v="2020540144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6.8940000000000001"/>
    <n v="232.67250000000001"/>
    <n v="33.769593613933239"/>
    <s v="EGP"/>
    <n v="1"/>
    <n v="232.18333999999999"/>
    <n v="-146.68598"/>
    <n v="-17.68591"/>
    <n v="-1.7154400000000001"/>
    <n v="0"/>
    <n v="-6.4722200000000001"/>
    <n v="0"/>
    <s v=""/>
    <n v="26.136970000000002"/>
    <n v="-1.2774700000000001"/>
    <n v="-147.70005"/>
    <n v="-150.17827934878551"/>
    <n v="-151.19234934878551"/>
    <n v="-7.3395900000000003"/>
    <n v="-6.6671915277467164"/>
    <n v="-15.44516"/>
    <n v="-15.083856567061193"/>
    <n v="-4.0068999999999999"/>
    <n v="-6.0289268541974046"/>
    <n v="-27.779974949005314"/>
    <n v="0"/>
    <n v="0"/>
    <n v="0.02"/>
    <n v="-4.6534500000000003"/>
    <n v="-4.6805759757700001"/>
    <n v="0.17066029370754746"/>
    <n v="-1.1758494236450019"/>
    <n v="-1.1016805862030572"/>
    <n v="47.91791914023613"/>
    <n v="0.20594577846645445"/>
    <s v="Y"/>
    <s v="N"/>
  </r>
  <r>
    <n v="4198"/>
    <x v="3"/>
    <s v="MEA"/>
    <s v="EGYPT"/>
    <s v="EG"/>
    <s v="EGYPT"/>
    <s v="Local"/>
    <s v="N"/>
    <s v="DDP"/>
    <s v="EG- 6TH OF OCTOBER"/>
    <n v="43852"/>
    <x v="0"/>
    <n v="2020"/>
    <n v="2020540099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9980000000000002"/>
    <n v="137.93100000000001"/>
    <n v="34.482750000000003"/>
    <s v="EGP"/>
    <n v="1"/>
    <n v="137.64599999999999"/>
    <n v="-79.703490000000002"/>
    <n v="-9.1875499999999999"/>
    <n v="-0.84714999999999996"/>
    <n v="0"/>
    <n v="-3.8475000000000001"/>
    <n v="0"/>
    <s v=""/>
    <n v="9.3773700000000009"/>
    <n v="-1.97027"/>
    <n v="-86.17859"/>
    <n v="-81.601070438314096"/>
    <n v="-88.076170438314094"/>
    <n v="-4.2353199999999998"/>
    <n v="-3.8473115829761908"/>
    <n v="-7.3472900000000001"/>
    <n v="-7.1754173162727382"/>
    <n v="-1.9208400000000001"/>
    <n v="-2.8901654292886132"/>
    <n v="-13.912894328537542"/>
    <n v="0"/>
    <n v="0"/>
    <n v="0"/>
    <n v="0"/>
    <n v="0"/>
    <n v="0.17066029370754746"/>
    <n v="-0.68264117483018982"/>
    <n v="-0.63958234322383589"/>
    <n v="35.302352889924542"/>
    <n v="0.25594212243748354"/>
    <s v="N"/>
    <s v="N"/>
  </r>
  <r>
    <n v="7215"/>
    <x v="7"/>
    <s v="MEA"/>
    <s v="EGYPT"/>
    <s v="EG"/>
    <s v="EGYPT"/>
    <s v="Local"/>
    <s v="N"/>
    <s v="DDP"/>
    <s v="EG- OBOUR CITY"/>
    <n v="43853"/>
    <x v="0"/>
    <n v="2020"/>
    <n v="2020540113"/>
    <s v="ZH"/>
    <s v="manufactured"/>
    <s v="BOPP"/>
    <s v="ZSS"/>
    <n v="25"/>
    <s v="ZSS25"/>
    <s v="1"/>
    <s v="EG"/>
    <s v="L3"/>
    <s v="FERT"/>
    <s v="20ZSS251"/>
    <s v="METALLIZED"/>
    <s v="VALUE ADDED"/>
    <s v="ALIMENTARY PACKING"/>
    <s v="FLEXIBLE PACKAGING"/>
    <s v="MID &amp; STD BARRIER METAL FILMS"/>
    <n v="25.373999999999999"/>
    <n v="843.68550000000005"/>
    <n v="33.255242412297989"/>
    <s v="EGP"/>
    <n v="1"/>
    <n v="820.99176999999997"/>
    <n v="-568.79260999999997"/>
    <n v="-53.691600000000001"/>
    <n v="-4.5129700000000001"/>
    <n v="0"/>
    <n v="-23.571860000000001"/>
    <n v="0"/>
    <s v=""/>
    <n v="85.724879999999999"/>
    <n v="0"/>
    <n v="-564.84415999999999"/>
    <n v="-582.3344226633302"/>
    <n v="-578.38597266333022"/>
    <n v="-26.71977"/>
    <n v="-24.271904039236642"/>
    <n v="-43.011560000000003"/>
    <n v="-42.005405043751352"/>
    <n v="-10.86849"/>
    <n v="-16.353123668066573"/>
    <n v="-82.63043275105457"/>
    <n v="0"/>
    <n v="0"/>
    <n v="0.02"/>
    <n v="-16.873710000000003"/>
    <n v="-16.972070538656268"/>
    <n v="0.17066029370754746"/>
    <n v="-4.3296516513604795"/>
    <n v="-4.056551011897179"/>
    <n v="161.6404730350618"/>
    <n v="0.19158853984697116"/>
    <s v="Y"/>
    <s v="N"/>
  </r>
  <r>
    <n v="4319"/>
    <x v="4"/>
    <s v="MEA"/>
    <s v="EGYPT"/>
    <s v="EG"/>
    <s v="EGYPT"/>
    <s v="Local"/>
    <s v="N"/>
    <s v="DDP"/>
    <s v="EG- 6TH OF OCTOBER"/>
    <n v="43860"/>
    <x v="0"/>
    <n v="2020"/>
    <n v="202054017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0.315"/>
    <n v="10.395"/>
    <n v="32.484375"/>
    <s v="EGP"/>
    <n v="1"/>
    <n v="9.9640699999999995"/>
    <n v="-6.2797900000000002"/>
    <n v="-0.72387999999999997"/>
    <n v="-6.6750000000000004E-2"/>
    <n v="0"/>
    <n v="-0.30314000000000002"/>
    <n v="0"/>
    <s v=""/>
    <n v="0.73884000000000005"/>
    <n v="-0.15523999999999999"/>
    <n v="-6.7899600000000007"/>
    <n v="-6.4292992204961221"/>
    <n v="-6.9394692204961217"/>
    <n v="-0.33688000000000001"/>
    <n v="-0.306017567993214"/>
    <n v="-0.57911000000000001"/>
    <n v="-0.56556307455220978"/>
    <n v="-0.15148"/>
    <n v="-0.22792229401128627"/>
    <n v="-1.0995029365567102"/>
    <n v="0"/>
    <n v="0"/>
    <n v="0.02"/>
    <n v="-0.2079"/>
    <n v="-0.20911189447884534"/>
    <n v="0.17066029370754746"/>
    <n v="-5.4611293986415184E-2"/>
    <n v="-5.1166587457906865E-2"/>
    <n v="2.0957493610104154"/>
    <n v="0.20161129014049212"/>
    <s v="Y"/>
    <s v="N"/>
  </r>
  <r>
    <n v="4319"/>
    <x v="4"/>
    <s v="MEA"/>
    <s v="EGYPT"/>
    <s v="EG"/>
    <s v="EGYPT"/>
    <s v="Local"/>
    <s v="N"/>
    <s v="DDP"/>
    <s v="EG-6TH OF OCTOBER"/>
    <n v="43859"/>
    <x v="0"/>
    <n v="2020"/>
    <n v="2020540157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0880000000000001"/>
    <n v="35.904000000000003"/>
    <n v="32.939449541284404"/>
    <s v="EGP"/>
    <n v="1"/>
    <n v="35.271740000000001"/>
    <n v="-21.690200000000001"/>
    <n v="-2.50027"/>
    <n v="-0.23053999999999999"/>
    <n v="0"/>
    <n v="-1.04705"/>
    <n v="0"/>
    <s v=""/>
    <n v="2.55193"/>
    <n v="-0.53617999999999999"/>
    <n v="-23.452310000000004"/>
    <n v="-22.20660021312894"/>
    <n v="-23.96871021312894"/>
    <n v="-1.15896"/>
    <n v="-1.0527847322530732"/>
    <n v="-1.9999"/>
    <n v="-1.9531170119613965"/>
    <n v="-0.52300000000000002"/>
    <n v="-0.78692474100807186"/>
    <n v="-3.7928264852225415"/>
    <n v="0"/>
    <n v="0"/>
    <n v="0.02"/>
    <n v="-0.71808000000000005"/>
    <n v="-0.72226584505709135"/>
    <n v="0.17066029370754746"/>
    <n v="-0.18601972014122675"/>
    <n v="-0.17428618852849528"/>
    <n v="7.2459112680629358"/>
    <n v="0.20181348228784912"/>
    <s v="Y"/>
    <s v="N"/>
  </r>
  <r>
    <n v="4319"/>
    <x v="4"/>
    <s v="MEA"/>
    <s v="EGYPT"/>
    <s v="EG"/>
    <s v="EGYPT"/>
    <s v="Local"/>
    <s v="N"/>
    <s v="DDP"/>
    <s v="EG-6TH OF OCTOBER"/>
    <n v="43860"/>
    <x v="0"/>
    <n v="2020"/>
    <n v="202054016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353"/>
    <n v="44.649000000000001"/>
    <n v="33.073333333333331"/>
    <s v="EGP"/>
    <n v="1"/>
    <n v="43.909579999999998"/>
    <n v="-26.973199999999999"/>
    <n v="-3.1092499999999998"/>
    <n v="-0.28669"/>
    <n v="0"/>
    <n v="-1.3020700000000001"/>
    <n v="0"/>
    <s v=""/>
    <n v="3.1734800000000001"/>
    <n v="-0.66678000000000004"/>
    <n v="-29.164509999999996"/>
    <n v="-27.615377860451698"/>
    <n v="-29.806687860451699"/>
    <n v="-1.44323"/>
    <n v="-1.3110120359025359"/>
    <n v="-2.4869500000000002"/>
    <n v="-2.4287736151294541"/>
    <n v="-0.65034999999999998"/>
    <n v="-0.97854016312542924"/>
    <n v="-4.7183258141574189"/>
    <n v="0"/>
    <n v="0"/>
    <n v="0.02"/>
    <n v="-0.89298"/>
    <n v="-0.89818537533294529"/>
    <n v="0.17066029370754746"/>
    <n v="-0.23039139650518908"/>
    <n v="-0.21585904083804461"/>
    <n v="9.0099419092198936"/>
    <n v="0.20179493178391214"/>
    <s v="Y"/>
    <s v="N"/>
  </r>
  <r>
    <n v="5981"/>
    <x v="21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633"/>
    <n v="80.041409999999999"/>
    <n v="30.433996197718631"/>
    <s v="EUR"/>
    <n v="18.077300281210629"/>
    <n v="76.3553"/>
    <n v="-52.49109"/>
    <n v="-6.0507299999999997"/>
    <n v="-0.55789999999999995"/>
    <n v="0"/>
    <n v="-2.53389"/>
    <n v="0"/>
    <s v=""/>
    <n v="6.1757400000000002"/>
    <n v="-1.2975699999999999"/>
    <n v="-56.75544"/>
    <n v="-53.740797705017485"/>
    <n v="-58.005147705017485"/>
    <n v="-2.8919100000000002"/>
    <n v="-2.6269747834696497"/>
    <n v="-4.84518"/>
    <n v="-4.731838333924256"/>
    <n v="-1.26902"/>
    <n v="-1.9094134509255514"/>
    <n v="-9.2682265683194576"/>
    <n v="0"/>
    <n v="0"/>
    <n v="0"/>
    <n v="0"/>
    <n v="0"/>
    <n v="1.5608492918629158"/>
    <n v="-4.105033637599468"/>
    <n v="-3.8461011872037187"/>
    <n v="8.9219345394593379"/>
    <n v="0.11146648390451065"/>
    <s v="N"/>
    <s v="N"/>
  </r>
  <r>
    <n v="6135"/>
    <x v="12"/>
    <s v="MEA"/>
    <s v="EGYPT"/>
    <s v="EG"/>
    <s v="EGYPT"/>
    <s v="Local"/>
    <s v="N"/>
    <s v="DDP"/>
    <s v="EG- ALEXANDRIA"/>
    <n v="43839"/>
    <x v="0"/>
    <n v="2020"/>
    <n v="202054003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0.126"/>
    <n v="3.6539999999999999"/>
    <n v="28.107692307692307"/>
    <s v="EGP"/>
    <n v="1"/>
    <n v="3.6539999999999999"/>
    <n v="-2.5118900000000002"/>
    <n v="-0.28955999999999998"/>
    <n v="-2.6700000000000002E-2"/>
    <n v="0"/>
    <n v="-0.12126000000000001"/>
    <n v="0"/>
    <s v=""/>
    <n v="0.29553000000000001"/>
    <n v="-6.2100000000000002E-2"/>
    <n v="-2.7159800000000001"/>
    <n v="-2.5716930691905309"/>
    <n v="-2.7757830691905307"/>
    <n v="-0.15278"/>
    <n v="-0.13878343635123261"/>
    <n v="-0.23127"/>
    <n v="-0.22585997867708993"/>
    <n v="-6.0350000000000001E-2"/>
    <n v="-9.0804795640223965E-2"/>
    <n v="-0.45544821066854652"/>
    <n v="0"/>
    <n v="0"/>
    <n v="0"/>
    <n v="0"/>
    <n v="0"/>
    <n v="0.17066029370754746"/>
    <n v="-2.2185838181981169E-2"/>
    <n v="-2.0786426154774666E-2"/>
    <n v="0.40198229398614799"/>
    <n v="0.11001157470885277"/>
    <s v="N"/>
    <s v="N"/>
  </r>
  <r>
    <n v="7215"/>
    <x v="7"/>
    <s v="MEA"/>
    <s v="EGYPT"/>
    <s v="EG"/>
    <s v="EGYPT"/>
    <s v="Local"/>
    <s v="N"/>
    <s v="DDP"/>
    <s v="EG- OBOUR CITY"/>
    <n v="43836"/>
    <x v="0"/>
    <n v="2020"/>
    <n v="202054000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7.86"/>
    <n v="261.34500000000003"/>
    <n v="33.25"/>
    <s v="EGP"/>
    <n v="1"/>
    <n v="255.48482999999999"/>
    <n v="-156.69573"/>
    <n v="-18.062570000000001"/>
    <n v="-1.66547"/>
    <n v="0"/>
    <n v="-7.5641400000000001"/>
    <n v="0"/>
    <s v=""/>
    <n v="18.435780000000001"/>
    <n v="-3.8735200000000001"/>
    <n v="-169.42565000000002"/>
    <n v="-160.42634144518698"/>
    <n v="-173.15626144518697"/>
    <n v="-8.3010699999999993"/>
    <n v="-7.5405879041244033"/>
    <n v="-14.44388"/>
    <n v="-14.105999173323154"/>
    <n v="-3.7758600000000002"/>
    <n v="-5.6812957028350635"/>
    <n v="-27.327882780282621"/>
    <n v="0"/>
    <n v="0"/>
    <n v="0.02"/>
    <n v="-5.2269000000000005"/>
    <n v="-5.2573687409883449"/>
    <n v="0.17066029370754746"/>
    <n v="-1.341389908541323"/>
    <n v="-1.2567793044348374"/>
    <n v="54.346707729107251"/>
    <n v="0.20795005731545368"/>
    <s v="Y"/>
    <s v="N"/>
  </r>
  <r>
    <n v="7215"/>
    <x v="7"/>
    <s v="MEA"/>
    <s v="EGYPT"/>
    <s v="EG"/>
    <s v="EGYPT"/>
    <s v="Local"/>
    <s v="N"/>
    <s v="DDP"/>
    <s v="EG- OBOUR CITY"/>
    <n v="43845"/>
    <x v="0"/>
    <n v="2020"/>
    <n v="2020540070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29"/>
    <n v="42.892499999999998"/>
    <n v="33.25"/>
    <s v="EGP"/>
    <n v="1"/>
    <n v="42.137309999999999"/>
    <n v="-25.717230000000001"/>
    <n v="-2.9644699999999999"/>
    <n v="-0.27334000000000003"/>
    <n v="0"/>
    <n v="-1.2414400000000001"/>
    <n v="0"/>
    <s v=""/>
    <n v="3.0257200000000002"/>
    <n v="-0.63573000000000002"/>
    <n v="-27.80649"/>
    <n v="-26.329505730656514"/>
    <n v="-28.418765730656514"/>
    <n v="-1.36239"/>
    <n v="-1.2375779935237321"/>
    <n v="-2.3705599999999998"/>
    <n v="-2.3151062872519663"/>
    <n v="-0.61970000000000003"/>
    <n v="-0.93242306310268086"/>
    <n v="-4.4851073438783793"/>
    <n v="0"/>
    <n v="0"/>
    <n v="0.02"/>
    <n v="-0.85785"/>
    <n v="-0.86285059489503357"/>
    <n v="0.17066029370754746"/>
    <n v="-0.22015177888273624"/>
    <n v="-0.20626530568968707"/>
    <n v="8.9195110248803857"/>
    <n v="0.20795036486286381"/>
    <s v="Y"/>
    <s v="N"/>
  </r>
  <r>
    <n v="7215"/>
    <x v="7"/>
    <s v="MEA"/>
    <s v="EGYPT"/>
    <s v="EG"/>
    <s v="EGYPT"/>
    <s v="Local"/>
    <s v="N"/>
    <s v="DDP"/>
    <s v="EG-OBOUR CITY"/>
    <n v="43853"/>
    <x v="0"/>
    <n v="2020"/>
    <n v="202054011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0.86299999999999999"/>
    <n v="28.694749999999999"/>
    <n v="33.365988372093021"/>
    <s v="EGP"/>
    <n v="1"/>
    <n v="27.510919999999999"/>
    <n v="-17.204630000000002"/>
    <n v="-1.9832099999999999"/>
    <n v="-0.18285999999999999"/>
    <n v="0"/>
    <n v="-0.83052000000000004"/>
    <n v="0"/>
    <s v=""/>
    <n v="2.0241799999999999"/>
    <n v="-0.42530000000000001"/>
    <n v="-18.602340000000002"/>
    <n v="-17.614237776728871"/>
    <n v="-19.011947776728871"/>
    <n v="-0.91142999999999996"/>
    <n v="-0.82793158393509569"/>
    <n v="-1.58589"/>
    <n v="-1.5487918086401615"/>
    <n v="-0.41458"/>
    <n v="-0.62379208246104478"/>
    <n v="-3.0005154750363019"/>
    <n v="0"/>
    <n v="0"/>
    <n v="0.02"/>
    <n v="-0.57389500000000004"/>
    <n v="-0.57724035922047601"/>
    <n v="0.17066029370754746"/>
    <n v="-0.14676785258849082"/>
    <n v="-0.1375102037931247"/>
    <n v="5.9675361852212259"/>
    <n v="0.2079661326626378"/>
    <s v="Y"/>
    <s v="N"/>
  </r>
  <r>
    <n v="8592"/>
    <x v="8"/>
    <s v="MEA"/>
    <s v="EGYPT"/>
    <s v="EG"/>
    <s v="EGYPT"/>
    <s v="Local"/>
    <s v="N"/>
    <s v="DDP"/>
    <s v="EG- 6TH OF OCTOBER"/>
    <n v="43835"/>
    <x v="0"/>
    <n v="2020"/>
    <n v="202054000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3679999999999999"/>
    <n v="116.196"/>
    <n v="34.479525222551928"/>
    <s v="EGP"/>
    <n v="1"/>
    <n v="115.98099999999999"/>
    <n v="-64.831770000000006"/>
    <n v="-8.0421999999999993"/>
    <n v="-0.71077000000000001"/>
    <n v="0"/>
    <n v="-3.31969"/>
    <n v="0"/>
    <s v=""/>
    <n v="8.2614999999999998"/>
    <n v="-3.33134"/>
    <n v="-71.97426999999999"/>
    <n v="-66.375284575500757"/>
    <n v="-73.517784575500755"/>
    <n v="-3.2050399999999999"/>
    <n v="-2.9114181492548403"/>
    <n v="-6.2199799999999996"/>
    <n v="-6.0744780999348196"/>
    <n v="-1.6186400000000001"/>
    <n v="-2.435464364790259"/>
    <n v="-11.421360613979918"/>
    <n v="0"/>
    <n v="0"/>
    <n v="0"/>
    <n v="0"/>
    <n v="0"/>
    <n v="0.17066029370754746"/>
    <n v="-0.57512518979443494"/>
    <n v="-0.53884812416608174"/>
    <n v="30.718006686353242"/>
    <n v="0.26436371894345106"/>
    <s v="N"/>
    <s v="N"/>
  </r>
  <r>
    <n v="8592"/>
    <x v="8"/>
    <s v="MEA"/>
    <s v="EGYPT"/>
    <s v="EG"/>
    <s v="EGYPT"/>
    <s v="Local"/>
    <s v="N"/>
    <s v="DDP"/>
    <s v="EG-6TH OF OCTOBER"/>
    <n v="43842"/>
    <x v="0"/>
    <n v="2020"/>
    <n v="2020540050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37"/>
    <n v="81.765000000000001"/>
    <n v="34.5"/>
    <s v="EGP"/>
    <n v="1"/>
    <n v="81.597189999999998"/>
    <n v="-45.620959999999997"/>
    <n v="-5.65916"/>
    <n v="-0.50017"/>
    <n v="0"/>
    <n v="-2.3359899999999998"/>
    <n v="0"/>
    <s v=""/>
    <n v="5.8134899999999998"/>
    <n v="-2.3442099999999999"/>
    <n v="-50.646999999999991"/>
    <n v="-46.707103671664932"/>
    <n v="-51.733143671664934"/>
    <n v="-2.2630300000000001"/>
    <n v="-2.0557080767504248"/>
    <n v="-4.3772500000000001"/>
    <n v="-4.2748544630271628"/>
    <n v="-1.13924"/>
    <n v="-1.7141417628031277"/>
    <n v="-8.0447043025807154"/>
    <n v="0"/>
    <n v="0"/>
    <n v="0"/>
    <n v="0"/>
    <n v="0"/>
    <n v="0.17066029370754746"/>
    <n v="-0.40446489608688752"/>
    <n v="-0.37895253836012277"/>
    <n v="21.608199487394227"/>
    <n v="0.26427199275232954"/>
    <s v="N"/>
    <s v="N"/>
  </r>
  <r>
    <n v="9115"/>
    <x v="29"/>
    <s v="MEA"/>
    <s v="GCC AND LEVANT"/>
    <s v="LB"/>
    <s v="LEBANON"/>
    <s v="Export"/>
    <s v="N"/>
    <s v="CIF"/>
    <s v="LB- BEIRUT"/>
    <n v="43839"/>
    <x v="0"/>
    <n v="2020"/>
    <n v="2020540029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4.59"/>
    <n v="145.55571"/>
    <n v="31.711483660130721"/>
    <s v="USD"/>
    <n v="16.097199302183036"/>
    <n v="134.43979999999999"/>
    <n v="-91.839420000000004"/>
    <n v="-10.824009999999999"/>
    <n v="-0.96406999999999998"/>
    <n v="0"/>
    <n v="-4.9257200000000001"/>
    <n v="0"/>
    <s v=""/>
    <n v="10.58921"/>
    <n v="-2.4431400000000001"/>
    <n v="-100.40715000000002"/>
    <n v="-94.025932621443701"/>
    <n v="-102.5936626214437"/>
    <n v="-4.4846000000000004"/>
    <n v="-4.0737544093516016"/>
    <n v="-8.4327799999999993"/>
    <n v="-8.2355148138046026"/>
    <n v="-2.2023899999999998"/>
    <n v="-3.3137957559249851"/>
    <n v="-15.623064979081189"/>
    <n v="-2.9111142000000001"/>
    <n v="-2.8968488501788321"/>
    <n v="0"/>
    <n v="0"/>
    <n v="0"/>
    <n v="0.59735623981966435"/>
    <n v="-2.7418651407722594"/>
    <n v="-2.568917018483543"/>
    <n v="21.873216530812744"/>
    <n v="0.15027384724936413"/>
    <s v="N"/>
    <s v="Y"/>
  </r>
  <r>
    <n v="7215"/>
    <x v="7"/>
    <s v="MEA"/>
    <s v="EGYPT"/>
    <s v="EG"/>
    <s v="EGYPT"/>
    <s v="Local"/>
    <s v="N"/>
    <s v="DDP"/>
    <s v="EG- OBOUR CITY"/>
    <n v="43839"/>
    <x v="0"/>
    <n v="2020"/>
    <n v="2020540030"/>
    <s v="ZH"/>
    <s v="manufactured"/>
    <s v="BOPP"/>
    <s v="ZSS"/>
    <n v="25"/>
    <s v="ZSS25"/>
    <s v="1"/>
    <s v="EG"/>
    <s v="L3"/>
    <s v="FERT"/>
    <s v="20ZSS251"/>
    <s v="METALLIZED"/>
    <s v="VALUE ADDED"/>
    <s v="ALIMENTARY PACKING"/>
    <s v="FLEXIBLE PACKAGING"/>
    <s v="MID &amp; STD BARRIER METAL FILMS"/>
    <n v="7.431"/>
    <n v="247.08074999999999"/>
    <n v="33.25447510094213"/>
    <s v="EGP"/>
    <n v="1"/>
    <n v="246.11075"/>
    <n v="-166.57590999999999"/>
    <n v="-15.72406"/>
    <n v="-1.3216699999999999"/>
    <n v="0"/>
    <n v="-6.9032400000000003"/>
    <n v="0"/>
    <s v=""/>
    <n v="25.10528"/>
    <n v="0"/>
    <n v="-165.41960000000003"/>
    <n v="-170.54174873943748"/>
    <n v="-169.38543873943749"/>
    <n v="-7.8316699999999999"/>
    <n v="-7.1141908297477272"/>
    <n v="-12.596629999999999"/>
    <n v="-12.301961271255205"/>
    <n v="-3.1831399999999999"/>
    <n v="-4.7894677248421296"/>
    <n v="-24.205619825845062"/>
    <n v="0"/>
    <n v="0"/>
    <n v="0.02"/>
    <n v="-4.9416149999999996"/>
    <n v="-4.9704207524534842"/>
    <n v="0.17066029370754746"/>
    <n v="-1.2680059822470775"/>
    <n v="-1.188024202538275"/>
    <n v="47.331246479725685"/>
    <n v="0.1915618536843752"/>
    <s v="Y"/>
    <s v="N"/>
  </r>
  <r>
    <n v="4319"/>
    <x v="4"/>
    <s v="MEA"/>
    <s v="EGYPT"/>
    <s v="EG"/>
    <s v="EGYPT"/>
    <s v="Local"/>
    <s v="N"/>
    <s v="DDP"/>
    <s v="EG- 6TH OF OCTOBER"/>
    <n v="43860"/>
    <x v="0"/>
    <n v="2020"/>
    <n v="2020540167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1.406000000000001"/>
    <n v="376.39800000000002"/>
    <n v="32.988431200701143"/>
    <s v="EGP"/>
    <n v="1"/>
    <n v="370.26202000000001"/>
    <n v="-227.38827000000001"/>
    <n v="-26.21142"/>
    <n v="-2.41683"/>
    <n v="0"/>
    <n v="-10.976660000000001"/>
    <n v="0"/>
    <s v=""/>
    <n v="26.752980000000001"/>
    <n v="-5.6210199999999997"/>
    <n v="-245.86121999999997"/>
    <n v="-232.80192921434661"/>
    <n v="-251.27487921434661"/>
    <n v="-12.150650000000001"/>
    <n v="-11.037498107743843"/>
    <n v="-20.964559999999999"/>
    <n v="-20.47414309929767"/>
    <n v="-5.4820399999999996"/>
    <n v="-8.2484759219806687"/>
    <n v="-39.760117129022184"/>
    <n v="0"/>
    <n v="0"/>
    <n v="0.02"/>
    <n v="-7.5279600000000002"/>
    <n v="-7.5718421219863812"/>
    <n v="0.17066029370754746"/>
    <n v="-1.9472339512031165"/>
    <n v="-1.8244086340459917"/>
    <n v="75.966752900598863"/>
    <n v="0.20182560189108034"/>
    <s v="Y"/>
    <s v="N"/>
  </r>
  <r>
    <n v="4319"/>
    <x v="4"/>
    <s v="MEA"/>
    <s v="EGYPT"/>
    <s v="EG"/>
    <s v="EGYPT"/>
    <s v="Local"/>
    <s v="N"/>
    <s v="DDP"/>
    <s v="EG- 6TH OF OCTOBER"/>
    <n v="43860"/>
    <x v="0"/>
    <n v="2020"/>
    <n v="2020540166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5.8390000000000004"/>
    <n v="192.68700000000001"/>
    <n v="32.994349315068497"/>
    <s v="EGP"/>
    <n v="1"/>
    <n v="189.36669000000001"/>
    <n v="-116.4054"/>
    <n v="-13.41825"/>
    <n v="-1.2372300000000001"/>
    <n v="0"/>
    <n v="-5.6192099999999998"/>
    <n v="0"/>
    <s v=""/>
    <n v="13.695510000000001"/>
    <n v="-2.8775300000000001"/>
    <n v="-125.86211"/>
    <n v="-119.17677939573444"/>
    <n v="-128.63348939573444"/>
    <n v="-6.2444899999999999"/>
    <n v="-5.6724164187780364"/>
    <n v="-10.734629999999999"/>
    <n v="-10.483518410976131"/>
    <n v="-2.8078799999999999"/>
    <n v="-4.2248379383972168"/>
    <n v="-20.380772768151381"/>
    <n v="0"/>
    <n v="0"/>
    <n v="0.02"/>
    <n v="-3.8537400000000002"/>
    <n v="-3.876204291625327"/>
    <n v="0.17066029370754746"/>
    <n v="-0.99665611525207709"/>
    <n v="-0.93379022110680032"/>
    <n v="38.862743323382062"/>
    <n v="0.20168845497299798"/>
    <s v="Y"/>
    <s v="N"/>
  </r>
  <r>
    <n v="4198"/>
    <x v="3"/>
    <s v="MEA"/>
    <s v="EGYPT"/>
    <s v="EG"/>
    <s v="EGYPT"/>
    <s v="Local"/>
    <s v="N"/>
    <s v="DDP"/>
    <s v="EG-6TH OF OCTOBER"/>
    <n v="43846"/>
    <x v="0"/>
    <n v="2020"/>
    <n v="202054007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8210000000000002"/>
    <n v="97.3245"/>
    <n v="34.512234042553196"/>
    <s v="EGP"/>
    <n v="1"/>
    <n v="97.039500000000004"/>
    <n v="-53.605330000000002"/>
    <n v="-6.5799899999999996"/>
    <n v="-0.58647000000000005"/>
    <n v="0"/>
    <n v="-2.8230300000000002"/>
    <n v="0"/>
    <s v=""/>
    <n v="6.5283499999999997"/>
    <n v="-2.7566299999999999"/>
    <n v="-59.823100000000011"/>
    <n v="-54.881565527420086"/>
    <n v="-61.099335527420088"/>
    <n v="-2.7108699999999999"/>
    <n v="-2.4625203174595227"/>
    <n v="-5.1158599999999996"/>
    <n v="-4.9961864077268006"/>
    <n v="-1.3346800000000001"/>
    <n v="-2.0082078648731421"/>
    <n v="-9.4669145900594653"/>
    <n v="0"/>
    <n v="0"/>
    <n v="0"/>
    <n v="0"/>
    <n v="0"/>
    <n v="0.17066029370754746"/>
    <n v="-0.4812620282552838"/>
    <n v="-0.45090555197280424"/>
    <n v="26.30734433054764"/>
    <n v="0.27030546604963435"/>
    <s v="N"/>
    <s v="N"/>
  </r>
  <r>
    <n v="4319"/>
    <x v="4"/>
    <s v="MEA"/>
    <s v="EGYPT"/>
    <s v="EG"/>
    <s v="EGYPT"/>
    <s v="Local"/>
    <s v="N"/>
    <s v="DDP"/>
    <s v="EG- 6TH OF OCTOBER"/>
    <n v="43835"/>
    <x v="0"/>
    <n v="2020"/>
    <n v="202054001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5.2809999999999997"/>
    <n v="174.273"/>
    <n v="33.006249999999994"/>
    <s v="EGP"/>
    <n v="1"/>
    <n v="171.35890000000001"/>
    <n v="-105.2812"/>
    <n v="-12.13594"/>
    <n v="-1.1190100000000001"/>
    <n v="0"/>
    <n v="-5.0822200000000004"/>
    <n v="0"/>
    <s v=""/>
    <n v="12.38668"/>
    <n v="-2.6025499999999999"/>
    <n v="-113.83424000000001"/>
    <n v="-107.78773447725104"/>
    <n v="-116.34077447725103"/>
    <n v="-5.6142200000000004"/>
    <n v="-5.0998870534874792"/>
    <n v="-9.7063500000000005"/>
    <n v="-9.4792926191567091"/>
    <n v="-2.53803"/>
    <n v="-3.8188118554889416"/>
    <n v="-18.397991528133129"/>
    <n v="0"/>
    <n v="0"/>
    <n v="0.02"/>
    <n v="-3.4854599999999998"/>
    <n v="-3.5057775071199435"/>
    <n v="0.17066029370754746"/>
    <n v="-0.90108635077585064"/>
    <n v="-0.84424869305546335"/>
    <n v="35.184207794440425"/>
    <n v="0.20189133023727385"/>
    <s v="Y"/>
    <s v="N"/>
  </r>
  <r>
    <n v="4319"/>
    <x v="4"/>
    <s v="MEA"/>
    <s v="EGYPT"/>
    <s v="EG"/>
    <s v="EGYPT"/>
    <s v="Local"/>
    <s v="N"/>
    <s v="DDP"/>
    <s v="EG- 6TH OF OCTOBER"/>
    <n v="43843"/>
    <x v="0"/>
    <n v="2020"/>
    <n v="2020540060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3340000000000001"/>
    <n v="110.02200000000001"/>
    <n v="33.039639639639638"/>
    <s v="EGP"/>
    <n v="1"/>
    <n v="108.14660000000001"/>
    <n v="-66.466080000000005"/>
    <n v="-7.6616600000000004"/>
    <n v="-0.70643999999999996"/>
    <n v="0"/>
    <n v="-3.20851"/>
    <n v="0"/>
    <s v=""/>
    <n v="7.8199399999999999"/>
    <n v="-1.6430400000000001"/>
    <n v="-71.865790000000004"/>
    <n v="-68.048504222821606"/>
    <n v="-73.448214222821605"/>
    <n v="-3.5507599999999999"/>
    <n v="-3.2254658624067458"/>
    <n v="-6.1285600000000002"/>
    <n v="-5.9851966572459308"/>
    <n v="-1.60277"/>
    <n v="-2.4115857880411227"/>
    <n v="-11.622248307693798"/>
    <n v="0"/>
    <n v="0"/>
    <n v="0.02"/>
    <n v="-2.20044"/>
    <n v="-2.2132668450554616"/>
    <n v="0.17066029370754746"/>
    <n v="-0.56829877804613305"/>
    <n v="-0.53245230073384331"/>
    <n v="22.205818323695297"/>
    <n v="0.20183070952805163"/>
    <s v="Y"/>
    <s v="N"/>
  </r>
  <r>
    <n v="4319"/>
    <x v="4"/>
    <s v="MEA"/>
    <s v="EGYPT"/>
    <s v="EG"/>
    <s v="EGYPT"/>
    <s v="Local"/>
    <s v="N"/>
    <s v="DDP"/>
    <s v="EG- 6TH OF OCTOBER"/>
    <n v="43859"/>
    <x v="0"/>
    <n v="2020"/>
    <n v="202054015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7.52"/>
    <n v="248.16"/>
    <n v="33"/>
    <s v="EGP"/>
    <n v="1"/>
    <n v="244.2226"/>
    <n v="-149.91757000000001"/>
    <n v="-17.28125"/>
    <n v="-1.5934299999999999"/>
    <n v="0"/>
    <n v="-7.2369300000000001"/>
    <n v="0"/>
    <s v=""/>
    <n v="17.63832"/>
    <n v="-3.7059500000000001"/>
    <n v="-162.09681000000003"/>
    <n v="-153.4868070333041"/>
    <n v="-165.6660470333041"/>
    <n v="-8.0067900000000005"/>
    <n v="-7.2732676419864228"/>
    <n v="-13.82352"/>
    <n v="-13.500151046146609"/>
    <n v="-3.6152600000000001"/>
    <n v="-5.4396511265331586"/>
    <n v="-26.213069814666191"/>
    <n v="0"/>
    <n v="0"/>
    <n v="0.02"/>
    <n v="-4.9631999999999996"/>
    <n v="-4.9921315761298946"/>
    <n v="0.17066029370754746"/>
    <n v="-1.2833654086807569"/>
    <n v="-1.2024148052608115"/>
    <n v="50.086336770639008"/>
    <n v="0.20183082193197538"/>
    <s v="Y"/>
    <s v="N"/>
  </r>
  <r>
    <n v="7215"/>
    <x v="7"/>
    <s v="MEA"/>
    <s v="EGYPT"/>
    <s v="EG"/>
    <s v="EGYPT"/>
    <s v="Local"/>
    <s v="N"/>
    <s v="DDP"/>
    <s v="EG-OBOUR CITY"/>
    <n v="43841"/>
    <x v="0"/>
    <n v="2020"/>
    <n v="2020540037"/>
    <s v="ZH"/>
    <s v="manufactured"/>
    <s v="BOPP"/>
    <s v="ZSS"/>
    <n v="25"/>
    <s v="ZSS25"/>
    <s v="1"/>
    <s v="EG"/>
    <s v="L3"/>
    <s v="FERT"/>
    <s v="20ZSS251"/>
    <s v="METALLIZED"/>
    <s v="VALUE ADDED"/>
    <s v="ALIMENTARY PACKING"/>
    <s v="FLEXIBLE PACKAGING"/>
    <s v="MID &amp; STD BARRIER METAL FILMS"/>
    <n v="2.5230000000000001"/>
    <n v="83.889750000000006"/>
    <n v="33.289583333333333"/>
    <s v="EGP"/>
    <n v="1"/>
    <n v="83.212389999999999"/>
    <n v="-56.556460000000001"/>
    <n v="-5.3386899999999997"/>
    <n v="-0.44874000000000003"/>
    <n v="0"/>
    <n v="-2.3438099999999999"/>
    <n v="0"/>
    <s v=""/>
    <n v="8.5238399999999999"/>
    <n v="0"/>
    <n v="-56.163860000000007"/>
    <n v="-57.902956021144036"/>
    <n v="-57.510356021144034"/>
    <n v="-2.6590400000000001"/>
    <n v="-2.4154385953356559"/>
    <n v="-4.2768600000000001"/>
    <n v="-4.1768128525312358"/>
    <n v="-1.0807500000000001"/>
    <n v="-1.6261355905248063"/>
    <n v="-8.2183870383916968"/>
    <n v="0"/>
    <n v="0"/>
    <n v="0.02"/>
    <n v="-1.6777950000000001"/>
    <n v="-1.6875752332714495"/>
    <n v="0.17066029370754746"/>
    <n v="-0.43006394014301957"/>
    <n v="-0.40293687623101654"/>
    <n v="16.07049483096181"/>
    <n v="0.19156684613986583"/>
    <s v="Y"/>
    <s v="N"/>
  </r>
  <r>
    <n v="3425"/>
    <x v="0"/>
    <s v="EUROPE"/>
    <s v="EUROPE INCL TURKEY"/>
    <s v="IT"/>
    <s v="ITALY"/>
    <s v="Export"/>
    <s v="Y"/>
    <s v="CIF"/>
    <s v="IT- RAVENNA"/>
    <n v="43843"/>
    <x v="0"/>
    <n v="2020"/>
    <n v="2020540056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9.609"/>
    <n v="357.01972000000001"/>
    <n v="37.150855359001042"/>
    <s v="EUR"/>
    <n v="18.077302211896161"/>
    <n v="349.02521999999999"/>
    <n v="-210.20053999999999"/>
    <n v="-18.694520000000001"/>
    <n v="-1.5178799999999999"/>
    <n v="0"/>
    <n v="-8.9640400000000007"/>
    <n v="0"/>
    <s v=""/>
    <n v="32.375999999999998"/>
    <n v="-3.78803"/>
    <n v="-210.78900999999999"/>
    <n v="-215.20499379276436"/>
    <n v="-215.79346379276436"/>
    <n v="-10.77312"/>
    <n v="-9.7861671280546609"/>
    <n v="-16.097740000000002"/>
    <n v="-15.721170982614858"/>
    <n v="-4.1309100000000001"/>
    <n v="-6.2155167913530667"/>
    <n v="-31.722854902022586"/>
    <n v="0"/>
    <n v="0"/>
    <n v="0"/>
    <n v="0"/>
    <n v="0"/>
    <n v="0.875369525435304"/>
    <n v="-8.4123011394332714"/>
    <n v="-7.8816799704495786"/>
    <n v="101.62172133476348"/>
    <n v="0.28463895869607281"/>
    <s v="N"/>
    <s v="N"/>
  </r>
  <r>
    <n v="8592"/>
    <x v="8"/>
    <s v="MEA"/>
    <s v="EGYPT"/>
    <s v="EG"/>
    <s v="EGYPT"/>
    <s v="Local"/>
    <s v="N"/>
    <s v="DDP"/>
    <s v="6TH OF OCTOBER"/>
    <n v="43843"/>
    <x v="0"/>
    <n v="2020"/>
    <n v="2020540059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3.8210000000000002"/>
    <n v="130.48715000000001"/>
    <n v="34.158939790575921"/>
    <s v="EGP"/>
    <n v="1"/>
    <n v="130.27215000000001"/>
    <n v="-83.974699999999999"/>
    <n v="-7.4543999999999997"/>
    <n v="-0.60668"/>
    <n v="0"/>
    <n v="-3.5567899999999999"/>
    <n v="0"/>
    <s v=""/>
    <n v="13.0799"/>
    <n v="-1.4643200000000001"/>
    <n v="-83.976990000000015"/>
    <n v="-85.973969392510838"/>
    <n v="-85.97625939251084"/>
    <n v="-4.2590399999999997"/>
    <n v="-3.8688585335603722"/>
    <n v="-6.4318099999999996"/>
    <n v="-6.2813528319933143"/>
    <n v="-1.6465000000000001"/>
    <n v="-2.4773835297701536"/>
    <n v="-12.627594895323842"/>
    <n v="0"/>
    <n v="0"/>
    <n v="0"/>
    <n v="0"/>
    <n v="0"/>
    <n v="0.17066029370754746"/>
    <n v="-0.65192232196283129"/>
    <n v="-0.61080113777876321"/>
    <n v="31.272494574386567"/>
    <n v="0.23965957241296607"/>
    <s v="N"/>
    <s v="N"/>
  </r>
  <r>
    <n v="8592"/>
    <x v="8"/>
    <s v="MEA"/>
    <s v="EGYPT"/>
    <s v="EG"/>
    <s v="EGYPT"/>
    <s v="Local"/>
    <s v="N"/>
    <s v="DDP"/>
    <s v="EG- 6TH OF OCTOBER"/>
    <n v="43843"/>
    <x v="0"/>
    <n v="2020"/>
    <n v="2020540057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.1739999999999999"/>
    <n v="40.092100000000002"/>
    <n v="34.266752136752139"/>
    <s v="EGP"/>
    <n v="1"/>
    <n v="40.037889999999997"/>
    <n v="-25.801179999999999"/>
    <n v="-2.2903600000000002"/>
    <n v="-0.18640000000000001"/>
    <n v="0"/>
    <n v="-1.0928199999999999"/>
    <n v="0"/>
    <s v=""/>
    <n v="4.0187900000000001"/>
    <n v="-0.44990999999999998"/>
    <n v="-25.801879999999997"/>
    <n v="-26.415454411991501"/>
    <n v="-26.416154411991499"/>
    <n v="-1.3085899999999999"/>
    <n v="-1.1887067481009259"/>
    <n v="-1.97617"/>
    <n v="-1.9299421198698699"/>
    <n v="-0.50588999999999995"/>
    <n v="-0.76118041535100078"/>
    <n v="-3.8798292833217967"/>
    <n v="0"/>
    <n v="0"/>
    <n v="0"/>
    <n v="0"/>
    <n v="0"/>
    <n v="0.17066029370754746"/>
    <n v="-0.19967254363783052"/>
    <n v="-0.18707783539297199"/>
    <n v="9.6090384692937345"/>
    <n v="0.23967411208925785"/>
    <s v="N"/>
    <s v="N"/>
  </r>
  <r>
    <n v="8592"/>
    <x v="8"/>
    <s v="MEA"/>
    <s v="EGYPT"/>
    <s v="EG"/>
    <s v="EGYPT"/>
    <s v="Local"/>
    <s v="N"/>
    <s v="DDP"/>
    <s v="EG- 6TH OF OCTOBER"/>
    <n v="43843"/>
    <x v="0"/>
    <n v="2020"/>
    <n v="2020540058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2.2749999999999999"/>
    <n v="77.691249999999997"/>
    <n v="34.075109649122808"/>
    <s v="EGP"/>
    <n v="1"/>
    <n v="77.568899999999999"/>
    <n v="-49.998019999999997"/>
    <n v="-4.4383100000000004"/>
    <n v="-0.36120999999999998"/>
    <n v="0"/>
    <n v="-2.1176900000000001"/>
    <n v="0"/>
    <s v=""/>
    <n v="7.7876899999999996"/>
    <n v="-0.87183999999999995"/>
    <n v="-49.999380000000002"/>
    <n v="-51.188372702327541"/>
    <n v="-51.189732702327539"/>
    <n v="-2.5358100000000001"/>
    <n v="-2.303498008468511"/>
    <n v="-3.8294600000000001"/>
    <n v="-3.7398787302493575"/>
    <n v="-0.98031999999999997"/>
    <n v="-1.4750249753442313"/>
    <n v="-7.5184017140621"/>
    <n v="0"/>
    <n v="0"/>
    <n v="0"/>
    <n v="0"/>
    <n v="0"/>
    <n v="0.17066029370754746"/>
    <n v="-0.38910546965320819"/>
    <n v="-0.36456193563758643"/>
    <n v="18.618553647972771"/>
    <n v="0.2396480124592251"/>
    <s v="N"/>
    <s v="N"/>
  </r>
  <r>
    <n v="7215"/>
    <x v="7"/>
    <s v="MEA"/>
    <s v="EGYPT"/>
    <s v="EG"/>
    <s v="EGYPT"/>
    <s v="Local"/>
    <s v="N"/>
    <s v="DDP"/>
    <s v="EG-OBOUR CITY"/>
    <n v="43841"/>
    <x v="0"/>
    <n v="2020"/>
    <n v="2020540037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8.431999999999999"/>
    <n v="612.86400000000003"/>
    <n v="33.253608247422683"/>
    <s v="EGP"/>
    <n v="1"/>
    <n v="602.31839000000002"/>
    <n v="-356.78616"/>
    <n v="-33.405650000000001"/>
    <n v="-2.5424500000000001"/>
    <n v="0"/>
    <n v="-18.12153"/>
    <n v="0"/>
    <s v=""/>
    <n v="37.554430000000004"/>
    <n v="-12.27891"/>
    <n v="-385.58026999999993"/>
    <n v="-365.28052377098669"/>
    <n v="-394.07463377098668"/>
    <n v="-17.534859999999998"/>
    <n v="-15.928446961236904"/>
    <n v="-26.238289999999999"/>
    <n v="-25.624506507213656"/>
    <n v="-6.8455899999999996"/>
    <n v="-10.300122634411943"/>
    <n v="-51.853076102862502"/>
    <n v="0"/>
    <n v="0"/>
    <n v="0.02"/>
    <n v="-12.257280000000002"/>
    <n v="-12.328730360546714"/>
    <n v="0.17066029370754746"/>
    <n v="-3.1452692130300997"/>
    <n v="-2.9468756464038237"/>
    <n v="151.66068411920034"/>
    <n v="0.24746221693426329"/>
    <s v="Y"/>
    <s v="N"/>
  </r>
  <r>
    <n v="7215"/>
    <x v="7"/>
    <s v="MEA"/>
    <s v="EGYPT"/>
    <s v="EG"/>
    <s v="EGYPT"/>
    <s v="Local"/>
    <s v="N"/>
    <s v="DDP"/>
    <s v="EG-OBOUR CITY"/>
    <n v="43853"/>
    <x v="0"/>
    <n v="2020"/>
    <n v="2020540115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0.39700000000000002"/>
    <n v="13.20025"/>
    <n v="33.000624999999999"/>
    <s v="EGP"/>
    <n v="1"/>
    <n v="12.655659999999999"/>
    <n v="-7.6846800000000002"/>
    <n v="-0.71950999999999998"/>
    <n v="-5.4760000000000003E-2"/>
    <n v="0"/>
    <n v="-0.39032"/>
    <n v="0"/>
    <s v=""/>
    <n v="0.80886999999999998"/>
    <n v="-0.26446999999999998"/>
    <n v="-8.3048699999999993"/>
    <n v="-7.8676368371812018"/>
    <n v="-8.4878268371812027"/>
    <n v="-0.37768000000000002"/>
    <n v="-0.34307977641794429"/>
    <n v="-0.56513999999999998"/>
    <n v="-0.5519198700634349"/>
    <n v="-0.14743999999999999"/>
    <n v="-0.22184356369833672"/>
    <n v="-1.1168432101797159"/>
    <n v="0"/>
    <n v="0"/>
    <n v="0.02"/>
    <n v="-0.26400499999999999"/>
    <n v="-0.26554394277002197"/>
    <n v="0.17066029370754746"/>
    <n v="-6.8264117483018985E-2"/>
    <n v="-6.3958234322383581E-2"/>
    <n v="3.2660777755466763"/>
    <n v="0.24742544842307351"/>
    <s v="Y"/>
    <s v="N"/>
  </r>
  <r>
    <n v="3425"/>
    <x v="0"/>
    <s v="EUROPE"/>
    <s v="EUROPE INCL TURKEY"/>
    <s v="IT"/>
    <s v="ITALY"/>
    <s v="Export"/>
    <s v="Y"/>
    <s v="CIF"/>
    <s v="IT- RAVENNA"/>
    <n v="43844"/>
    <x v="0"/>
    <n v="2020"/>
    <n v="2020540065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6.111000000000001"/>
    <n v="591.26396"/>
    <n v="36.701673494723778"/>
    <s v="EUR"/>
    <n v="18.077302211896161"/>
    <n v="580.02161999999998"/>
    <n v="-354.07382999999999"/>
    <n v="-31.430990000000001"/>
    <n v="-2.5579999999999998"/>
    <n v="0"/>
    <n v="-14.99694"/>
    <n v="0"/>
    <s v=""/>
    <n v="55.150530000000003"/>
    <n v="-6.1741900000000003"/>
    <n v="-354.08341999999999"/>
    <n v="-362.50361862690892"/>
    <n v="-362.51320862690892"/>
    <n v="-18.156680000000001"/>
    <n v="-16.493300452478714"/>
    <n v="-27.152349999999998"/>
    <n v="-26.517184209075463"/>
    <n v="-6.9629899999999996"/>
    <n v="-10.476766926179337"/>
    <n v="-53.48725158773351"/>
    <n v="0"/>
    <n v="0"/>
    <n v="0"/>
    <n v="0"/>
    <n v="0"/>
    <n v="0.875369525435304"/>
    <n v="-14.102203054762747"/>
    <n v="-13.212680991045026"/>
    <n v="162.05081879431253"/>
    <n v="0.27407525193030968"/>
    <s v="N"/>
    <s v="N"/>
  </r>
  <r>
    <n v="3425"/>
    <x v="0"/>
    <s v="EUROPE"/>
    <s v="EUROPE INCL TURKEY"/>
    <s v="IT"/>
    <s v="ITALY"/>
    <s v="Export"/>
    <s v="Y"/>
    <s v="CIF"/>
    <s v="IT- RAVENNA"/>
    <n v="43843"/>
    <x v="0"/>
    <n v="2020"/>
    <n v="2020540056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3.9340000000000002"/>
    <n v="146.16658000000001"/>
    <n v="37.192513994910939"/>
    <s v="EUR"/>
    <n v="18.077302211896161"/>
    <n v="142.89365000000001"/>
    <n v="-101.85176"/>
    <n v="-8.6318199999999994"/>
    <n v="-0.44402999999999998"/>
    <n v="0"/>
    <n v="-3.6131099999999998"/>
    <n v="0"/>
    <s v=""/>
    <n v="22.71931"/>
    <n v="-1.65812"/>
    <n v="-93.479530000000011"/>
    <n v="-104.276646380557"/>
    <n v="-95.904416380556995"/>
    <n v="-4.3776999999999999"/>
    <n v="-3.9766477897289629"/>
    <n v="-6.6549899999999997"/>
    <n v="-6.4993120573193526"/>
    <n v="-1.67198"/>
    <n v="-2.5157216605557857"/>
    <n v="-12.991681507604101"/>
    <n v="0"/>
    <n v="0"/>
    <n v="0"/>
    <n v="0"/>
    <n v="0"/>
    <n v="0.875369525435304"/>
    <n v="-3.4402022349607448"/>
    <n v="-3.223205232452325"/>
    <n v="34.047276879386594"/>
    <n v="0.23293475758539736"/>
    <s v="N"/>
    <s v="N"/>
  </r>
  <r>
    <n v="3425"/>
    <x v="0"/>
    <s v="EUROPE"/>
    <s v="EUROPE INCL TURKEY"/>
    <s v="IT"/>
    <s v="ITALY"/>
    <s v="Export"/>
    <s v="Y"/>
    <s v="CIF"/>
    <s v="IT- RAVENNA"/>
    <n v="43844"/>
    <x v="0"/>
    <n v="2020"/>
    <n v="2020540065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5.3849999999999998"/>
    <n v="197.62621999999999"/>
    <n v="36.665346938775514"/>
    <s v="EUR"/>
    <n v="18.077302211896161"/>
    <n v="193.86852999999999"/>
    <n v="-139.41838999999999"/>
    <n v="-11.81554"/>
    <n v="-0.60782000000000003"/>
    <n v="0"/>
    <n v="-4.9457599999999999"/>
    <n v="0"/>
    <s v=""/>
    <n v="31.099029999999999"/>
    <n v="-2.2696999999999998"/>
    <n v="-127.95818"/>
    <n v="-142.73766258900761"/>
    <n v="-131.27745258900762"/>
    <n v="-6.0002300000000002"/>
    <n v="-5.4505336974588063"/>
    <n v="-9.1101500000000009"/>
    <n v="-8.89703932522632"/>
    <n v="-2.2890199999999998"/>
    <n v="-3.4441423913237026"/>
    <n v="-17.791715414008827"/>
    <n v="0"/>
    <n v="0"/>
    <n v="0"/>
    <n v="0"/>
    <n v="0"/>
    <n v="0.875369525435304"/>
    <n v="-4.7182417420962883"/>
    <n v="-4.4206300770783793"/>
    <n v="44.13642191990516"/>
    <n v="0.22333282456095735"/>
    <s v="N"/>
    <s v="N"/>
  </r>
  <r>
    <n v="4221"/>
    <x v="37"/>
    <s v="MEA"/>
    <s v="EGYPT"/>
    <s v="EG"/>
    <s v="EGYPT"/>
    <s v="Local"/>
    <s v="N"/>
    <s v="DDP"/>
    <s v="EG- CAIRO"/>
    <n v="43852"/>
    <x v="0"/>
    <n v="2020"/>
    <n v="2020540103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3.476"/>
    <n v="130.35"/>
    <n v="37.456896551724135"/>
    <s v="EGP"/>
    <n v="1"/>
    <n v="129.44999999999999"/>
    <n v="-59.821750000000002"/>
    <n v="-8.1105800000000006"/>
    <n v="-4.0798300000000003"/>
    <n v="0"/>
    <n v="0"/>
    <n v="0"/>
    <s v=""/>
    <n v="1.3291500000000001"/>
    <n v="0.59462999999999999"/>
    <n v="-70.088380000000015"/>
    <n v="-61.24598603515625"/>
    <n v="-71.512616035156242"/>
    <n v="-9.9142399999999995"/>
    <n v="-9.0059713052156312"/>
    <n v="-7.5783699999999996"/>
    <n v="-7.4010917395559215"/>
    <n v="-1.4774499999999999"/>
    <n v="-2.2230247774424008"/>
    <n v="-18.630087822213955"/>
    <n v="0"/>
    <n v="0"/>
    <n v="0"/>
    <n v="0"/>
    <n v="0"/>
    <n v="0.17066029370754746"/>
    <n v="-0.59389782210226516"/>
    <n v="-0.55643663860473724"/>
    <n v="39.650859504025064"/>
    <n v="0.30418764483333383"/>
    <s v="N"/>
    <s v="N"/>
  </r>
  <r>
    <n v="4221"/>
    <x v="37"/>
    <s v="MEA"/>
    <s v="EGYPT"/>
    <s v="EG"/>
    <s v="EGYPT"/>
    <s v="Local"/>
    <s v="N"/>
    <s v="DDP"/>
    <s v="EG- CAIRO"/>
    <n v="43857"/>
    <x v="0"/>
    <n v="2020"/>
    <n v="2020540141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3.5129999999999999"/>
    <n v="131.73750000000001"/>
    <n v="37.532051282051285"/>
    <s v="EGP"/>
    <n v="1"/>
    <n v="130.83750000000001"/>
    <n v="-60.45852"/>
    <n v="-8.1969100000000008"/>
    <n v="-4.1232499999999996"/>
    <n v="0"/>
    <n v="0"/>
    <n v="0"/>
    <s v=""/>
    <n v="1.34331"/>
    <n v="0.60096000000000005"/>
    <n v="-70.834409999999991"/>
    <n v="-61.897916253306107"/>
    <n v="-72.273806253306105"/>
    <n v="-10.019769999999999"/>
    <n v="-9.1018334340161662"/>
    <n v="-7.6590400000000001"/>
    <n v="-7.4798746533790759"/>
    <n v="-1.49318"/>
    <n v="-2.2466927051212862"/>
    <n v="-18.828400792516529"/>
    <n v="0"/>
    <n v="0"/>
    <n v="0"/>
    <n v="0"/>
    <n v="0"/>
    <n v="0.17066029370754746"/>
    <n v="-0.59901763091349158"/>
    <n v="-0.56123350617891599"/>
    <n v="40.074059447998458"/>
    <n v="0.30419629526898911"/>
    <s v="N"/>
    <s v="N"/>
  </r>
  <r>
    <n v="4221"/>
    <x v="37"/>
    <s v="MEA"/>
    <s v="EGYPT"/>
    <s v="EG"/>
    <s v="EGYPT"/>
    <s v="Local"/>
    <s v="N"/>
    <s v="DDP"/>
    <s v="EG- CAIRO"/>
    <n v="43858"/>
    <x v="0"/>
    <n v="2020"/>
    <n v="2020540154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4.0860000000000003"/>
    <n v="153.22499999999999"/>
    <n v="37.463325183374081"/>
    <s v="EGP"/>
    <n v="1"/>
    <n v="151.52500000000001"/>
    <n v="-70.319820000000007"/>
    <n v="-9.5338999999999992"/>
    <n v="-4.7957900000000002"/>
    <n v="0"/>
    <n v="0"/>
    <n v="0"/>
    <s v=""/>
    <n v="1.5624100000000001"/>
    <n v="0.69898000000000005"/>
    <n v="-82.388120000000001"/>
    <n v="-71.993994052576227"/>
    <n v="-84.06229405257622"/>
    <n v="-11.65408"/>
    <n v="-10.586420146041188"/>
    <n v="-8.9082899999999992"/>
    <n v="-8.6999013683112096"/>
    <n v="-1.7367300000000001"/>
    <n v="-2.6131468555467467"/>
    <n v="-21.899468369899147"/>
    <n v="0"/>
    <n v="0"/>
    <n v="0"/>
    <n v="0"/>
    <n v="0"/>
    <n v="0.17066029370754746"/>
    <n v="-0.69800060126386909"/>
    <n v="-0.65397294594637212"/>
    <n v="46.609264631578256"/>
    <n v="0.30418838069230386"/>
    <s v="N"/>
    <s v="N"/>
  </r>
  <r>
    <n v="8455"/>
    <x v="38"/>
    <s v="MEA"/>
    <s v="EGYPT"/>
    <s v="EG"/>
    <s v="EGYPT"/>
    <s v="Local"/>
    <s v="N"/>
    <s v="DDP"/>
    <s v="EG-ALEXANDRIA"/>
    <n v="43839"/>
    <x v="0"/>
    <n v="2020"/>
    <n v="2020540033"/>
    <s v="ZH"/>
    <s v="manufactured"/>
    <s v="BOPP"/>
    <s v="TSS"/>
    <n v="20"/>
    <s v="TSS20"/>
    <s v="1"/>
    <s v="EG"/>
    <s v="L3"/>
    <s v="FERT"/>
    <s v="90TSS201"/>
    <s v="TRANSPARENT COMMODITIES"/>
    <s v="STANDARD"/>
    <s v="ALIMENTARY PACKING"/>
    <s v="FLEXIBLE PACKAGING"/>
    <s v="STANDARD GRADE COEX"/>
    <n v="0.5"/>
    <n v="14.25"/>
    <n v="28.5"/>
    <s v="EGP"/>
    <n v="1"/>
    <n v="14.021430000000001"/>
    <n v="-2.9862000000000002"/>
    <n v="-0.47436"/>
    <n v="-0.13863"/>
    <n v="0"/>
    <n v="0"/>
    <n v="0"/>
    <s v=""/>
    <n v="-5.7787199999999999"/>
    <n v="0.21537999999999999"/>
    <n v="-9.1625300000000003"/>
    <n v="-3.0572954401732413"/>
    <n v="-9.2336254401732418"/>
    <n v="-1.9726300000000001"/>
    <n v="-1.7919123579626388"/>
    <n v="-0.50102999999999998"/>
    <n v="-0.48930957373019573"/>
    <n v="-0.10111000000000001"/>
    <n v="-0.15213376780750698"/>
    <n v="-2.4333556995003414"/>
    <n v="0"/>
    <n v="0"/>
    <n v="0"/>
    <n v="0"/>
    <n v="0"/>
    <n v="0.17066029370754746"/>
    <n v="-8.5330146853773728E-2"/>
    <n v="-7.9947792902979486E-2"/>
    <n v="2.5030710674234373"/>
    <n v="0.17565410999462719"/>
    <s v="N"/>
    <s v="N"/>
  </r>
  <r>
    <n v="8455"/>
    <x v="38"/>
    <s v="MEA"/>
    <s v="EGYPT"/>
    <s v="EG"/>
    <s v="EGYPT"/>
    <s v="Local"/>
    <s v="N"/>
    <s v="DDP"/>
    <s v="EG- ALEXANDRIA"/>
    <n v="43850"/>
    <x v="0"/>
    <n v="2020"/>
    <n v="2020540096"/>
    <s v="ZH"/>
    <s v="manufactured"/>
    <s v="BOPP"/>
    <s v="TSS"/>
    <n v="20"/>
    <s v="TSS20"/>
    <s v="1"/>
    <s v="EG"/>
    <s v="L2"/>
    <s v="FERT"/>
    <s v="90TSS201"/>
    <s v="TRANSPARENT COMMODITIES"/>
    <s v="STANDARD"/>
    <s v="ALIMENTARY PACKING"/>
    <s v="FLEXIBLE PACKAGING"/>
    <s v="STANDARD GRADE COEX"/>
    <n v="2.5"/>
    <n v="67.5"/>
    <n v="27"/>
    <s v="EGP"/>
    <n v="1"/>
    <n v="66.208340000000007"/>
    <n v="-29.46855"/>
    <n v="-4.6015100000000002"/>
    <n v="-1.42014"/>
    <n v="0"/>
    <n v="0"/>
    <n v="0"/>
    <s v=""/>
    <n v="-13.83859"/>
    <n v="0.59301000000000004"/>
    <n v="-48.735779999999998"/>
    <n v="-30.170137145374444"/>
    <n v="-49.437367145374445"/>
    <n v="-11.115159999999999"/>
    <n v="-10.096871975348648"/>
    <n v="-3.8346"/>
    <n v="-3.7448984919581836"/>
    <n v="-0.78178999999999998"/>
    <n v="-1.1763095473665401"/>
    <n v="-15.018080014673371"/>
    <n v="0"/>
    <n v="0"/>
    <n v="0"/>
    <n v="0"/>
    <n v="0"/>
    <n v="0.17066029370754746"/>
    <n v="-0.42665073426886863"/>
    <n v="-0.39973896451489738"/>
    <n v="2.6448138754372863"/>
    <n v="3.9182427784256096E-2"/>
    <s v="N"/>
    <s v="N"/>
  </r>
  <r>
    <n v="8455"/>
    <x v="38"/>
    <s v="MEA"/>
    <s v="EGYPT"/>
    <s v="EG"/>
    <s v="EGYPT"/>
    <s v="Local"/>
    <s v="N"/>
    <s v="DDP"/>
    <s v="EG- ALEXANDRIA"/>
    <n v="43850"/>
    <x v="0"/>
    <n v="2020"/>
    <n v="2020540096"/>
    <s v="ZH"/>
    <s v="manufactured"/>
    <s v="BOPP"/>
    <s v="TSS"/>
    <n v="20"/>
    <s v="TSS20"/>
    <s v="1"/>
    <s v="EG"/>
    <s v="L3"/>
    <s v="FERT"/>
    <s v="90TSS201"/>
    <s v="TRANSPARENT COMMODITIES"/>
    <s v="STANDARD"/>
    <s v="ALIMENTARY PACKING"/>
    <s v="FLEXIBLE PACKAGING"/>
    <s v="STANDARD GRADE COEX"/>
    <n v="0.5"/>
    <n v="13.5"/>
    <n v="27"/>
    <s v="EGP"/>
    <n v="1"/>
    <n v="13.241669999999999"/>
    <n v="-5.8937099999999996"/>
    <n v="-0.92030000000000001"/>
    <n v="-0.28403"/>
    <n v="0"/>
    <n v="0"/>
    <n v="0"/>
    <s v=""/>
    <n v="-2.7677200000000002"/>
    <n v="0.1186"/>
    <n v="-9.7471599999999992"/>
    <n v="-6.0340274290748885"/>
    <n v="-9.8874774290748881"/>
    <n v="-2.2230300000000001"/>
    <n v="-2.0193725782948069"/>
    <n v="-0.76692000000000005"/>
    <n v="-0.74897969839163669"/>
    <n v="-0.15636"/>
    <n v="-0.23526491874574015"/>
    <n v="-3.003617195432184"/>
    <n v="0"/>
    <n v="0"/>
    <n v="0"/>
    <n v="0"/>
    <n v="0"/>
    <n v="0.17066029370754746"/>
    <n v="-8.5330146853773728E-2"/>
    <n v="-7.9947792902979486E-2"/>
    <n v="0.52895758258994841"/>
    <n v="3.918204315481099E-2"/>
    <s v="N"/>
    <s v="N"/>
  </r>
  <r>
    <n v="8455"/>
    <x v="38"/>
    <s v="MEA"/>
    <s v="EGYPT"/>
    <s v="EG"/>
    <s v="EGYPT"/>
    <s v="Local"/>
    <s v="N"/>
    <s v="DDP"/>
    <s v="EG-ALEXANDRIA"/>
    <n v="43839"/>
    <x v="0"/>
    <n v="2020"/>
    <n v="2020540033"/>
    <s v="ZH"/>
    <s v="manufactured"/>
    <s v="BOPP"/>
    <s v="TSS"/>
    <n v="20"/>
    <s v="TSS20"/>
    <s v="1"/>
    <s v="EG"/>
    <s v="L2"/>
    <s v="FERT"/>
    <s v="90TSS201"/>
    <s v="TRANSPARENT COMMODITIES"/>
    <s v="STANDARD"/>
    <s v="ALIMENTARY PACKING"/>
    <s v="FLEXIBLE PACKAGING"/>
    <s v="STANDARD GRADE COEX"/>
    <n v="3"/>
    <n v="85.5"/>
    <n v="28.5"/>
    <s v="EGP"/>
    <n v="1"/>
    <n v="84.128579999999999"/>
    <n v="-19.856010000000001"/>
    <n v="-3.1435200000000001"/>
    <n v="-0.92874000000000001"/>
    <n v="0"/>
    <n v="0"/>
    <n v="0"/>
    <s v=""/>
    <n v="-32.664099999999998"/>
    <n v="1.2276"/>
    <n v="-55.36477"/>
    <n v="-20.328741823399064"/>
    <n v="-55.837501823399059"/>
    <n v="-11.60219"/>
    <n v="-10.539283920669638"/>
    <n v="-3.1825299999999999"/>
    <n v="-3.1080821461460588"/>
    <n v="-0.64293999999999996"/>
    <n v="-0.96739080876430139"/>
    <n v="-14.614756875579998"/>
    <n v="0"/>
    <n v="0"/>
    <n v="0"/>
    <n v="0"/>
    <n v="0"/>
    <n v="0.17066029370754746"/>
    <n v="-0.5119808811226424"/>
    <n v="-0.47968675741787692"/>
    <n v="14.568054543603067"/>
    <n v="0.17038660284915869"/>
    <s v="N"/>
    <s v="N"/>
  </r>
  <r>
    <n v="4221"/>
    <x v="37"/>
    <s v="MEA"/>
    <s v="EGYPT"/>
    <s v="EG"/>
    <s v="EGYPT"/>
    <s v="Local"/>
    <s v="N"/>
    <s v="DDP"/>
    <s v="EG- CAIRO"/>
    <n v="43858"/>
    <x v="0"/>
    <n v="2020"/>
    <n v="2020540155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1.768"/>
    <n v="67.183999999999997"/>
    <n v="37.957062146892653"/>
    <s v="EGP"/>
    <n v="1"/>
    <n v="67.084000000000003"/>
    <n v="-34.95579"/>
    <n v="-6.3811299999999997"/>
    <n v="-2.4494099999999999"/>
    <n v="0"/>
    <n v="0"/>
    <n v="0"/>
    <s v=""/>
    <n v="4.5254799999999999"/>
    <n v="9.0100000000000006E-3"/>
    <n v="-39.251839999999994"/>
    <n v="-35.78801733797247"/>
    <n v="-40.084067337972471"/>
    <n v="-4.9282899999999996"/>
    <n v="-4.4767968420959292"/>
    <n v="-5.3850499999999997"/>
    <n v="-5.2590793365981883"/>
    <n v="-1.0341199999999999"/>
    <n v="-1.5559744037691532"/>
    <n v="-11.291850582463269"/>
    <n v="0"/>
    <n v="0"/>
    <n v="0"/>
    <n v="0"/>
    <n v="0"/>
    <n v="0.17066029370754746"/>
    <n v="-0.302068719862359"/>
    <n v="-0.28301518687654736"/>
    <n v="15.525066892687711"/>
    <n v="0.23108280085567565"/>
    <s v="N"/>
    <s v="N"/>
  </r>
  <r>
    <n v="4221"/>
    <x v="37"/>
    <s v="MEA"/>
    <s v="EGYPT"/>
    <s v="EG"/>
    <s v="EGYPT"/>
    <s v="Local"/>
    <s v="N"/>
    <s v="DDP"/>
    <s v="EG- CAIRO"/>
    <n v="43860"/>
    <x v="0"/>
    <n v="2020"/>
    <n v="2020540180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8.766"/>
    <n v="328.72500000000002"/>
    <n v="37.482896237172184"/>
    <s v="EGP"/>
    <n v="1"/>
    <n v="320.45049999999998"/>
    <n v="-150.86234999999999"/>
    <n v="-20.453800000000001"/>
    <n v="-10.28877"/>
    <n v="0"/>
    <n v="0"/>
    <n v="0"/>
    <s v=""/>
    <n v="3.3519700000000001"/>
    <n v="1.4995700000000001"/>
    <n v="-176.75337999999999"/>
    <n v="-154.45408035256165"/>
    <n v="-180.34511035256165"/>
    <n v="-23.90146"/>
    <n v="-21.71178657292533"/>
    <n v="-19.109719999999999"/>
    <n v="-18.662692747546846"/>
    <n v="-3.7247699999999999"/>
    <n v="-5.6044238385557081"/>
    <n v="-45.978903159027887"/>
    <n v="0"/>
    <n v="0"/>
    <n v="0"/>
    <n v="0"/>
    <n v="0"/>
    <n v="0.17066029370754746"/>
    <n v="-1.4966907758151911"/>
    <n v="-1.40228428751826"/>
    <n v="100.99870220089224"/>
    <n v="0.30724375146670385"/>
    <s v="N"/>
    <s v="N"/>
  </r>
  <r>
    <n v="4221"/>
    <x v="37"/>
    <s v="MEA"/>
    <s v="EGYPT"/>
    <s v="EG"/>
    <s v="EGYPT"/>
    <s v="Local"/>
    <s v="N"/>
    <s v="DDP"/>
    <s v="EG- CAIRO"/>
    <n v="43860"/>
    <x v="0"/>
    <n v="2020"/>
    <n v="2020540181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2.4740000000000002"/>
    <n v="92.775000000000006"/>
    <n v="37.560728744939269"/>
    <s v="EGP"/>
    <n v="1"/>
    <n v="91.924999999999997"/>
    <n v="-42.577390000000001"/>
    <n v="-5.7725999999999997"/>
    <n v="-2.9037600000000001"/>
    <n v="0"/>
    <n v="0"/>
    <n v="0"/>
    <s v=""/>
    <n v="0.94599"/>
    <n v="0.42321999999999999"/>
    <n v="-49.884539999999994"/>
    <n v="-43.591072366712801"/>
    <n v="-50.898222366712801"/>
    <n v="-7.7046999999999999"/>
    <n v="-6.9988528737749824"/>
    <n v="-5.3878500000000003"/>
    <n v="-5.2618138371399619"/>
    <n v="-1.04783"/>
    <n v="-1.5766029662915639"/>
    <n v="-13.837269677206507"/>
    <n v="0"/>
    <n v="0"/>
    <n v="0"/>
    <n v="0"/>
    <n v="0"/>
    <n v="0.17066029370754746"/>
    <n v="-0.42153092545764226"/>
    <n v="-0.39494209694071869"/>
    <n v="27.644565859139981"/>
    <n v="0.29797430190396096"/>
    <s v="N"/>
    <s v="N"/>
  </r>
  <r>
    <n v="4221"/>
    <x v="37"/>
    <s v="MEA"/>
    <s v="EGYPT"/>
    <s v="EG"/>
    <s v="EGYPT"/>
    <s v="Local"/>
    <s v="N"/>
    <s v="DDP"/>
    <s v="EG-CAIRO"/>
    <n v="43836"/>
    <x v="0"/>
    <n v="2020"/>
    <n v="2020540015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1.8480000000000001"/>
    <n v="70.224000000000004"/>
    <n v="37.958918918918918"/>
    <s v="EGP"/>
    <n v="1"/>
    <n v="68.524000000000001"/>
    <n v="-36.537460000000003"/>
    <n v="-6.6698899999999997"/>
    <n v="-2.5602499999999999"/>
    <n v="0"/>
    <n v="0"/>
    <n v="0"/>
    <s v=""/>
    <n v="4.7302299999999997"/>
    <n v="9.41E-3"/>
    <n v="-41.02796"/>
    <n v="-37.407343732339498"/>
    <n v="-41.897843732339496"/>
    <n v="-5.20845"/>
    <n v="-4.7312906732790774"/>
    <n v="-5.62765"/>
    <n v="-5.4960042763960963"/>
    <n v="-1.08026"/>
    <n v="-1.6253983187789285"/>
    <n v="-11.852693268454102"/>
    <n v="0"/>
    <n v="0"/>
    <n v="0"/>
    <n v="0"/>
    <n v="0"/>
    <n v="0.17066029370754746"/>
    <n v="-0.3157215433589628"/>
    <n v="-0.29580683374102407"/>
    <n v="16.177656165465379"/>
    <n v="0.23037218280737892"/>
    <s v="N"/>
    <s v="N"/>
  </r>
  <r>
    <n v="4221"/>
    <x v="37"/>
    <s v="MEA"/>
    <s v="EGYPT"/>
    <s v="EG"/>
    <s v="EGYPT"/>
    <s v="Local"/>
    <s v="N"/>
    <s v="DDP"/>
    <s v="EG-CAIRO"/>
    <n v="43836"/>
    <x v="0"/>
    <n v="2020"/>
    <n v="2020540016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6.51"/>
    <n v="247.38"/>
    <n v="38"/>
    <s v="EGP"/>
    <n v="1"/>
    <n v="242.23240000000001"/>
    <n v="-128.71159"/>
    <n v="-23.49615"/>
    <n v="-9.0190599999999996"/>
    <n v="0"/>
    <n v="0"/>
    <n v="0"/>
    <s v=""/>
    <n v="16.663329999999998"/>
    <n v="3.32E-2"/>
    <n v="-144.53027"/>
    <n v="-131.77595512840659"/>
    <n v="-147.59463512840659"/>
    <n v="-20.507239999999999"/>
    <n v="-18.628519683724644"/>
    <n v="-19.824809999999999"/>
    <n v="-19.361054887695591"/>
    <n v="-3.8055500000000002"/>
    <n v="-5.7259683520903781"/>
    <n v="-43.715542923510611"/>
    <n v="0"/>
    <n v="0"/>
    <n v="0"/>
    <n v="0"/>
    <n v="0"/>
    <n v="0.17066029370754746"/>
    <n v="-1.1109985120361339"/>
    <n v="-1.0409202635967927"/>
    <n v="55.028901684485994"/>
    <n v="0.22244684972304146"/>
    <s v="N"/>
    <s v="N"/>
  </r>
  <r>
    <n v="6595"/>
    <x v="39"/>
    <s v="MEA"/>
    <s v="EGYPT"/>
    <s v="EG"/>
    <s v="EGYPT"/>
    <s v="Local"/>
    <s v="N"/>
    <s v="EXW"/>
    <s v="EG- 6TH OCTOBER"/>
    <n v="43859"/>
    <x v="0"/>
    <n v="2020"/>
    <n v="2020540169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2.3420000000000001"/>
    <n v="90.167000000000002"/>
    <n v="38.532905982905987"/>
    <s v="EGP"/>
    <n v="1"/>
    <n v="88.363659999999996"/>
    <n v="-40.305680000000002"/>
    <n v="-5.4645999999999999"/>
    <n v="-2.7488299999999999"/>
    <n v="0"/>
    <n v="0"/>
    <n v="0"/>
    <s v=""/>
    <n v="0.89553000000000005"/>
    <n v="0.40064"/>
    <n v="-47.222939999999994"/>
    <n v="-41.265277502204079"/>
    <n v="-48.182537502204077"/>
    <n v="-6.6621499999999996"/>
    <n v="-6.0518135259023706"/>
    <n v="-5.1059900000000003"/>
    <n v="-4.9865472933170514"/>
    <n v="-0.99543999999999999"/>
    <n v="-1.4977750749313097"/>
    <n v="-12.536135894150732"/>
    <n v="0"/>
    <n v="0"/>
    <n v="0"/>
    <n v="0"/>
    <n v="0"/>
    <n v="0.17066029370754746"/>
    <n v="-0.39934508727566104"/>
    <n v="-0.37415567078594397"/>
    <n v="29.07417093285925"/>
    <n v="0.32244802347709528"/>
    <s v="N"/>
    <s v="N"/>
  </r>
  <r>
    <n v="8065"/>
    <x v="40"/>
    <s v="MEA"/>
    <s v="EGYPT"/>
    <s v="EG"/>
    <s v="EGYPT"/>
    <s v="Local"/>
    <s v="N"/>
    <s v="EXW"/>
    <s v="6TH OF OCTOBER CITY"/>
    <n v="43844"/>
    <x v="0"/>
    <n v="2020"/>
    <n v="2020540064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0.219"/>
    <n v="8.3219999999999992"/>
    <n v="37.827272727272721"/>
    <s v="EGP"/>
    <n v="1"/>
    <n v="8.3219999999999992"/>
    <n v="0.75895000000000001"/>
    <n v="7.3359999999999995E-2"/>
    <n v="1.5559999999999999E-2"/>
    <n v="0"/>
    <n v="0"/>
    <n v="0"/>
    <s v=""/>
    <n v="-0.29592000000000002"/>
    <n v="1.1199999999999999E-3"/>
    <n v="0.55306999999999995"/>
    <n v="0.77701907920416635"/>
    <n v="0.5711390792041664"/>
    <n v="-0.61046"/>
    <n v="-0.55453420968041267"/>
    <n v="-0.31225999999999998"/>
    <n v="-0.3049554068478752"/>
    <n v="-5.4789999999999998E-2"/>
    <n v="-8.2439018278837956E-2"/>
    <n v="-0.94192863480712585"/>
    <n v="0"/>
    <n v="0"/>
    <n v="0"/>
    <n v="0"/>
    <n v="0"/>
    <n v="0.17066029370754746"/>
    <n v="-3.7545264615660441E-2"/>
    <n v="-3.5177028877310973E-2"/>
    <n v="7.9160334155197276"/>
    <n v="0.95121766588797507"/>
    <s v="N"/>
    <s v="N"/>
  </r>
  <r>
    <n v="4149"/>
    <x v="41"/>
    <s v="MEA"/>
    <s v="EGYPT"/>
    <s v="EG"/>
    <s v="EGYPT"/>
    <s v="Local"/>
    <s v="N"/>
    <s v="DDP"/>
    <s v="EG- GIZA"/>
    <n v="43842"/>
    <x v="0"/>
    <n v="2020"/>
    <n v="2020540044"/>
    <s v="ZH"/>
    <s v="manufactured"/>
    <s v="BOPP"/>
    <s v="TSS"/>
    <n v="20"/>
    <s v="TSS20"/>
    <s v="1"/>
    <s v="EG"/>
    <s v="L2"/>
    <s v="FERT"/>
    <s v="30TSS201"/>
    <s v="TRANSPARENT COMMODITIES"/>
    <s v="STANDARD"/>
    <s v="ALIMENTARY PACKING"/>
    <s v="FLEXIBLE PACKAGING"/>
    <s v="STANDARD GRADE COEX"/>
    <n v="5.7043999999999997"/>
    <n v="179.68860000000001"/>
    <n v="31.524315789473686"/>
    <s v="EGP"/>
    <n v="1"/>
    <n v="179.28707"/>
    <n v="-80.542779999999993"/>
    <n v="-11.47648"/>
    <n v="-3.8528099999999998"/>
    <n v="0"/>
    <n v="0"/>
    <n v="0"/>
    <s v=""/>
    <n v="-31.534839999999999"/>
    <n v="-4.4429999999999997E-2"/>
    <n v="-127.45134"/>
    <n v="-82.460342251984628"/>
    <n v="-129.36890225198462"/>
    <n v="-6.5071700000000003"/>
    <n v="-5.9110316371360794"/>
    <n v="-9.54983"/>
    <n v="-9.3264340388715947"/>
    <n v="-1.8726700000000001"/>
    <n v="-2.8176871027602024"/>
    <n v="-18.055152778767876"/>
    <n v="0"/>
    <n v="0"/>
    <n v="0"/>
    <n v="0"/>
    <n v="0"/>
    <n v="0.17066029370754746"/>
    <n v="-0.97276367413302056"/>
    <n v="-0.91140483909396608"/>
    <n v="31.353140130153545"/>
    <n v="0.17448597256672679"/>
    <s v="N"/>
    <s v="N"/>
  </r>
  <r>
    <n v="4149"/>
    <x v="41"/>
    <s v="MEA"/>
    <s v="EGYPT"/>
    <s v="EG"/>
    <s v="EGYPT"/>
    <s v="Local"/>
    <s v="N"/>
    <s v="DDP"/>
    <s v="EG- GIZA"/>
    <n v="43842"/>
    <x v="0"/>
    <n v="2020"/>
    <n v="2020540044"/>
    <s v="ZH"/>
    <s v="manufactured"/>
    <s v="BOPP"/>
    <s v="TSS"/>
    <n v="20"/>
    <s v="TSS20"/>
    <s v="1"/>
    <s v="EG"/>
    <s v="L3"/>
    <s v="FERT"/>
    <s v="30TSS201"/>
    <s v="TRANSPARENT COMMODITIES"/>
    <s v="STANDARD"/>
    <s v="ALIMENTARY PACKING"/>
    <s v="FLEXIBLE PACKAGING"/>
    <s v="STANDARD GRADE COEX"/>
    <n v="0.45500000000000002"/>
    <n v="14.3325"/>
    <n v="31.157608695652172"/>
    <s v="EGP"/>
    <n v="1"/>
    <n v="14.304029999999999"/>
    <n v="-6.4243300000000003"/>
    <n v="-0.91539999999999999"/>
    <n v="-0.30731000000000003"/>
    <n v="0"/>
    <n v="0"/>
    <n v="0"/>
    <s v=""/>
    <n v="-2.51532"/>
    <n v="-3.5400000000000002E-3"/>
    <n v="-10.165899999999999"/>
    <n v="-6.5772804283598418"/>
    <n v="-10.318850428359841"/>
    <n v="-0.51902999999999999"/>
    <n v="-0.47148034408548406"/>
    <n v="-0.76171999999999995"/>
    <n v="-0.74390134024262955"/>
    <n v="-0.14937"/>
    <n v="-0.2247475115953646"/>
    <n v="-1.4401291959234781"/>
    <n v="0"/>
    <n v="0"/>
    <n v="0"/>
    <n v="0"/>
    <n v="0"/>
    <n v="0.17066029370754746"/>
    <n v="-7.8503735105471831E-2"/>
    <n v="-7.3551969470741121E-2"/>
    <n v="2.4999684062459391"/>
    <n v="0.17442654151375819"/>
    <s v="N"/>
    <s v="N"/>
  </r>
  <r>
    <n v="4149"/>
    <x v="41"/>
    <s v="MEA"/>
    <s v="EGYPT"/>
    <s v="EG"/>
    <s v="EGYPT"/>
    <s v="Local"/>
    <s v="N"/>
    <s v="DDP"/>
    <s v="EG- GIZA"/>
    <n v="43856"/>
    <x v="0"/>
    <n v="2020"/>
    <n v="2020540125"/>
    <s v="ZH"/>
    <s v="manufactured"/>
    <s v="BOPP"/>
    <s v="TSS"/>
    <n v="20"/>
    <s v="TSS20"/>
    <s v="1"/>
    <s v="EG"/>
    <s v="L2"/>
    <s v="FERT"/>
    <s v="30TSS201"/>
    <s v="TRANSPARENT COMMODITIES"/>
    <s v="STANDARD"/>
    <s v="ALIMENTARY PACKING"/>
    <s v="FLEXIBLE PACKAGING"/>
    <s v="STANDARD GRADE COEX"/>
    <n v="5.1109999999999998"/>
    <n v="160.9965"/>
    <n v="31.506164383561643"/>
    <s v="EGP"/>
    <n v="1"/>
    <n v="160.6232"/>
    <n v="-72.164320000000004"/>
    <n v="-10.282640000000001"/>
    <n v="-3.4520200000000001"/>
    <n v="0"/>
    <n v="0"/>
    <n v="0"/>
    <s v=""/>
    <n v="-28.25442"/>
    <n v="-3.9800000000000002E-2"/>
    <n v="-114.1932"/>
    <n v="-73.882407902753542"/>
    <n v="-115.91128790275354"/>
    <n v="-5.83026"/>
    <n v="-5.2961350806462715"/>
    <n v="-8.5564099999999996"/>
    <n v="-8.3562527787972449"/>
    <n v="-1.6778599999999999"/>
    <n v="-2.5245689215063161"/>
    <n v="-16.176956780949833"/>
    <n v="0"/>
    <n v="0"/>
    <n v="0"/>
    <n v="0"/>
    <n v="0"/>
    <n v="0.17066029370754746"/>
    <n v="-0.87207410084556758"/>
    <n v="-0.81706644346845037"/>
    <n v="28.09118887282817"/>
    <n v="0.1744832271063543"/>
    <s v="N"/>
    <s v="N"/>
  </r>
  <r>
    <n v="4149"/>
    <x v="41"/>
    <s v="MEA"/>
    <s v="EGYPT"/>
    <s v="EG"/>
    <s v="EGYPT"/>
    <s v="Local"/>
    <s v="N"/>
    <s v="DDP"/>
    <s v="EG- GIZA"/>
    <n v="43856"/>
    <x v="0"/>
    <n v="2020"/>
    <n v="2020540125"/>
    <s v="ZH"/>
    <s v="manufactured"/>
    <s v="BOPP"/>
    <s v="TSS"/>
    <n v="20"/>
    <s v="TSS20"/>
    <s v="1"/>
    <s v="EG"/>
    <s v="L3"/>
    <s v="FERT"/>
    <s v="30TSS201"/>
    <s v="TRANSPARENT COMMODITIES"/>
    <s v="STANDARD"/>
    <s v="ALIMENTARY PACKING"/>
    <s v="FLEXIBLE PACKAGING"/>
    <s v="STANDARD GRADE COEX"/>
    <n v="0.8"/>
    <n v="25.2"/>
    <n v="31.499999999999996"/>
    <s v="EGP"/>
    <n v="1"/>
    <n v="25.1433"/>
    <n v="-11.295529999999999"/>
    <n v="-1.6094900000000001"/>
    <n v="-0.54032000000000002"/>
    <n v="0"/>
    <n v="0"/>
    <n v="0"/>
    <s v=""/>
    <n v="-4.4225300000000001"/>
    <n v="-6.2300000000000003E-3"/>
    <n v="-17.874099999999999"/>
    <n v="-11.564453942582563"/>
    <n v="-18.143023942582566"/>
    <n v="-0.91259000000000001"/>
    <n v="-0.82898531339030868"/>
    <n v="-1.3392999999999999"/>
    <n v="-1.3079702055702276"/>
    <n v="-0.26262999999999997"/>
    <n v="-0.39516260942820242"/>
    <n v="-2.5321181283887388"/>
    <n v="0"/>
    <n v="0"/>
    <n v="0"/>
    <n v="0"/>
    <n v="0"/>
    <n v="0.17066029370754746"/>
    <n v="-0.13652823496603797"/>
    <n v="-0.12791646864476716"/>
    <n v="4.3969414603839274"/>
    <n v="0.1744818039834892"/>
    <s v="N"/>
    <s v="N"/>
  </r>
  <r>
    <n v="4140"/>
    <x v="42"/>
    <s v="MEA"/>
    <s v="EGYPT"/>
    <s v="EG"/>
    <s v="EGYPT"/>
    <s v="Local"/>
    <s v="N"/>
    <s v="DDP"/>
    <s v="EG-CAIRO"/>
    <n v="43836"/>
    <x v="0"/>
    <n v="2020"/>
    <n v="2020540013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3.625"/>
    <n v="125.0625"/>
    <n v="34.452479338842977"/>
    <s v="EGP"/>
    <n v="1"/>
    <n v="124.1525"/>
    <n v="-57.894759999999998"/>
    <n v="-5.9687900000000003"/>
    <n v="-1.7583200000000001"/>
    <n v="0"/>
    <n v="0"/>
    <n v="0"/>
    <s v=""/>
    <n v="-8.5868099999999998"/>
    <n v="2.4383400000000002"/>
    <n v="-71.770340000000004"/>
    <n v="-59.273118263319319"/>
    <n v="-73.148698263319318"/>
    <n v="-5.0080099999999996"/>
    <n v="-4.5492134905179755"/>
    <n v="-5.2938000000000001"/>
    <n v="-5.169963917156478"/>
    <n v="-1.0451999999999999"/>
    <n v="-1.5726457730432821"/>
    <n v="-11.291823180717737"/>
    <n v="0"/>
    <n v="0"/>
    <n v="0"/>
    <n v="0"/>
    <n v="0"/>
    <n v="0.17066029370754746"/>
    <n v="-0.61949686615839727"/>
    <n v="-0.58042097647563107"/>
    <n v="40.041557579487318"/>
    <n v="0.32017237444867419"/>
    <s v="N"/>
    <s v="N"/>
  </r>
  <r>
    <n v="4140"/>
    <x v="42"/>
    <s v="MEA"/>
    <s v="EGYPT"/>
    <s v="EG"/>
    <s v="EGYPT"/>
    <s v="Local"/>
    <s v="N"/>
    <s v="DDP"/>
    <s v="EG-CAIRO"/>
    <n v="43846"/>
    <x v="0"/>
    <n v="2020"/>
    <n v="2020540085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17.062999999999999"/>
    <n v="588.67349999999999"/>
    <n v="34.506066822977729"/>
    <s v="EGP"/>
    <n v="1"/>
    <n v="584.42349999999999"/>
    <n v="-272.51262000000003"/>
    <n v="-28.095310000000001"/>
    <n v="-8.2764799999999994"/>
    <n v="0"/>
    <n v="0"/>
    <n v="0"/>
    <s v=""/>
    <n v="-40.418410000000002"/>
    <n v="11.477370000000001"/>
    <n v="-337.82544999999999"/>
    <n v="-279.00059959669926"/>
    <n v="-344.31342959669928"/>
    <n v="-23.572859999999999"/>
    <n v="-21.413290453112428"/>
    <n v="-24.918089999999999"/>
    <n v="-24.335189501767665"/>
    <n v="-4.9198000000000004"/>
    <n v="-7.4025092558537517"/>
    <n v="-53.150989210733847"/>
    <n v="0"/>
    <n v="0"/>
    <n v="0"/>
    <n v="0"/>
    <n v="0"/>
    <n v="0.17066029370754746"/>
    <n v="-2.9114646106507593"/>
    <n v="-2.7278186938496596"/>
    <n v="188.4812624987172"/>
    <n v="0.32017962843361764"/>
    <s v="N"/>
    <s v="N"/>
  </r>
  <r>
    <n v="4255"/>
    <x v="43"/>
    <s v="MEA"/>
    <s v="EGYPT"/>
    <s v="EG"/>
    <s v="EGYPT"/>
    <s v="Local"/>
    <s v="N"/>
    <s v="DDP"/>
    <s v="EG- ALEXANDRIA"/>
    <n v="43839"/>
    <x v="0"/>
    <n v="2020"/>
    <n v="2020540032"/>
    <s v="ZH"/>
    <s v="manufactured"/>
    <s v="BOPP"/>
    <s v="TSS"/>
    <n v="30"/>
    <s v="TSS30"/>
    <s v="1"/>
    <s v="EG"/>
    <s v="L3"/>
    <s v="FERT"/>
    <s v="90TSS301"/>
    <s v="TRANSPARENT COMMODITIES"/>
    <s v="STANDARD"/>
    <s v="ALIMENTARY PACKING"/>
    <s v="FLEXIBLE PACKAGING"/>
    <s v="STANDARD GRADE COEX"/>
    <n v="2"/>
    <n v="76"/>
    <n v="38"/>
    <s v="EGP"/>
    <n v="1"/>
    <n v="73.569999999999993"/>
    <n v="-7.3830400000000003"/>
    <n v="-0.71070999999999995"/>
    <n v="-0.24481"/>
    <n v="0"/>
    <n v="0"/>
    <n v="0"/>
    <s v=""/>
    <n v="-28.623419999999999"/>
    <n v="0.24745"/>
    <n v="-36.714529999999996"/>
    <n v="-7.5588153930134112"/>
    <n v="-36.890305393013406"/>
    <n v="-5.7469299999999999"/>
    <n v="-5.2204391534886057"/>
    <n v="-0.60236999999999996"/>
    <n v="-0.58827896119565293"/>
    <n v="-0.16705999999999999"/>
    <n v="-0.25136452625775996"/>
    <n v="-6.0600826409420181"/>
    <n v="0"/>
    <n v="0"/>
    <n v="0"/>
    <n v="0"/>
    <n v="0"/>
    <n v="0.17066029370754746"/>
    <n v="-0.34132058741509491"/>
    <n v="-0.31979117161191795"/>
    <n v="32.729820794432655"/>
    <n v="0.43065553676885071"/>
    <s v="N"/>
    <s v="N"/>
  </r>
  <r>
    <n v="4255"/>
    <x v="43"/>
    <s v="MEA"/>
    <s v="EGYPT"/>
    <s v="EG"/>
    <s v="EGYPT"/>
    <s v="Local"/>
    <s v="N"/>
    <s v="DDP"/>
    <s v="EG- ALEXANDRIA"/>
    <n v="43858"/>
    <x v="0"/>
    <n v="2020"/>
    <n v="2020540150"/>
    <s v="ZH"/>
    <s v="manufactured"/>
    <s v="BOPP"/>
    <s v="TSS"/>
    <n v="30"/>
    <s v="TSS30"/>
    <s v="1"/>
    <s v="EG"/>
    <s v="L3"/>
    <s v="FERT"/>
    <s v="90TSS301"/>
    <s v="TRANSPARENT COMMODITIES"/>
    <s v="STANDARD"/>
    <s v="ALIMENTARY PACKING"/>
    <s v="FLEXIBLE PACKAGING"/>
    <s v="STANDARD GRADE COEX"/>
    <n v="2"/>
    <n v="76"/>
    <n v="38"/>
    <s v="EGP"/>
    <n v="1"/>
    <n v="73.69"/>
    <n v="-7.3832800000000001"/>
    <n v="-0.71074000000000004"/>
    <n v="-0.24479999999999999"/>
    <n v="0"/>
    <n v="0"/>
    <n v="0"/>
    <s v=""/>
    <n v="-28.62358"/>
    <n v="0.24746000000000001"/>
    <n v="-36.714940000000006"/>
    <n v="-7.5590611069326528"/>
    <n v="-36.890721106932652"/>
    <n v="-5.7469799999999998"/>
    <n v="-5.2204845728616744"/>
    <n v="-0.60238000000000003"/>
    <n v="-0.58828872726901649"/>
    <n v="-0.16707"/>
    <n v="-0.25137957261992078"/>
    <n v="-6.0601528727506109"/>
    <n v="0"/>
    <n v="0"/>
    <n v="0"/>
    <n v="0"/>
    <n v="0"/>
    <n v="0.17066029370754746"/>
    <n v="-0.34132058741509491"/>
    <n v="-0.31979117161191795"/>
    <n v="32.729334848704816"/>
    <n v="0.43064914274611599"/>
    <s v="N"/>
    <s v="N"/>
  </r>
  <r>
    <n v="6135"/>
    <x v="12"/>
    <s v="MEA"/>
    <s v="EGYPT"/>
    <s v="EG"/>
    <s v="EGYPT"/>
    <s v="Local"/>
    <s v="N"/>
    <s v="CPT"/>
    <s v="EG- CAIRO ARIRPORT"/>
    <n v="43839"/>
    <x v="0"/>
    <n v="2020"/>
    <n v="2020540043"/>
    <s v="ZH"/>
    <s v="distribution"/>
    <s v="BOPP"/>
    <s v="XZMX"/>
    <n v="18"/>
    <s v="XZMX18"/>
    <s v="1"/>
    <s v="IT"/>
    <s v="T1"/>
    <s v="ZZFT"/>
    <s v="2XZMX181R"/>
    <s v="METALLIZED HIGH BARRIER"/>
    <s v="SPECIALTY"/>
    <s v="ALIMENTARY PACKING"/>
    <s v="FLEXIBLE PACKAGING"/>
    <s v="HIGH BARRIER METAL FILMS"/>
    <n v="9.1999999999999998E-2"/>
    <n v="8.9663199999999996"/>
    <n v="99.62577777777777"/>
    <s v="EGP"/>
    <n v="1"/>
    <n v="8.8413199999999996"/>
    <n v="0"/>
    <n v="0"/>
    <n v="0"/>
    <n v="0"/>
    <n v="0"/>
    <n v="0"/>
    <n v="-15.93784"/>
    <n v="0"/>
    <n v="0"/>
    <n v="-15.93784"/>
    <n v="0"/>
    <n v="-15.93784"/>
    <n v="0"/>
    <n v="0"/>
    <n v="0"/>
    <n v="0"/>
    <n v="0"/>
    <n v="0"/>
    <n v="0"/>
    <n v="0"/>
    <n v="0"/>
    <n v="0"/>
    <n v="0"/>
    <n v="0"/>
    <n v="0.17066029370754746"/>
    <n v="-1.535942643367927E-2"/>
    <n v="-1.4390602722536306E-2"/>
    <n v="-6.9859106027225364"/>
    <n v="-0.77912795915409405"/>
    <s v="N"/>
    <s v="N"/>
  </r>
  <r>
    <n v="3176"/>
    <x v="1"/>
    <s v="EUROPE"/>
    <s v="EUROPE INCL TURKEY"/>
    <s v="HU"/>
    <s v="HUNGARY"/>
    <s v="Export"/>
    <s v="Y"/>
    <s v="CIP"/>
    <s v="HU- BUDAPEST"/>
    <n v="43884"/>
    <x v="1"/>
    <n v="2020"/>
    <n v="2020540304"/>
    <s v="ZH"/>
    <s v="manufactured"/>
    <s v="BOPP"/>
    <s v="BSS"/>
    <n v="18"/>
    <s v="BSS18"/>
    <s v="1"/>
    <s v="EG"/>
    <s v="L3"/>
    <s v="FERT"/>
    <s v="10BSS181"/>
    <s v="TRASPARENT METALL.COMMODITIES"/>
    <s v="STANDARD"/>
    <s v="ALIMENTARY PACKING"/>
    <s v="FLEXIBLE PACKAGING"/>
    <s v="STANDARD GRADE COEX"/>
    <n v="48.714300000000001"/>
    <n v="1261.2482199999999"/>
    <n v="25.890718331167644"/>
    <s v="EUR"/>
    <n v="17.213300124490409"/>
    <n v="1186.2480700000001"/>
    <n v="-873.60910999999999"/>
    <n v="-112.24809999999999"/>
    <n v="-10.89053"/>
    <n v="0"/>
    <n v="0"/>
    <n v="0"/>
    <s v=""/>
    <n v="142.55524"/>
    <n v="-39.007480000000001"/>
    <n v="-893.19997999999998"/>
    <n v="-875.26531271412568"/>
    <n v="-894.85618271412568"/>
    <n v="-49.871789999999997"/>
    <n v="-40.877913054990316"/>
    <n v="-50.884889999999999"/>
    <n v="-44.148867272607049"/>
    <n v="-11.40563"/>
    <n v="-12.282556852668135"/>
    <n v="-97.309337180265501"/>
    <n v="0"/>
    <n v="0"/>
    <n v="0"/>
    <n v="0"/>
    <n v="0"/>
    <n v="1.4657070330941555"/>
    <n v="-71.400892122258625"/>
    <n v="-67.39432847401892"/>
    <n v="201.68837163158983"/>
    <n v="0.15991171954366751"/>
    <s v="N"/>
    <s v="N"/>
  </r>
  <r>
    <n v="3425"/>
    <x v="0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BSS"/>
    <n v="30"/>
    <s v="BSS30"/>
    <s v="1"/>
    <s v="EG"/>
    <s v="L3"/>
    <s v="FERT"/>
    <s v="10BSS301"/>
    <s v="TRASPARENT METALL.COMMODITIES"/>
    <s v="STANDARD"/>
    <s v="ALIMENTARY PACKING"/>
    <s v="FLEXIBLE PACKAGING"/>
    <s v="STANDARD GRADE COEX"/>
    <n v="5.1059000000000001"/>
    <n v="121.84247000000001"/>
    <n v="23.863074090757753"/>
    <s v="EUR"/>
    <n v="17.541400252140559"/>
    <n v="117.01560000000001"/>
    <n v="-87.506110000000007"/>
    <n v="-7.9739599999999999"/>
    <n v="-0.63354999999999995"/>
    <n v="0"/>
    <n v="0"/>
    <n v="0"/>
    <s v=""/>
    <n v="7.1475099999999996"/>
    <n v="-1.7912999999999999"/>
    <n v="-90.757410000000021"/>
    <n v="-87.672005542097295"/>
    <n v="-90.923305542097296"/>
    <n v="-5.4510800000000001"/>
    <n v="-4.4680324146335364"/>
    <n v="-3.9333399999999998"/>
    <n v="-3.4126536501903848"/>
    <n v="-0.89256999999999997"/>
    <n v="-0.96119563496150551"/>
    <n v="-8.8418816997854268"/>
    <n v="0"/>
    <n v="0"/>
    <n v="0"/>
    <n v="0"/>
    <n v="0"/>
    <n v="1.085502630112529"/>
    <n v="-5.5424678790915616"/>
    <n v="-5.2314598557200735"/>
    <n v="16.845822902397209"/>
    <n v="0.13825903974531384"/>
    <s v="N"/>
    <s v="N"/>
  </r>
  <r>
    <n v="4198"/>
    <x v="3"/>
    <s v="MEA"/>
    <s v="EGYPT"/>
    <s v="EG"/>
    <s v="EGYPT"/>
    <s v="Local"/>
    <s v="N"/>
    <s v="DDP"/>
    <s v="EG- 6TH OF OCTOBER"/>
    <n v="43864"/>
    <x v="1"/>
    <n v="2020"/>
    <n v="2020540190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10.3749"/>
    <n v="360.52778000000001"/>
    <n v="34.750000481932354"/>
    <s v="EGP"/>
    <n v="1"/>
    <n v="359.67277999999999"/>
    <n v="-225.04061999999999"/>
    <n v="-10.27176"/>
    <n v="-17.034829999999999"/>
    <n v="0"/>
    <n v="0"/>
    <n v="0"/>
    <s v=""/>
    <n v="30.520569999999999"/>
    <n v="0.34955999999999998"/>
    <n v="-221.47708"/>
    <n v="-225.46725575890656"/>
    <n v="-221.90371575890657"/>
    <n v="-10.95598"/>
    <n v="-8.9801789322623637"/>
    <n v="-9.0126799999999996"/>
    <n v="-7.819602500673188"/>
    <n v="-1.9841"/>
    <n v="-2.136648396570715"/>
    <n v="-18.936429829506267"/>
    <n v="0"/>
    <n v="0"/>
    <n v="0"/>
    <n v="0"/>
    <n v="0"/>
    <n v="0.16839578556281615"/>
    <n v="-1.7470894356356612"/>
    <n v="-1.6490538955326639"/>
    <n v="118.03858051605451"/>
    <n v="0.32740495202909053"/>
    <s v="N"/>
    <s v="N"/>
  </r>
  <r>
    <n v="4319"/>
    <x v="4"/>
    <s v="MEA"/>
    <s v="EGYPT"/>
    <s v="EG"/>
    <s v="EGYPT"/>
    <s v="Local"/>
    <s v="N"/>
    <s v="DDP"/>
    <s v="EG- 6TH OF OCTOBER"/>
    <n v="43866"/>
    <x v="1"/>
    <n v="2020"/>
    <n v="2020540200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4.2999999999999997E-2"/>
    <n v="4.2999999999999999E-4"/>
    <n v="0.01"/>
    <s v="EGP"/>
    <n v="1"/>
    <n v="4.2999999999999999E-4"/>
    <n v="-0.80893000000000004"/>
    <n v="-4.6460000000000001E-2"/>
    <n v="-5.6950000000000001E-2"/>
    <n v="0"/>
    <n v="0"/>
    <n v="0"/>
    <s v=""/>
    <n v="0.12134"/>
    <n v="-2.903E-2"/>
    <n v="-0.82003000000000015"/>
    <n v="-0.81046358297916299"/>
    <n v="-0.82156358297916299"/>
    <n v="-6.8629999999999997E-2"/>
    <n v="-5.6253268089314329E-2"/>
    <n v="-4.2270000000000002E-2"/>
    <n v="-3.6674396262094705E-2"/>
    <n v="-8.8100000000000001E-3"/>
    <n v="-9.4873607044947336E-3"/>
    <n v="-0.10241502505590377"/>
    <n v="0"/>
    <n v="0"/>
    <n v="0.02"/>
    <n v="-8.6000000000000007E-6"/>
    <n v="-8.5912621454266408E-6"/>
    <n v="0.16839578556281615"/>
    <n v="-7.2410187792010935E-3"/>
    <n v="-6.8346988894258777E-3"/>
    <n v="-0.93039189818663814"/>
    <n v="-2163.7020888061352"/>
    <s v="Y"/>
    <s v="N"/>
  </r>
  <r>
    <n v="695"/>
    <x v="44"/>
    <s v="EUROPE"/>
    <s v="EUROPE INCL TURKEY"/>
    <s v="IT"/>
    <s v="ITALY"/>
    <s v="Export"/>
    <s v="N"/>
    <s v="DDP"/>
    <s v="IT- SAN DONATO MILANESE VAT EX"/>
    <n v="43887"/>
    <x v="1"/>
    <n v="2020"/>
    <n v="2020540327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0.767399999999999"/>
    <n v="534.45155999999997"/>
    <n v="25.735121392181977"/>
    <s v="EUR"/>
    <n v="16.93100015997998"/>
    <n v="486.43473"/>
    <n v="-378.04703999999998"/>
    <n v="-28.85078"/>
    <n v="-10.83559"/>
    <n v="0"/>
    <n v="0"/>
    <n v="0"/>
    <s v=""/>
    <n v="8.3185099999999998"/>
    <n v="5.5728799999999996"/>
    <n v="-403.84201999999999"/>
    <n v="-378.76374788061628"/>
    <n v="-404.55872788061629"/>
    <n v="-22.750520000000002"/>
    <n v="-18.647691982096863"/>
    <n v="-37.872439999999997"/>
    <n v="-32.858974969775389"/>
    <n v="-7.0087200000000003"/>
    <n v="-7.5475885036102524"/>
    <n v="-59.054255455482497"/>
    <n v="-10.689031200000001"/>
    <n v="-10.604803586300813"/>
    <n v="0"/>
    <n v="0"/>
    <n v="0"/>
    <n v="1.085502630112529"/>
    <n v="-22.543067320598933"/>
    <n v="-21.278093853714537"/>
    <n v="38.955679223885845"/>
    <n v="7.2889073845880156E-2"/>
    <s v="N"/>
    <s v="Y"/>
  </r>
  <r>
    <n v="4198"/>
    <x v="3"/>
    <s v="MEA"/>
    <s v="EGYPT"/>
    <s v="EG"/>
    <s v="EGYPT"/>
    <s v="Local"/>
    <s v="N"/>
    <s v="DDP"/>
    <s v="EG-6TH OF OCTOBER"/>
    <n v="43865"/>
    <x v="1"/>
    <n v="2020"/>
    <n v="202054019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6458000000000004"/>
    <n v="139.374"/>
    <n v="29.999999999999996"/>
    <s v="EGP"/>
    <n v="1"/>
    <n v="139.089"/>
    <n v="-77.818110000000004"/>
    <n v="-6.7833600000000001"/>
    <n v="-2.5696300000000001"/>
    <n v="0"/>
    <n v="0"/>
    <n v="0"/>
    <s v=""/>
    <n v="-0.72028999999999999"/>
    <n v="1.4713499999999999"/>
    <n v="-86.420040000000014"/>
    <n v="-77.965638870194738"/>
    <n v="-86.567568870194734"/>
    <n v="-4.91371"/>
    <n v="-4.0275717025083013"/>
    <n v="-10.46978"/>
    <n v="-9.0838150105737849"/>
    <n v="-1.92083"/>
    <n v="-2.0685138549392303"/>
    <n v="-15.179900568021317"/>
    <n v="0"/>
    <n v="0"/>
    <n v="0"/>
    <n v="0"/>
    <n v="0"/>
    <n v="0.16839578556281615"/>
    <n v="-0.78233314056773129"/>
    <n v="-0.73843358373243595"/>
    <n v="36.888096978051507"/>
    <n v="0.26466985935720799"/>
    <s v="N"/>
    <s v="N"/>
  </r>
  <r>
    <n v="4198"/>
    <x v="3"/>
    <s v="MEA"/>
    <s v="EGYPT"/>
    <s v="EG"/>
    <s v="EGYPT"/>
    <s v="Local"/>
    <s v="N"/>
    <s v="DDP"/>
    <s v="EG-6TH OF OCTOBER"/>
    <n v="43886"/>
    <x v="1"/>
    <n v="2020"/>
    <n v="2020540317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3218999999999999"/>
    <n v="69.656999999999996"/>
    <n v="30"/>
    <s v="EGP"/>
    <n v="1"/>
    <n v="69.516739999999999"/>
    <n v="-38.892310000000002"/>
    <n v="-3.3902199999999998"/>
    <n v="-1.28426"/>
    <n v="0"/>
    <n v="0"/>
    <n v="0"/>
    <s v=""/>
    <n v="-0.35998000000000002"/>
    <n v="0.73536000000000001"/>
    <n v="-43.191410000000005"/>
    <n v="-38.966042689647225"/>
    <n v="-43.265142689647227"/>
    <n v="-2.4558"/>
    <n v="-2.0129211099189588"/>
    <n v="-5.23264"/>
    <n v="-4.5399553550245377"/>
    <n v="-0.96"/>
    <n v="-1.0338100200130469"/>
    <n v="-7.5866864849565436"/>
    <n v="0"/>
    <n v="0"/>
    <n v="0"/>
    <n v="0"/>
    <n v="0"/>
    <n v="0.16839578556281615"/>
    <n v="-0.39099817449830276"/>
    <n v="-0.36905784538041736"/>
    <n v="18.436112980015807"/>
    <n v="0.2646699252051597"/>
    <s v="N"/>
    <s v="N"/>
  </r>
  <r>
    <n v="4198"/>
    <x v="3"/>
    <s v="MEA"/>
    <s v="EGYPT"/>
    <s v="EG"/>
    <s v="EGYPT"/>
    <s v="Local"/>
    <s v="N"/>
    <s v="DDP"/>
    <s v="EG-6TH OF OCTOBER"/>
    <n v="43886"/>
    <x v="1"/>
    <n v="2020"/>
    <n v="2020540320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6494999999999997"/>
    <n v="139.48500000000001"/>
    <n v="30.000000000000004"/>
    <s v="EGP"/>
    <n v="1"/>
    <n v="139.19999999999999"/>
    <n v="-77.880089999999996"/>
    <n v="-6.7887599999999999"/>
    <n v="-2.5716700000000001"/>
    <n v="0"/>
    <n v="0"/>
    <n v="0"/>
    <s v=""/>
    <n v="-0.72085999999999995"/>
    <n v="1.4725200000000001"/>
    <n v="-86.488859999999988"/>
    <n v="-78.02773637291196"/>
    <n v="-86.636506372911967"/>
    <n v="-4.9176200000000003"/>
    <n v="-4.0307765732387288"/>
    <n v="-10.478120000000001"/>
    <n v="-9.0910509808795776"/>
    <n v="-1.9223600000000001"/>
    <n v="-2.0701614896586262"/>
    <n v="-15.191989043776932"/>
    <n v="0"/>
    <n v="0"/>
    <n v="0"/>
    <n v="0"/>
    <n v="0"/>
    <n v="0.16839578556281615"/>
    <n v="-0.78295620497431362"/>
    <n v="-0.73902168572989813"/>
    <n v="36.917482897581223"/>
    <n v="0.26466991359344172"/>
    <s v="N"/>
    <s v="N"/>
  </r>
  <r>
    <n v="7110"/>
    <x v="6"/>
    <s v="MEA"/>
    <s v="EGYPT"/>
    <s v="EG"/>
    <s v="EGYPT"/>
    <s v="Local"/>
    <s v="N"/>
    <s v="DDP"/>
    <s v="EG- ALEXANDRIA"/>
    <n v="43877"/>
    <x v="1"/>
    <n v="2020"/>
    <n v="202054025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3.1675"/>
    <n v="91.065629999999999"/>
    <n v="28.750001578531965"/>
    <s v="EGP"/>
    <n v="1"/>
    <n v="89.515630000000002"/>
    <n v="-57.660559999999997"/>
    <n v="-4.4005000000000001"/>
    <n v="-1.6527000000000001"/>
    <n v="0"/>
    <n v="0"/>
    <n v="0"/>
    <s v=""/>
    <n v="1.26858"/>
    <n v="0.85009999999999997"/>
    <n v="-61.595080000000003"/>
    <n v="-57.769873850870908"/>
    <n v="-61.704393850870908"/>
    <n v="-3.44394"/>
    <n v="-2.8228599752806818"/>
    <n v="-5.7724099999999998"/>
    <n v="-5.008271864851622"/>
    <n v="-1.0664800000000001"/>
    <n v="-1.1484767813994943"/>
    <n v="-8.9796086215317992"/>
    <n v="0"/>
    <n v="0"/>
    <n v="0"/>
    <n v="0"/>
    <n v="0"/>
    <n v="0.16839578556281615"/>
    <n v="-0.53339365077022016"/>
    <n v="-0.50346299377340631"/>
    <n v="19.878164533823885"/>
    <n v="0.21828394020690225"/>
    <s v="N"/>
    <s v="N"/>
  </r>
  <r>
    <n v="7110"/>
    <x v="6"/>
    <s v="MEA"/>
    <s v="EGYPT"/>
    <s v="EG"/>
    <s v="EGYPT"/>
    <s v="Local"/>
    <s v="N"/>
    <s v="EXW"/>
    <s v="EG-6TH OF OCTOBER"/>
    <n v="43865"/>
    <x v="1"/>
    <n v="2020"/>
    <n v="2020540205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39689999999999998"/>
    <n v="11.907"/>
    <n v="30.000000000000004"/>
    <s v="EGP"/>
    <n v="1"/>
    <n v="11.907"/>
    <n v="-6.6481500000000002"/>
    <n v="-0.57950999999999997"/>
    <n v="-0.21953"/>
    <n v="0"/>
    <n v="0"/>
    <n v="0"/>
    <s v=""/>
    <n v="-6.1550000000000001E-2"/>
    <n v="0.12570999999999999"/>
    <n v="-7.3830300000000006"/>
    <n v="-6.6607536735971253"/>
    <n v="-7.3956336735971249"/>
    <n v="-0.41979"/>
    <n v="-0.34408508540307831"/>
    <n v="-0.89446000000000003"/>
    <n v="-0.77605347718460438"/>
    <n v="-0.1641"/>
    <n v="-0.17671690029598019"/>
    <n v="-1.2968554628836628"/>
    <n v="0"/>
    <n v="0"/>
    <n v="0"/>
    <n v="0"/>
    <n v="0"/>
    <n v="0.16839578556281615"/>
    <n v="-6.6836287289881724E-2"/>
    <n v="-6.3085860214258854E-2"/>
    <n v="3.1514250033049533"/>
    <n v="0.26466994232845831"/>
    <s v="N"/>
    <s v="N"/>
  </r>
  <r>
    <n v="4222"/>
    <x v="9"/>
    <s v="MEA"/>
    <s v="EGYPT"/>
    <s v="EG"/>
    <s v="EGYPT"/>
    <s v="Local"/>
    <s v="N"/>
    <s v="DDP"/>
    <s v="EG-10TH OF RAMADAN"/>
    <n v="43878"/>
    <x v="1"/>
    <n v="2020"/>
    <n v="2020540273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2.3352"/>
    <n v="391.64260999999999"/>
    <n v="31.75000081068811"/>
    <s v="EGP"/>
    <n v="1"/>
    <n v="388.60261000000003"/>
    <n v="-162.71146999999999"/>
    <n v="-21.332339999999999"/>
    <n v="-49.828330000000001"/>
    <n v="0"/>
    <n v="0"/>
    <n v="0"/>
    <s v=""/>
    <n v="49.000279999999997"/>
    <n v="-66.186629999999994"/>
    <n v="-251.05848999999995"/>
    <n v="-163.01994111728652"/>
    <n v="-251.36696111728651"/>
    <n v="-13.57784"/>
    <n v="-11.129212787320643"/>
    <n v="-21.668209999999998"/>
    <n v="-18.799823038331748"/>
    <n v="-4.0449099999999998"/>
    <n v="-4.3559046750530976"/>
    <n v="-34.284940500705488"/>
    <n v="0"/>
    <n v="0"/>
    <n v="0.02"/>
    <n v="-7.8328521999999996"/>
    <n v="-7.824893790300206"/>
    <n v="0.16839578556281615"/>
    <n v="-2.0771956940744496"/>
    <n v="-1.9606366916475835"/>
    <n v="96.205177900060207"/>
    <n v="0.24564532929667743"/>
    <s v="Y"/>
    <s v="N"/>
  </r>
  <r>
    <n v="4222"/>
    <x v="9"/>
    <s v="MEA"/>
    <s v="EGYPT"/>
    <s v="EG"/>
    <s v="EGYPT"/>
    <s v="Local"/>
    <s v="N"/>
    <s v="DDP"/>
    <s v="EG-10TH OF RAMADAN"/>
    <n v="43879"/>
    <x v="1"/>
    <n v="2020"/>
    <n v="202054028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5.0324999999999998"/>
    <n v="159.78189"/>
    <n v="31.750002980625933"/>
    <s v="EGP"/>
    <n v="1"/>
    <n v="158.34734"/>
    <n v="-66.382840000000002"/>
    <n v="-8.7031399999999994"/>
    <n v="-20.328900000000001"/>
    <n v="0"/>
    <n v="0"/>
    <n v="0"/>
    <s v=""/>
    <n v="19.991070000000001"/>
    <n v="-27.002749999999999"/>
    <n v="-102.42655999999999"/>
    <n v="-66.508689694698546"/>
    <n v="-102.55240969469855"/>
    <n v="-5.5848899999999997"/>
    <n v="-4.5777111236970818"/>
    <n v="-8.8395899999999994"/>
    <n v="-7.6694257500461243"/>
    <n v="-1.6498699999999999"/>
    <n v="-1.7767209767905476"/>
    <n v="-14.023857850533753"/>
    <n v="0"/>
    <n v="0"/>
    <n v="0.02"/>
    <n v="-3.1956378000000001"/>
    <n v="-3.1923909373993564"/>
    <n v="0.16839578556281615"/>
    <n v="-0.84745179084487221"/>
    <n v="-0.7998981897915286"/>
    <n v="39.213333327576812"/>
    <n v="0.24541788388894895"/>
    <s v="Y"/>
    <s v="N"/>
  </r>
  <r>
    <n v="4222"/>
    <x v="9"/>
    <s v="MEA"/>
    <s v="EGYPT"/>
    <s v="EG"/>
    <s v="EGYPT"/>
    <s v="Local"/>
    <s v="N"/>
    <s v="DDP"/>
    <s v="EG-10TH OF RAMADAN"/>
    <n v="43880"/>
    <x v="1"/>
    <n v="2020"/>
    <n v="2020540291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5.9545000000000003"/>
    <n v="189.05538000000001"/>
    <n v="31.750000839701066"/>
    <s v="EGP"/>
    <n v="1"/>
    <n v="187.50637"/>
    <n v="-82.476420000000005"/>
    <n v="-9.3035999999999994"/>
    <n v="-25.296469999999999"/>
    <n v="0"/>
    <n v="0"/>
    <n v="0"/>
    <s v=""/>
    <n v="27.52261"/>
    <n v="-33.139490000000002"/>
    <n v="-122.69337000000002"/>
    <n v="-82.632780171948497"/>
    <n v="-122.84973017194849"/>
    <n v="-6.4217700000000004"/>
    <n v="-5.2636682124131742"/>
    <n v="-10.93979"/>
    <n v="-9.4916061860444998"/>
    <n v="-2.0363899999999999"/>
    <n v="-2.1929587360983005"/>
    <n v="-16.948233134555974"/>
    <n v="0"/>
    <n v="0"/>
    <n v="0.02"/>
    <n v="-3.7811076000000003"/>
    <n v="-3.7772658827517414"/>
    <n v="0.16839578556281615"/>
    <n v="-1.0027127051337887"/>
    <n v="-0.94644684969968351"/>
    <n v="44.533703961044118"/>
    <n v="0.23555904074797615"/>
    <s v="Y"/>
    <s v="N"/>
  </r>
  <r>
    <n v="4222"/>
    <x v="9"/>
    <s v="MEA"/>
    <s v="EGYPT"/>
    <s v="EG"/>
    <s v="EGYPT"/>
    <s v="Local"/>
    <s v="N"/>
    <s v="DDP"/>
    <s v="EG-10TH OF RAMADAN"/>
    <n v="43881"/>
    <x v="1"/>
    <n v="2020"/>
    <n v="2020540313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9.2370000000000001"/>
    <n v="293.27476000000001"/>
    <n v="31.750001082602576"/>
    <s v="EGP"/>
    <n v="1"/>
    <n v="292.30475999999999"/>
    <n v="-127.94268"/>
    <n v="-14.43234"/>
    <n v="-39.241509999999998"/>
    <n v="0"/>
    <n v="0"/>
    <n v="0"/>
    <s v=""/>
    <n v="42.694830000000003"/>
    <n v="-51.408070000000002"/>
    <n v="-190.32977000000002"/>
    <n v="-128.1852358655959"/>
    <n v="-190.5723258655959"/>
    <n v="-9.9618699999999993"/>
    <n v="-8.165346696501496"/>
    <n v="-16.970500000000001"/>
    <n v="-14.723984901014388"/>
    <n v="-3.1589999999999998"/>
    <n v="-3.4018810971054325"/>
    <n v="-26.291212694621315"/>
    <n v="0"/>
    <n v="0"/>
    <n v="0.02"/>
    <n v="-5.8654952000000007"/>
    <n v="-5.85953568324903"/>
    <n v="0.16839578556281615"/>
    <n v="-1.5554718712437328"/>
    <n v="-1.468188689340159"/>
    <n v="69.083497067193605"/>
    <n v="0.23555895866113266"/>
    <s v="Y"/>
    <s v="N"/>
  </r>
  <r>
    <n v="4222"/>
    <x v="9"/>
    <s v="MEA"/>
    <s v="EGYPT"/>
    <s v="EG"/>
    <s v="EGYPT"/>
    <s v="Local"/>
    <s v="N"/>
    <s v="DDP"/>
    <s v="EG-10TH OF RAMADAN"/>
    <n v="43888"/>
    <x v="1"/>
    <n v="2020"/>
    <n v="2020540354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2641"/>
    <n v="135.38518999999999"/>
    <n v="31.750003517741138"/>
    <s v="EGP"/>
    <n v="1"/>
    <n v="134.20139"/>
    <n v="-56.246989999999997"/>
    <n v="-7.3742799999999997"/>
    <n v="-17.22494"/>
    <n v="0"/>
    <n v="0"/>
    <n v="0"/>
    <s v=""/>
    <n v="16.938700000000001"/>
    <n v="-22.879760000000001"/>
    <n v="-86.787270000000007"/>
    <n v="-56.353623981300167"/>
    <n v="-86.89390398130017"/>
    <n v="-4.69292"/>
    <n v="-3.8465989637433342"/>
    <n v="-7.4903899999999997"/>
    <n v="-6.4988296905046496"/>
    <n v="-1.3982699999999999"/>
    <n v="-1.5057766007121283"/>
    <n v="-11.851205254960112"/>
    <n v="0"/>
    <n v="0"/>
    <n v="0.02"/>
    <n v="-2.7077038"/>
    <n v="-2.7049526927869612"/>
    <n v="0.16839578556281615"/>
    <n v="-0.71805646921840438"/>
    <n v="-0.67776371010234626"/>
    <n v="33.257364360850403"/>
    <n v="0.24564994413975713"/>
    <s v="Y"/>
    <s v="N"/>
  </r>
  <r>
    <n v="5360"/>
    <x v="45"/>
    <s v="EUROPE"/>
    <s v="EUROPE INCL TURKEY"/>
    <s v="DE"/>
    <s v="GERMANY"/>
    <s v="Export"/>
    <s v="N"/>
    <s v="DAP"/>
    <s v="DE- OSNABRÜCK"/>
    <n v="43879"/>
    <x v="1"/>
    <n v="2020"/>
    <n v="202054027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1457999999999999"/>
    <n v="69.009810000000002"/>
    <n v="32.160411035511231"/>
    <s v="EUR"/>
    <n v="17.016099971509693"/>
    <n v="64.053359999999998"/>
    <n v="-28.30489"/>
    <n v="-3.7109200000000002"/>
    <n v="-8.6680200000000003"/>
    <n v="0"/>
    <n v="0"/>
    <n v="0"/>
    <s v=""/>
    <n v="8.5239600000000006"/>
    <n v="-11.513640000000001"/>
    <n v="-43.67351"/>
    <n v="-28.358550882315008"/>
    <n v="-43.727170882315008"/>
    <n v="-2.3876599999999999"/>
    <n v="-1.9570694752459894"/>
    <n v="-3.7638799999999999"/>
    <n v="-3.265626368653253"/>
    <n v="-0.70021999999999995"/>
    <n v="-0.75405672105576638"/>
    <n v="-5.9767525649550084"/>
    <n v="-1.3801962000000001"/>
    <n v="-1.3693205060116911"/>
    <n v="1.7500000000000002E-2"/>
    <n v="-1.2076716750000001"/>
    <n v="-1.2064446448292423"/>
    <n v="1.8112953915464867"/>
    <n v="-3.8866776511804511"/>
    <n v="-3.6685820374312388"/>
    <n v="13.061539364457815"/>
    <n v="0.18927076258372272"/>
    <s v="Y"/>
    <s v="Y"/>
  </r>
  <r>
    <n v="5810"/>
    <x v="5"/>
    <s v="MEA"/>
    <s v="EGYPT"/>
    <s v="EG"/>
    <s v="EGYPT"/>
    <s v="Local"/>
    <s v="N"/>
    <s v="DDP"/>
    <s v="EG- 6TH OF OCTOBER CITY"/>
    <n v="43885"/>
    <x v="1"/>
    <n v="2020"/>
    <n v="202054031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6.46"/>
    <n v="209.95"/>
    <n v="32.5"/>
    <s v="EGP"/>
    <n v="1"/>
    <n v="209.60511"/>
    <n v="-85.212760000000003"/>
    <n v="-11.171849999999999"/>
    <n v="-26.095330000000001"/>
    <n v="0"/>
    <n v="0"/>
    <n v="0"/>
    <s v=""/>
    <n v="25.66168"/>
    <n v="-34.662219999999998"/>
    <n v="-131.48048"/>
    <n v="-85.374307770936298"/>
    <n v="-131.64202777093629"/>
    <n v="-7.0348899999999999"/>
    <n v="-5.7662181720652264"/>
    <n v="-11.346120000000001"/>
    <n v="-9.8441471709788964"/>
    <n v="-2.1173199999999999"/>
    <n v="-2.2801110745562756"/>
    <n v="-17.890476417600397"/>
    <n v="0"/>
    <n v="0"/>
    <n v="0"/>
    <n v="0"/>
    <n v="0"/>
    <n v="0.16839578556281615"/>
    <n v="-1.0878367747357922"/>
    <n v="-1.0267942982718876"/>
    <n v="59.390701513191409"/>
    <n v="0.28288021678109748"/>
    <s v="N"/>
    <s v="N"/>
  </r>
  <r>
    <n v="7215"/>
    <x v="7"/>
    <s v="MEA"/>
    <s v="EGYPT"/>
    <s v="EG"/>
    <s v="EGYPT"/>
    <s v="Local"/>
    <s v="N"/>
    <s v="DDP"/>
    <s v="EG- OBOUR CITY"/>
    <n v="43888"/>
    <x v="1"/>
    <n v="2020"/>
    <n v="202054034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4974999999999996"/>
    <n v="139.42250000000001"/>
    <n v="31.000000000000007"/>
    <s v="EGP"/>
    <n v="1"/>
    <n v="138.33750000000001"/>
    <n v="-59.325760000000002"/>
    <n v="-7.7778900000000002"/>
    <n v="-18.167719999999999"/>
    <n v="0"/>
    <n v="0"/>
    <n v="0"/>
    <s v=""/>
    <n v="17.86571"/>
    <n v="-24.131830000000001"/>
    <n v="-91.53749000000002"/>
    <n v="-59.438230764790411"/>
    <n v="-91.649960764790421"/>
    <n v="-4.8855500000000003"/>
    <n v="-4.0044900759689588"/>
    <n v="-7.8994400000000002"/>
    <n v="-6.8537306082006477"/>
    <n v="-1.4742200000000001"/>
    <n v="-1.5875660496912856"/>
    <n v="-12.445786733860892"/>
    <n v="0"/>
    <n v="0"/>
    <n v="1.7500000000000002E-2"/>
    <n v="-2.4398937500000004"/>
    <n v="-2.4374147457253548"/>
    <n v="0.16839578556281615"/>
    <n v="-0.75736004556876557"/>
    <n v="-0.71486181988820663"/>
    <n v="32.174475935735138"/>
    <n v="0.23076960989607226"/>
    <s v="Y"/>
    <s v="N"/>
  </r>
  <r>
    <n v="7215"/>
    <x v="7"/>
    <s v="MEA"/>
    <s v="EGYPT"/>
    <s v="EG"/>
    <s v="EGYPT"/>
    <s v="Local"/>
    <s v="N"/>
    <s v="DDP"/>
    <s v="EG- OBOUR CITY"/>
    <n v="43889"/>
    <x v="1"/>
    <n v="2020"/>
    <n v="2020540353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8.8765000000000001"/>
    <n v="275.17149999999998"/>
    <n v="30.999999999999996"/>
    <s v="EGP"/>
    <n v="1"/>
    <n v="273.00150000000002"/>
    <n v="-117.08841"/>
    <n v="-15.35084"/>
    <n v="-35.856749999999998"/>
    <n v="0"/>
    <n v="0"/>
    <n v="0"/>
    <s v=""/>
    <n v="35.260710000000003"/>
    <n v="-47.627830000000003"/>
    <n v="-180.66311999999999"/>
    <n v="-117.3103881595852"/>
    <n v="-180.8850981595852"/>
    <n v="-9.6423900000000007"/>
    <n v="-7.9034817090444944"/>
    <n v="-15.59075"/>
    <n v="-13.526882979021835"/>
    <n v="-2.9095900000000001"/>
    <n v="-3.1332951001351681"/>
    <n v="-24.563659788201498"/>
    <n v="0"/>
    <n v="0"/>
    <n v="1.7500000000000002E-2"/>
    <n v="-4.8155012500000005"/>
    <n v="-4.8106085581836826"/>
    <n v="0.16839578556281615"/>
    <n v="-1.4947651905483375"/>
    <n v="-1.4108884812090421"/>
    <n v="63.501245012820547"/>
    <n v="0.23076970185073872"/>
    <s v="Y"/>
    <s v="N"/>
  </r>
  <r>
    <n v="7215"/>
    <x v="7"/>
    <s v="MEA"/>
    <s v="EGYPT"/>
    <s v="EG"/>
    <s v="EGYPT"/>
    <s v="Local"/>
    <s v="N"/>
    <s v="DDP"/>
    <s v="EG- OBOUR CITY"/>
    <n v="43890"/>
    <x v="1"/>
    <n v="2020"/>
    <n v="202054037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2.445"/>
    <n v="385.79500000000002"/>
    <n v="31"/>
    <s v="EGP"/>
    <n v="1"/>
    <n v="382.72815000000003"/>
    <n v="-164.15987999999999"/>
    <n v="-21.52214"/>
    <n v="-50.271749999999997"/>
    <n v="0"/>
    <n v="0"/>
    <n v="0"/>
    <s v=""/>
    <n v="49.436070000000001"/>
    <n v="-66.775009999999995"/>
    <n v="-253.29271"/>
    <n v="-164.47109703711004"/>
    <n v="-253.60392703711005"/>
    <n v="-13.51878"/>
    <n v="-11.080803665750558"/>
    <n v="-21.85849"/>
    <n v="-18.964914216963198"/>
    <n v="-4.0792900000000003"/>
    <n v="-4.3929279963948149"/>
    <n v="-34.43864587910857"/>
    <n v="0"/>
    <n v="0"/>
    <n v="1.7500000000000002E-2"/>
    <n v="-6.7514125000000007"/>
    <n v="-6.7445528650477016"/>
    <n v="0.16839578556281615"/>
    <n v="-2.0956855513292472"/>
    <n v="-1.9780890157884898"/>
    <n v="89.029785202945206"/>
    <n v="0.23076967094686349"/>
    <s v="Y"/>
    <s v="N"/>
  </r>
  <r>
    <n v="8505"/>
    <x v="46"/>
    <s v="MEA"/>
    <s v="NORTH AFRICA"/>
    <s v="DZ"/>
    <s v="ALGERIA"/>
    <s v="Export"/>
    <s v="N"/>
    <s v="CFR"/>
    <s v="DZ-BEJAIA PORT"/>
    <n v="43885"/>
    <x v="1"/>
    <n v="2020"/>
    <n v="2020540311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6661999999999999"/>
    <n v="151.37397999999999"/>
    <n v="32.440525481119536"/>
    <s v="USD"/>
    <n v="15.769200425237674"/>
    <n v="142.91605999999999"/>
    <n v="-61.551029999999997"/>
    <n v="-8.0696700000000003"/>
    <n v="-18.849219999999999"/>
    <n v="0"/>
    <n v="0"/>
    <n v="0"/>
    <s v=""/>
    <n v="18.536000000000001"/>
    <n v="-25.037289999999999"/>
    <n v="-94.971209999999999"/>
    <n v="-61.66771946875248"/>
    <n v="-95.087899468752482"/>
    <n v="-5.1657099999999998"/>
    <n v="-4.2341260309143509"/>
    <n v="-8.1959300000000006"/>
    <n v="-7.1109719554386057"/>
    <n v="-1.52962"/>
    <n v="-1.6472255029295384"/>
    <n v="-12.992323489282496"/>
    <n v="-3.0274795999999999"/>
    <n v="-3.0036236136659933"/>
    <n v="0"/>
    <n v="0"/>
    <n v="0"/>
    <n v="1.2812764404706924"/>
    <n v="-5.9786921265243453"/>
    <n v="-5.6432059746547951"/>
    <n v="34.646927453644217"/>
    <n v="0.22888297878964547"/>
    <s v="N"/>
    <s v="Y"/>
  </r>
  <r>
    <n v="4222"/>
    <x v="9"/>
    <s v="MEA"/>
    <s v="EGYPT"/>
    <s v="EG"/>
    <s v="EGYPT"/>
    <s v="Local"/>
    <s v="N"/>
    <s v="DDP"/>
    <s v="EG- 10TH OF RAMADAN"/>
    <n v="43887"/>
    <x v="1"/>
    <n v="2020"/>
    <n v="2020540331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5.4074"/>
    <n v="171.68494999999999"/>
    <n v="31.749999999999996"/>
    <s v="EGP"/>
    <n v="1"/>
    <n v="170.71494999999999"/>
    <n v="-89.718459999999993"/>
    <n v="-8.7631599999999992"/>
    <n v="-21.133230000000001"/>
    <n v="0"/>
    <n v="0"/>
    <n v="0"/>
    <s v=""/>
    <n v="50.802219999999998"/>
    <n v="-47.93479"/>
    <n v="-116.74741999999998"/>
    <n v="-89.888549752107977"/>
    <n v="-116.91750975210797"/>
    <n v="-5.7037100000000001"/>
    <n v="-4.6751031288606013"/>
    <n v="-9.2814300000000003"/>
    <n v="-8.0527760042321663"/>
    <n v="-1.68892"/>
    <n v="-1.8187733531254533"/>
    <n v="-14.546652486218219"/>
    <n v="0"/>
    <n v="0"/>
    <n v="0.02"/>
    <n v="-3.4336989999999998"/>
    <n v="-3.4302102601731748"/>
    <n v="0.16839578556281615"/>
    <n v="-0.91058337085237206"/>
    <n v="-0.8594872273181744"/>
    <n v="35.931090274182438"/>
    <n v="0.20928503211366192"/>
    <s v="Y"/>
    <s v="N"/>
  </r>
  <r>
    <n v="3425"/>
    <x v="0"/>
    <s v="EUROPE"/>
    <s v="EUROPE INCL TURKEY"/>
    <s v="IT"/>
    <s v="ITALY"/>
    <s v="Export"/>
    <s v="Y"/>
    <s v="CIF"/>
    <s v="GB- FELIXSTOWE"/>
    <n v="43877"/>
    <x v="1"/>
    <n v="2020"/>
    <n v="2020540257"/>
    <s v="ZH"/>
    <s v="manufactured"/>
    <s v="BOPP"/>
    <s v="TAE"/>
    <n v="25"/>
    <s v="TAE25"/>
    <s v="1"/>
    <s v="EG"/>
    <s v="L2"/>
    <s v="FERT"/>
    <s v="10TAE251"/>
    <s v="TRANSPARENT SPECIALTIES"/>
    <s v="VALUE ADDED"/>
    <s v="ALIMENTARY PACKING"/>
    <s v="FLEXIBLE PACKAGING"/>
    <s v="ANTIFOG"/>
    <n v="0.99590000000000001"/>
    <n v="34.58043"/>
    <n v="34.722793453157948"/>
    <s v="EUR"/>
    <n v="17.541400252140559"/>
    <n v="33.894869999999997"/>
    <n v="-15.65512"/>
    <n v="-6.9874700000000001"/>
    <n v="-8.9106000000000005"/>
    <n v="0"/>
    <n v="0"/>
    <n v="0"/>
    <s v=""/>
    <n v="6.8018599999999996"/>
    <n v="-3.08331"/>
    <n v="-27.834640000000004"/>
    <n v="-15.684799237472653"/>
    <n v="-27.864319237472653"/>
    <n v="-1.0546199999999999"/>
    <n v="-0.86442986437931912"/>
    <n v="-1.8722700000000001"/>
    <n v="-1.6244232763101976"/>
    <n v="-0.34466000000000002"/>
    <n v="-0.37115933489343417"/>
    <n v="-2.860012475582951"/>
    <n v="0"/>
    <n v="0"/>
    <n v="0"/>
    <n v="0"/>
    <n v="0"/>
    <n v="1.085502630112529"/>
    <n v="-1.0810520693290677"/>
    <n v="-1.0203903073525964"/>
    <n v="2.835707979591799"/>
    <n v="8.2003259635342857E-2"/>
    <s v="N"/>
    <s v="N"/>
  </r>
  <r>
    <n v="5680"/>
    <x v="0"/>
    <s v="EUROPE"/>
    <s v="EUROPE INCL TURKEY"/>
    <s v="GB"/>
    <s v="UNITED KINGDOM"/>
    <s v="Export"/>
    <s v="Y"/>
    <s v="CIF"/>
    <s v="GB- FELIXSTOWE PORT"/>
    <n v="43877"/>
    <x v="1"/>
    <n v="2020"/>
    <n v="2020540256"/>
    <s v="ZH"/>
    <s v="manufactured"/>
    <s v="BOPP"/>
    <s v="TAE"/>
    <n v="30"/>
    <s v="TAE30"/>
    <s v="1"/>
    <s v="EG"/>
    <s v="L2"/>
    <s v="FERT"/>
    <s v="10TAE301"/>
    <s v="TRANSPARENT SPECIALTIES"/>
    <s v="VALUE ADDED"/>
    <s v="ALIMENTARY PACKING"/>
    <s v="FLEXIBLE PACKAGING"/>
    <s v="ANTIFOG"/>
    <n v="14.523"/>
    <n v="430.74813"/>
    <n v="29.659721131997522"/>
    <s v="EUR"/>
    <n v="17.541400132028237"/>
    <n v="420.75002999999998"/>
    <n v="-238.00716"/>
    <n v="-35.878979999999999"/>
    <n v="-57.596080000000001"/>
    <n v="0"/>
    <n v="0"/>
    <n v="0"/>
    <s v=""/>
    <n v="36.30959"/>
    <n v="-16.520869999999999"/>
    <n v="-311.69349999999997"/>
    <n v="-238.45837794159559"/>
    <n v="-312.14471794159556"/>
    <n v="-15.993980000000001"/>
    <n v="-13.109626180316649"/>
    <n v="-24.299659999999999"/>
    <n v="-21.082927841830426"/>
    <n v="-4.4452800000000003"/>
    <n v="-4.7870572976704144"/>
    <n v="-38.979611319817494"/>
    <n v="0"/>
    <n v="0"/>
    <n v="0"/>
    <n v="0"/>
    <n v="0"/>
    <n v="1.8308696692449336"/>
    <n v="-26.58972020644417"/>
    <n v="-25.097674333773718"/>
    <n v="54.526126404813233"/>
    <n v="0.12658470834177094"/>
    <s v="N"/>
    <s v="N"/>
  </r>
  <r>
    <n v="5981"/>
    <x v="21"/>
    <s v="EUROPE"/>
    <s v="EUROPE INCL TURKEY"/>
    <s v="ES"/>
    <s v="SPAIN"/>
    <s v="Export"/>
    <s v="Y"/>
    <s v="CIF"/>
    <s v="ES- BENIAJAN(MURCIA) VAT EX."/>
    <n v="43889"/>
    <x v="1"/>
    <n v="2020"/>
    <n v="2020540359"/>
    <s v="ZH"/>
    <s v="manufactured"/>
    <s v="BOPP"/>
    <s v="TAE"/>
    <n v="30"/>
    <s v="TAE30"/>
    <s v="1"/>
    <s v="EG"/>
    <s v="L2"/>
    <s v="FERT"/>
    <s v="10TAE301"/>
    <s v="TRANSPARENT SPECIALTIES"/>
    <s v="VALUE ADDED"/>
    <s v="ALIMENTARY PACKING"/>
    <s v="FLEXIBLE PACKAGING"/>
    <s v="ANTIFOG"/>
    <n v="3.2000000000000001E-2"/>
    <n v="5.4400000000000004E-3"/>
    <n v="0.17"/>
    <s v="EUR"/>
    <n v="16.957499862654146"/>
    <n v="5.4400000000000004E-3"/>
    <n v="-0.52339999999999998"/>
    <n v="-7.8920000000000004E-2"/>
    <n v="-0.12626000000000001"/>
    <n v="0"/>
    <n v="0"/>
    <n v="0"/>
    <s v=""/>
    <n v="7.9689999999999997E-2"/>
    <n v="-3.653E-2"/>
    <n v="-0.68541999999999992"/>
    <n v="-0.52439227044527204"/>
    <n v="-0.68641227044527209"/>
    <n v="-5.7540000000000001E-2"/>
    <n v="-4.716323831938142E-2"/>
    <n v="-5.3440000000000001E-2"/>
    <n v="-4.6365737786759897E-2"/>
    <n v="-9.7000000000000003E-3"/>
    <n v="-1.0445788743881829E-2"/>
    <n v="-0.10397476485002315"/>
    <n v="0"/>
    <n v="0"/>
    <n v="0"/>
    <n v="0"/>
    <n v="0"/>
    <n v="1.1813387361707079"/>
    <n v="-3.7802839557462657E-2"/>
    <n v="-3.5681584790619877E-2"/>
    <n v="-0.82062862008591508"/>
    <n v="-150.85084928049909"/>
    <s v="N"/>
    <s v="N"/>
  </r>
  <r>
    <n v="4198"/>
    <x v="3"/>
    <s v="MEA"/>
    <s v="EGYPT"/>
    <s v="EG"/>
    <s v="EGYPT"/>
    <s v="Local"/>
    <s v="N"/>
    <s v="DDP"/>
    <s v="EG- 6TH OF OCTOBER"/>
    <n v="43864"/>
    <x v="1"/>
    <n v="2020"/>
    <n v="2020540190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8.6150000000000002"/>
    <n v="279.98750000000001"/>
    <n v="32.5"/>
    <s v="EGP"/>
    <n v="1"/>
    <n v="279.41750000000002"/>
    <n v="-149.67874"/>
    <n v="-16.416170000000001"/>
    <n v="-8.1065199999999997"/>
    <n v="0"/>
    <n v="0"/>
    <n v="0"/>
    <s v=""/>
    <n v="2.9944500000000001"/>
    <n v="0.81218999999999997"/>
    <n v="-170.39479"/>
    <n v="-149.96250345049208"/>
    <n v="-170.67855345049207"/>
    <n v="-9.0672800000000002"/>
    <n v="-7.4320870272603532"/>
    <n v="-14.8348"/>
    <n v="-12.871003871987757"/>
    <n v="-2.7273200000000002"/>
    <n v="-2.937011191439566"/>
    <n v="-23.240102090687678"/>
    <n v="0"/>
    <n v="0"/>
    <n v="0"/>
    <n v="0"/>
    <n v="0"/>
    <n v="0.16839578556281615"/>
    <n v="-1.4507296926236612"/>
    <n v="-1.3693239751721848"/>
    <n v="84.699520483648072"/>
    <n v="0.30251179243233384"/>
    <s v="N"/>
    <s v="N"/>
  </r>
  <r>
    <n v="4198"/>
    <x v="3"/>
    <s v="MEA"/>
    <s v="EGYPT"/>
    <s v="EG"/>
    <s v="EGYPT"/>
    <s v="Local"/>
    <s v="N"/>
    <s v="DDP"/>
    <s v="EG- 6TH OF OCTOBER"/>
    <n v="43865"/>
    <x v="1"/>
    <n v="2020"/>
    <n v="2020540192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17.067"/>
    <n v="554.67750000000001"/>
    <n v="32.5"/>
    <s v="EGP"/>
    <n v="1"/>
    <n v="553.53750000000002"/>
    <n v="-296.52548999999999"/>
    <n v="-32.521740000000001"/>
    <n v="-16.059660000000001"/>
    <n v="0"/>
    <n v="0"/>
    <n v="0"/>
    <s v=""/>
    <n v="5.9322299999999997"/>
    <n v="1.6090100000000001"/>
    <n v="-337.56565000000001"/>
    <n v="-297.08764796713183"/>
    <n v="-338.12780796713184"/>
    <n v="-17.963000000000001"/>
    <n v="-14.723553179197921"/>
    <n v="-29.388909999999999"/>
    <n v="-25.498474829690977"/>
    <n v="-5.4030300000000002"/>
    <n v="-5.8184443254490557"/>
    <n v="-46.040472334337956"/>
    <n v="0"/>
    <n v="0"/>
    <n v="0"/>
    <n v="0"/>
    <n v="0"/>
    <n v="0.16839578556281615"/>
    <n v="-2.874010872200583"/>
    <n v="-2.7127396731588713"/>
    <n v="167.79648002537135"/>
    <n v="0.30251178392015421"/>
    <s v="N"/>
    <s v="N"/>
  </r>
  <r>
    <n v="4198"/>
    <x v="3"/>
    <s v="MEA"/>
    <s v="EGYPT"/>
    <s v="EG"/>
    <s v="EGYPT"/>
    <s v="Local"/>
    <s v="N"/>
    <s v="DDP"/>
    <s v="EG- 6TH OF OCTOBER"/>
    <n v="43886"/>
    <x v="1"/>
    <n v="2020"/>
    <n v="2020540318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1.7554000000000001"/>
    <n v="57.0505"/>
    <n v="32.5"/>
    <s v="EGP"/>
    <n v="1"/>
    <n v="56.765500000000003"/>
    <n v="-29.031179999999999"/>
    <n v="-3.4234300000000002"/>
    <n v="-1.34392"/>
    <n v="0"/>
    <n v="0"/>
    <n v="0"/>
    <s v=""/>
    <n v="0.43337999999999999"/>
    <n v="0.60497000000000001"/>
    <n v="-32.760179999999998"/>
    <n v="-29.086217795004533"/>
    <n v="-32.815217795004536"/>
    <n v="-1.8456600000000001"/>
    <n v="-1.5128137371663106"/>
    <n v="-3.23061"/>
    <n v="-2.8029494040285252"/>
    <n v="-0.59187999999999996"/>
    <n v="-0.63738695275554391"/>
    <n v="-4.9531500939503799"/>
    <n v="0"/>
    <n v="0"/>
    <n v="0"/>
    <n v="0"/>
    <n v="0"/>
    <n v="0.16839578556281615"/>
    <n v="-0.29560196197696748"/>
    <n v="-0.27901466117437645"/>
    <n v="19.003117449870707"/>
    <n v="0.33309291679951458"/>
    <s v="N"/>
    <s v="N"/>
  </r>
  <r>
    <n v="4198"/>
    <x v="3"/>
    <s v="MEA"/>
    <s v="EGYPT"/>
    <s v="EG"/>
    <s v="EGYPT"/>
    <s v="Local"/>
    <s v="N"/>
    <s v="DDP"/>
    <s v="EG- 6TH OF OCTOBER"/>
    <n v="43886"/>
    <x v="1"/>
    <n v="2020"/>
    <n v="2020540319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8.8079999999999998"/>
    <n v="286.26"/>
    <n v="32.5"/>
    <s v="EGP"/>
    <n v="1"/>
    <n v="285.69"/>
    <n v="-145.66856999999999"/>
    <n v="-17.177600000000002"/>
    <n v="-6.7433399999999999"/>
    <n v="0"/>
    <n v="0"/>
    <n v="0"/>
    <s v=""/>
    <n v="2.1745700000000001"/>
    <n v="3.03552"/>
    <n v="-164.37942000000001"/>
    <n v="-145.94473090335504"/>
    <n v="-164.65558090335503"/>
    <n v="-9.2608999999999995"/>
    <n v="-7.5907896029190018"/>
    <n v="-16.21011"/>
    <n v="-14.064253550795931"/>
    <n v="-2.9698699999999998"/>
    <n v="-3.1982097543084871"/>
    <n v="-24.853252908023418"/>
    <n v="0"/>
    <n v="0"/>
    <n v="0"/>
    <n v="0"/>
    <n v="0"/>
    <n v="0.16839578556281615"/>
    <n v="-1.4832300792372846"/>
    <n v="-1.4000006469317008"/>
    <n v="95.351165541689838"/>
    <n v="0.33309287201037463"/>
    <s v="N"/>
    <s v="N"/>
  </r>
  <r>
    <n v="4198"/>
    <x v="3"/>
    <s v="MEA"/>
    <s v="EGYPT"/>
    <s v="EG"/>
    <s v="EGYPT"/>
    <s v="Local"/>
    <s v="N"/>
    <s v="DDP"/>
    <s v="EG- 6TH OF OCTOBER"/>
    <n v="43888"/>
    <x v="1"/>
    <n v="2020"/>
    <n v="2020540340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14.882999999999999"/>
    <n v="483.69749999999999"/>
    <n v="32.5"/>
    <s v="EGP"/>
    <n v="1"/>
    <n v="482.5575"/>
    <n v="-246.13820000000001"/>
    <n v="-29.025230000000001"/>
    <n v="-11.39432"/>
    <n v="0"/>
    <n v="0"/>
    <n v="0"/>
    <s v=""/>
    <n v="3.6743999999999999"/>
    <n v="5.1291599999999997"/>
    <n v="-277.75418999999999"/>
    <n v="-246.60483290277506"/>
    <n v="-278.22082290277507"/>
    <n v="-15.64827"/>
    <n v="-12.826261510184683"/>
    <n v="-27.390429999999999"/>
    <n v="-23.764548937997787"/>
    <n v="-5.0182399999999996"/>
    <n v="-5.4040695779482002"/>
    <n v="-41.994880026130666"/>
    <n v="0"/>
    <n v="0"/>
    <n v="0"/>
    <n v="0"/>
    <n v="0"/>
    <n v="0.16839578556281615"/>
    <n v="-2.5062344765313926"/>
    <n v="-2.3656005481703568"/>
    <n v="161.1161965229239"/>
    <n v="0.3330928866138938"/>
    <s v="N"/>
    <s v="N"/>
  </r>
  <r>
    <n v="3729"/>
    <x v="47"/>
    <s v="EUROPE"/>
    <s v="EUROPE INCL TURKEY"/>
    <s v="GB"/>
    <s v="UNITED KINGDOM"/>
    <s v="Export"/>
    <s v="N"/>
    <s v="DDP"/>
    <s v="GB-BRADFORD VAT EXCL"/>
    <n v="43885"/>
    <x v="1"/>
    <n v="2020"/>
    <n v="2020540308"/>
    <s v="ZH"/>
    <s v="manufactured"/>
    <s v="BOPP"/>
    <s v="TLS"/>
    <n v="25"/>
    <s v="TLS25"/>
    <s v="1"/>
    <s v="EG"/>
    <s v="L2"/>
    <s v="FERT"/>
    <s v="10TLS251"/>
    <s v="TRANSPARENT SPECIALTIES"/>
    <s v="VALUE ADDED"/>
    <s v="ALIMENTARY PACKING"/>
    <s v="FLEXIBLE PACKAGING"/>
    <s v="TREATED CLEAR ADDED VALUE"/>
    <n v="7.2386999999999997"/>
    <n v="203.44134"/>
    <n v="28.104679016950559"/>
    <s v="GBP"/>
    <n v="20.21920083801394"/>
    <n v="187.91076000000001"/>
    <n v="-143.91506000000001"/>
    <n v="-18.039670000000001"/>
    <n v="-5.0918400000000004"/>
    <n v="0"/>
    <n v="0"/>
    <n v="0"/>
    <s v=""/>
    <n v="23.037980000000001"/>
    <n v="-1.0033000000000001"/>
    <n v="-145.01188999999999"/>
    <n v="-144.18789656986542"/>
    <n v="-145.28472656986543"/>
    <n v="-7.65191"/>
    <n v="-6.2719648058473734"/>
    <n v="-10.28224"/>
    <n v="-8.9211011171507124"/>
    <n v="-1.9448399999999999"/>
    <n v="-2.0943698742939314"/>
    <n v="-17.287435797292016"/>
    <n v="-4.0688268000000001"/>
    <n v="-4.0367651879130877"/>
    <n v="0"/>
    <n v="0"/>
    <n v="0"/>
    <n v="1.8308696692449336"/>
    <n v="-13.2531162747633"/>
    <n v="-12.509435736410371"/>
    <n v="24.322976708519089"/>
    <n v="0.11955769023404531"/>
    <s v="N"/>
    <s v="Y"/>
  </r>
  <r>
    <n v="3729"/>
    <x v="47"/>
    <s v="EUROPE"/>
    <s v="EUROPE INCL TURKEY"/>
    <s v="GB"/>
    <s v="UNITED KINGDOM"/>
    <s v="Export"/>
    <s v="N"/>
    <s v="DDP"/>
    <s v="GB-BRADFORD VAT EXCL"/>
    <n v="43885"/>
    <x v="1"/>
    <n v="2020"/>
    <n v="2020540308"/>
    <s v="ZH"/>
    <s v="manufactured"/>
    <s v="BOPP"/>
    <s v="TLS"/>
    <n v="30"/>
    <s v="TLS30"/>
    <s v="1"/>
    <s v="EG"/>
    <s v="L2"/>
    <s v="FERT"/>
    <s v="10TLS301"/>
    <s v="TRANSPARENT SPECIALTIES"/>
    <s v="VALUE ADDED"/>
    <s v="ALIMENTARY PACKING"/>
    <s v="FLEXIBLE PACKAGING"/>
    <s v="TREATED CLEAR ADDED VALUE"/>
    <n v="8.8886000000000003"/>
    <n v="249.81125"/>
    <n v="28.104679027068379"/>
    <s v="GBP"/>
    <n v="20.21920083801394"/>
    <n v="230.74110999999999"/>
    <n v="-152.94036"/>
    <n v="-23.577470000000002"/>
    <n v="-5.7279400000000003"/>
    <n v="0"/>
    <n v="0"/>
    <n v="0"/>
    <s v=""/>
    <n v="13.31795"/>
    <n v="-0.90108999999999995"/>
    <n v="-169.82891000000001"/>
    <n v="-153.2303068840605"/>
    <n v="-170.11885688406051"/>
    <n v="-9.4164600000000007"/>
    <n v="-7.7182959177080708"/>
    <n v="-12.124269999999999"/>
    <n v="-10.519287493934868"/>
    <n v="-2.2759800000000001"/>
    <n v="-2.4509697180721819"/>
    <n v="-20.688553129715118"/>
    <n v="-4.9962249999999999"/>
    <n v="-4.9568556594694737"/>
    <n v="0"/>
    <n v="0"/>
    <n v="0"/>
    <n v="1.8308696692449336"/>
    <n v="-16.273868142050517"/>
    <n v="-15.360682233917309"/>
    <n v="38.686302092837593"/>
    <n v="0.15486212927895598"/>
    <s v="N"/>
    <s v="Y"/>
  </r>
  <r>
    <n v="4160"/>
    <x v="11"/>
    <s v="MEA"/>
    <s v="EGYPT"/>
    <s v="EG"/>
    <s v="EGYPT"/>
    <s v="Local"/>
    <s v="N"/>
    <s v="EXW"/>
    <s v="EG- 6TH OF OCTOBER"/>
    <n v="43865"/>
    <x v="1"/>
    <n v="2020"/>
    <n v="2020540204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0.79249999999999998"/>
    <n v="24.963750000000001"/>
    <n v="31.500000000000004"/>
    <s v="EGP"/>
    <n v="1"/>
    <n v="24.464469999999999"/>
    <n v="-17.056740000000001"/>
    <n v="0"/>
    <n v="-0.15043000000000001"/>
    <n v="0"/>
    <n v="0"/>
    <n v="0"/>
    <s v=""/>
    <n v="2.1962700000000002"/>
    <n v="0.12676999999999999"/>
    <n v="-14.884130000000001"/>
    <n v="-17.089076452034181"/>
    <n v="-14.916466452034181"/>
    <n v="-0.83704999999999996"/>
    <n v="-0.68609643092176253"/>
    <n v="-1.14002"/>
    <n v="-0.98910681870625039"/>
    <n v="-0.24301"/>
    <n v="-0.26169393017017767"/>
    <n v="-1.9368971797981906"/>
    <n v="0"/>
    <n v="0"/>
    <n v="0"/>
    <n v="0"/>
    <n v="0"/>
    <n v="0.16839578556281615"/>
    <n v="-0.13345366005853179"/>
    <n v="-0.12596508999697695"/>
    <n v="7.9844212781706529"/>
    <n v="0.31984062002586361"/>
    <s v="N"/>
    <s v="N"/>
  </r>
  <r>
    <n v="4198"/>
    <x v="3"/>
    <s v="MEA"/>
    <s v="EGYPT"/>
    <s v="EG"/>
    <s v="EGYPT"/>
    <s v="Local"/>
    <s v="N"/>
    <s v="DDP"/>
    <s v="EG- 6TH OF OCTOBER"/>
    <n v="43886"/>
    <x v="1"/>
    <n v="2020"/>
    <n v="2020540318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2.3889999999999998"/>
    <n v="76.447999999999993"/>
    <n v="32"/>
    <s v="EGP"/>
    <n v="1"/>
    <n v="76.162999999999997"/>
    <n v="-55.949269999999999"/>
    <n v="0"/>
    <n v="-0.38128000000000001"/>
    <n v="0"/>
    <n v="0"/>
    <n v="0"/>
    <s v=""/>
    <n v="10.13734"/>
    <n v="0"/>
    <n v="-46.193209999999993"/>
    <n v="-56.055339558761069"/>
    <n v="-46.299279558761071"/>
    <n v="-2.5250499999999998"/>
    <n v="-2.0696825672289543"/>
    <n v="-3.25915"/>
    <n v="-2.8277113455785652"/>
    <n v="-0.71682000000000001"/>
    <n v="-0.77193301931849201"/>
    <n v="-5.6693269321260118"/>
    <n v="0"/>
    <n v="0"/>
    <n v="0"/>
    <n v="0"/>
    <n v="0"/>
    <n v="0.16839578556281615"/>
    <n v="-0.40229753170956772"/>
    <n v="-0.37972315457763772"/>
    <n v="24.099670354535274"/>
    <n v="0.31524265323534006"/>
    <s v="N"/>
    <s v="N"/>
  </r>
  <r>
    <n v="4198"/>
    <x v="3"/>
    <s v="MEA"/>
    <s v="EGYPT"/>
    <s v="EG"/>
    <s v="EGYPT"/>
    <s v="Local"/>
    <s v="N"/>
    <s v="DDP"/>
    <s v="EG-6TH OF OCTOBER"/>
    <n v="43886"/>
    <x v="1"/>
    <n v="2020"/>
    <n v="2020540317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2.3959999999999999"/>
    <n v="76.671999999999997"/>
    <n v="32"/>
    <s v="EGP"/>
    <n v="1"/>
    <n v="76.527259999999998"/>
    <n v="-56.113199999999999"/>
    <n v="0"/>
    <n v="-0.38240000000000002"/>
    <n v="0"/>
    <n v="0"/>
    <n v="0"/>
    <s v=""/>
    <n v="10.16704"/>
    <n v="0"/>
    <n v="-46.328559999999996"/>
    <n v="-56.219580339987843"/>
    <n v="-46.434940339987847"/>
    <n v="-2.5324399999999998"/>
    <n v="-2.0757398548754651"/>
    <n v="-3.2686999999999999"/>
    <n v="-2.8359971389143355"/>
    <n v="-0.71892999999999996"/>
    <n v="-0.77420524759164566"/>
    <n v="-5.6859422413814453"/>
    <n v="0"/>
    <n v="0"/>
    <n v="0"/>
    <n v="0"/>
    <n v="0"/>
    <n v="0.16839578556281615"/>
    <n v="-0.4034763022085075"/>
    <n v="-0.38083577997824197"/>
    <n v="24.170281638652462"/>
    <n v="0.31524261319194052"/>
    <s v="N"/>
    <s v="N"/>
  </r>
  <r>
    <n v="4222"/>
    <x v="9"/>
    <s v="MEA"/>
    <s v="EGYPT"/>
    <s v="EG"/>
    <s v="EGYPT"/>
    <s v="Local"/>
    <s v="N"/>
    <s v="DDP"/>
    <s v="EG- 10TH OF RAMADAN"/>
    <n v="43867"/>
    <x v="1"/>
    <n v="2020"/>
    <n v="2020540215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10.607900000000001"/>
    <n v="323.54095000000001"/>
    <n v="30.5"/>
    <s v="EGP"/>
    <n v="1"/>
    <n v="318.20438999999999"/>
    <n v="-231.91319999999999"/>
    <n v="0"/>
    <n v="-1.95614"/>
    <n v="0"/>
    <n v="0"/>
    <n v="0"/>
    <s v=""/>
    <n v="32.193469999999998"/>
    <n v="1.39317"/>
    <n v="-200.28270000000001"/>
    <n v="-232.352864910639"/>
    <n v="-200.72236491063899"/>
    <n v="-11.225820000000001"/>
    <n v="-9.2013559956635085"/>
    <n v="-15.119300000000001"/>
    <n v="-13.117842427383215"/>
    <n v="-3.2408299999999999"/>
    <n v="-3.4900026324571694"/>
    <n v="-25.809201055503891"/>
    <n v="0"/>
    <n v="0"/>
    <n v="0.02"/>
    <n v="-6.4708190000000005"/>
    <n v="-6.4642444563497055"/>
    <n v="0.16839578556281615"/>
    <n v="-1.7863256536717975"/>
    <n v="-1.6860884267242042"/>
    <n v="88.859051150783216"/>
    <n v="0.2746454541559058"/>
    <s v="Y"/>
    <s v="N"/>
  </r>
  <r>
    <n v="7110"/>
    <x v="6"/>
    <s v="MEA"/>
    <s v="EGYPT"/>
    <s v="EG"/>
    <s v="EGYPT"/>
    <s v="Local"/>
    <s v="N"/>
    <s v="DDP"/>
    <s v="EG- ALEXANDRIA"/>
    <n v="43870"/>
    <x v="1"/>
    <n v="2020"/>
    <n v="2020540218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6.3144999999999998"/>
    <n v="194.17088000000001"/>
    <n v="30.750000791828334"/>
    <s v="EGP"/>
    <n v="1"/>
    <n v="191.05088000000001"/>
    <n v="-135.90528"/>
    <n v="0"/>
    <n v="-1.19858"/>
    <n v="0"/>
    <n v="0"/>
    <n v="0"/>
    <s v=""/>
    <n v="17.49952"/>
    <n v="1.0101599999999999"/>
    <n v="-118.59417999999999"/>
    <n v="-136.16293149541539"/>
    <n v="-118.8518314954154"/>
    <n v="-6.6694399999999998"/>
    <n v="-5.466673412874786"/>
    <n v="-9.0834799999999998"/>
    <n v="-7.8810301622619345"/>
    <n v="-1.93632"/>
    <n v="-2.0851948103663158"/>
    <n v="-15.432898385503035"/>
    <n v="0"/>
    <n v="0"/>
    <n v="0"/>
    <n v="0"/>
    <n v="0"/>
    <n v="0.16839578556281615"/>
    <n v="-1.0633351879364026"/>
    <n v="-1.0036675845879002"/>
    <n v="58.882482534493676"/>
    <n v="0.30325084036542282"/>
    <s v="N"/>
    <s v="N"/>
  </r>
  <r>
    <n v="7110"/>
    <x v="6"/>
    <s v="MEA"/>
    <s v="EGYPT"/>
    <s v="EG"/>
    <s v="EGYPT"/>
    <s v="Local"/>
    <s v="N"/>
    <s v="DDP"/>
    <s v="EG- ALEXANDRIA"/>
    <n v="43874"/>
    <x v="1"/>
    <n v="2020"/>
    <n v="2020540245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8.2355"/>
    <n v="253.24162999999999"/>
    <n v="30.750000607127678"/>
    <s v="EGP"/>
    <n v="1"/>
    <n v="250.04163"/>
    <n v="-188.22647000000001"/>
    <n v="0"/>
    <n v="-1.3883700000000001"/>
    <n v="0"/>
    <n v="0"/>
    <n v="0"/>
    <s v=""/>
    <n v="31.34122"/>
    <n v="0.39174999999999999"/>
    <n v="-157.88187000000002"/>
    <n v="-188.58331287963102"/>
    <n v="-158.23871287963104"/>
    <n v="-8.7076399999999996"/>
    <n v="-7.137304492863719"/>
    <n v="-11.41719"/>
    <n v="-9.9058090905991243"/>
    <n v="-2.4873400000000001"/>
    <n v="-2.6785802241450543"/>
    <n v="-19.721693807607899"/>
    <n v="0"/>
    <n v="0"/>
    <n v="0"/>
    <n v="0"/>
    <n v="0"/>
    <n v="0.16839578556281615"/>
    <n v="-1.3868234920025724"/>
    <n v="-1.3090037838108564"/>
    <n v="73.972219528950205"/>
    <n v="0.29210134024548101"/>
    <s v="N"/>
    <s v="N"/>
  </r>
  <r>
    <n v="8592"/>
    <x v="8"/>
    <s v="MEA"/>
    <s v="EGYPT"/>
    <s v="EG"/>
    <s v="EGYPT"/>
    <s v="Local"/>
    <s v="N"/>
    <s v="DDP"/>
    <s v="EG- 6TH OF OCTOBER"/>
    <n v="43864"/>
    <x v="1"/>
    <n v="2020"/>
    <n v="2020540202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3.4207999999999998"/>
    <n v="106.90000999999999"/>
    <n v="31.250002923292797"/>
    <s v="EGP"/>
    <n v="1"/>
    <n v="106.685"/>
    <n v="-74.335189999999997"/>
    <n v="0"/>
    <n v="-0.63800999999999997"/>
    <n v="0"/>
    <n v="0"/>
    <n v="0"/>
    <s v=""/>
    <n v="10.031359999999999"/>
    <n v="0.48734"/>
    <n v="-64.454499999999982"/>
    <n v="-74.476115892397175"/>
    <n v="-64.595425892397174"/>
    <n v="-3.6126"/>
    <n v="-2.961103836506731"/>
    <n v="-4.8941999999999997"/>
    <n v="-4.2463172506729094"/>
    <n v="-1.0472399999999999"/>
    <n v="-1.1277575055817326"/>
    <n v="-8.3351785927613733"/>
    <n v="0"/>
    <n v="0"/>
    <n v="0"/>
    <n v="0"/>
    <n v="0"/>
    <n v="0.16839578556281615"/>
    <n v="-0.57604830325328149"/>
    <n v="-0.54372413862669877"/>
    <n v="33.425681376214747"/>
    <n v="0.31268174227686929"/>
    <s v="N"/>
    <s v="N"/>
  </r>
  <r>
    <n v="8592"/>
    <x v="8"/>
    <s v="MEA"/>
    <s v="EGYPT"/>
    <s v="EG"/>
    <s v="EGYPT"/>
    <s v="Local"/>
    <s v="N"/>
    <s v="DDP"/>
    <s v="EG- 6TH OF OCTOBER"/>
    <n v="43870"/>
    <x v="1"/>
    <n v="2020"/>
    <n v="2020540219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1.2958000000000001"/>
    <n v="40.493749999999999"/>
    <n v="31.249999999999996"/>
    <s v="EGP"/>
    <n v="1"/>
    <n v="40.412109999999998"/>
    <n v="-28.029820000000001"/>
    <n v="0"/>
    <n v="-0.24371999999999999"/>
    <n v="0"/>
    <n v="0"/>
    <n v="0"/>
    <s v=""/>
    <n v="3.7002700000000002"/>
    <n v="0.19542000000000001"/>
    <n v="-24.377850000000002"/>
    <n v="-28.082959400023491"/>
    <n v="-24.430989400023492"/>
    <n v="-1.37019"/>
    <n v="-1.1230899811058954"/>
    <n v="-1.85921"/>
    <n v="-1.6130921285651547"/>
    <n v="-0.39729999999999999"/>
    <n v="-0.42784658432414951"/>
    <n v="-3.1640286939952"/>
    <n v="0"/>
    <n v="0"/>
    <n v="0"/>
    <n v="0"/>
    <n v="0"/>
    <n v="0.16839578556281615"/>
    <n v="-0.21820725893229717"/>
    <n v="-0.20596285630041986"/>
    <n v="12.692769049680887"/>
    <n v="0.31345007685583298"/>
    <s v="N"/>
    <s v="N"/>
  </r>
  <r>
    <n v="8592"/>
    <x v="8"/>
    <s v="MEA"/>
    <s v="EGYPT"/>
    <s v="EG"/>
    <s v="EGYPT"/>
    <s v="Local"/>
    <s v="N"/>
    <s v="DDP"/>
    <s v="EG- 6TH OF OCTOBER"/>
    <n v="43880"/>
    <x v="1"/>
    <n v="2020"/>
    <n v="2020540283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3.8273000000000001"/>
    <n v="133.9555"/>
    <n v="35"/>
    <s v="EGP"/>
    <n v="1"/>
    <n v="133.7405"/>
    <n v="-89.63355"/>
    <n v="0"/>
    <n v="-0.61082999999999998"/>
    <n v="0"/>
    <n v="0"/>
    <n v="0"/>
    <s v=""/>
    <n v="16.24053"/>
    <n v="0"/>
    <n v="-74.00385"/>
    <n v="-89.803478778314499"/>
    <n v="-74.1737787783145"/>
    <n v="-4.03566"/>
    <n v="-3.3078692102188878"/>
    <n v="-5.2210299999999998"/>
    <n v="-4.5298822596707904"/>
    <n v="-1.1482000000000001"/>
    <n v="-1.2364798593531048"/>
    <n v="-9.0742313292427834"/>
    <n v="0"/>
    <n v="0"/>
    <n v="0"/>
    <n v="0"/>
    <n v="0"/>
    <n v="0.16839578556281615"/>
    <n v="-0.6445011900845663"/>
    <n v="-0.60833588510464343"/>
    <n v="50.099154007338072"/>
    <n v="0.37399848462614876"/>
    <s v="N"/>
    <s v="N"/>
  </r>
  <r>
    <n v="3425"/>
    <x v="0"/>
    <s v="EUROPE"/>
    <s v="EUROPE INCL TURKEY"/>
    <s v="IT"/>
    <s v="ITALY"/>
    <s v="Export"/>
    <s v="Y"/>
    <s v="CIF"/>
    <s v="IT- GENOVA"/>
    <n v="43878"/>
    <x v="1"/>
    <n v="2020"/>
    <n v="2020540268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1.2423"/>
    <n v="31.215229999999998"/>
    <n v="25.12696611124527"/>
    <s v="EUR"/>
    <n v="17.541400252140559"/>
    <n v="30.327660000000002"/>
    <n v="-27.533080000000002"/>
    <n v="0"/>
    <n v="-0.27216000000000001"/>
    <n v="0"/>
    <n v="0"/>
    <n v="0"/>
    <s v=""/>
    <n v="4.3459899999999996"/>
    <n v="-2.0000000000000001E-4"/>
    <n v="-23.45945"/>
    <n v="-27.585277672050651"/>
    <n v="-23.511647672050653"/>
    <n v="-1.35361"/>
    <n v="-1.1095000177528307"/>
    <n v="-1.16398"/>
    <n v="-1.0098950499444759"/>
    <n v="-0.26322000000000001"/>
    <n v="-0.28345778486232731"/>
    <n v="-2.4028528525596338"/>
    <n v="0"/>
    <n v="0"/>
    <n v="0"/>
    <n v="0"/>
    <n v="0"/>
    <n v="1.085502630112529"/>
    <n v="-1.3485199173887947"/>
    <n v="-1.272849562028447"/>
    <n v="4.0278799133612644"/>
    <n v="0.12903572753944997"/>
    <s v="N"/>
    <s v="N"/>
  </r>
  <r>
    <n v="3425"/>
    <x v="0"/>
    <s v="EUROPE"/>
    <s v="EUROPE INCL TURKEY"/>
    <s v="IT"/>
    <s v="ITALY"/>
    <s v="Export"/>
    <s v="Y"/>
    <s v="CIF"/>
    <s v="IT- RAVENNA"/>
    <n v="43871"/>
    <x v="1"/>
    <n v="2020"/>
    <n v="2020540226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7.7853000000000003"/>
    <n v="201.60576"/>
    <n v="25.895695734268429"/>
    <s v="EUR"/>
    <n v="17.541400252140559"/>
    <n v="196.2526"/>
    <n v="-172.55081999999999"/>
    <n v="0"/>
    <n v="-1.70451"/>
    <n v="0"/>
    <n v="0"/>
    <n v="0"/>
    <s v=""/>
    <n v="27.23779"/>
    <n v="5.0000000000000002E-5"/>
    <n v="-147.01749000000001"/>
    <n v="-172.87794472104213"/>
    <n v="-147.34461472104212"/>
    <n v="-8.3038000000000007"/>
    <n v="-6.806292984992691"/>
    <n v="-7.2925199999999997"/>
    <n v="-6.3271532583215251"/>
    <n v="-1.64856"/>
    <n v="-1.7753102568674048"/>
    <n v="-14.908756500181621"/>
    <n v="0"/>
    <n v="0"/>
    <n v="0"/>
    <n v="0"/>
    <n v="0"/>
    <n v="1.085502630112529"/>
    <n v="-8.4509636262150725"/>
    <n v="-7.9767493320937533"/>
    <n v="31.375639446682506"/>
    <n v="0.15562868564212901"/>
    <s v="N"/>
    <s v="N"/>
  </r>
  <r>
    <n v="4160"/>
    <x v="11"/>
    <s v="MEA"/>
    <s v="EGYPT"/>
    <s v="EG"/>
    <s v="EGYPT"/>
    <s v="Local"/>
    <s v="N"/>
    <s v="EXW"/>
    <s v="EG- 6TH OF OCTOBER"/>
    <n v="43878"/>
    <x v="1"/>
    <n v="2020"/>
    <n v="2020540274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1.1553"/>
    <n v="35.814300000000003"/>
    <n v="31.000000000000004"/>
    <s v="EGP"/>
    <n v="1"/>
    <n v="35.098010000000002"/>
    <n v="-25.605810000000002"/>
    <n v="0"/>
    <n v="-0.25291999999999998"/>
    <n v="0"/>
    <n v="0"/>
    <n v="0"/>
    <s v=""/>
    <n v="4.0420100000000003"/>
    <n v="4.0000000000000003E-5"/>
    <n v="-21.816680000000002"/>
    <n v="-25.654353921456348"/>
    <n v="-21.865223921456348"/>
    <n v="-1.22797"/>
    <n v="-1.0065179311618144"/>
    <n v="-1.0809200000000001"/>
    <n v="-0.93783033848174613"/>
    <n v="-0.24385999999999999"/>
    <n v="-0.26260928279206419"/>
    <n v="-2.2069575524356249"/>
    <n v="0"/>
    <n v="0"/>
    <n v="0"/>
    <n v="0"/>
    <n v="0"/>
    <n v="0.16839578556281615"/>
    <n v="-0.1945476510607215"/>
    <n v="-0.18363087504543529"/>
    <n v="11.558487651062594"/>
    <n v="0.32273387029936623"/>
    <s v="N"/>
    <s v="N"/>
  </r>
  <r>
    <n v="5981"/>
    <x v="21"/>
    <s v="EUROPE"/>
    <s v="EUROPE INCL TURKEY"/>
    <s v="ES"/>
    <s v="SPAIN"/>
    <s v="Export"/>
    <s v="Y"/>
    <s v="CIF"/>
    <s v="ES- VALENCIA"/>
    <n v="43888"/>
    <x v="1"/>
    <n v="2020"/>
    <n v="2020540341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6.6510999999999996"/>
    <n v="163.46692999999999"/>
    <n v="24.577427793898753"/>
    <s v="EUR"/>
    <n v="16.957499862654146"/>
    <n v="154.03549000000001"/>
    <n v="-147.41292000000001"/>
    <n v="0"/>
    <n v="-1.4561599999999999"/>
    <n v="0"/>
    <n v="0"/>
    <n v="0"/>
    <s v=""/>
    <n v="23.26971"/>
    <n v="9.0000000000000006E-5"/>
    <n v="-125.59928000000002"/>
    <n v="-147.69238787116404"/>
    <n v="-125.87874787116405"/>
    <n v="-7.1606300000000003"/>
    <n v="-5.8692822246595791"/>
    <n v="-6.2349800000000002"/>
    <n v="-5.4096079301214868"/>
    <n v="-1.41144"/>
    <n v="-1.5199591819241822"/>
    <n v="-12.798849336705249"/>
    <n v="0"/>
    <n v="0"/>
    <n v="0"/>
    <n v="0"/>
    <n v="0"/>
    <n v="1.1813387361707079"/>
    <n v="-7.8572020681449954"/>
    <n v="-7.4163058937778708"/>
    <n v="17.373026898352819"/>
    <n v="0.10627854146617191"/>
    <s v="N"/>
    <s v="N"/>
  </r>
  <r>
    <n v="5585"/>
    <x v="13"/>
    <s v="AMERICAS"/>
    <s v="USA-CANADA"/>
    <s v="US"/>
    <s v="USA"/>
    <s v="Export"/>
    <s v="Y"/>
    <s v="CIF"/>
    <s v="US- CHARLESTON"/>
    <n v="43870"/>
    <x v="1"/>
    <n v="2020"/>
    <n v="2020540222"/>
    <s v="ZH"/>
    <s v="manufactured"/>
    <s v="BOPP"/>
    <s v="TPT"/>
    <n v="23"/>
    <s v="TPT23"/>
    <s v="1"/>
    <s v="EG"/>
    <s v="L3"/>
    <s v="FERT"/>
    <s v="10TPT231"/>
    <s v="TRANSPARENT COMMODITIES"/>
    <s v="STANDARD"/>
    <s v="TAPES"/>
    <s v="TECHNICAL FILMS"/>
    <s v="TAPE"/>
    <n v="23.203800000000001"/>
    <n v="598.73694"/>
    <n v="25.803400305122437"/>
    <s v="USD"/>
    <n v="15.820599861541957"/>
    <n v="534.76223000000005"/>
    <n v="-737.27634999999998"/>
    <n v="0"/>
    <n v="-4.2959699999999996"/>
    <n v="0"/>
    <n v="0"/>
    <n v="0"/>
    <s v=""/>
    <n v="225.86595"/>
    <n v="0"/>
    <n v="-515.70636999999999"/>
    <n v="-738.67409079499998"/>
    <n v="-517.104110795"/>
    <n v="-24.002379999999999"/>
    <n v="-19.673791591455579"/>
    <n v="-32.353079999999999"/>
    <n v="-28.07025493776321"/>
    <n v="-7.1872199999999999"/>
    <n v="-7.739812554206428"/>
    <n v="-55.483859083425223"/>
    <n v="0"/>
    <n v="0"/>
    <n v="0.03"/>
    <n v="-17.962108199999999"/>
    <n v="-17.943858166362492"/>
    <n v="1.6649330838552068"/>
    <n v="-38.63277429115945"/>
    <n v="-36.464948869026436"/>
    <n v="-28.259836913814144"/>
    <n v="-4.7199086987708062E-2"/>
    <s v="Y"/>
    <s v="N"/>
  </r>
  <r>
    <n v="5585"/>
    <x v="13"/>
    <s v="AMERICAS"/>
    <s v="USA-CANADA"/>
    <s v="US"/>
    <s v="USA"/>
    <s v="Export"/>
    <s v="Y"/>
    <s v="CIF"/>
    <s v="US- CHARLESTON"/>
    <n v="43879"/>
    <x v="1"/>
    <n v="2020"/>
    <n v="2020540279"/>
    <s v="ZH"/>
    <s v="manufactured"/>
    <s v="BOPP"/>
    <s v="TPT"/>
    <n v="23"/>
    <s v="TPT23"/>
    <s v="1"/>
    <s v="EG"/>
    <s v="L3"/>
    <s v="FERT"/>
    <s v="10TPT231"/>
    <s v="TRANSPARENT COMMODITIES"/>
    <s v="STANDARD"/>
    <s v="TAPES"/>
    <s v="TECHNICAL FILMS"/>
    <s v="TAPE"/>
    <n v="23.067399999999999"/>
    <n v="590.58594000000005"/>
    <n v="25.602622748987752"/>
    <s v="USD"/>
    <n v="15.820599861541957"/>
    <n v="527.79656999999997"/>
    <n v="-732.94239000000005"/>
    <n v="0"/>
    <n v="-4.2707100000000002"/>
    <n v="0"/>
    <n v="0"/>
    <n v="0"/>
    <s v=""/>
    <n v="224.53822"/>
    <n v="0"/>
    <n v="-512.67488000000003"/>
    <n v="-734.33191440138341"/>
    <n v="-514.0644044013834"/>
    <n v="-23.86129"/>
    <n v="-19.558145757349195"/>
    <n v="-32.1629"/>
    <n v="-27.905250521365645"/>
    <n v="-7.1449699999999998"/>
    <n v="-7.6943141444714787"/>
    <n v="-55.157710423186316"/>
    <n v="0"/>
    <n v="0"/>
    <n v="0.03"/>
    <n v="-17.717578200000002"/>
    <n v="-17.699576616080961"/>
    <n v="1.6649330838552068"/>
    <n v="-38.405677418521599"/>
    <n v="-36.250595227565327"/>
    <n v="-32.586346668215953"/>
    <n v="-5.5176299436142939E-2"/>
    <s v="Y"/>
    <s v="N"/>
  </r>
  <r>
    <n v="3425"/>
    <x v="0"/>
    <s v="EUROPE"/>
    <s v="EUROPE INCL TURKEY"/>
    <s v="IT"/>
    <s v="ITALY"/>
    <s v="Export"/>
    <s v="Y"/>
    <s v="CIF"/>
    <s v="IT- RAVENNA"/>
    <n v="43885"/>
    <x v="1"/>
    <n v="2020"/>
    <n v="2020540314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1.663799999999998"/>
    <n v="484.50655999999998"/>
    <n v="22.364800265881332"/>
    <s v="EUR"/>
    <n v="17.541400252140559"/>
    <n v="465.71032000000002"/>
    <n v="-396.66618999999997"/>
    <n v="0"/>
    <n v="-2.2024900000000001"/>
    <n v="0"/>
    <n v="0"/>
    <n v="0"/>
    <s v=""/>
    <n v="36.351840000000003"/>
    <n v="-0.31980999999999998"/>
    <n v="-362.83665000000002"/>
    <n v="-397.41819637557438"/>
    <n v="-363.58865637557437"/>
    <n v="-22.97748"/>
    <n v="-18.833722023267644"/>
    <n v="-18.164490000000001"/>
    <n v="-15.759917297346975"/>
    <n v="-4.0551599999999999"/>
    <n v="-4.3669427507876115"/>
    <n v="-38.960582071402229"/>
    <n v="0"/>
    <n v="0"/>
    <n v="0"/>
    <n v="0"/>
    <n v="0"/>
    <n v="1.085502630112529"/>
    <n v="-23.516111878231804"/>
    <n v="-22.196537343533663"/>
    <n v="59.760784209489714"/>
    <n v="0.12334360180693883"/>
    <s v="N"/>
    <s v="N"/>
  </r>
  <r>
    <n v="5585"/>
    <x v="13"/>
    <s v="AMERICAS"/>
    <s v="USA-CANADA"/>
    <s v="US"/>
    <s v="USA"/>
    <s v="Export"/>
    <s v="Y"/>
    <s v="CIF"/>
    <s v="US- CHARLESTON"/>
    <n v="43879"/>
    <x v="1"/>
    <n v="2020"/>
    <n v="2020540278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25.80760000000001"/>
    <n v="7524.3201300000001"/>
    <n v="33.321819681888471"/>
    <s v="USD"/>
    <n v="15.820599861541957"/>
    <n v="6874.8106600000001"/>
    <n v="-4605.8199400000003"/>
    <n v="0"/>
    <n v="-22.573869999999999"/>
    <n v="0"/>
    <n v="0"/>
    <n v="0"/>
    <s v=""/>
    <n v="537.42105000000004"/>
    <n v="-154.31476000000001"/>
    <n v="-4245.2875200000008"/>
    <n v="-4614.5517302229782"/>
    <n v="-4254.0193102229787"/>
    <n v="-118.64901"/>
    <n v="-97.251851494415519"/>
    <n v="-268.08301"/>
    <n v="-232.59480813520457"/>
    <n v="-52.689410000000002"/>
    <n v="-56.740458340182954"/>
    <n v="-386.58711796980305"/>
    <n v="0"/>
    <n v="0"/>
    <n v="0.03"/>
    <n v="-225.7296039"/>
    <n v="-225.50025594049063"/>
    <n v="1.6649330838552068"/>
    <n v="-375.95454382594301"/>
    <n v="-354.85836751900865"/>
    <n v="2303.3550783477194"/>
    <n v="0.30612135562442094"/>
    <s v="Y"/>
    <s v="N"/>
  </r>
  <r>
    <n v="5585"/>
    <x v="13"/>
    <s v="AMERICAS"/>
    <s v="USA-CANADA"/>
    <s v="US"/>
    <s v="USA"/>
    <s v="Export"/>
    <s v="Y"/>
    <s v="CIF"/>
    <s v="US- CHARLESTON"/>
    <n v="43879"/>
    <x v="1"/>
    <n v="2020"/>
    <n v="2020540290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25.80760000000001"/>
    <n v="5781.2668100000001"/>
    <n v="25.60262280808972"/>
    <s v="USD"/>
    <n v="15.820599861541957"/>
    <n v="5404.0050000000001"/>
    <n v="-4605.8199400000003"/>
    <n v="0"/>
    <n v="-22.573869999999999"/>
    <n v="0"/>
    <n v="0"/>
    <n v="0"/>
    <s v=""/>
    <n v="537.42105000000004"/>
    <n v="-154.31476000000001"/>
    <n v="-4245.2875200000008"/>
    <n v="-4614.5517302229782"/>
    <n v="-4254.0193102229787"/>
    <n v="-118.64901"/>
    <n v="-97.251851494415519"/>
    <n v="-268.08301"/>
    <n v="-232.59480813520457"/>
    <n v="-52.689410000000002"/>
    <n v="-56.740458340182954"/>
    <n v="-386.58711796980305"/>
    <n v="0"/>
    <n v="0"/>
    <n v="0.03"/>
    <n v="-173.43800429999999"/>
    <n v="-173.2617861535968"/>
    <n v="1.6649330838552068"/>
    <n v="-375.95454382594301"/>
    <n v="-354.85836751900865"/>
    <n v="612.54022813461279"/>
    <n v="0.10595259625020019"/>
    <s v="Y"/>
    <s v="N"/>
  </r>
  <r>
    <n v="5585"/>
    <x v="13"/>
    <s v="AMERICAS"/>
    <s v="USA-CANADA"/>
    <s v="US"/>
    <s v="USA"/>
    <s v="Export"/>
    <s v="Y"/>
    <s v="CIF"/>
    <s v="US- CHARLESTON"/>
    <n v="43879"/>
    <x v="1"/>
    <n v="2020"/>
    <n v="2020560015"/>
    <s v="ZRP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-225.80760000000001"/>
    <n v="-7524.3201300000001"/>
    <n v="33.321819681888471"/>
    <s v="USD"/>
    <n v="15.820599861541957"/>
    <n v="-6874.8106600000001"/>
    <n v="5083.0507799999996"/>
    <n v="0"/>
    <n v="22.185829999999999"/>
    <n v="0"/>
    <n v="0"/>
    <n v="0"/>
    <s v=""/>
    <n v="-697.94511999999997"/>
    <n v="307.20828999999998"/>
    <n v="4714.4997799999992"/>
    <n v="5092.6873124050644"/>
    <n v="4724.136312405064"/>
    <n v="0"/>
    <n v="0"/>
    <n v="348.44506000000001"/>
    <n v="302.31871790890381"/>
    <n v="63.62715"/>
    <n v="68.519151265492852"/>
    <n v="370.83786917439664"/>
    <n v="0"/>
    <n v="0"/>
    <n v="0.03"/>
    <n v="225.7296039"/>
    <n v="225.50025594049063"/>
    <n v="1.6649330838552068"/>
    <n v="375.95454382594301"/>
    <n v="354.85836751900865"/>
    <n v="-1848.9873249610403"/>
    <n v="0.24573480301416153"/>
    <s v="Y"/>
    <s v="N"/>
  </r>
  <r>
    <n v="1015"/>
    <x v="14"/>
    <s v="EUROPE"/>
    <s v="EUROPE INCL TURKEY"/>
    <s v="FR"/>
    <s v="FRANCE"/>
    <s v="Export"/>
    <s v="N"/>
    <s v="DDP"/>
    <s v="FR-LOMME VAT EX."/>
    <n v="43877"/>
    <x v="1"/>
    <n v="2020"/>
    <n v="2020540258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1.6953"/>
    <n v="558.49617999999998"/>
    <n v="25.742726765705015"/>
    <s v="EUR"/>
    <n v="17.10479888545575"/>
    <n v="512.91120999999998"/>
    <n v="-359.29417999999998"/>
    <n v="0"/>
    <n v="-1.89473"/>
    <n v="0"/>
    <n v="0"/>
    <n v="0"/>
    <s v=""/>
    <n v="-9.5809800000000003"/>
    <n v="7.8808299999999996"/>
    <n v="-362.88905999999997"/>
    <n v="-359.97533589601113"/>
    <n v="-363.57021589601112"/>
    <n v="-23.317430000000002"/>
    <n v="-19.11236545160747"/>
    <n v="-23.177869999999999"/>
    <n v="-20.109637778360938"/>
    <n v="-4.78146"/>
    <n v="-5.1490846440537323"/>
    <n v="-44.371087874022137"/>
    <n v="-11.169923600000001"/>
    <n v="-11.081906642015049"/>
    <n v="0"/>
    <n v="0"/>
    <n v="0"/>
    <n v="1.7775090546302619"/>
    <n v="-38.56359219291992"/>
    <n v="-36.399648829843549"/>
    <n v="103.07332075810814"/>
    <n v="0.18455510431263494"/>
    <s v="N"/>
    <s v="Y"/>
  </r>
  <r>
    <n v="1015"/>
    <x v="14"/>
    <s v="EUROPE"/>
    <s v="EUROPE INCL TURKEY"/>
    <s v="FR"/>
    <s v="FRANCE"/>
    <s v="Export"/>
    <s v="N"/>
    <s v="DDP"/>
    <s v="FR- LOMME VAT EXCLUDED."/>
    <n v="43881"/>
    <x v="1"/>
    <n v="2020"/>
    <n v="2020540296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1.390899999999998"/>
    <n v="544.44020999999998"/>
    <n v="25.451954335722199"/>
    <s v="EUR"/>
    <n v="17.10479888545575"/>
    <n v="493.99578000000002"/>
    <n v="-351.99148000000002"/>
    <n v="0"/>
    <n v="-1.8664499999999999"/>
    <n v="0"/>
    <n v="0"/>
    <n v="0"/>
    <s v=""/>
    <n v="-11.310140000000001"/>
    <n v="8.1855799999999999"/>
    <n v="-356.98248999999998"/>
    <n v="-352.65879131561246"/>
    <n v="-357.64980131561248"/>
    <n v="-22.997060000000001"/>
    <n v="-18.849770966720779"/>
    <n v="-23.27675"/>
    <n v="-20.195428275223868"/>
    <n v="-4.7873099999999997"/>
    <n v="-5.155384423863187"/>
    <n v="-44.200583665807834"/>
    <n v="-10.888804199999999"/>
    <n v="-10.803002411545711"/>
    <n v="0"/>
    <n v="0"/>
    <n v="0"/>
    <n v="1.7775090546302619"/>
    <n v="-38.022518436690468"/>
    <n v="-35.888936689250684"/>
    <n v="95.897885917783256"/>
    <n v="0.17614034407521675"/>
    <s v="N"/>
    <s v="Y"/>
  </r>
  <r>
    <n v="3425"/>
    <x v="0"/>
    <s v="EUROPE"/>
    <s v="EUROPE INCL TURKEY"/>
    <s v="IT"/>
    <s v="ITALY"/>
    <s v="Export"/>
    <s v="Y"/>
    <s v="CIF"/>
    <s v="GENOVA"/>
    <n v="43888"/>
    <x v="1"/>
    <n v="2020"/>
    <n v="2020540347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2.677900000000001"/>
    <n v="532.67840000000001"/>
    <n v="23.48887683603861"/>
    <s v="EUR"/>
    <n v="17.541400252140559"/>
    <n v="512.67832999999996"/>
    <n v="-373.16942"/>
    <n v="0"/>
    <n v="-1.97875"/>
    <n v="0"/>
    <n v="0"/>
    <n v="0"/>
    <s v=""/>
    <n v="-11.990500000000001"/>
    <n v="8.6780600000000003"/>
    <n v="-378.46060999999997"/>
    <n v="-373.87688080730857"/>
    <n v="-379.1680708073086"/>
    <n v="-24.819379999999999"/>
    <n v="-20.343453838708527"/>
    <n v="-24.679739999999999"/>
    <n v="-21.412693740370692"/>
    <n v="-5.0769200000000003"/>
    <n v="-5.4672612154214981"/>
    <n v="-47.223408794500713"/>
    <n v="0"/>
    <n v="0"/>
    <n v="0"/>
    <n v="0"/>
    <n v="0"/>
    <n v="1.085502630112529"/>
    <n v="-24.616920095428924"/>
    <n v="-23.235575209470273"/>
    <n v="83.051345188720433"/>
    <n v="0.15591273306505468"/>
    <s v="N"/>
    <s v="N"/>
  </r>
  <r>
    <n v="3425"/>
    <x v="0"/>
    <s v="EUROPE"/>
    <s v="EUROPE INCL TURKEY"/>
    <s v="IT"/>
    <s v="ITALY"/>
    <s v="Export"/>
    <s v="Y"/>
    <s v="CIF"/>
    <s v="IT- GENOVA"/>
    <n v="43867"/>
    <x v="1"/>
    <n v="2020"/>
    <n v="2020540212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9.1828"/>
    <n v="524.90713000000005"/>
    <n v="27.363426090038995"/>
    <s v="EUR"/>
    <n v="17.541400252140559"/>
    <n v="509.90719000000001"/>
    <n v="-361.32952999999998"/>
    <n v="0"/>
    <n v="-1.7078500000000001"/>
    <n v="0"/>
    <n v="0"/>
    <n v="0"/>
    <s v=""/>
    <n v="27.492260000000002"/>
    <n v="-1.04678"/>
    <n v="-336.59190000000001"/>
    <n v="-362.0145445464712"/>
    <n v="-337.27691454647118"/>
    <n v="-20.916820000000001"/>
    <n v="-17.144681378929505"/>
    <n v="-12.34111"/>
    <n v="-10.707422721885488"/>
    <n v="-2.84002"/>
    <n v="-3.0583761802473473"/>
    <n v="-30.910480281062338"/>
    <n v="0"/>
    <n v="0"/>
    <n v="0"/>
    <n v="0"/>
    <n v="0"/>
    <n v="1.085502630112529"/>
    <n v="-20.822979852922622"/>
    <n v="-19.654526747548331"/>
    <n v="137.06520842491818"/>
    <n v="0.26112277885217178"/>
    <s v="N"/>
    <s v="N"/>
  </r>
  <r>
    <n v="3425"/>
    <x v="0"/>
    <s v="EUROPE"/>
    <s v="EUROPE INCL TURKEY"/>
    <s v="IT"/>
    <s v="ITALY"/>
    <s v="Export"/>
    <s v="Y"/>
    <s v="CIF"/>
    <s v="IT- GENOVA"/>
    <n v="43887"/>
    <x v="1"/>
    <n v="2020"/>
    <n v="2020540330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9.290800000000001"/>
    <n v="502.33006999999998"/>
    <n v="26.039877558214275"/>
    <s v="EUR"/>
    <n v="17.541400252140559"/>
    <n v="482.32999000000001"/>
    <n v="-317.43396999999999"/>
    <n v="0"/>
    <n v="-1.6832100000000001"/>
    <n v="0"/>
    <n v="0"/>
    <n v="0"/>
    <s v=""/>
    <n v="-10.199669999999999"/>
    <n v="7.3819299999999997"/>
    <n v="-321.93491999999998"/>
    <n v="-318.03576661206796"/>
    <n v="-322.53671661206795"/>
    <n v="-20.847729999999999"/>
    <n v="-17.088051067224843"/>
    <n v="-20.999459999999999"/>
    <n v="-18.219600599243133"/>
    <n v="-4.3222899999999997"/>
    <n v="-4.6546111577106171"/>
    <n v="-39.962262824178595"/>
    <n v="0"/>
    <n v="0"/>
    <n v="0"/>
    <n v="0"/>
    <n v="0"/>
    <n v="1.085502630112529"/>
    <n v="-20.940214136974774"/>
    <n v="-19.765182589695215"/>
    <n v="120.06590797405822"/>
    <n v="0.23901795879760537"/>
    <s v="N"/>
    <s v="N"/>
  </r>
  <r>
    <n v="3425"/>
    <x v="0"/>
    <s v="EUROPE"/>
    <s v="EUROPE INCL TURKEY"/>
    <s v="IT"/>
    <s v="ITALY"/>
    <s v="Export"/>
    <s v="Y"/>
    <s v="CIF"/>
    <s v="IT- RAVENNA"/>
    <n v="43885"/>
    <x v="1"/>
    <n v="2020"/>
    <n v="2020540314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53.578800000000001"/>
    <n v="1198.2793899999999"/>
    <n v="22.364804549560645"/>
    <s v="EUR"/>
    <n v="17.541400252140559"/>
    <n v="1151.7927299999999"/>
    <n v="-881.64989000000003"/>
    <n v="0"/>
    <n v="-4.6749900000000002"/>
    <n v="0"/>
    <n v="0"/>
    <n v="0"/>
    <s v=""/>
    <n v="-28.328779999999998"/>
    <n v="20.502800000000001"/>
    <n v="-894.15086000000008"/>
    <n v="-883.32133655889254"/>
    <n v="-895.82230655889248"/>
    <n v="-57.318510000000003"/>
    <n v="-46.981691818593106"/>
    <n v="-58.314079999999997"/>
    <n v="-50.594598475975666"/>
    <n v="-11.9983"/>
    <n v="-12.920794544919314"/>
    <n v="-110.49708483948808"/>
    <n v="0"/>
    <n v="0"/>
    <n v="0"/>
    <n v="0"/>
    <n v="0"/>
    <n v="1.085502630112529"/>
    <n v="-58.159928318273174"/>
    <n v="-54.896363289068475"/>
    <n v="137.0636353125509"/>
    <n v="0.11438370421488341"/>
    <s v="N"/>
    <s v="N"/>
  </r>
  <r>
    <n v="5585"/>
    <x v="13"/>
    <s v="AMERICAS"/>
    <s v="USA-CANADA"/>
    <s v="US"/>
    <s v="USA"/>
    <s v="Export"/>
    <s v="Y"/>
    <s v="CIF"/>
    <s v="US- CHARLESTON"/>
    <n v="43881"/>
    <x v="1"/>
    <n v="2020"/>
    <n v="2020540299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157.4222"/>
    <n v="4020.5105800000001"/>
    <n v="25.539667086344874"/>
    <s v="USD"/>
    <n v="15.820599861541957"/>
    <n v="3540.10023"/>
    <n v="-2534.1479300000001"/>
    <n v="0"/>
    <n v="-13.99146"/>
    <n v="0"/>
    <n v="0"/>
    <n v="0"/>
    <s v=""/>
    <n v="-167.36537000000001"/>
    <n v="88.611270000000005"/>
    <n v="-2626.8934900000004"/>
    <n v="-2538.9522098908797"/>
    <n v="-2631.6977698908795"/>
    <n v="-162.96283"/>
    <n v="-133.57411867380674"/>
    <n v="-178.49602999999999"/>
    <n v="-154.86714301941669"/>
    <n v="-36.091030000000003"/>
    <n v="-38.865904631866123"/>
    <n v="-327.3071663250895"/>
    <n v="0"/>
    <n v="0"/>
    <n v="0.03"/>
    <n v="-120.6153174"/>
    <n v="-120.49276866712081"/>
    <n v="1.6649330838552068"/>
    <n v="-262.09742891327113"/>
    <n v="-247.39018927286276"/>
    <n v="693.62268584404774"/>
    <n v="0.17252104478830838"/>
    <s v="Y"/>
    <s v="N"/>
  </r>
  <r>
    <n v="5585"/>
    <x v="13"/>
    <s v="AMERICAS"/>
    <s v="USA-CANADA"/>
    <s v="US"/>
    <s v="USA"/>
    <s v="Export"/>
    <s v="Y"/>
    <s v="CIF"/>
    <s v="US- CHARLESTON"/>
    <n v="43883"/>
    <x v="1"/>
    <n v="2020"/>
    <n v="2020540301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112.19459999999999"/>
    <n v="2865.4127199999998"/>
    <n v="25.539666971494171"/>
    <s v="USD"/>
    <n v="15.820599861541957"/>
    <n v="2808.10428"/>
    <n v="-1806.0839800000001"/>
    <n v="0"/>
    <n v="-9.9716900000000006"/>
    <n v="0"/>
    <n v="0"/>
    <n v="0"/>
    <s v=""/>
    <n v="-119.28112"/>
    <n v="63.15314"/>
    <n v="-1872.1836500000004"/>
    <n v="-1809.5079841173736"/>
    <n v="-1875.6076541173736"/>
    <n v="-116.14337999999999"/>
    <n v="-95.198086725034358"/>
    <n v="-127.2139"/>
    <n v="-110.37362144893515"/>
    <n v="-25.72203"/>
    <n v="-27.699679530287703"/>
    <n v="-233.27138770425722"/>
    <n v="0"/>
    <n v="0"/>
    <n v="0.03"/>
    <n v="-85.962381599999986"/>
    <n v="-85.875041275674349"/>
    <n v="1.6649330838552068"/>
    <n v="-186.79650136990136"/>
    <n v="-176.31467054451738"/>
    <n v="494.34396635817723"/>
    <n v="0.17252103437238084"/>
    <s v="Y"/>
    <s v="N"/>
  </r>
  <r>
    <n v="1015"/>
    <x v="14"/>
    <s v="EUROPE"/>
    <s v="EUROPE INCL TURKEY"/>
    <s v="FR"/>
    <s v="FRANCE"/>
    <s v="Export"/>
    <s v="N"/>
    <s v="DDP"/>
    <s v="FR-LOMME VAT EX."/>
    <n v="43881"/>
    <x v="1"/>
    <n v="2020"/>
    <n v="2020540295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1.0093"/>
    <n v="534.72788000000003"/>
    <n v="25.451960798313131"/>
    <s v="EUR"/>
    <n v="17.10479888545575"/>
    <n v="484.38051999999999"/>
    <n v="-354.55727999999999"/>
    <n v="0"/>
    <n v="-1.83599"/>
    <n v="0"/>
    <n v="0"/>
    <n v="0"/>
    <s v=""/>
    <n v="-17.279610000000002"/>
    <n v="10.85553"/>
    <n v="-362.81734999999998"/>
    <n v="-355.22945560202527"/>
    <n v="-363.48952560202525"/>
    <n v="-22.29524"/>
    <n v="-18.27451716210993"/>
    <n v="-22.502559999999999"/>
    <n v="-19.523723736729636"/>
    <n v="-4.5331599999999996"/>
    <n v="-4.8816939899191079"/>
    <n v="-42.679934888758673"/>
    <n v="-10.694557600000001"/>
    <n v="-10.610286439278111"/>
    <n v="0"/>
    <n v="0"/>
    <n v="0"/>
    <n v="1.7775090546302619"/>
    <n v="-37.344220981443563"/>
    <n v="-35.248700970294585"/>
    <n v="82.699432099643388"/>
    <n v="0.15465704182030565"/>
    <s v="N"/>
    <s v="Y"/>
  </r>
  <r>
    <n v="3425"/>
    <x v="0"/>
    <s v="EUROPE"/>
    <s v="EUROPE INCL TURKEY"/>
    <s v="IT"/>
    <s v="ITALY"/>
    <s v="Export"/>
    <s v="Y"/>
    <s v="CIF"/>
    <s v="IT-GENOVA"/>
    <n v="43884"/>
    <x v="1"/>
    <n v="2020"/>
    <n v="2020540302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0.949400000000001"/>
    <n v="503.16466000000003"/>
    <n v="24.018094074293298"/>
    <s v="EUR"/>
    <n v="17.541400252140559"/>
    <n v="485.66466000000003"/>
    <n v="-353.54638999999997"/>
    <n v="0"/>
    <n v="-1.8307599999999999"/>
    <n v="0"/>
    <n v="0"/>
    <n v="0"/>
    <s v=""/>
    <n v="-17.230360000000001"/>
    <n v="10.824590000000001"/>
    <n v="-361.78291999999999"/>
    <n v="-354.21664913991134"/>
    <n v="-362.45317913991136"/>
    <n v="-22.233329999999999"/>
    <n v="-18.223772009444776"/>
    <n v="-22.43853"/>
    <n v="-19.468169878374731"/>
    <n v="-4.5203100000000003"/>
    <n v="-4.8678560120470591"/>
    <n v="-42.559797899866567"/>
    <n v="0"/>
    <n v="0"/>
    <n v="0"/>
    <n v="0"/>
    <n v="0"/>
    <n v="1.085502630112529"/>
    <n v="-22.740628799279417"/>
    <n v="-21.464569439554658"/>
    <n v="76.687113520667452"/>
    <n v="0.1524095780507865"/>
    <s v="N"/>
    <s v="N"/>
  </r>
  <r>
    <n v="3425"/>
    <x v="0"/>
    <s v="EUROPE"/>
    <s v="EUROPE INCL TURKEY"/>
    <s v="IT"/>
    <s v="ITALY"/>
    <s v="Export"/>
    <s v="Y"/>
    <s v="CIF"/>
    <s v="IT- RAVENNA"/>
    <n v="43885"/>
    <x v="1"/>
    <n v="2020"/>
    <n v="2020540314"/>
    <s v="ZH"/>
    <s v="manufactured"/>
    <s v="BOPP"/>
    <s v="TPT"/>
    <n v="35"/>
    <s v="TPT35"/>
    <s v="1"/>
    <s v="EG"/>
    <s v="L3"/>
    <s v="FERT"/>
    <s v="10TPT351"/>
    <s v="TRANSPARENT COMMODITIES"/>
    <s v="STANDARD"/>
    <s v="TAPES"/>
    <s v="TECHNICAL FILMS"/>
    <s v="TAPE"/>
    <n v="22.7102"/>
    <n v="507.90924000000001"/>
    <n v="22.364807003020669"/>
    <s v="EUR"/>
    <n v="17.541400252140559"/>
    <n v="488.20519999999999"/>
    <n v="-400.52073999999999"/>
    <n v="0"/>
    <n v="-1.77237"/>
    <n v="0"/>
    <n v="0"/>
    <n v="0"/>
    <s v=""/>
    <n v="-9.5381"/>
    <n v="13.62115"/>
    <n v="-398.21006"/>
    <n v="-401.28005389572121"/>
    <n v="-398.96937389572122"/>
    <n v="-23.958010000000002"/>
    <n v="-19.637423275775518"/>
    <n v="-25.788709999999998"/>
    <n v="-22.374860885456453"/>
    <n v="-5.1887100000000004"/>
    <n v="-5.5876462384811427"/>
    <n v="-47.599930399713116"/>
    <n v="0"/>
    <n v="0"/>
    <n v="0"/>
    <n v="0"/>
    <n v="0"/>
    <n v="1.085502630112529"/>
    <n v="-24.651981830381558"/>
    <n v="-23.268669503001242"/>
    <n v="38.071266201564434"/>
    <n v="7.495682929801481E-2"/>
    <s v="N"/>
    <s v="N"/>
  </r>
  <r>
    <n v="3425"/>
    <x v="0"/>
    <s v="EUROPE"/>
    <s v="EUROPE INCL TURKEY"/>
    <s v="IT"/>
    <s v="ITALY"/>
    <s v="Export"/>
    <s v="Y"/>
    <s v="CIF"/>
    <s v="IT- GENOVA"/>
    <n v="43884"/>
    <x v="1"/>
    <n v="2020"/>
    <n v="2020540305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43.423099999999998"/>
    <n v="1091.2446399999999"/>
    <n v="25.130509797780444"/>
    <s v="EUR"/>
    <n v="17.541400252140559"/>
    <n v="1056.2446399999999"/>
    <n v="-759.34960999999998"/>
    <n v="0"/>
    <n v="-3.00942"/>
    <n v="0"/>
    <n v="0"/>
    <n v="0"/>
    <s v=""/>
    <n v="-15.246829999999999"/>
    <n v="22.649519999999999"/>
    <n v="-754.95633999999995"/>
    <n v="-760.78919764927741"/>
    <n v="-756.39592764927738"/>
    <n v="-46.607120000000002"/>
    <n v="-38.201993533889606"/>
    <n v="-49.863930000000003"/>
    <n v="-43.2630595695612"/>
    <n v="-9.9589300000000005"/>
    <n v="-10.724626690217223"/>
    <n v="-92.18967979366802"/>
    <n v="0"/>
    <n v="0"/>
    <n v="0"/>
    <n v="0"/>
    <n v="0"/>
    <n v="1.085502630112529"/>
    <n v="-47.135889257639356"/>
    <n v="-44.490923140076838"/>
    <n v="198.16810941697767"/>
    <n v="0.18159824310062836"/>
    <s v="N"/>
    <s v="N"/>
  </r>
  <r>
    <n v="3425"/>
    <x v="0"/>
    <s v="EUROPE"/>
    <s v="EUROPE INCL TURKEY"/>
    <s v="IT"/>
    <s v="ITALY"/>
    <s v="Export"/>
    <s v="Y"/>
    <s v="CIF"/>
    <s v="IT- RAVENNA"/>
    <n v="43885"/>
    <x v="1"/>
    <n v="2020"/>
    <n v="2020540314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11.5403"/>
    <n v="290.70031999999998"/>
    <n v="25.190014124416173"/>
    <s v="EUR"/>
    <n v="17.541400252140559"/>
    <n v="280.68741999999997"/>
    <n v="-201.80783"/>
    <n v="0"/>
    <n v="-0.79979999999999996"/>
    <n v="0"/>
    <n v="0"/>
    <n v="0"/>
    <s v=""/>
    <n v="-4.0520800000000001"/>
    <n v="6.0194599999999996"/>
    <n v="-200.64024999999998"/>
    <n v="-202.19042064832533"/>
    <n v="-201.02284064832534"/>
    <n v="-12.401719999999999"/>
    <n v="-10.165194228888407"/>
    <n v="-13.253159999999999"/>
    <n v="-11.498737676010007"/>
    <n v="-2.64744"/>
    <n v="-2.8509895826909801"/>
    <n v="-24.51492148758939"/>
    <n v="0"/>
    <n v="0"/>
    <n v="0"/>
    <n v="0"/>
    <n v="0"/>
    <n v="1.085502630112529"/>
    <n v="-12.527026002287618"/>
    <n v="-11.824089028959902"/>
    <n v="53.33846883512534"/>
    <n v="0.18348266295381219"/>
    <s v="N"/>
    <s v="N"/>
  </r>
  <r>
    <n v="180"/>
    <x v="22"/>
    <s v="EUROPE"/>
    <s v="EUROPE INCL TURKEY"/>
    <s v="HU"/>
    <s v="HUNGARY"/>
    <s v="Export"/>
    <s v="N"/>
    <s v="DAP"/>
    <s v="HU- HERCEGHALOM"/>
    <n v="43880"/>
    <x v="1"/>
    <n v="2020"/>
    <n v="2020540288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5.996700000000001"/>
    <n v="512.68898999999999"/>
    <n v="32.049672119874721"/>
    <s v="EUR"/>
    <n v="16.957501209315183"/>
    <n v="481.83735999999999"/>
    <n v="-240.00242"/>
    <n v="-55.330039999999997"/>
    <n v="-15.68671"/>
    <n v="0"/>
    <n v="0"/>
    <n v="0"/>
    <s v=""/>
    <n v="0.96801999999999999"/>
    <n v="7.3463000000000003"/>
    <n v="-302.70484999999996"/>
    <n v="-240.4574205887653"/>
    <n v="-303.15985058876532"/>
    <n v="-18.35324"/>
    <n v="-15.04341731061529"/>
    <n v="-37.25488"/>
    <n v="-32.323166118211184"/>
    <n v="-7.0239799999999999"/>
    <n v="-7.5640217753867098"/>
    <n v="-54.93060520421318"/>
    <n v="-10.2537798"/>
    <n v="-10.172981887842074"/>
    <n v="0"/>
    <n v="0"/>
    <n v="0"/>
    <n v="1.4657070330941555"/>
    <n v="-23.446475696297277"/>
    <n v="-22.130808700942808"/>
    <n v="122.29474361823661"/>
    <n v="0.23853592724555409"/>
    <s v="N"/>
    <s v="Y"/>
  </r>
  <r>
    <n v="1272"/>
    <x v="48"/>
    <s v="EUROPE"/>
    <s v="EUROPE INCL TURKEY"/>
    <s v="GB"/>
    <s v="UNITED KINGDOM"/>
    <s v="Export"/>
    <s v="N"/>
    <s v="DDP"/>
    <s v="GB- LEEDS VAT EXC."/>
    <n v="43890"/>
    <x v="1"/>
    <n v="2020"/>
    <n v="2020540367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0.82"/>
    <n v="24.651759999999999"/>
    <n v="30.063121951219514"/>
    <s v="GBP"/>
    <n v="20.217299618139332"/>
    <n v="22.718990000000002"/>
    <n v="-12.30261"/>
    <n v="-2.8362400000000001"/>
    <n v="-0.80410999999999999"/>
    <n v="0"/>
    <n v="0"/>
    <n v="0"/>
    <s v=""/>
    <n v="4.9549999999999997E-2"/>
    <n v="0.37658999999999998"/>
    <n v="-15.516819999999999"/>
    <n v="-12.325933493127069"/>
    <n v="-15.540143493127069"/>
    <n v="-0.89839000000000002"/>
    <n v="-0.7363743773679019"/>
    <n v="-1.9130499999999999"/>
    <n v="-1.6598049152874443"/>
    <n v="-0.36212"/>
    <n v="-0.38996175463242139"/>
    <n v="-2.7861410472877677"/>
    <n v="-0.49303520000000001"/>
    <n v="-0.48915017266789701"/>
    <n v="0"/>
    <n v="0"/>
    <n v="0"/>
    <n v="1.8308696692449336"/>
    <n v="-1.5013131287808454"/>
    <n v="-1.4170689908210734"/>
    <n v="4.4192562960961927"/>
    <n v="0.17926737466599516"/>
    <s v="N"/>
    <s v="Y"/>
  </r>
  <r>
    <n v="1272"/>
    <x v="48"/>
    <s v="EUROPE"/>
    <s v="EUROPE INCL TURKEY"/>
    <s v="GB"/>
    <s v="UNITED KINGDOM"/>
    <s v="Export"/>
    <s v="N"/>
    <s v="DDP"/>
    <s v="GB- LEEDS VAT EXC."/>
    <n v="43890"/>
    <x v="1"/>
    <n v="2020"/>
    <n v="2020540367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2.0441"/>
    <n v="362.08335"/>
    <n v="30.063130495429295"/>
    <s v="GBP"/>
    <n v="20.217299618139332"/>
    <n v="333.69502"/>
    <n v="-180.69979000000001"/>
    <n v="-41.65849"/>
    <n v="-11.81072"/>
    <n v="0"/>
    <n v="0"/>
    <n v="0"/>
    <s v=""/>
    <n v="0.72782000000000002"/>
    <n v="5.5313299999999996"/>
    <n v="-227.90985000000001"/>
    <n v="-181.0423636742145"/>
    <n v="-228.2524236742145"/>
    <n v="-13.19543"/>
    <n v="-10.815766593964462"/>
    <n v="-28.098659999999999"/>
    <n v="-24.379025107023182"/>
    <n v="-5.3188300000000002"/>
    <n v="-5.727770571610411"/>
    <n v="-40.922562272598057"/>
    <n v="-7.2416669999999996"/>
    <n v="-7.184603986598546"/>
    <n v="0"/>
    <n v="0"/>
    <n v="0"/>
    <n v="1.8308696692449336"/>
    <n v="-22.051177383352904"/>
    <n v="-20.813805649204987"/>
    <n v="64.909954417383915"/>
    <n v="0.17926799013924258"/>
    <s v="N"/>
    <s v="Y"/>
  </r>
  <r>
    <n v="3425"/>
    <x v="0"/>
    <s v="EUROPE"/>
    <s v="EUROPE INCL TURKEY"/>
    <s v="IT"/>
    <s v="ITALY"/>
    <s v="Export"/>
    <s v="Y"/>
    <s v="CIF"/>
    <s v="IT- RAVENNA"/>
    <n v="43884"/>
    <x v="1"/>
    <n v="2020"/>
    <n v="2020540306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.3554999999999999"/>
    <n v="36.965949999999999"/>
    <n v="27.271080781999263"/>
    <s v="EUR"/>
    <n v="17.541400252140559"/>
    <n v="36.001350000000002"/>
    <n v="-20.33849"/>
    <n v="-4.6887100000000004"/>
    <n v="-1.32921"/>
    <n v="0"/>
    <n v="0"/>
    <n v="0"/>
    <s v=""/>
    <n v="8.4019999999999997E-2"/>
    <n v="0.62207000000000001"/>
    <n v="-25.650320000000001"/>
    <n v="-20.377048048392169"/>
    <n v="-25.688878048392169"/>
    <n v="-1.48095"/>
    <n v="-1.2138755264005545"/>
    <n v="-3.161"/>
    <n v="-2.7425542130229799"/>
    <n v="-0.59826000000000001"/>
    <n v="-0.6442574818468807"/>
    <n v="-4.6006872212704151"/>
    <n v="0"/>
    <n v="0"/>
    <n v="0"/>
    <n v="0"/>
    <n v="0"/>
    <n v="1.085502630112529"/>
    <n v="-1.471398815117533"/>
    <n v="-1.3888332780564758"/>
    <n v="5.2875514522809395"/>
    <n v="0.14303843002224856"/>
    <s v="N"/>
    <s v="N"/>
  </r>
  <r>
    <n v="3712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48.029899999999998"/>
    <n v="1380.19058"/>
    <n v="28.736070239579927"/>
    <s v="EUR"/>
    <n v="17.586801633018286"/>
    <n v="1250.8155099999999"/>
    <n v="-721.06777"/>
    <n v="-165.15047999999999"/>
    <n v="-45.413179999999997"/>
    <n v="0"/>
    <n v="0"/>
    <n v="0"/>
    <s v=""/>
    <n v="-3.14967"/>
    <n v="22.80274"/>
    <n v="-911.97836000000007"/>
    <n v="-722.43478229883306"/>
    <n v="-913.34537229883301"/>
    <n v="-51.973050000000001"/>
    <n v="-42.600231896682764"/>
    <n v="-107.71456999999999"/>
    <n v="-93.455567148832216"/>
    <n v="-20.504639999999998"/>
    <n v="-22.081148217458669"/>
    <n v="-158.13694726297365"/>
    <n v="-27.6038116"/>
    <n v="-27.386298605925294"/>
    <n v="0"/>
    <n v="0"/>
    <n v="0"/>
    <n v="1.7775090546302619"/>
    <n v="-85.37358214298601"/>
    <n v="-80.582960057362769"/>
    <n v="200.73900177490526"/>
    <n v="0.14544295888101574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29.241299999999999"/>
    <n v="831.74234000000001"/>
    <n v="28.444095850731671"/>
    <s v="EUR"/>
    <n v="17.586801633018286"/>
    <n v="754.80835999999999"/>
    <n v="-438.71235999999999"/>
    <n v="-101.14067"/>
    <n v="-28.674700000000001"/>
    <n v="0"/>
    <n v="0"/>
    <n v="0"/>
    <s v=""/>
    <n v="1.7670999999999999"/>
    <n v="13.429220000000001"/>
    <n v="-553.33141000000001"/>
    <n v="-439.54407820558566"/>
    <n v="-554.16312820558562"/>
    <n v="-31.677810000000001"/>
    <n v="-25.965034801287519"/>
    <n v="-68.217029999999994"/>
    <n v="-59.186619116233778"/>
    <n v="-12.91188"/>
    <n v="-13.904615542922979"/>
    <n v="-99.056269460444284"/>
    <n v="-16.634846800000002"/>
    <n v="-16.50376724526771"/>
    <n v="0"/>
    <n v="0"/>
    <n v="0"/>
    <n v="1.7775090546302619"/>
    <n v="-51.976675519159876"/>
    <n v="-49.060075284882167"/>
    <n v="112.95909980382021"/>
    <n v="0.1358102075263118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88"/>
    <x v="1"/>
    <n v="2020"/>
    <n v="202054034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5.3368000000000002"/>
    <n v="140.37235000000001"/>
    <n v="26.30271885774247"/>
    <s v="GBP"/>
    <n v="20.219198278304958"/>
    <n v="124.54098999999999"/>
    <n v="-80.068870000000004"/>
    <n v="-18.459070000000001"/>
    <n v="-5.2333800000000004"/>
    <n v="0"/>
    <n v="0"/>
    <n v="0"/>
    <s v=""/>
    <n v="0.32240999999999997"/>
    <n v="2.4509799999999999"/>
    <n v="-100.98792999999999"/>
    <n v="-80.220665898523748"/>
    <n v="-101.13972589852375"/>
    <n v="-5.8862399999999999"/>
    <n v="-4.8247156747493163"/>
    <n v="-12.453569999999999"/>
    <n v="-10.804995530109645"/>
    <n v="-2.3586100000000001"/>
    <n v="-2.5399527617739301"/>
    <n v="-18.169663966632889"/>
    <n v="-2.8074470000000002"/>
    <n v="-2.7853248303690479"/>
    <n v="0"/>
    <n v="0"/>
    <n v="0"/>
    <n v="1.8308696692449336"/>
    <n v="-9.7709852508263619"/>
    <n v="-9.2226997441632985"/>
    <n v="9.0549355603110246"/>
    <n v="6.4506546768726344E-2"/>
    <s v="N"/>
    <s v="Y"/>
  </r>
  <r>
    <n v="8592"/>
    <x v="8"/>
    <s v="MEA"/>
    <s v="EGYPT"/>
    <s v="EG"/>
    <s v="EGYPT"/>
    <s v="Local"/>
    <s v="N"/>
    <s v="DDP"/>
    <s v="EG- 6TH OF OCTOBER"/>
    <n v="43886"/>
    <x v="1"/>
    <n v="2020"/>
    <n v="202054032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3.4079000000000002"/>
    <n v="99.817390000000003"/>
    <n v="29.28999970656416"/>
    <s v="EGP"/>
    <n v="1"/>
    <n v="99.643150000000006"/>
    <n v="-51.12941"/>
    <n v="-11.78735"/>
    <n v="-3.3418600000000001"/>
    <n v="0"/>
    <n v="0"/>
    <n v="0"/>
    <s v=""/>
    <n v="0.20599999999999999"/>
    <n v="1.5650900000000001"/>
    <n v="-64.487529999999992"/>
    <n v="-51.22634198782422"/>
    <n v="-64.584461987824227"/>
    <n v="-3.6844800000000002"/>
    <n v="-3.0200209997044571"/>
    <n v="-7.9432299999999998"/>
    <n v="-6.8917237904177551"/>
    <n v="-1.50041"/>
    <n v="-1.6157696792997664"/>
    <n v="-11.527514469421979"/>
    <n v="0"/>
    <n v="0"/>
    <n v="0"/>
    <n v="0"/>
    <n v="0"/>
    <n v="0.16839578556281615"/>
    <n v="-0.57387599761952113"/>
    <n v="-0.54167372895987098"/>
    <n v="23.163739813793924"/>
    <n v="0.23206116503140309"/>
    <s v="N"/>
    <s v="N"/>
  </r>
  <r>
    <n v="3712"/>
    <x v="25"/>
    <s v="EUROPE"/>
    <s v="EUROPE INCL TURKEY"/>
    <s v="FR"/>
    <s v="FRANCE"/>
    <s v="Export"/>
    <s v="N"/>
    <s v="DDP"/>
    <s v="FR- MONSWILLER VAT EXCLUDED"/>
    <n v="43873"/>
    <x v="1"/>
    <n v="2020"/>
    <n v="2020540241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64.020700000000005"/>
    <n v="1752.1922400000001"/>
    <n v="27.369151540048765"/>
    <s v="EUR"/>
    <n v="17.586801633018286"/>
    <n v="1602.5816400000001"/>
    <n v="-995.74075000000005"/>
    <n v="-166.40171000000001"/>
    <n v="-51.769840000000002"/>
    <n v="0"/>
    <n v="0"/>
    <n v="0"/>
    <s v=""/>
    <n v="-16.04025"/>
    <n v="15.998620000000001"/>
    <n v="-1213.9539299999999"/>
    <n v="-997.62849191321743"/>
    <n v="-1215.8416719132174"/>
    <n v="-67.091489999999993"/>
    <n v="-54.992212931393723"/>
    <n v="-112.47292"/>
    <n v="-97.584017904775877"/>
    <n v="-21.253340000000001"/>
    <n v="-22.887412344525096"/>
    <n v="-175.4636431806947"/>
    <n v="-35.043844800000002"/>
    <n v="-34.767705703095814"/>
    <n v="0"/>
    <n v="0"/>
    <n v="0"/>
    <n v="1.7775090546302619"/>
    <n v="-113.79737393376762"/>
    <n v="-107.41178955076745"/>
    <n v="218.7074296522247"/>
    <n v="0.12481931186513227"/>
    <s v="N"/>
    <s v="Y"/>
  </r>
  <r>
    <n v="3712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3.0169000000000001"/>
    <n v="82.049509999999998"/>
    <n v="27.196628990022869"/>
    <s v="EUR"/>
    <n v="17.586801633018286"/>
    <n v="74.084149999999994"/>
    <n v="-46.92313"/>
    <n v="-7.8414900000000003"/>
    <n v="-2.4396"/>
    <n v="0"/>
    <n v="0"/>
    <n v="0"/>
    <s v=""/>
    <n v="-0.75585999999999998"/>
    <n v="0.75392000000000003"/>
    <n v="-57.206159999999997"/>
    <n v="-47.01208765207997"/>
    <n v="-57.295117652079966"/>
    <n v="-3.1611899999999999"/>
    <n v="-2.5911011008488938"/>
    <n v="-5.3001199999999997"/>
    <n v="-4.5985025104483883"/>
    <n v="-1.00152"/>
    <n v="-1.0785223033786111"/>
    <n v="-8.2681259146758936"/>
    <n v="-1.6409902000000001"/>
    <n v="-1.6280594969209641"/>
    <n v="0"/>
    <n v="0"/>
    <n v="0"/>
    <n v="1.7775090546302619"/>
    <n v="-5.3625670669140373"/>
    <n v="-5.0616539321767853"/>
    <n v="9.7965530041463911"/>
    <n v="0.11939806836319182"/>
    <s v="N"/>
    <s v="Y"/>
  </r>
  <r>
    <n v="3712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3.0958999999999999"/>
    <n v="84.198040000000006"/>
    <n v="27.196627798055495"/>
    <s v="EUR"/>
    <n v="17.586801633018286"/>
    <n v="76.024159999999995"/>
    <n v="-48.151850000000003"/>
    <n v="-8.0468299999999999"/>
    <n v="-2.5034700000000001"/>
    <n v="0"/>
    <n v="0"/>
    <n v="0"/>
    <s v=""/>
    <n v="-0.77564999999999995"/>
    <n v="0.77366000000000001"/>
    <n v="-58.704140000000002"/>
    <n v="-48.243137079939196"/>
    <n v="-58.795427079939195"/>
    <n v="-3.24396"/>
    <n v="-2.6589443618098807"/>
    <n v="-5.4389099999999999"/>
    <n v="-4.718919814853785"/>
    <n v="-1.0277400000000001"/>
    <n v="-1.1067582395502176"/>
    <n v="-8.4846224162138828"/>
    <n v="-1.6839608000000001"/>
    <n v="-1.6706914964407613"/>
    <n v="0"/>
    <n v="0"/>
    <n v="0"/>
    <n v="1.7775090546302619"/>
    <n v="-5.5029902822298276"/>
    <n v="-5.1941974903464176"/>
    <n v="10.053101517059751"/>
    <n v="0.11939828429568848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58.214700000000001"/>
    <n v="1567.1565700000001"/>
    <n v="26.920289377081737"/>
    <s v="EUR"/>
    <n v="17.586801633018286"/>
    <n v="1417.0713900000001"/>
    <n v="-871.56759"/>
    <n v="-159.40669"/>
    <n v="-49.589979999999997"/>
    <n v="0"/>
    <n v="0"/>
    <n v="0"/>
    <s v=""/>
    <n v="-32.188049999999997"/>
    <n v="29.334299999999999"/>
    <n v="-1083.4180099999999"/>
    <n v="-873.21992236647679"/>
    <n v="-1085.0703423664768"/>
    <n v="-61.805840000000003"/>
    <n v="-50.659776876078503"/>
    <n v="-107.13359"/>
    <n v="-92.951495922422197"/>
    <n v="-20.497039999999998"/>
    <n v="-22.072963888133565"/>
    <n v="-165.68423668663425"/>
    <n v="-31.343131400000004"/>
    <n v="-31.096153248819935"/>
    <n v="0"/>
    <n v="0"/>
    <n v="0"/>
    <n v="1.7775090546302619"/>
    <n v="-103.47715636258431"/>
    <n v="-97.670676908578969"/>
    <n v="187.63516078949021"/>
    <n v="0.1197296839265334"/>
    <s v="N"/>
    <s v="Y"/>
  </r>
  <r>
    <n v="4222"/>
    <x v="9"/>
    <s v="MEA"/>
    <s v="EGYPT"/>
    <s v="EG"/>
    <s v="EGYPT"/>
    <s v="Local"/>
    <s v="N"/>
    <s v="DDP"/>
    <s v="10TH OF RAMADAN"/>
    <n v="43881"/>
    <x v="1"/>
    <n v="2020"/>
    <n v="202054031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.6693"/>
    <n v="47.575049999999997"/>
    <n v="28.5"/>
    <s v="EGP"/>
    <n v="1"/>
    <n v="45.278239999999997"/>
    <n v="-25.963290000000001"/>
    <n v="-4.3388099999999996"/>
    <n v="-1.3498600000000001"/>
    <n v="0"/>
    <n v="0"/>
    <n v="0"/>
    <s v=""/>
    <n v="-0.41826999999999998"/>
    <n v="0.41715000000000002"/>
    <n v="-31.653080000000003"/>
    <n v="-26.012511637999669"/>
    <n v="-31.702301637999668"/>
    <n v="-1.76986"/>
    <n v="-1.4506835066378241"/>
    <n v="-2.9323199999999998"/>
    <n v="-2.5441463365806842"/>
    <n v="-0.55395000000000005"/>
    <n v="-0.59654068811065353"/>
    <n v="-4.5913705313291624"/>
    <n v="0"/>
    <n v="0"/>
    <n v="0.01"/>
    <n v="-0.47575049999999997"/>
    <n v="-0.47526712340904603"/>
    <n v="0.16839578556281615"/>
    <n v="-0.28110308484000901"/>
    <n v="-0.26532936874694463"/>
    <n v="10.540781338515178"/>
    <n v="0.22156111950518556"/>
    <s v="Y"/>
    <s v="N"/>
  </r>
  <r>
    <n v="4319"/>
    <x v="4"/>
    <s v="MEA"/>
    <s v="EGYPT"/>
    <s v="EG"/>
    <s v="EGYPT"/>
    <s v="Local"/>
    <s v="N"/>
    <s v="DDP"/>
    <s v="EG- 6TH OF OCTOBER"/>
    <n v="43867"/>
    <x v="1"/>
    <n v="2020"/>
    <n v="202054021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4.1205999999999996"/>
    <n v="116.40694999999999"/>
    <n v="28.25"/>
    <s v="EGP"/>
    <n v="1"/>
    <n v="115.31889"/>
    <n v="-63.250309999999999"/>
    <n v="-10.728569999999999"/>
    <n v="-3.44686"/>
    <n v="0"/>
    <n v="0"/>
    <n v="0"/>
    <s v=""/>
    <n v="-0.97285999999999995"/>
    <n v="0.78364"/>
    <n v="-77.614959999999996"/>
    <n v="-63.370220992104116"/>
    <n v="-77.734870992104121"/>
    <n v="-4.9295299999999997"/>
    <n v="-4.040538724236014"/>
    <n v="-7.3262499999999999"/>
    <n v="-6.3564181598100618"/>
    <n v="-1.4045799999999999"/>
    <n v="-1.5125717478228389"/>
    <n v="-11.909528631868916"/>
    <n v="0"/>
    <n v="0"/>
    <n v="0.01"/>
    <n v="-1.1640694999999999"/>
    <n v="-1.1628867709297341"/>
    <n v="0.16839578556281615"/>
    <n v="-0.69389167399014018"/>
    <n v="-0.65495488938995983"/>
    <n v="24.944708715707264"/>
    <n v="0.21428882653232703"/>
    <s v="Y"/>
    <s v="N"/>
  </r>
  <r>
    <n v="4319"/>
    <x v="4"/>
    <s v="MEA"/>
    <s v="EGYPT"/>
    <s v="EG"/>
    <s v="EGYPT"/>
    <s v="Local"/>
    <s v="N"/>
    <s v="DDP"/>
    <s v="EG- 6TH OF OCTOBER"/>
    <n v="43881"/>
    <x v="1"/>
    <n v="2020"/>
    <n v="202054030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4.9054000000000002"/>
    <n v="138.57755"/>
    <n v="28.25"/>
    <s v="EGP"/>
    <n v="1"/>
    <n v="137.26321999999999"/>
    <n v="-75.296819999999997"/>
    <n v="-12.7719"/>
    <n v="-4.1033400000000002"/>
    <n v="0"/>
    <n v="0"/>
    <n v="0"/>
    <s v=""/>
    <n v="-1.15815"/>
    <n v="0.93289"/>
    <n v="-92.397320000000008"/>
    <n v="-75.439568966581902"/>
    <n v="-92.540068966581899"/>
    <n v="-5.8684000000000003"/>
    <n v="-4.810092939754222"/>
    <n v="-8.7216000000000005"/>
    <n v="-7.5670549902882698"/>
    <n v="-1.6720900000000001"/>
    <n v="-1.8006493712120997"/>
    <n v="-14.177797301254591"/>
    <n v="0"/>
    <n v="0"/>
    <n v="0.01"/>
    <n v="-1.3857755"/>
    <n v="-1.3843675110708924"/>
    <n v="0.16839578556281615"/>
    <n v="-0.82604868649983831"/>
    <n v="-0.77969609144627217"/>
    <n v="29.695620129646347"/>
    <n v="0.21428882333138627"/>
    <s v="Y"/>
    <s v="N"/>
  </r>
  <r>
    <n v="4319"/>
    <x v="4"/>
    <s v="MEA"/>
    <s v="EGYPT"/>
    <s v="EG"/>
    <s v="EGYPT"/>
    <s v="Local"/>
    <s v="N"/>
    <s v="DDP"/>
    <s v="EG- 6TH OF OCTOBER"/>
    <n v="43888"/>
    <x v="1"/>
    <n v="2020"/>
    <n v="202054034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0.1241"/>
    <n v="286.00583"/>
    <n v="28.25000049387106"/>
    <s v="EGP"/>
    <n v="1"/>
    <n v="283.28764000000001"/>
    <n v="-155.40272999999999"/>
    <n v="-26.35952"/>
    <n v="-8.4687599999999996"/>
    <n v="0"/>
    <n v="0"/>
    <n v="0"/>
    <s v=""/>
    <n v="-2.3902999999999999"/>
    <n v="1.92537"/>
    <n v="-190.69594000000001"/>
    <n v="-155.69734508615511"/>
    <n v="-190.9905550861551"/>
    <n v="-12.111599999999999"/>
    <n v="-9.927394460010774"/>
    <n v="-18.000229999999998"/>
    <n v="-15.617401651971726"/>
    <n v="-3.4509799999999999"/>
    <n v="-3.7163101071506506"/>
    <n v="-29.261106219133151"/>
    <n v="0"/>
    <n v="0"/>
    <n v="0.01"/>
    <n v="-2.8600582999999999"/>
    <n v="-2.8571523961050311"/>
    <n v="0.16839578556281615"/>
    <n v="-1.704855772616507"/>
    <n v="-1.6091901168938729"/>
    <n v="61.287826181712852"/>
    <n v="0.2142887303441082"/>
    <s v="Y"/>
    <s v="N"/>
  </r>
  <r>
    <n v="6836"/>
    <x v="49"/>
    <s v="EUROPE"/>
    <s v="EUROPE INCL TURKEY"/>
    <s v="ES"/>
    <s v="SPAIN"/>
    <s v="Export"/>
    <s v="N"/>
    <s v="DDP"/>
    <s v="ES-VALDREDO (ASTURIAS)"/>
    <n v="43890"/>
    <x v="1"/>
    <n v="2020"/>
    <n v="2020540374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394300000000001"/>
    <n v="567.53462999999999"/>
    <n v="25.342816252349927"/>
    <s v="EUR"/>
    <n v="17.008599982438007"/>
    <n v="497.25083999999998"/>
    <n v="-335.27865000000003"/>
    <n v="-61.321300000000001"/>
    <n v="-19.076499999999999"/>
    <n v="0"/>
    <n v="0"/>
    <n v="0"/>
    <s v=""/>
    <n v="-12.382250000000001"/>
    <n v="11.284459999999999"/>
    <n v="-416.77424000000002"/>
    <n v="-335.91427685388942"/>
    <n v="-417.40986685388941"/>
    <n v="-24.078980000000001"/>
    <n v="-19.736577550010754"/>
    <n v="-41.23509"/>
    <n v="-35.776485227422256"/>
    <n v="-7.8989200000000004"/>
    <n v="-8.5062319200848506"/>
    <n v="-64.019294697517864"/>
    <n v="-11.3506926"/>
    <n v="-11.261251215309214"/>
    <n v="0"/>
    <n v="0"/>
    <n v="0"/>
    <n v="1.1813387361707079"/>
    <n v="-26.455254059427688"/>
    <n v="-24.970753571143089"/>
    <n v="49.873463662140409"/>
    <n v="8.7877392895197262E-2"/>
    <s v="N"/>
    <s v="Y"/>
  </r>
  <r>
    <n v="7070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6.4370000000000003"/>
    <n v="184.45098999999999"/>
    <n v="28.654806586919371"/>
    <s v="USD"/>
    <n v="15.74439954341605"/>
    <n v="176.38844"/>
    <n v="-100.11736999999999"/>
    <n v="-16.73095"/>
    <n v="-5.2052399999999999"/>
    <n v="0"/>
    <n v="0"/>
    <n v="0"/>
    <s v=""/>
    <n v="-1.61276"/>
    <n v="1.60859"/>
    <n v="-122.05772999999999"/>
    <n v="-100.30717417903966"/>
    <n v="-122.24753417903966"/>
    <n v="-7.0379500000000004"/>
    <n v="-5.7687263317673008"/>
    <n v="-11.30636"/>
    <n v="-9.8096505067872499"/>
    <n v="-2.1355"/>
    <n v="-2.2996888518102727"/>
    <n v="-17.878065690364824"/>
    <n v="-3.6890198000000001"/>
    <n v="-3.6599509977082589"/>
    <n v="0"/>
    <n v="0"/>
    <n v="0"/>
    <n v="1.9483556312766774"/>
    <n v="-12.541565198527973"/>
    <n v="-11.837812378039251"/>
    <n v="28.827626754847998"/>
    <n v="0.1562888155539203"/>
    <s v="N"/>
    <s v="Y"/>
  </r>
  <r>
    <n v="174"/>
    <x v="17"/>
    <s v="EUROPE"/>
    <s v="EUROPE INCL TURKEY"/>
    <s v="RO"/>
    <s v="ROMANIA"/>
    <s v="Export"/>
    <s v="N"/>
    <s v="DAP"/>
    <s v="BUCHAREST"/>
    <n v="43889"/>
    <x v="1"/>
    <n v="2020"/>
    <n v="2020540364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7.7"/>
    <n v="197.75932"/>
    <n v="25.683028571428572"/>
    <s v="EUR"/>
    <n v="17.298397240819639"/>
    <n v="174.02387999999999"/>
    <n v="-116.76872"/>
    <n v="-17.914439999999999"/>
    <n v="-5.5612399999999997"/>
    <n v="0"/>
    <n v="0"/>
    <n v="0"/>
    <s v=""/>
    <n v="-3.0105"/>
    <n v="2.5543300000000002"/>
    <n v="-140.70057"/>
    <n v="-116.99009208595385"/>
    <n v="-140.92194208595384"/>
    <n v="-8.7739100000000008"/>
    <n v="-7.191623363274311"/>
    <n v="-13.352460000000001"/>
    <n v="-11.584892574255241"/>
    <n v="-2.51647"/>
    <n v="-2.709949896939825"/>
    <n v="-21.486465834469378"/>
    <n v="-3.9551864000000001"/>
    <n v="-3.9240202535107391"/>
    <n v="0.02"/>
    <n v="-3.9551864000000001"/>
    <n v="-3.9511678135379382"/>
    <n v="1.9749650584702378"/>
    <n v="-15.207230950220831"/>
    <n v="-14.353897932879629"/>
    <n v="13.121826079648471"/>
    <n v="6.6352504042026805E-2"/>
    <s v="Y"/>
    <s v="Y"/>
  </r>
  <r>
    <n v="503"/>
    <x v="51"/>
    <s v="EUROPE"/>
    <s v="EUROPE INCL TURKEY"/>
    <s v="CZ"/>
    <s v="CZECH REPUBLIC"/>
    <s v="Export"/>
    <s v="N"/>
    <s v="DAP"/>
    <s v="CZ- TÁBOR"/>
    <n v="43872"/>
    <x v="1"/>
    <n v="2020"/>
    <n v="202054023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6.672899999999998"/>
    <n v="687.48373000000004"/>
    <n v="25.774615058730024"/>
    <s v="EUR"/>
    <n v="17.298399346925279"/>
    <n v="668.78934000000004"/>
    <n v="-404.82868000000002"/>
    <n v="-62.133719999999997"/>
    <n v="-19.288029999999999"/>
    <n v="0"/>
    <n v="0"/>
    <n v="0"/>
    <s v=""/>
    <n v="-9.9475599999999993"/>
    <n v="8.8366600000000002"/>
    <n v="-487.36133000000001"/>
    <n v="-405.59616096018817"/>
    <n v="-488.12881096018816"/>
    <n v="-29.130939999999999"/>
    <n v="-23.877467252130707"/>
    <n v="-46.377130000000001"/>
    <n v="-40.237833998549327"/>
    <n v="-8.7302599999999995"/>
    <n v="-9.4014898597073984"/>
    <n v="-73.51679111038743"/>
    <n v="-13.749674600000001"/>
    <n v="-13.64132967527957"/>
    <n v="0"/>
    <n v="0"/>
    <n v="0"/>
    <n v="1.7477938437620562"/>
    <n v="-46.618730415280943"/>
    <n v="-44.002783960590577"/>
    <n v="68.194014293554304"/>
    <n v="9.9193640980498987E-2"/>
    <s v="N"/>
    <s v="Y"/>
  </r>
  <r>
    <n v="1255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9.6708"/>
    <n v="532.90517999999997"/>
    <n v="27.091179819834473"/>
    <s v="GBP"/>
    <n v="20.217291297760092"/>
    <n v="480.68552"/>
    <n v="-299.26979"/>
    <n v="-45.986330000000002"/>
    <n v="-14.27469"/>
    <n v="0"/>
    <n v="0"/>
    <n v="0"/>
    <s v=""/>
    <n v="-6.3248499999999996"/>
    <n v="6.4923700000000002"/>
    <n v="-359.36329000000006"/>
    <n v="-299.83715065682031"/>
    <n v="-359.93065065682032"/>
    <n v="-21.976610000000001"/>
    <n v="-18.013348885681282"/>
    <n v="-34.51502"/>
    <n v="-29.946002376960585"/>
    <n v="-6.4985600000000003"/>
    <n v="-6.9982046288083195"/>
    <n v="-54.957555891450184"/>
    <n v="-10.6581036"/>
    <n v="-10.574119690140451"/>
    <n v="0"/>
    <n v="0"/>
    <n v="0"/>
    <n v="1.8308696692449336"/>
    <n v="-36.014671089783242"/>
    <n v="-33.993756956881917"/>
    <n v="73.449096804707096"/>
    <n v="0.13782770286584023"/>
    <s v="N"/>
    <s v="Y"/>
  </r>
  <r>
    <n v="1272"/>
    <x v="48"/>
    <s v="EUROPE"/>
    <s v="EUROPE INCL TURKEY"/>
    <s v="GB"/>
    <s v="UNITED KINGDOM"/>
    <s v="Export"/>
    <s v="N"/>
    <s v="DDP"/>
    <s v="GB- LEEDS VAT EXC."/>
    <n v="43890"/>
    <x v="1"/>
    <n v="2020"/>
    <n v="2020540367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9.0188000000000006"/>
    <n v="234.11917"/>
    <n v="25.959015611833056"/>
    <s v="GBP"/>
    <n v="20.217299618139332"/>
    <n v="213.23167000000001"/>
    <n v="-136.76797999999999"/>
    <n v="-20.982690000000002"/>
    <n v="-6.5137200000000002"/>
    <n v="0"/>
    <n v="0"/>
    <n v="0"/>
    <s v=""/>
    <n v="-3.5261499999999999"/>
    <n v="2.9918300000000002"/>
    <n v="-164.79871"/>
    <n v="-137.02726701645693"/>
    <n v="-165.05799701645694"/>
    <n v="-9.8739299999999997"/>
    <n v="-8.0932657931680527"/>
    <n v="-15.63069"/>
    <n v="-13.561535815234469"/>
    <n v="-2.9420700000000002"/>
    <n v="-3.1682723391456098"/>
    <n v="-24.823073947548131"/>
    <n v="-4.6823834"/>
    <n v="-4.6454870739600231"/>
    <n v="0"/>
    <n v="0"/>
    <n v="0"/>
    <n v="1.8308696692449336"/>
    <n v="-16.512247372986209"/>
    <n v="-15.585685139533048"/>
    <n v="24.00692682250186"/>
    <n v="0.10254148270943324"/>
    <s v="N"/>
    <s v="Y"/>
  </r>
  <r>
    <n v="2135"/>
    <x v="53"/>
    <s v="EUROPE"/>
    <s v="EUROPE INCL TURKEY"/>
    <s v="GB"/>
    <s v="UNITED KINGDOM"/>
    <s v="Export"/>
    <s v="N"/>
    <s v="DDP"/>
    <s v="GB- DUNHOLME LINCOLN VAT EXCL"/>
    <n v="43890"/>
    <x v="1"/>
    <n v="2020"/>
    <n v="2020540366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2.2959999999999998"/>
    <n v="59.880409999999998"/>
    <n v="26.080317944250872"/>
    <s v="GBP"/>
    <n v="20.217299185964389"/>
    <n v="54.477339999999998"/>
    <n v="-34.818269999999998"/>
    <n v="-5.3417599999999998"/>
    <n v="-1.65825"/>
    <n v="0"/>
    <n v="0"/>
    <n v="0"/>
    <s v=""/>
    <n v="-0.89770000000000005"/>
    <n v="0.76168000000000002"/>
    <n v="-41.954300000000003"/>
    <n v="-34.884279056699469"/>
    <n v="-42.020309056699467"/>
    <n v="-2.5104600000000001"/>
    <n v="-2.057723727342271"/>
    <n v="-3.9790800000000002"/>
    <n v="-3.4523386959681996"/>
    <n v="-0.74887000000000004"/>
    <n v="-0.80644719759080263"/>
    <n v="-6.3165096209012734"/>
    <n v="-1.1976081999999999"/>
    <n v="-1.1881712661053192"/>
    <n v="0"/>
    <n v="0"/>
    <n v="0"/>
    <n v="1.8308696692449336"/>
    <n v="-4.203676760586367"/>
    <n v="-3.9677931742990049"/>
    <n v="6.3876268819949322"/>
    <n v="0.10667306523109867"/>
    <s v="N"/>
    <s v="Y"/>
  </r>
  <r>
    <n v="3425"/>
    <x v="0"/>
    <s v="EUROPE"/>
    <s v="EUROPE INCL TURKEY"/>
    <s v="IT"/>
    <s v="ITALY"/>
    <s v="Export"/>
    <s v="Y"/>
    <s v="CIF"/>
    <s v="IT- RAVENNA"/>
    <n v="43873"/>
    <x v="1"/>
    <n v="2020"/>
    <n v="202054024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9900000000000002"/>
    <n v="12.369479999999999"/>
    <n v="31.001203007518793"/>
    <s v="EUR"/>
    <n v="17.541400252140559"/>
    <n v="12.072380000000001"/>
    <n v="-6.0507400000000002"/>
    <n v="-0.92828999999999995"/>
    <n v="-0.28817999999999999"/>
    <n v="0"/>
    <n v="0"/>
    <n v="0"/>
    <s v=""/>
    <n v="-0.156"/>
    <n v="0.13236000000000001"/>
    <n v="-7.2908499999999989"/>
    <n v="-6.0622110937600793"/>
    <n v="-7.3023210937600789"/>
    <n v="-0.43080000000000002"/>
    <n v="-0.35310954237034264"/>
    <n v="-0.69164999999999999"/>
    <n v="-0.60009099064768867"/>
    <n v="-0.13023999999999999"/>
    <n v="-0.14025355938177003"/>
    <n v="-1.0934540923998013"/>
    <n v="0"/>
    <n v="0"/>
    <n v="0"/>
    <n v="0"/>
    <n v="0"/>
    <n v="1.085502630112529"/>
    <n v="-0.4331155494148991"/>
    <n v="-0.40881186126487196"/>
    <n v="3.5648929525752475"/>
    <n v="0.28820071276846299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5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1.5367"/>
    <n v="286.13303000000002"/>
    <n v="24.801982369308384"/>
    <s v="EUR"/>
    <n v="17.541400252140559"/>
    <n v="277.98824000000002"/>
    <n v="-174.95135999999999"/>
    <n v="-26.840689999999999"/>
    <n v="-8.3322400000000005"/>
    <n v="0"/>
    <n v="0"/>
    <n v="0"/>
    <s v=""/>
    <n v="-4.5105899999999997"/>
    <n v="3.8271199999999999"/>
    <n v="-210.80776"/>
    <n v="-175.28303570479201"/>
    <n v="-211.13943570479202"/>
    <n v="-12.45823"/>
    <n v="-10.21151321737343"/>
    <n v="-19.993860000000002"/>
    <n v="-17.347119575321621"/>
    <n v="-3.7630300000000001"/>
    <n v="-4.0523522079267664"/>
    <n v="-31.610985000621817"/>
    <n v="0"/>
    <n v="0"/>
    <n v="0"/>
    <n v="0"/>
    <n v="0"/>
    <n v="1.085502630112529"/>
    <n v="-12.523118192819213"/>
    <n v="-11.82040050088834"/>
    <n v="31.562208793697842"/>
    <n v="0.11030606565658582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6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2.858000000000001"/>
    <n v="307.68696999999997"/>
    <n v="23.929613470213095"/>
    <s v="EUR"/>
    <n v="17.541400252140559"/>
    <n v="298.40658999999999"/>
    <n v="-194.98859999999999"/>
    <n v="-29.91478"/>
    <n v="-9.2865300000000008"/>
    <n v="0"/>
    <n v="0"/>
    <n v="0"/>
    <s v=""/>
    <n v="-5.0271800000000004"/>
    <n v="4.2653999999999996"/>
    <n v="-234.95168999999999"/>
    <n v="-195.35826263841224"/>
    <n v="-235.32135263841224"/>
    <n v="-13.87693"/>
    <n v="-11.37436490669749"/>
    <n v="-22.277190000000001"/>
    <n v="-19.328187690228852"/>
    <n v="-4.1898999999999997"/>
    <n v="-4.5120422946381931"/>
    <n v="-35.214594891564538"/>
    <n v="0"/>
    <n v="0"/>
    <n v="0"/>
    <n v="0"/>
    <n v="0"/>
    <n v="1.085502630112529"/>
    <n v="-13.957392817986898"/>
    <n v="-13.174192762264971"/>
    <n v="23.976829707758228"/>
    <n v="7.792604837233838E-2"/>
    <s v="N"/>
    <s v="N"/>
  </r>
  <r>
    <n v="3425"/>
    <x v="0"/>
    <s v="EUROPE"/>
    <s v="EUROPE INCL TURKEY"/>
    <s v="IT"/>
    <s v="ITALY"/>
    <s v="Export"/>
    <s v="Y"/>
    <s v="CIF"/>
    <s v="IT- RAVENNA"/>
    <n v="43884"/>
    <x v="1"/>
    <n v="2020"/>
    <n v="202054030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9.722899999999999"/>
    <n v="470.04969"/>
    <n v="23.832686369651523"/>
    <s v="EUR"/>
    <n v="17.541400252140559"/>
    <n v="456.01436000000001"/>
    <n v="-299.09316999999999"/>
    <n v="-45.886299999999999"/>
    <n v="-14.244630000000001"/>
    <n v="0"/>
    <n v="0"/>
    <n v="0"/>
    <s v=""/>
    <n v="-7.7112499999999997"/>
    <n v="6.5427400000000002"/>
    <n v="-360.39261000000005"/>
    <n v="-299.66019581768001"/>
    <n v="-360.95963581768001"/>
    <n v="-21.2332"/>
    <n v="-17.404005420283099"/>
    <n v="-34.184229999999999"/>
    <n v="-29.659001583500959"/>
    <n v="-6.4351399999999996"/>
    <n v="-6.9299085543612069"/>
    <n v="-53.992915558145263"/>
    <n v="0"/>
    <n v="0"/>
    <n v="0"/>
    <n v="0"/>
    <n v="0"/>
    <n v="1.085502630112529"/>
    <n v="-21.409259823446398"/>
    <n v="-20.207908417395846"/>
    <n v="34.889230206778876"/>
    <n v="7.4224557422384166E-2"/>
    <s v="N"/>
    <s v="N"/>
  </r>
  <r>
    <n v="3425"/>
    <x v="0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78600000000000003"/>
    <n v="24.077200000000001"/>
    <n v="30.632569974554709"/>
    <s v="EUR"/>
    <n v="17.541400252140559"/>
    <n v="23.33409"/>
    <n v="-11.919510000000001"/>
    <n v="-1.82867"/>
    <n v="-0.56767999999999996"/>
    <n v="0"/>
    <n v="0"/>
    <n v="0"/>
    <s v=""/>
    <n v="-0.30731000000000003"/>
    <n v="0.26074000000000003"/>
    <n v="-14.36243"/>
    <n v="-11.942107205760651"/>
    <n v="-14.38502720576065"/>
    <n v="-0.84940000000000004"/>
    <n v="-0.69621923233372573"/>
    <n v="-1.3625499999999999"/>
    <n v="-1.1821788177647772"/>
    <n v="-0.25658999999999998"/>
    <n v="-0.27631803441161218"/>
    <n v="-2.154716084510115"/>
    <n v="0"/>
    <n v="0"/>
    <n v="0"/>
    <n v="0"/>
    <n v="0"/>
    <n v="1.085502630112529"/>
    <n v="-0.8532050672684478"/>
    <n v="-0.80532862895786794"/>
    <n v="6.7321280807713677"/>
    <n v="0.27960593759952851"/>
    <s v="N"/>
    <s v="N"/>
  </r>
  <r>
    <n v="3425"/>
    <x v="0"/>
    <s v="EUROPE"/>
    <s v="EUROPE INCL TURKEY"/>
    <s v="IT"/>
    <s v="ITALY"/>
    <s v="Export"/>
    <s v="Y"/>
    <s v="CIF"/>
    <s v="IT- VENICE"/>
    <n v="43865"/>
    <x v="1"/>
    <n v="2020"/>
    <n v="202054019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488900000000001"/>
    <n v="582.26256999999998"/>
    <n v="25.891109391744369"/>
    <s v="EUR"/>
    <n v="17.541400252140559"/>
    <n v="567.26256999999998"/>
    <n v="-341.03719999999998"/>
    <n v="-52.321109999999997"/>
    <n v="-16.242290000000001"/>
    <n v="0"/>
    <n v="0"/>
    <n v="0"/>
    <s v=""/>
    <n v="-8.7906499999999994"/>
    <n v="7.4591099999999999"/>
    <n v="-410.93214"/>
    <n v="-341.68374400897653"/>
    <n v="-411.57868400897655"/>
    <n v="-24.57498"/>
    <n v="-20.143128926555995"/>
    <n v="-38.980350000000001"/>
    <n v="-33.820222435182004"/>
    <n v="-7.3391700000000002"/>
    <n v="-7.9034452964366189"/>
    <n v="-61.866796658174621"/>
    <n v="0"/>
    <n v="0"/>
    <n v="0"/>
    <n v="0"/>
    <n v="0"/>
    <n v="1.085502630112529"/>
    <n v="-24.411760098337655"/>
    <n v="-23.041927485713231"/>
    <n v="85.775161847135578"/>
    <n v="0.14731354249189602"/>
    <s v="N"/>
    <s v="N"/>
  </r>
  <r>
    <n v="3425"/>
    <x v="0"/>
    <s v="EUROPE"/>
    <s v="EUROPE INCL TURKEY"/>
    <s v="IT"/>
    <s v="ITALY"/>
    <s v="Export"/>
    <s v="Y"/>
    <s v="CIF"/>
    <s v="IT- VENICE"/>
    <n v="43884"/>
    <x v="1"/>
    <n v="2020"/>
    <n v="202054030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6955"/>
    <n v="141.69089"/>
    <n v="24.877691159687473"/>
    <s v="EUR"/>
    <n v="17.541400252140559"/>
    <n v="137.08430000000001"/>
    <n v="-86.370919999999998"/>
    <n v="-13.250870000000001"/>
    <n v="-4.1135099999999998"/>
    <n v="0"/>
    <n v="0"/>
    <n v="0"/>
    <s v=""/>
    <n v="-2.2267899999999998"/>
    <n v="1.8893800000000001"/>
    <n v="-104.07271"/>
    <n v="-86.534663429971246"/>
    <n v="-104.23645342997125"/>
    <n v="-6.19299"/>
    <n v="-5.0761463899816812"/>
    <n v="-9.87608"/>
    <n v="-8.5687076280139163"/>
    <n v="-1.8611200000000001"/>
    <n v="-2.0042130254652939"/>
    <n v="-15.649067043460892"/>
    <n v="0"/>
    <n v="0"/>
    <n v="0"/>
    <n v="0"/>
    <n v="0"/>
    <n v="1.085502630112529"/>
    <n v="-6.1824802298059094"/>
    <n v="-5.8355587865515739"/>
    <n v="15.969810740016282"/>
    <n v="0.11270880393239313"/>
    <s v="N"/>
    <s v="N"/>
  </r>
  <r>
    <n v="3425"/>
    <x v="0"/>
    <s v="EUROPE"/>
    <s v="EUROPE INCL TURKEY"/>
    <s v="IT"/>
    <s v="ITALY"/>
    <s v="Export"/>
    <s v="Y"/>
    <s v="CIF"/>
    <s v="IT- VENICE"/>
    <n v="43888"/>
    <x v="1"/>
    <n v="2020"/>
    <n v="2020540350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2.3854000000000002"/>
    <n v="59.884729999999998"/>
    <n v="25.104691037142615"/>
    <s v="EUR"/>
    <n v="17.541400252140559"/>
    <n v="57.735520000000001"/>
    <n v="-36.174030000000002"/>
    <n v="-5.5497500000000004"/>
    <n v="-1.7228300000000001"/>
    <n v="0"/>
    <n v="0"/>
    <n v="0"/>
    <s v=""/>
    <n v="-0.93261000000000005"/>
    <n v="0.7913"/>
    <n v="-43.587920000000004"/>
    <n v="-36.24260932910849"/>
    <n v="-43.656499329108492"/>
    <n v="-2.6265900000000002"/>
    <n v="-2.1529108470160594"/>
    <n v="-4.1350199999999999"/>
    <n v="-3.5876357234844294"/>
    <n v="-0.77866999999999997"/>
    <n v="-0.83853838362870758"/>
    <n v="-6.579084954129196"/>
    <n v="0"/>
    <n v="0"/>
    <n v="0"/>
    <n v="0"/>
    <n v="0"/>
    <n v="1.085502630112529"/>
    <n v="-2.5893579738704271"/>
    <n v="-2.4440596838627209"/>
    <n v="7.2050860328995885"/>
    <n v="0.12031591413870596"/>
    <s v="N"/>
    <s v="N"/>
  </r>
  <r>
    <n v="3425"/>
    <x v="0"/>
    <s v="EUROPE"/>
    <s v="EUROPE INCL TURKEY"/>
    <s v="IT"/>
    <s v="ITALY"/>
    <s v="Export"/>
    <s v="Y"/>
    <s v="CIF"/>
    <s v="TRIESTE"/>
    <n v="43886"/>
    <x v="1"/>
    <n v="2020"/>
    <n v="2020540323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49.860900000000001"/>
    <n v="1254.9826800000001"/>
    <n v="25.169675637623872"/>
    <s v="EUR"/>
    <n v="17.541400252140559"/>
    <n v="1224.8883699999999"/>
    <n v="-756.12883999999997"/>
    <n v="-116.00385"/>
    <n v="-36.011450000000004"/>
    <n v="0"/>
    <n v="0"/>
    <n v="0"/>
    <s v=""/>
    <n v="-19.494589999999999"/>
    <n v="16.54055"/>
    <n v="-911.09817999999984"/>
    <n v="-757.56232165981999"/>
    <n v="-912.53166165981997"/>
    <n v="-51.585349999999998"/>
    <n v="-42.282449701750124"/>
    <n v="-86.25018"/>
    <n v="-74.8325828955996"/>
    <n v="-16.162230000000001"/>
    <n v="-17.40487012474528"/>
    <n v="-134.519902722095"/>
    <n v="0"/>
    <n v="0"/>
    <n v="0"/>
    <n v="0"/>
    <n v="0"/>
    <n v="1.085502630112529"/>
    <n v="-54.124138089777801"/>
    <n v="-51.087035923162041"/>
    <n v="156.84407969492307"/>
    <n v="0.12497708709009678"/>
    <s v="N"/>
    <s v="N"/>
  </r>
  <r>
    <n v="3712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7881"/>
    <n v="47.170430000000003"/>
    <n v="26.380196856999049"/>
    <s v="EUR"/>
    <n v="17.586801633018286"/>
    <n v="46.227069999999998"/>
    <n v="-28.314319999999999"/>
    <n v="-4.4343399999999997"/>
    <n v="-1.3753299999999999"/>
    <n v="0"/>
    <n v="0"/>
    <n v="0"/>
    <s v=""/>
    <n v="0.99400999999999995"/>
    <n v="0.55215000000000003"/>
    <n v="-32.577829999999999"/>
    <n v="-28.367998759866207"/>
    <n v="-32.631508759866207"/>
    <n v="-1.86816"/>
    <n v="-1.5312560879168506"/>
    <n v="-3.5903800000000001"/>
    <n v="-3.115093892867272"/>
    <n v="-0.66383999999999999"/>
    <n v="-0.7148796288390219"/>
    <n v="-5.3612296096231447"/>
    <n v="-0.94340860000000004"/>
    <n v="-0.93597471252839348"/>
    <n v="0"/>
    <n v="0"/>
    <n v="0"/>
    <n v="1.7775090546302619"/>
    <n v="-3.1783639405843713"/>
    <n v="-3.0000143843433023"/>
    <n v="5.2417025336389553"/>
    <n v="0.11112263622864907"/>
    <s v="N"/>
    <s v="Y"/>
  </r>
  <r>
    <n v="3712"/>
    <x v="25"/>
    <s v="EUROPE"/>
    <s v="EUROPE INCL TURKEY"/>
    <s v="FR"/>
    <s v="FRANCE"/>
    <s v="Export"/>
    <s v="N"/>
    <s v="DDP"/>
    <s v="FR- MONSWILLER VAT EXCLUDED"/>
    <n v="43873"/>
    <x v="1"/>
    <n v="2020"/>
    <n v="202054024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7.215999999999994"/>
    <n v="1993.71326"/>
    <n v="25.81995001036055"/>
    <s v="EUR"/>
    <n v="17.586801633018286"/>
    <n v="1815.6582100000001"/>
    <n v="-1195.4408000000001"/>
    <n v="-185.24927"/>
    <n v="-57.482250000000001"/>
    <n v="0"/>
    <n v="0"/>
    <n v="0"/>
    <s v=""/>
    <n v="4.3992100000000001"/>
    <n v="24.777159999999999"/>
    <n v="-1408.99595"/>
    <n v="-1197.7071365970814"/>
    <n v="-1411.2622865970814"/>
    <n v="-80.600549999999998"/>
    <n v="-66.065049501620052"/>
    <n v="-143.77090999999999"/>
    <n v="-124.73885318906916"/>
    <n v="-26.776299999999999"/>
    <n v="-28.835007540495155"/>
    <n v="-219.63891023118435"/>
    <n v="-39.874265200000004"/>
    <n v="-39.560063272532098"/>
    <n v="0"/>
    <n v="0"/>
    <n v="0"/>
    <n v="1.7775090546302619"/>
    <n v="-137.25213916233028"/>
    <n v="-129.55042262818208"/>
    <n v="193.70157727102011"/>
    <n v="9.7156186477397516E-2"/>
    <s v="N"/>
    <s v="Y"/>
  </r>
  <r>
    <n v="3712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7.295999999999999"/>
    <n v="443.76692000000003"/>
    <n v="25.657199352451435"/>
    <s v="EUR"/>
    <n v="17.586801633018286"/>
    <n v="399.02555999999998"/>
    <n v="-268.80020999999999"/>
    <n v="-41.730080000000001"/>
    <n v="-12.94767"/>
    <n v="0"/>
    <n v="0"/>
    <n v="0"/>
    <s v=""/>
    <n v="2.4372799999999999"/>
    <n v="5.5147899999999996"/>
    <n v="-315.52589"/>
    <n v="-269.30980591911714"/>
    <n v="-316.03548591911715"/>
    <n v="-18.03349"/>
    <n v="-14.781331014949281"/>
    <n v="-32.627940000000002"/>
    <n v="-28.308729613812403"/>
    <n v="-6.06846"/>
    <n v="-6.5350362021337238"/>
    <n v="-49.625096830895409"/>
    <n v="-8.8753384000000004"/>
    <n v="-8.8054023543268656"/>
    <n v="0"/>
    <n v="0"/>
    <n v="0"/>
    <n v="1.7775090546302619"/>
    <n v="-30.74379660888501"/>
    <n v="-29.018650406354094"/>
    <n v="40.282284489306491"/>
    <n v="9.077351797494615E-2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6.167700000000004"/>
    <n v="1426.46299"/>
    <n v="25.396499945698327"/>
    <s v="EUR"/>
    <n v="17.586801633018286"/>
    <n v="1284.6252099999999"/>
    <n v="-851.76998000000003"/>
    <n v="-130.67692"/>
    <n v="-40.566479999999999"/>
    <n v="0"/>
    <n v="0"/>
    <n v="0"/>
    <s v=""/>
    <n v="-21.960429999999999"/>
    <n v="18.632719999999999"/>
    <n v="-1026.3410899999999"/>
    <n v="-853.38477972740532"/>
    <n v="-1027.9558897274053"/>
    <n v="-58.6524"/>
    <n v="-48.075028140488122"/>
    <n v="-97.217759999999998"/>
    <n v="-84.348300306440024"/>
    <n v="-18.242819999999998"/>
    <n v="-19.645427197181679"/>
    <n v="-152.06875564410981"/>
    <n v="-28.529259800000002"/>
    <n v="-28.30445444312555"/>
    <n v="0"/>
    <n v="0"/>
    <n v="0"/>
    <n v="1.7775090546302619"/>
    <n v="-99.838595327756167"/>
    <n v="-94.236288762082268"/>
    <n v="123.89760142327708"/>
    <n v="8.6856513132021099E-2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4002999999999997"/>
    <n v="111.75221999999999"/>
    <n v="25.396500238620096"/>
    <s v="EUR"/>
    <n v="17.586801633018286"/>
    <n v="98.972189999999998"/>
    <n v="-66.729479999999995"/>
    <n v="-10.23751"/>
    <n v="-3.1780599999999999"/>
    <n v="0"/>
    <n v="0"/>
    <n v="0"/>
    <s v=""/>
    <n v="-1.72045"/>
    <n v="1.45973"/>
    <n v="-80.405770000000004"/>
    <n v="-66.855986860589169"/>
    <n v="-80.532276860589164"/>
    <n v="-5.0788700000000002"/>
    <n v="-4.1629467536176001"/>
    <n v="-7.6406299999999998"/>
    <n v="-6.6291812706895819"/>
    <n v="-1.44441"/>
    <n v="-1.5554640947990053"/>
    <n v="-12.347592119106187"/>
    <n v="-2.2350444"/>
    <n v="-2.217432658318141"/>
    <n v="0"/>
    <n v="0"/>
    <n v="0"/>
    <n v="1.7775090546302619"/>
    <n v="-7.8215730930895404"/>
    <n v="-7.3826761900485609"/>
    <n v="9.2722421719379398"/>
    <n v="8.2971436021028841E-2"/>
    <s v="N"/>
    <s v="Y"/>
  </r>
  <r>
    <n v="4155"/>
    <x v="54"/>
    <s v="MEA"/>
    <s v="EGYPT"/>
    <s v="EG"/>
    <s v="EGYPT"/>
    <s v="Local"/>
    <s v="N"/>
    <s v="DDP"/>
    <s v="EG- 10TH OF RAMADAN"/>
    <n v="43884"/>
    <x v="1"/>
    <n v="2020"/>
    <n v="202054031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552"/>
    <n v="71.456000000000003"/>
    <n v="28"/>
    <s v="EGP"/>
    <n v="1"/>
    <n v="70.756"/>
    <n v="-38.700479999999999"/>
    <n v="-5.9373500000000003"/>
    <n v="-1.8431500000000001"/>
    <n v="0"/>
    <n v="0"/>
    <n v="0"/>
    <s v=""/>
    <n v="-0.99775999999999998"/>
    <n v="0.84658"/>
    <n v="-46.632159999999999"/>
    <n v="-38.773849015135347"/>
    <n v="-46.705529015135347"/>
    <n v="-2.8086099999999998"/>
    <n v="-2.302105366287762"/>
    <n v="-4.4202599999999999"/>
    <n v="-3.8351163194106155"/>
    <n v="-0.83082999999999996"/>
    <n v="-0.89470872804941637"/>
    <n v="-7.0319304137477943"/>
    <n v="0"/>
    <n v="0"/>
    <n v="0"/>
    <n v="0"/>
    <n v="0"/>
    <n v="0.16839578556281615"/>
    <n v="-0.42974604475630679"/>
    <n v="-0.40563143176313582"/>
    <n v="17.312909139353724"/>
    <n v="0.24228768947819251"/>
    <s v="N"/>
    <s v="N"/>
  </r>
  <r>
    <n v="4155"/>
    <x v="54"/>
    <s v="MEA"/>
    <s v="EGYPT"/>
    <s v="EG"/>
    <s v="EGYPT"/>
    <s v="Local"/>
    <s v="N"/>
    <s v="EXW"/>
    <s v="EG- 6TH OF OCTOBER"/>
    <n v="43865"/>
    <x v="1"/>
    <n v="2020"/>
    <n v="202054020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6E-2"/>
    <n v="1.6000000000000001E-4"/>
    <n v="0.01"/>
    <s v="EGP"/>
    <n v="1"/>
    <n v="1.6000000000000001E-4"/>
    <n v="-0.24265999999999999"/>
    <n v="-3.7220000000000003E-2"/>
    <n v="-1.1560000000000001E-2"/>
    <n v="0"/>
    <n v="0"/>
    <n v="0"/>
    <s v=""/>
    <n v="-6.2399999999999999E-3"/>
    <n v="5.3E-3"/>
    <n v="-0.29238000000000003"/>
    <n v="-0.24312003887323214"/>
    <n v="-0.29284003887323212"/>
    <n v="-4.1540000000000001E-2"/>
    <n v="-3.4048677785663957E-2"/>
    <n v="-2.7660000000000001E-2"/>
    <n v="-2.3998433891874605E-2"/>
    <n v="-5.1700000000000001E-3"/>
    <n v="-5.5674977119452634E-3"/>
    <n v="-6.3614609389483823E-2"/>
    <n v="0"/>
    <n v="0"/>
    <n v="0"/>
    <n v="0"/>
    <n v="0"/>
    <n v="0.16839578556281615"/>
    <n v="-2.6943325690050586E-3"/>
    <n v="-2.5431437728096295E-3"/>
    <n v="-0.35883779203552557"/>
    <n v="-2242.7362002220348"/>
    <s v="N"/>
    <s v="N"/>
  </r>
  <r>
    <n v="4222"/>
    <x v="9"/>
    <s v="MEA"/>
    <s v="EGYPT"/>
    <s v="EG"/>
    <s v="EGYPT"/>
    <s v="Local"/>
    <s v="N"/>
    <s v="DDP"/>
    <s v="10TH OF RAMADAN"/>
    <n v="43873"/>
    <x v="1"/>
    <n v="2020"/>
    <n v="202054024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1604000000000001"/>
    <n v="172.49119999999999"/>
    <n v="28"/>
    <s v="EGP"/>
    <n v="1"/>
    <n v="169.53138000000001"/>
    <n v="-97.549090000000007"/>
    <n v="-15.277279999999999"/>
    <n v="-4.7383100000000002"/>
    <n v="0"/>
    <n v="0"/>
    <n v="0"/>
    <s v=""/>
    <n v="3.4245899999999998"/>
    <n v="1.9023099999999999"/>
    <n v="-112.23778000000001"/>
    <n v="-97.734025191001493"/>
    <n v="-112.42271519100149"/>
    <n v="-6.5897199999999998"/>
    <n v="-5.4013301150155391"/>
    <n v="-12.373559999999999"/>
    <n v="-10.73557706678033"/>
    <n v="-2.2895099999999999"/>
    <n v="-2.4655399780417406"/>
    <n v="-18.60244715983761"/>
    <n v="0"/>
    <n v="0"/>
    <n v="0.01"/>
    <n v="-1.724912"/>
    <n v="-1.723159438347925"/>
    <n v="0.16839578556281615"/>
    <n v="-1.0373853973811726"/>
    <n v="-0.97917393112602757"/>
    <n v="38.763704279686941"/>
    <n v="0.22472859067411521"/>
    <s v="Y"/>
    <s v="N"/>
  </r>
  <r>
    <n v="4222"/>
    <x v="9"/>
    <s v="MEA"/>
    <s v="EGYPT"/>
    <s v="EG"/>
    <s v="EGYPT"/>
    <s v="Local"/>
    <s v="N"/>
    <s v="DDP"/>
    <s v="EG- 10TH OF RAMADAN"/>
    <n v="43887"/>
    <x v="1"/>
    <n v="2020"/>
    <n v="202054033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3740000000000001"/>
    <n v="65.284999999999997"/>
    <n v="27.499999999999996"/>
    <s v="EGP"/>
    <n v="1"/>
    <n v="63.938499999999998"/>
    <n v="-36.001159999999999"/>
    <n v="-5.5232299999999999"/>
    <n v="-1.7145999999999999"/>
    <n v="0"/>
    <n v="0"/>
    <n v="0"/>
    <s v=""/>
    <n v="-0.92815999999999999"/>
    <n v="0.78752"/>
    <n v="-43.379629999999992"/>
    <n v="-36.069411599280684"/>
    <n v="-43.447881599280684"/>
    <n v="-2.5392100000000002"/>
    <n v="-2.0812889533012946"/>
    <n v="-4.1116099999999998"/>
    <n v="-3.567324684532557"/>
    <n v="-0.77266999999999997"/>
    <n v="-0.83207707100362593"/>
    <n v="-6.4806907088374777"/>
    <n v="0"/>
    <n v="0"/>
    <n v="0.01"/>
    <n v="-0.65284999999999993"/>
    <n v="-0.65218668507462574"/>
    <n v="0.16839578556281615"/>
    <n v="-0.39977159492612557"/>
    <n v="-0.37733895729062877"/>
    <n v="14.32690204951658"/>
    <n v="0.21945166653161646"/>
    <s v="Y"/>
    <s v="N"/>
  </r>
  <r>
    <n v="4280"/>
    <x v="55"/>
    <s v="MEA"/>
    <s v="EGYPT"/>
    <s v="EG"/>
    <s v="EGYPT"/>
    <s v="Local"/>
    <s v="N"/>
    <s v="DDP"/>
    <s v="EG- 10TH OF RAMADAN"/>
    <n v="43864"/>
    <x v="1"/>
    <n v="2020"/>
    <n v="202054019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7645999999999997"/>
    <n v="290.49686000000003"/>
    <n v="29.750001024107494"/>
    <s v="EGP"/>
    <n v="1"/>
    <n v="287.64686"/>
    <n v="-154.62110000000001"/>
    <n v="-24.215389999999999"/>
    <n v="-7.51051"/>
    <n v="0"/>
    <n v="0"/>
    <n v="0"/>
    <s v=""/>
    <n v="5.4281699999999997"/>
    <n v="3.0152600000000001"/>
    <n v="-177.90357000000003"/>
    <n v="-154.91423325897108"/>
    <n v="-178.19670325897107"/>
    <n v="-10.48035"/>
    <n v="-8.5903240305966122"/>
    <n v="-19.607199999999999"/>
    <n v="-17.011644721791889"/>
    <n v="-3.62548"/>
    <n v="-3.9042266159967722"/>
    <n v="-29.506195368385274"/>
    <n v="0"/>
    <n v="0"/>
    <n v="0"/>
    <n v="0"/>
    <n v="0"/>
    <n v="0.16839578556281615"/>
    <n v="-1.6443174877066744"/>
    <n v="-1.5520488552485565"/>
    <n v="81.241912517395122"/>
    <n v="0.27966537234652078"/>
    <s v="N"/>
    <s v="N"/>
  </r>
  <r>
    <n v="4280"/>
    <x v="55"/>
    <s v="MEA"/>
    <s v="EGYPT"/>
    <s v="EG"/>
    <s v="EGYPT"/>
    <s v="Local"/>
    <s v="N"/>
    <s v="DDP"/>
    <s v="EG- 10TH OF RAMADAN"/>
    <n v="43888"/>
    <x v="1"/>
    <n v="2020"/>
    <n v="2020540356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.3731"/>
    <n v="40.849730000000001"/>
    <n v="29.750003641395384"/>
    <s v="EGP"/>
    <n v="1"/>
    <n v="40.724730000000001"/>
    <n v="-20.82274"/>
    <n v="-3.1945800000000002"/>
    <n v="-0.99170999999999998"/>
    <n v="0"/>
    <n v="0"/>
    <n v="0"/>
    <s v=""/>
    <n v="-0.53686999999999996"/>
    <n v="0.45550000000000002"/>
    <n v="-25.090399999999999"/>
    <n v="-20.862216097614795"/>
    <n v="-25.129876097614794"/>
    <n v="-1.47139"/>
    <n v="-1.2060395764816583"/>
    <n v="-2.3766099999999999"/>
    <n v="-2.061999926672744"/>
    <n v="-0.44596000000000002"/>
    <n v="-0.48024782971356089"/>
    <n v="-3.7482873328679633"/>
    <n v="0"/>
    <n v="0"/>
    <n v="0"/>
    <n v="0"/>
    <n v="0"/>
    <n v="0.16839578556281615"/>
    <n v="-0.23122425315630285"/>
    <n v="-0.21824941965280636"/>
    <n v="11.753317149864436"/>
    <n v="0.2877208037816758"/>
    <s v="N"/>
    <s v="N"/>
  </r>
  <r>
    <n v="4818"/>
    <x v="10"/>
    <s v="EUROPE"/>
    <s v="EUROPE INCL TURKEY"/>
    <s v="GB"/>
    <s v="UNITED KINGDOM"/>
    <s v="Export"/>
    <s v="N"/>
    <s v="DDP"/>
    <s v="GB- HUNTINGDON CAMBS VAT EXC"/>
    <n v="43885"/>
    <x v="1"/>
    <n v="2020"/>
    <n v="202054030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118500000000001"/>
    <n v="559.02326000000005"/>
    <n v="25.274013156407534"/>
    <s v="GBP"/>
    <n v="20.219198278304958"/>
    <n v="505.99520000000001"/>
    <n v="-335.42185000000001"/>
    <n v="-51.459780000000002"/>
    <n v="-15.97484"/>
    <n v="0"/>
    <n v="0"/>
    <n v="0"/>
    <s v=""/>
    <n v="-8.6478400000000004"/>
    <n v="7.3374699999999997"/>
    <n v="-404.16684000000004"/>
    <n v="-336.05774833483656"/>
    <n v="-404.80273833483659"/>
    <n v="-24.249400000000001"/>
    <n v="-19.876264012895511"/>
    <n v="-38.338709999999999"/>
    <n v="-33.263521237698903"/>
    <n v="-7.2182199999999996"/>
    <n v="-7.7731960027693496"/>
    <n v="-60.912981253363768"/>
    <n v="-11.1804652"/>
    <n v="-11.092365176132279"/>
    <n v="0"/>
    <n v="0"/>
    <n v="0"/>
    <n v="1.8308696692449336"/>
    <n v="-40.496090779194063"/>
    <n v="-38.223707894482821"/>
    <n v="43.991467341184595"/>
    <n v="7.8693447104838873E-2"/>
    <s v="N"/>
    <s v="Y"/>
  </r>
  <r>
    <n v="5680"/>
    <x v="0"/>
    <s v="EUROPE"/>
    <s v="EUROPE INCL TURKEY"/>
    <s v="GB"/>
    <s v="UNITED KINGDOM"/>
    <s v="Export"/>
    <s v="Y"/>
    <s v="CIF"/>
    <s v="GB- FELIXSTOWE PORT"/>
    <n v="43865"/>
    <x v="1"/>
    <n v="2020"/>
    <n v="202054019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047499999999999"/>
    <n v="555.75120000000004"/>
    <n v="25.206993990248328"/>
    <s v="EUR"/>
    <n v="17.541400132028237"/>
    <n v="540.40720999999996"/>
    <n v="-334.34192000000002"/>
    <n v="-51.293930000000003"/>
    <n v="-15.923439999999999"/>
    <n v="0"/>
    <n v="0"/>
    <n v="0"/>
    <s v=""/>
    <n v="-8.6178399999999993"/>
    <n v="7.3125400000000003"/>
    <n v="-402.86459000000002"/>
    <n v="-334.97577098553978"/>
    <n v="-403.49844098553979"/>
    <n v="-24.02534"/>
    <n v="-19.692610985821467"/>
    <n v="-38.225290000000001"/>
    <n v="-33.16511551202948"/>
    <n v="-7.2015700000000002"/>
    <n v="-7.7552658602347488"/>
    <n v="-60.612992358085698"/>
    <n v="0"/>
    <n v="0"/>
    <n v="0"/>
    <n v="0"/>
    <n v="0"/>
    <n v="1.8308696692449336"/>
    <n v="-40.366099032677674"/>
    <n v="-38.101010457472704"/>
    <n v="53.538756198901844"/>
    <n v="9.6335835530183003E-2"/>
    <s v="N"/>
    <s v="N"/>
  </r>
  <r>
    <n v="5680"/>
    <x v="0"/>
    <s v="EUROPE"/>
    <s v="EUROPE INCL TURKEY"/>
    <s v="GB"/>
    <s v="UNITED KINGDOM"/>
    <s v="Export"/>
    <s v="Y"/>
    <s v="CIF"/>
    <s v="GB- FELIXSTOWE PORT"/>
    <n v="43878"/>
    <x v="1"/>
    <n v="2020"/>
    <n v="202054026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9314"/>
    <n v="72.052599999999998"/>
    <n v="24.579586545677831"/>
    <s v="EUR"/>
    <n v="17.541400132028237"/>
    <n v="69.990960000000001"/>
    <n v="-44.45402"/>
    <n v="-6.8200399999999997"/>
    <n v="-2.1171799999999998"/>
    <n v="0"/>
    <n v="0"/>
    <n v="0"/>
    <s v=""/>
    <n v="-1.14611"/>
    <n v="0.97243999999999997"/>
    <n v="-53.564909999999998"/>
    <n v="-44.538296672180991"/>
    <n v="-53.649186672180988"/>
    <n v="-3.1814800000000001"/>
    <n v="-2.6077320029257143"/>
    <n v="-5.0826500000000001"/>
    <n v="-4.4098206804243114"/>
    <n v="-0.95762000000000003"/>
    <n v="-1.0312470326717647"/>
    <n v="-8.0487997160217901"/>
    <n v="0"/>
    <n v="0"/>
    <n v="0"/>
    <n v="0"/>
    <n v="0"/>
    <n v="1.8308696692449336"/>
    <n v="-5.3670113484245983"/>
    <n v="-5.065848828893774"/>
    <n v="5.2887647829034456"/>
    <n v="7.3401442597539099E-2"/>
    <s v="N"/>
    <s v="N"/>
  </r>
  <r>
    <n v="5680"/>
    <x v="0"/>
    <s v="EUROPE"/>
    <s v="EUROPE INCL TURKEY"/>
    <s v="GB"/>
    <s v="UNITED KINGDOM"/>
    <s v="Export"/>
    <s v="Y"/>
    <s v="CIF"/>
    <s v="GB-TEESPORT"/>
    <n v="43886"/>
    <x v="1"/>
    <n v="2020"/>
    <n v="202054032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0.987100000000002"/>
    <n v="508.03082000000001"/>
    <n v="24.206813709373851"/>
    <s v="EUR"/>
    <n v="17.541400132028237"/>
    <n v="488.60203000000001"/>
    <n v="-318.26443999999998"/>
    <n v="-48.827509999999997"/>
    <n v="-15.15767"/>
    <n v="0"/>
    <n v="0"/>
    <n v="0"/>
    <s v=""/>
    <n v="-8.2055199999999999"/>
    <n v="6.9621199999999996"/>
    <n v="-383.49301999999994"/>
    <n v="-318.86781103093819"/>
    <n v="-384.09639103093821"/>
    <n v="-22.593910000000001"/>
    <n v="-18.519325024272767"/>
    <n v="-36.375329999999998"/>
    <n v="-31.560048890098443"/>
    <n v="-6.8475999999999999"/>
    <n v="-7.3740807219180624"/>
    <n v="-57.453454636289273"/>
    <n v="0"/>
    <n v="0"/>
    <n v="0"/>
    <n v="0"/>
    <n v="0"/>
    <n v="1.8308696692449336"/>
    <n v="-38.424644835410348"/>
    <n v="-36.26849831373287"/>
    <n v="30.212476019039649"/>
    <n v="5.946977000143347E-2"/>
    <s v="N"/>
    <s v="N"/>
  </r>
  <r>
    <n v="5810"/>
    <x v="5"/>
    <s v="MEA"/>
    <s v="EGYPT"/>
    <s v="EG"/>
    <s v="EGYPT"/>
    <s v="Local"/>
    <s v="N"/>
    <s v="DDP"/>
    <s v="EG- 6TH OF OCTOBER CITY"/>
    <n v="43865"/>
    <x v="1"/>
    <n v="2020"/>
    <n v="202054020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4100000000000003"/>
    <n v="9.3774999999999995"/>
    <n v="27.499999999999996"/>
    <s v="EGP"/>
    <n v="1"/>
    <n v="9.3518799999999995"/>
    <n v="-5.1786599999999998"/>
    <n v="-0.79505999999999999"/>
    <n v="-0.24681"/>
    <n v="0"/>
    <n v="0"/>
    <n v="0"/>
    <s v=""/>
    <n v="-0.12277"/>
    <n v="0.11287"/>
    <n v="-6.2304300000000001"/>
    <n v="-5.1884777899581813"/>
    <n v="-6.2402477899581816"/>
    <n v="-0.36642000000000002"/>
    <n v="-0.30033982942279702"/>
    <n v="-0.59338999999999997"/>
    <n v="-0.51483841963483257"/>
    <n v="-0.11132"/>
    <n v="-0.11987888690401291"/>
    <n v="-0.93505713596164253"/>
    <n v="0"/>
    <n v="0"/>
    <n v="0"/>
    <n v="0"/>
    <n v="0"/>
    <n v="0.16839578556281615"/>
    <n v="-5.7422962876920308E-2"/>
    <n v="-5.4200751658005225E-2"/>
    <n v="2.14799432242217"/>
    <n v="0.22905831217511813"/>
    <s v="N"/>
    <s v="N"/>
  </r>
  <r>
    <n v="5810"/>
    <x v="5"/>
    <s v="MEA"/>
    <s v="EGYPT"/>
    <s v="EG"/>
    <s v="EGYPT"/>
    <s v="Local"/>
    <s v="N"/>
    <s v="DDP"/>
    <s v="EG- 6TH OF OCTOBER CITY"/>
    <n v="43886"/>
    <x v="1"/>
    <n v="2020"/>
    <n v="202054032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7729999999999997"/>
    <n v="268.75749999999999"/>
    <n v="27.5"/>
    <s v="EGP"/>
    <n v="1"/>
    <n v="268.05250000000001"/>
    <n v="-148.41938999999999"/>
    <n v="-22.786359999999998"/>
    <n v="-7.07341"/>
    <n v="0"/>
    <n v="0"/>
    <n v="0"/>
    <s v=""/>
    <n v="-3.5184500000000001"/>
    <n v="3.2347100000000002"/>
    <n v="-178.56289999999998"/>
    <n v="-148.70076595376824"/>
    <n v="-178.84427595376823"/>
    <n v="-10.50142"/>
    <n v="-8.6075942674994508"/>
    <n v="-17.006360000000001"/>
    <n v="-14.75509783808462"/>
    <n v="-3.19041"/>
    <n v="-3.4357060686977343"/>
    <n v="-26.798398174281804"/>
    <n v="0"/>
    <n v="0"/>
    <n v="0"/>
    <n v="0"/>
    <n v="0"/>
    <n v="0.16839578556281615"/>
    <n v="-1.6457320123054022"/>
    <n v="-1.5533840057292816"/>
    <n v="61.561441866220676"/>
    <n v="0.22905943784348595"/>
    <s v="N"/>
    <s v="N"/>
  </r>
  <r>
    <n v="5810"/>
    <x v="5"/>
    <s v="MEA"/>
    <s v="EGYPT"/>
    <s v="EG"/>
    <s v="EGYPT"/>
    <s v="Local"/>
    <s v="N"/>
    <s v="DDP"/>
    <s v="EG- 6TH OF OCTOBER CITY"/>
    <n v="43888"/>
    <x v="1"/>
    <n v="2020"/>
    <n v="202054033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4555999999999996"/>
    <n v="122.529"/>
    <n v="27.500000000000004"/>
    <s v="EGP"/>
    <n v="1"/>
    <n v="122.254"/>
    <n v="-67.56814"/>
    <n v="-10.36617"/>
    <n v="-3.21801"/>
    <n v="0"/>
    <n v="0"/>
    <n v="0"/>
    <s v=""/>
    <n v="-1.7420599999999999"/>
    <n v="1.4780800000000001"/>
    <n v="-81.416299999999993"/>
    <n v="-67.696236806197945"/>
    <n v="-81.544396806197938"/>
    <n v="-4.8182600000000004"/>
    <n v="-3.9493351523243434"/>
    <n v="-7.7139199999999999"/>
    <n v="-6.6927693119020004"/>
    <n v="-1.44835"/>
    <n v="-1.559707023422809"/>
    <n v="-12.201811487649152"/>
    <n v="0"/>
    <n v="0"/>
    <n v="0"/>
    <n v="0"/>
    <n v="0"/>
    <n v="0.16839578556281615"/>
    <n v="-0.75030426215368351"/>
    <n v="-0.70820196213316133"/>
    <n v="28.074589744019747"/>
    <n v="0.22912608234801352"/>
    <s v="N"/>
    <s v="N"/>
  </r>
  <r>
    <n v="5810"/>
    <x v="5"/>
    <s v="MEA"/>
    <s v="EGYPT"/>
    <s v="EG"/>
    <s v="EGYPT"/>
    <s v="Local"/>
    <s v="N"/>
    <s v="DDP"/>
    <s v="EG- 6TH OF OCTOBER CITY"/>
    <n v="43888"/>
    <x v="1"/>
    <n v="2020"/>
    <n v="202054035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7466000000000008"/>
    <n v="268.03149999999999"/>
    <n v="27.499999999999996"/>
    <s v="EGP"/>
    <n v="1"/>
    <n v="267.48149999999998"/>
    <n v="-147.81173999999999"/>
    <n v="-22.677510000000002"/>
    <n v="-7.0398500000000004"/>
    <n v="0"/>
    <n v="0"/>
    <n v="0"/>
    <s v=""/>
    <n v="-3.8010299999999999"/>
    <n v="3.23306"/>
    <n v="-178.09707"/>
    <n v="-148.09196396076848"/>
    <n v="-178.3772939607685"/>
    <n v="-10.44327"/>
    <n v="-8.5599310365597212"/>
    <n v="-16.87913"/>
    <n v="-14.644710247916029"/>
    <n v="-3.1701100000000002"/>
    <n v="-3.413845294316209"/>
    <n v="-26.618486578791959"/>
    <n v="0"/>
    <n v="0"/>
    <n v="0"/>
    <n v="0"/>
    <n v="0"/>
    <n v="0.16839578556281615"/>
    <n v="-1.641286363566544"/>
    <n v="-1.5491878185041459"/>
    <n v="61.486531641935393"/>
    <n v="0.22940039376690946"/>
    <s v="N"/>
    <s v="N"/>
  </r>
  <r>
    <n v="5981"/>
    <x v="21"/>
    <s v="EUROPE"/>
    <s v="EUROPE INCL TURKEY"/>
    <s v="ES"/>
    <s v="SPAIN"/>
    <s v="Export"/>
    <s v="Y"/>
    <s v="CIF"/>
    <s v="ES- VALENCIA"/>
    <n v="43888"/>
    <x v="1"/>
    <n v="2020"/>
    <n v="2020540341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7.0960000000000001"/>
    <n v="168.60812999999999"/>
    <n v="23.761010428410369"/>
    <s v="EUR"/>
    <n v="16.957499862654146"/>
    <n v="158.66148999999999"/>
    <n v="-107.60914"/>
    <n v="-16.50919"/>
    <n v="-5.125"/>
    <n v="0"/>
    <n v="0"/>
    <n v="0"/>
    <s v=""/>
    <n v="-2.7743899999999999"/>
    <n v="2.35399"/>
    <n v="-129.66373000000002"/>
    <n v="-107.81314720149625"/>
    <n v="-129.86773720149625"/>
    <n v="-7.8186"/>
    <n v="-6.4085939368077085"/>
    <n v="-12.30057"/>
    <n v="-10.672249312269559"/>
    <n v="-2.3162799999999999"/>
    <n v="-2.4943682012039794"/>
    <n v="-19.575211450281248"/>
    <n v="0"/>
    <n v="0"/>
    <n v="0"/>
    <n v="0"/>
    <n v="0"/>
    <n v="1.1813387361707079"/>
    <n v="-8.3827796718673433"/>
    <n v="-7.9123914273199576"/>
    <n v="11.252789920902529"/>
    <n v="6.6739308009065343E-2"/>
    <s v="N"/>
    <s v="N"/>
  </r>
  <r>
    <n v="6250"/>
    <x v="56"/>
    <s v="EUROPE"/>
    <s v="EUROPE INCL TURKEY"/>
    <s v="ES"/>
    <s v="SPAIN"/>
    <s v="Export"/>
    <s v="N"/>
    <s v="DDP"/>
    <s v="ES- OLLERIA - VALENCIA VAT EX"/>
    <n v="43878"/>
    <x v="1"/>
    <n v="2020"/>
    <n v="202054027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3.5959"/>
    <n v="597.33263999999997"/>
    <n v="25.315103047563348"/>
    <s v="EUR"/>
    <n v="17.104799443542781"/>
    <n v="592.87222999999994"/>
    <n v="-357.82499999999999"/>
    <n v="-54.896790000000003"/>
    <n v="-17.041820000000001"/>
    <n v="0"/>
    <n v="0"/>
    <n v="0"/>
    <s v=""/>
    <n v="-9.2247900000000005"/>
    <n v="7.8270600000000004"/>
    <n v="-431.16133999999994"/>
    <n v="-358.50337060007536"/>
    <n v="-431.83971060007536"/>
    <n v="-26.407789999999999"/>
    <n v="-21.645410032293661"/>
    <n v="-40.881059999999998"/>
    <n v="-35.469320890808355"/>
    <n v="-7.6889799999999999"/>
    <n v="-8.280150591333248"/>
    <n v="-65.394881514435269"/>
    <n v="-11.946652799999999"/>
    <n v="-11.852515357774486"/>
    <n v="0"/>
    <n v="0"/>
    <n v="0"/>
    <n v="1.1813387361707079"/>
    <n v="-27.874750684810408"/>
    <n v="-26.31059708003086"/>
    <n v="61.934935447683998"/>
    <n v="0.10368583817499744"/>
    <s v="N"/>
    <s v="Y"/>
  </r>
  <r>
    <n v="6775"/>
    <x v="57"/>
    <s v="MEA"/>
    <s v="EGYPT"/>
    <s v="EG"/>
    <s v="EGYPT"/>
    <s v="Local"/>
    <s v="N"/>
    <s v="DDP"/>
    <s v="EG- SHOPRAMANT"/>
    <n v="43866"/>
    <x v="1"/>
    <n v="2020"/>
    <n v="202054021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569999999999999"/>
    <n v="84.373199999999997"/>
    <n v="27.599999999999998"/>
    <s v="EGP"/>
    <n v="1"/>
    <n v="83.666480000000007"/>
    <n v="-47.466709999999999"/>
    <n v="-7.3658599999999996"/>
    <n v="-2.2854700000000001"/>
    <n v="0"/>
    <n v="0"/>
    <n v="0"/>
    <s v=""/>
    <n v="0.37045"/>
    <n v="0.97616999999999998"/>
    <n v="-55.771419999999992"/>
    <n v="-47.556698180105649"/>
    <n v="-55.861408180105649"/>
    <n v="-3.32186"/>
    <n v="-2.7227958784084176"/>
    <n v="-5.7511700000000001"/>
    <n v="-4.9898435663749989"/>
    <n v="-1.07084"/>
    <n v="-1.1531720019070533"/>
    <n v="-8.8658114466904703"/>
    <n v="0"/>
    <n v="0"/>
    <n v="0"/>
    <n v="0"/>
    <n v="0"/>
    <n v="0.16839578556281615"/>
    <n v="-0.51478591646552896"/>
    <n v="-0.48589940709243978"/>
    <n v="19.160080966111437"/>
    <n v="0.22708728560859892"/>
    <s v="N"/>
    <s v="N"/>
  </r>
  <r>
    <n v="6775"/>
    <x v="57"/>
    <s v="MEA"/>
    <s v="EGYPT"/>
    <s v="EG"/>
    <s v="EGYPT"/>
    <s v="Local"/>
    <s v="N"/>
    <s v="DDP"/>
    <s v="EG- SHOPRAMANT"/>
    <n v="43878"/>
    <x v="1"/>
    <n v="2020"/>
    <n v="20205402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5192999999999999"/>
    <n v="69.532679999999999"/>
    <n v="27.6"/>
    <s v="EGP"/>
    <n v="1"/>
    <n v="68.977059999999994"/>
    <n v="-39.404879999999999"/>
    <n v="-6.1359899999999996"/>
    <n v="-1.90358"/>
    <n v="0"/>
    <n v="0"/>
    <n v="0"/>
    <s v=""/>
    <n v="0.71104999999999996"/>
    <n v="0.79468000000000005"/>
    <n v="-45.938719999999996"/>
    <n v="-39.479584428397956"/>
    <n v="-46.013424428397954"/>
    <n v="-2.6995100000000001"/>
    <n v="-2.2126804566484766"/>
    <n v="-4.8590499999999999"/>
    <n v="-4.215820325463242"/>
    <n v="-0.90286"/>
    <n v="-0.97227678611352042"/>
    <n v="-7.400777568225239"/>
    <n v="0"/>
    <n v="0"/>
    <n v="0"/>
    <n v="0"/>
    <n v="0"/>
    <n v="0.16839578556281615"/>
    <n v="-0.4242395025684027"/>
    <n v="-0.40043388167745614"/>
    <n v="15.718044121699352"/>
    <n v="0.2260526147086428"/>
    <s v="N"/>
    <s v="N"/>
  </r>
  <r>
    <n v="7070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1.734100000000002"/>
    <n v="615.94267000000002"/>
    <n v="28.339920677644805"/>
    <s v="USD"/>
    <n v="15.74439954341605"/>
    <n v="588.78876000000002"/>
    <n v="-330.79599999999999"/>
    <n v="-50.840919999999997"/>
    <n v="-15.781470000000001"/>
    <n v="0"/>
    <n v="0"/>
    <n v="0"/>
    <s v=""/>
    <n v="-6.7969499999999998"/>
    <n v="7.1687200000000004"/>
    <n v="-397.04661999999996"/>
    <n v="-331.42312857129195"/>
    <n v="-397.67374857129198"/>
    <n v="-24.13719"/>
    <n v="-19.784289960552485"/>
    <n v="-38.120609999999999"/>
    <n v="-33.074292805601367"/>
    <n v="-7.1453499999999996"/>
    <n v="-7.6947233609377337"/>
    <n v="-60.553306127091588"/>
    <n v="-12.3188534"/>
    <n v="-12.221783085022144"/>
    <n v="0"/>
    <n v="0"/>
    <n v="0"/>
    <n v="1.9483556312766774"/>
    <n v="-42.345756125730439"/>
    <n v="-39.969581793621707"/>
    <n v="105.52425042297261"/>
    <n v="0.17132154592077961"/>
    <s v="N"/>
    <s v="Y"/>
  </r>
  <r>
    <n v="7215"/>
    <x v="7"/>
    <s v="MEA"/>
    <s v="EGYPT"/>
    <s v="EG"/>
    <s v="EGYPT"/>
    <s v="Local"/>
    <s v="N"/>
    <s v="DDP"/>
    <s v="EG- OBOUR CITY"/>
    <n v="43878"/>
    <x v="1"/>
    <n v="2020"/>
    <n v="202054026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5693000000000001"/>
    <n v="69.371099999999998"/>
    <n v="26.999999999999996"/>
    <s v="EGP"/>
    <n v="1"/>
    <n v="67.592389999999995"/>
    <n v="-38.962829999999997"/>
    <n v="-5.9775999999999998"/>
    <n v="-1.85565"/>
    <n v="0"/>
    <n v="0"/>
    <n v="0"/>
    <s v=""/>
    <n v="-1.00457"/>
    <n v="0.85231999999999997"/>
    <n v="-46.948329999999999"/>
    <n v="-39.036696382638816"/>
    <n v="-47.022196382638818"/>
    <n v="-2.7514500000000002"/>
    <n v="-2.2552535987810569"/>
    <n v="-4.4495300000000002"/>
    <n v="-3.8605116252679972"/>
    <n v="-0.83603000000000005"/>
    <n v="-0.90030853232448715"/>
    <n v="-7.016073756373542"/>
    <n v="0"/>
    <n v="0"/>
    <n v="1.4999999999999999E-2"/>
    <n v="-1.0405664999999999"/>
    <n v="-1.039509253633615"/>
    <n v="0.16839578556281615"/>
    <n v="-0.43265929184654356"/>
    <n v="-0.40838120596748628"/>
    <n v="13.884939401386537"/>
    <n v="0.20015452258053479"/>
    <s v="Y"/>
    <s v="N"/>
  </r>
  <r>
    <n v="7215"/>
    <x v="7"/>
    <s v="MEA"/>
    <s v="EGYPT"/>
    <s v="EG"/>
    <s v="EGYPT"/>
    <s v="Local"/>
    <s v="N"/>
    <s v="DDP"/>
    <s v="EG- OBOUR CITY"/>
    <n v="43887"/>
    <x v="1"/>
    <n v="2020"/>
    <n v="202054032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2414999999999998"/>
    <n v="60.520499999999998"/>
    <n v="27"/>
    <s v="EGP"/>
    <n v="1"/>
    <n v="59.330170000000003"/>
    <n v="-33.991819999999997"/>
    <n v="-5.2149599999999996"/>
    <n v="-1.6189"/>
    <n v="0"/>
    <n v="0"/>
    <n v="0"/>
    <s v=""/>
    <n v="-0.87639999999999996"/>
    <n v="0.74358000000000002"/>
    <n v="-40.958499999999987"/>
    <n v="-34.056262259012236"/>
    <n v="-41.02294225901224"/>
    <n v="-2.4004099999999999"/>
    <n v="-1.9675201406712954"/>
    <n v="-3.88184"/>
    <n v="-3.3679710997409438"/>
    <n v="-0.72936000000000001"/>
    <n v="-0.78543716270491237"/>
    <n v="-6.1209284031171514"/>
    <n v="0"/>
    <n v="0"/>
    <n v="1.4999999999999999E-2"/>
    <n v="-0.90780749999999999"/>
    <n v="-0.9068851407074876"/>
    <n v="0.16839578556281615"/>
    <n v="-0.37745915333905239"/>
    <n v="-0.35627854792204899"/>
    <n v="12.113465649241071"/>
    <n v="0.2001547516831664"/>
    <s v="Y"/>
    <s v="N"/>
  </r>
  <r>
    <n v="7215"/>
    <x v="7"/>
    <s v="MEA"/>
    <s v="EGYPT"/>
    <s v="EG"/>
    <s v="EGYPT"/>
    <s v="Local"/>
    <s v="N"/>
    <s v="DDP"/>
    <s v="EG- OBOUR CITY"/>
    <n v="43890"/>
    <x v="1"/>
    <n v="2020"/>
    <n v="20205403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75039999999999996"/>
    <n v="20.2608"/>
    <n v="27"/>
    <s v="EGP"/>
    <n v="1"/>
    <n v="19.870039999999999"/>
    <n v="-11.37964"/>
    <n v="-1.7458400000000001"/>
    <n v="-0.54196999999999995"/>
    <n v="0"/>
    <n v="0"/>
    <n v="0"/>
    <s v=""/>
    <n v="-0.29339999999999999"/>
    <n v="0.24893000000000001"/>
    <n v="-13.711919999999999"/>
    <n v="-11.401213711214817"/>
    <n v="-13.733493711214816"/>
    <n v="-0.80359999999999998"/>
    <n v="-0.65867880280595947"/>
    <n v="-1.29955"/>
    <n v="-1.127518610418859"/>
    <n v="-0.24417"/>
    <n v="-0.26294311727769343"/>
    <n v="-2.0491405305025117"/>
    <n v="0"/>
    <n v="0"/>
    <n v="1.4999999999999999E-2"/>
    <n v="-0.30391199999999996"/>
    <n v="-0.3036032164117326"/>
    <n v="0.16839578556281615"/>
    <n v="-0.12636419748633723"/>
    <n v="-0.1192734429447716"/>
    <n v="4.0552890989261678"/>
    <n v="0.20015444103520927"/>
    <s v="Y"/>
    <s v="N"/>
  </r>
  <r>
    <n v="8505"/>
    <x v="46"/>
    <s v="MEA"/>
    <s v="NORTH AFRICA"/>
    <s v="DZ"/>
    <s v="ALGERIA"/>
    <s v="Export"/>
    <s v="N"/>
    <s v="CFR"/>
    <s v="DZ-BEJAIA PORT"/>
    <n v="43874"/>
    <x v="1"/>
    <n v="2020"/>
    <n v="202054024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1.030900000000001"/>
    <n v="295.7124"/>
    <n v="26.807640355727997"/>
    <s v="USD"/>
    <n v="15.769200425237674"/>
    <n v="281.30912999999998"/>
    <n v="-167.28100000000001"/>
    <n v="-25.663930000000001"/>
    <n v="-7.9669400000000001"/>
    <n v="0"/>
    <n v="0"/>
    <n v="0"/>
    <s v=""/>
    <n v="-4.3127899999999997"/>
    <n v="3.6593"/>
    <n v="-201.56536"/>
    <n v="-167.59813410843628"/>
    <n v="-201.88249410843628"/>
    <n v="-11.95701"/>
    <n v="-9.8006832154540628"/>
    <n v="-19.088039999999999"/>
    <n v="-16.561209908367971"/>
    <n v="-3.5797599999999998"/>
    <n v="-3.854991413793651"/>
    <n v="-30.216884537615687"/>
    <n v="-5.9142479999999997"/>
    <n v="-5.8676448058896495"/>
    <n v="0"/>
    <n v="0"/>
    <n v="0"/>
    <n v="1.2812764404706924"/>
    <n v="-14.133632287188162"/>
    <n v="-13.340542794097891"/>
    <n v="44.404833753960503"/>
    <n v="0.15016223112037405"/>
    <s v="N"/>
    <s v="Y"/>
  </r>
  <r>
    <n v="8505"/>
    <x v="46"/>
    <s v="MEA"/>
    <s v="NORTH AFRICA"/>
    <s v="DZ"/>
    <s v="ALGERIA"/>
    <s v="Export"/>
    <s v="N"/>
    <s v="CFR"/>
    <s v="DZ-BEJAIA PORT"/>
    <n v="43874"/>
    <x v="1"/>
    <n v="2020"/>
    <n v="202054024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1.2363"/>
    <n v="301.21868000000001"/>
    <n v="26.80763952546657"/>
    <s v="USD"/>
    <n v="15.769200425237674"/>
    <n v="286.24675999999999"/>
    <n v="-170.39583999999999"/>
    <n v="-26.14179"/>
    <n v="-8.1152800000000003"/>
    <n v="0"/>
    <n v="0"/>
    <n v="0"/>
    <s v=""/>
    <n v="-4.3931300000000002"/>
    <n v="3.72743"/>
    <n v="-205.31861000000001"/>
    <n v="-170.71887927403381"/>
    <n v="-205.6416492740338"/>
    <n v="-12.21631"/>
    <n v="-10.013221062103622"/>
    <n v="-19.448879999999999"/>
    <n v="-16.874282753109259"/>
    <n v="-3.6498200000000001"/>
    <n v="-3.9304380075458534"/>
    <n v="-30.817941822758733"/>
    <n v="-6.0243736000000006"/>
    <n v="-5.9769026362740849"/>
    <n v="0"/>
    <n v="0"/>
    <n v="0"/>
    <n v="1.2812764404706924"/>
    <n v="-14.396806468060841"/>
    <n v="-13.588949314862987"/>
    <n v="45.1932369520704"/>
    <n v="0.15003464244671147"/>
    <s v="N"/>
    <s v="Y"/>
  </r>
  <r>
    <n v="8505"/>
    <x v="46"/>
    <s v="MEA"/>
    <s v="NORTH AFRICA"/>
    <s v="DZ"/>
    <s v="ALGERIA"/>
    <s v="Export"/>
    <s v="N"/>
    <s v="CFR"/>
    <s v="DZ-BEJAIA PORT"/>
    <n v="43885"/>
    <x v="1"/>
    <n v="2020"/>
    <n v="202054031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8.0692000000000004"/>
    <n v="213.94579999999999"/>
    <n v="26.513879938531698"/>
    <s v="USD"/>
    <n v="15.769200425237674"/>
    <n v="200.27634"/>
    <n v="-122.36753"/>
    <n v="-18.773399999999999"/>
    <n v="-5.8278800000000004"/>
    <n v="0"/>
    <n v="0"/>
    <n v="0"/>
    <s v=""/>
    <n v="-3.15489"/>
    <n v="2.6768399999999999"/>
    <n v="-147.44685999999999"/>
    <n v="-122.59951640328609"/>
    <n v="-147.67884640328609"/>
    <n v="-8.7193500000000004"/>
    <n v="-7.1469027118543336"/>
    <n v="-13.969390000000001"/>
    <n v="-12.120154823745994"/>
    <n v="-2.6225700000000001"/>
    <n v="-2.8242074418600174"/>
    <n v="-22.091264977460344"/>
    <n v="-4.2789159999999997"/>
    <n v="-4.2451989233860523"/>
    <n v="0"/>
    <n v="0"/>
    <n v="0"/>
    <n v="1.2812764404706924"/>
    <n v="-10.338875853446112"/>
    <n v="-9.7587239403978554"/>
    <n v="30.17176575546965"/>
    <n v="0.14102527722193964"/>
    <s v="N"/>
    <s v="Y"/>
  </r>
  <r>
    <n v="8592"/>
    <x v="8"/>
    <s v="MEA"/>
    <s v="EGYPT"/>
    <s v="EG"/>
    <s v="EGYPT"/>
    <s v="Local"/>
    <s v="N"/>
    <s v="DDP"/>
    <s v="EG- 6TH OF OCTOBER"/>
    <n v="43864"/>
    <x v="1"/>
    <n v="2020"/>
    <n v="202054020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1195999999999999"/>
    <n v="31.348800000000001"/>
    <n v="28.000000000000004"/>
    <s v="EGP"/>
    <n v="1"/>
    <n v="31.318529999999999"/>
    <n v="-17.72871"/>
    <n v="-2.77651"/>
    <n v="-0.86114999999999997"/>
    <n v="0"/>
    <n v="0"/>
    <n v="0"/>
    <s v=""/>
    <n v="0.62238000000000004"/>
    <n v="0.34571000000000002"/>
    <n v="-20.39828"/>
    <n v="-17.762320383962166"/>
    <n v="-20.431890383962166"/>
    <n v="-1.1970700000000001"/>
    <n v="-0.9811904361310726"/>
    <n v="-2.24885"/>
    <n v="-1.951152496664577"/>
    <n v="-0.41614000000000001"/>
    <n v="-0.44813510596690559"/>
    <n v="-3.3804780387625555"/>
    <n v="0"/>
    <n v="0"/>
    <n v="0"/>
    <n v="0"/>
    <n v="0"/>
    <n v="0.16839578556281615"/>
    <n v="-0.18853592151612894"/>
    <n v="-0.1779564855023538"/>
    <n v="7.3584750917729247"/>
    <n v="0.23472908346644608"/>
    <s v="N"/>
    <s v="N"/>
  </r>
  <r>
    <n v="8592"/>
    <x v="8"/>
    <s v="MEA"/>
    <s v="EGYPT"/>
    <s v="EG"/>
    <s v="EGYPT"/>
    <s v="Local"/>
    <s v="N"/>
    <s v="DDP"/>
    <s v="EG- 6TH OF OCTOBER"/>
    <n v="43867"/>
    <x v="1"/>
    <n v="2020"/>
    <n v="202054021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8494000000000002"/>
    <n v="107.78319999999999"/>
    <n v="27.999999999999996"/>
    <s v="EGP"/>
    <n v="1"/>
    <n v="107.5682"/>
    <n v="-60.954709999999999"/>
    <n v="-9.5461899999999993"/>
    <n v="-2.9607899999999998"/>
    <n v="0"/>
    <n v="0"/>
    <n v="0"/>
    <s v=""/>
    <n v="2.1398799999999998"/>
    <n v="1.18868"/>
    <n v="-70.133129999999994"/>
    <n v="-61.070268955355608"/>
    <n v="-70.248688955355604"/>
    <n v="-4.1272000000000002"/>
    <n v="-3.3829008896724191"/>
    <n v="-7.73245"/>
    <n v="-6.7088463538404115"/>
    <n v="-1.4310499999999999"/>
    <n v="-1.5410769053538238"/>
    <n v="-11.632824148866655"/>
    <n v="0"/>
    <n v="0"/>
    <n v="0"/>
    <n v="0"/>
    <n v="0"/>
    <n v="0.16839578556281615"/>
    <n v="-0.64822273694550447"/>
    <n v="-0.61184860244083672"/>
    <n v="25.289838293336899"/>
    <n v="0.2346361797881015"/>
    <s v="N"/>
    <s v="N"/>
  </r>
  <r>
    <n v="8592"/>
    <x v="8"/>
    <s v="MEA"/>
    <s v="EGYPT"/>
    <s v="EG"/>
    <s v="EGYPT"/>
    <s v="Local"/>
    <s v="N"/>
    <s v="DDP"/>
    <s v="EG- 6TH OF OCTOBER"/>
    <n v="43870"/>
    <x v="1"/>
    <n v="2020"/>
    <n v="202054021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.1448999999999998"/>
    <n v="188.62536"/>
    <n v="26.400000000000002"/>
    <s v="EGP"/>
    <n v="1"/>
    <n v="188.21700000000001"/>
    <n v="-108.35073"/>
    <n v="-16.622959999999999"/>
    <n v="-5.1603300000000001"/>
    <n v="0"/>
    <n v="0"/>
    <n v="0"/>
    <s v=""/>
    <n v="-2.7935300000000001"/>
    <n v="2.37018"/>
    <n v="-130.55736999999999"/>
    <n v="-108.55614312018083"/>
    <n v="-130.76278312018084"/>
    <n v="-7.63713"/>
    <n v="-6.2598502305543517"/>
    <n v="-12.371980000000001"/>
    <n v="-10.734206223484987"/>
    <n v="-2.3238799999999999"/>
    <n v="-2.5025525305290826"/>
    <n v="-19.496608984568422"/>
    <n v="0"/>
    <n v="0"/>
    <n v="0"/>
    <n v="0"/>
    <n v="0"/>
    <n v="0.16839578556281615"/>
    <n v="-1.2031710482677651"/>
    <n v="-1.13565674639672"/>
    <n v="37.230311148854014"/>
    <n v="0.19737701838636126"/>
    <s v="N"/>
    <s v="N"/>
  </r>
  <r>
    <n v="8592"/>
    <x v="8"/>
    <s v="MEA"/>
    <s v="EGYPT"/>
    <s v="EG"/>
    <s v="EGYPT"/>
    <s v="Local"/>
    <s v="N"/>
    <s v="DDP"/>
    <s v="EG- 6TH OF OCTOBER"/>
    <n v="43885"/>
    <x v="1"/>
    <n v="2020"/>
    <n v="202054030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6367999999999991"/>
    <n v="269.8304"/>
    <n v="28.000000000000004"/>
    <s v="EGP"/>
    <n v="1"/>
    <n v="269.15345000000002"/>
    <n v="-152.59738999999999"/>
    <n v="-23.898479999999999"/>
    <n v="-7.4122000000000003"/>
    <n v="0"/>
    <n v="0"/>
    <n v="0"/>
    <s v=""/>
    <n v="5.3571400000000002"/>
    <n v="2.9757799999999999"/>
    <n v="-175.57515000000004"/>
    <n v="-152.88668667581706"/>
    <n v="-175.86444667581705"/>
    <n v="-10.363099999999999"/>
    <n v="-8.4942188916854633"/>
    <n v="-19.350860000000001"/>
    <n v="-16.789238411457724"/>
    <n v="-3.5782099999999999"/>
    <n v="-3.8533222413655048"/>
    <n v="-29.136779544508691"/>
    <n v="0"/>
    <n v="0"/>
    <n v="0"/>
    <n v="0"/>
    <n v="0"/>
    <n v="0.16839578556281615"/>
    <n v="-1.6227965063117464"/>
    <n v="-1.5317354943632395"/>
    <n v="63.29743828531101"/>
    <n v="0.2345823090552844"/>
    <s v="N"/>
    <s v="N"/>
  </r>
  <r>
    <n v="8592"/>
    <x v="8"/>
    <s v="MEA"/>
    <s v="EGYPT"/>
    <s v="EG"/>
    <s v="EGYPT"/>
    <s v="Local"/>
    <s v="N"/>
    <s v="DDP"/>
    <s v="EG- 6TH OF OCTOBER"/>
    <n v="43886"/>
    <x v="1"/>
    <n v="2020"/>
    <n v="202054032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0859000000000001"/>
    <n v="28.667760000000001"/>
    <n v="26.4"/>
    <s v="EGP"/>
    <n v="1"/>
    <n v="28.59599"/>
    <n v="-16.467420000000001"/>
    <n v="-2.5264000000000002"/>
    <n v="-0.78427999999999998"/>
    <n v="0"/>
    <n v="0"/>
    <n v="0"/>
    <s v=""/>
    <n v="-0.42458000000000001"/>
    <n v="0.36022999999999999"/>
    <n v="-19.842449999999996"/>
    <n v="-16.498639209353996"/>
    <n v="-19.873669209353995"/>
    <n v="-1.1661999999999999"/>
    <n v="-0.95588753090133127"/>
    <n v="-1.8809800000000001"/>
    <n v="-1.6319802668813554"/>
    <n v="-0.35360000000000003"/>
    <n v="-0.38078669070480564"/>
    <n v="-2.9686544884874921"/>
    <n v="0"/>
    <n v="0"/>
    <n v="0"/>
    <n v="0"/>
    <n v="0"/>
    <n v="0.16839578556281615"/>
    <n v="-0.18286098354266206"/>
    <n v="-0.17259998893087353"/>
    <n v="5.6528363132276409"/>
    <n v="0.19718444389194134"/>
    <s v="N"/>
    <s v="N"/>
  </r>
  <r>
    <n v="8592"/>
    <x v="8"/>
    <s v="MEA"/>
    <s v="EGYPT"/>
    <s v="EG"/>
    <s v="EGYPT"/>
    <s v="Local"/>
    <s v="N"/>
    <s v="DDP"/>
    <s v="EG- 6TH OF OCTOBER"/>
    <n v="43886"/>
    <x v="1"/>
    <n v="2020"/>
    <n v="2020540325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4.788399999999999"/>
    <n v="390.41376000000002"/>
    <n v="26.400000000000002"/>
    <s v="EGP"/>
    <n v="1"/>
    <n v="389.42660999999998"/>
    <n v="-224.26257000000001"/>
    <n v="-34.405929999999998"/>
    <n v="-10.680730000000001"/>
    <n v="0"/>
    <n v="0"/>
    <n v="0"/>
    <s v=""/>
    <n v="-5.7820400000000003"/>
    <n v="4.9058299999999999"/>
    <n v="-270.22543999999999"/>
    <n v="-224.6877307187462"/>
    <n v="-270.6506007187462"/>
    <n v="-15.775880000000001"/>
    <n v="-12.930858327041413"/>
    <n v="-25.60341"/>
    <n v="-22.214090466072349"/>
    <n v="-4.80748"/>
    <n v="-5.1771052031378364"/>
    <n v="-40.322053996251597"/>
    <n v="0"/>
    <n v="0"/>
    <n v="0"/>
    <n v="0"/>
    <n v="0"/>
    <n v="0.16839578556281615"/>
    <n v="-2.4903042352171503"/>
    <n v="-2.3505642106136202"/>
    <n v="77.090541074388597"/>
    <n v="0.1974585656878195"/>
    <s v="N"/>
    <s v="N"/>
  </r>
  <r>
    <n v="174"/>
    <x v="17"/>
    <s v="EUROPE"/>
    <s v="EUROPE INCL TURKEY"/>
    <s v="RO"/>
    <s v="ROMANIA"/>
    <s v="Export"/>
    <s v="N"/>
    <s v="DAP"/>
    <s v="BUCHAREST"/>
    <n v="43889"/>
    <x v="1"/>
    <n v="2020"/>
    <n v="202054036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82"/>
    <n v="96.159829999999999"/>
    <n v="25.172730366492146"/>
    <s v="EUR"/>
    <n v="17.298397240819639"/>
    <n v="84.4529"/>
    <n v="-50.814320000000002"/>
    <n v="-7.0460599999999998"/>
    <n v="-2.57328"/>
    <n v="0"/>
    <n v="0"/>
    <n v="0"/>
    <s v=""/>
    <n v="-9.4391800000000003"/>
    <n v="2.9898099999999999"/>
    <n v="-66.883029999999991"/>
    <n v="-50.910654634949552"/>
    <n v="-66.979364634949548"/>
    <n v="-4.3298100000000002"/>
    <n v="-3.5489722090309499"/>
    <n v="-5.3467500000000001"/>
    <n v="-4.6389597401077562"/>
    <n v="-1.0586"/>
    <n v="-1.1399909241518869"/>
    <n v="-9.3279228732905928"/>
    <n v="-1.9231966"/>
    <n v="-1.9080421620288217"/>
    <n v="0.02"/>
    <n v="-1.9231966"/>
    <n v="-1.9212425753247928"/>
    <n v="1.9749650584702378"/>
    <n v="-7.5443665233563086"/>
    <n v="-7.1210246887792445"/>
    <n v="8.9022330656270015"/>
    <n v="9.257746260186818E-2"/>
    <s v="Y"/>
    <s v="Y"/>
  </r>
  <r>
    <n v="503"/>
    <x v="51"/>
    <s v="EUROPE"/>
    <s v="EUROPE INCL TURKEY"/>
    <s v="CZ"/>
    <s v="CZECH REPUBLIC"/>
    <s v="Export"/>
    <s v="N"/>
    <s v="DAP"/>
    <s v="CZ- TÁBOR"/>
    <n v="43872"/>
    <x v="1"/>
    <n v="2020"/>
    <n v="202054023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8.054600000000001"/>
    <n v="954.51170999999999"/>
    <n v="25.08268934636023"/>
    <s v="EUR"/>
    <n v="17.298399346925279"/>
    <n v="928.36690999999996"/>
    <n v="-512.99190999999996"/>
    <n v="-70.413539999999998"/>
    <n v="-25.749569999999999"/>
    <n v="0"/>
    <n v="0"/>
    <n v="0"/>
    <s v=""/>
    <n v="-90.938090000000003"/>
    <n v="29.80124"/>
    <n v="-670.2918699999999"/>
    <n v="-513.96444861474322"/>
    <n v="-671.26440861474316"/>
    <n v="-41.994489999999999"/>
    <n v="-34.421205074224531"/>
    <n v="-53.007069999999999"/>
    <n v="-45.990118047612782"/>
    <n v="-10.514290000000001"/>
    <n v="-11.322685786794771"/>
    <n v="-91.734008908632092"/>
    <n v="-19.090234200000001"/>
    <n v="-18.939806640987488"/>
    <n v="0"/>
    <n v="0"/>
    <n v="0"/>
    <n v="1.7477938437620562"/>
    <n v="-66.511595606827541"/>
    <n v="-62.779388162018016"/>
    <n v="109.79409767361923"/>
    <n v="0.11502645438851582"/>
    <s v="N"/>
    <s v="Y"/>
  </r>
  <r>
    <n v="938"/>
    <x v="16"/>
    <s v="EUROPE"/>
    <s v="EUROPE INCL TURKEY"/>
    <s v="IT"/>
    <s v="ITALY"/>
    <s v="Export"/>
    <s v="N"/>
    <s v="DDP"/>
    <s v="IT-RUTIGLIANO VAT EX."/>
    <n v="43890"/>
    <x v="1"/>
    <n v="2020"/>
    <n v="202054037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673099999999998"/>
    <n v="1037.9078"/>
    <n v="24.32229671619826"/>
    <s v="EUR"/>
    <n v="17.008599976969474"/>
    <n v="922.89121999999998"/>
    <n v="-567.64562999999998"/>
    <n v="-78.711089999999999"/>
    <n v="-28.74607"/>
    <n v="0"/>
    <n v="0"/>
    <n v="0"/>
    <s v=""/>
    <n v="-105.4447"/>
    <n v="33.399030000000003"/>
    <n v="-747.14846"/>
    <n v="-568.72178204821705"/>
    <n v="-748.22461204821707"/>
    <n v="-45.344889999999999"/>
    <n v="-37.167394049984971"/>
    <n v="-59.734180000000002"/>
    <n v="-51.826708959339776"/>
    <n v="-11.8292"/>
    <n v="-12.738693217435765"/>
    <n v="-101.73279622676051"/>
    <n v="-20.758156"/>
    <n v="-20.594585521819013"/>
    <n v="0"/>
    <n v="0"/>
    <n v="0"/>
    <n v="1.085502630112529"/>
    <n v="-46.321762285054959"/>
    <n v="-43.722479791834594"/>
    <n v="123.63332641136878"/>
    <n v="0.11911783147922078"/>
    <s v="N"/>
    <s v="Y"/>
  </r>
  <r>
    <n v="1255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1.551600000000001"/>
    <n v="303.60482000000002"/>
    <n v="26.282490737213895"/>
    <s v="GBP"/>
    <n v="20.217291297760092"/>
    <n v="273.12583000000001"/>
    <n v="-153.6617"/>
    <n v="-21.307079999999999"/>
    <n v="-7.7815700000000003"/>
    <n v="0"/>
    <n v="0"/>
    <n v="0"/>
    <s v=""/>
    <n v="-28.543600000000001"/>
    <n v="9.0410199999999996"/>
    <n v="-202.25292999999996"/>
    <n v="-153.95301441245749"/>
    <n v="-202.54424441245749"/>
    <n v="-12.46241"/>
    <n v="-10.214939396312865"/>
    <n v="-16.161999999999999"/>
    <n v="-14.022512240075102"/>
    <n v="-3.1971500000000002"/>
    <n v="-3.4429642765465762"/>
    <n v="-27.680415912934542"/>
    <n v="-6.0720964000000004"/>
    <n v="-6.0242493893257842"/>
    <n v="0"/>
    <n v="0"/>
    <n v="0"/>
    <n v="1.8308696692449336"/>
    <n v="-21.149474071249774"/>
    <n v="-19.962700188254527"/>
    <n v="47.393210097027676"/>
    <n v="0.15610163928565982"/>
    <s v="N"/>
    <s v="Y"/>
  </r>
  <r>
    <n v="1378"/>
    <x v="58"/>
    <s v="EUROPE"/>
    <s v="EUROPE INCL TURKEY"/>
    <s v="ES"/>
    <s v="SPAIN"/>
    <s v="Export"/>
    <s v="N"/>
    <s v="DDP"/>
    <s v="ES-OLLERIA (VALENCIA) VAT EX"/>
    <n v="43871"/>
    <x v="1"/>
    <n v="2020"/>
    <n v="202054022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5.3947"/>
    <n v="2716.50839"/>
    <n v="25.774620450553964"/>
    <s v="EUR"/>
    <n v="17.298402045381909"/>
    <n v="2453.4328300000002"/>
    <n v="-1414.94607"/>
    <n v="-194.82503"/>
    <n v="-71.216790000000003"/>
    <n v="0"/>
    <n v="0"/>
    <n v="0"/>
    <s v=""/>
    <n v="-254.51343"/>
    <n v="82.521929999999998"/>
    <n v="-1852.97939"/>
    <n v="-1417.6285483471815"/>
    <n v="-1855.6618683471816"/>
    <n v="-113.38630000000001"/>
    <n v="-92.938218440265516"/>
    <n v="-146.96475000000001"/>
    <n v="-127.50990011969914"/>
    <n v="-29.10811"/>
    <n v="-31.34609977254372"/>
    <n v="-251.79421833250836"/>
    <n v="-54.330167799999998"/>
    <n v="-53.90205600015134"/>
    <n v="0"/>
    <n v="0"/>
    <n v="0"/>
    <n v="1.1813387361707079"/>
    <n v="-124.50684169709092"/>
    <n v="-117.52031014162328"/>
    <n v="437.6299371785355"/>
    <n v="0.1611001603343237"/>
    <s v="N"/>
    <s v="Y"/>
  </r>
  <r>
    <n v="1380"/>
    <x v="30"/>
    <s v="EUROPE"/>
    <s v="EUROPE INCL TURKEY"/>
    <s v="ES"/>
    <s v="SPAIN"/>
    <s v="Export"/>
    <s v="N"/>
    <s v="DDP"/>
    <s v="ES- BENIAJAN (MURCIA) VAT EX"/>
    <n v="43889"/>
    <x v="1"/>
    <n v="2020"/>
    <n v="202054035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82.415700000000001"/>
    <n v="2032.5751499999999"/>
    <n v="24.662475110931531"/>
    <s v="EUR"/>
    <n v="17.008601416315155"/>
    <n v="1841.3358800000001"/>
    <n v="-1096.3092300000001"/>
    <n v="-152.01679999999999"/>
    <n v="-55.51802"/>
    <n v="0"/>
    <n v="0"/>
    <n v="0"/>
    <s v=""/>
    <n v="-203.64803000000001"/>
    <n v="64.504390000000001"/>
    <n v="-1442.9876900000002"/>
    <n v="-1098.3876313141154"/>
    <n v="-1445.0660913141155"/>
    <n v="-88.795079999999999"/>
    <n v="-72.781778234767785"/>
    <n v="-115.32008"/>
    <n v="-100.0542775229823"/>
    <n v="-22.817240000000002"/>
    <n v="-24.5715534802526"/>
    <n v="-197.40760923800269"/>
    <n v="-40.651502999999998"/>
    <n v="-40.331176580616422"/>
    <n v="0"/>
    <n v="0"/>
    <n v="0"/>
    <n v="1.1813387361707079"/>
    <n v="-97.360858878624214"/>
    <n v="-91.897587113384077"/>
    <n v="257.87268575388117"/>
    <n v="0.12686993922654283"/>
    <s v="N"/>
    <s v="Y"/>
  </r>
  <r>
    <n v="2135"/>
    <x v="53"/>
    <s v="EUROPE"/>
    <s v="EUROPE INCL TURKEY"/>
    <s v="GB"/>
    <s v="UNITED KINGDOM"/>
    <s v="Export"/>
    <s v="N"/>
    <s v="DDP"/>
    <s v="GB- DUNHOLME LINCOLN VAT EXCL"/>
    <n v="43890"/>
    <x v="1"/>
    <n v="2020"/>
    <n v="202054036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7.2453"/>
    <n v="449.76294000000001"/>
    <n v="26.080319855264914"/>
    <s v="GBP"/>
    <n v="20.217299185964389"/>
    <n v="409.18036000000001"/>
    <n v="-229.40021999999999"/>
    <n v="-31.809170000000002"/>
    <n v="-11.617050000000001"/>
    <n v="0"/>
    <n v="0"/>
    <n v="0"/>
    <s v=""/>
    <n v="-42.612909999999999"/>
    <n v="13.497389999999999"/>
    <n v="-301.94195999999999"/>
    <n v="-229.83512076126269"/>
    <n v="-302.37686076126272"/>
    <n v="-18.888500000000001"/>
    <n v="-15.482148540070142"/>
    <n v="-24.138110000000001"/>
    <n v="-20.942763452993393"/>
    <n v="-4.7792300000000001"/>
    <n v="-5.1466831895280771"/>
    <n v="-41.571595182591608"/>
    <n v="-8.9952588000000002"/>
    <n v="-8.9243778034761423"/>
    <n v="0"/>
    <n v="0"/>
    <n v="0"/>
    <n v="1.8308696692449336"/>
    <n v="-31.573896707029654"/>
    <n v="-29.802170570008119"/>
    <n v="67.087935682661424"/>
    <n v="0.14916288052248464"/>
    <s v="N"/>
    <s v="Y"/>
  </r>
  <r>
    <n v="3242"/>
    <x v="24"/>
    <s v="EUROPE"/>
    <s v="EUROPE INCL TURKEY"/>
    <s v="DE"/>
    <s v="GERMANY"/>
    <s v="Export"/>
    <s v="N"/>
    <s v="DAP"/>
    <s v="DE- REMSCHEID"/>
    <n v="43872"/>
    <x v="1"/>
    <n v="2020"/>
    <n v="202054023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8.6236999999999995"/>
    <n v="211.83015"/>
    <n v="24.56371974906363"/>
    <s v="EUR"/>
    <n v="17.298400013567193"/>
    <n v="193.5703"/>
    <n v="-114.71407000000001"/>
    <n v="-15.90652"/>
    <n v="-5.8092199999999998"/>
    <n v="0"/>
    <n v="0"/>
    <n v="0"/>
    <s v=""/>
    <n v="-21.309059999999999"/>
    <n v="6.74953"/>
    <n v="-150.98934"/>
    <n v="-114.93154684623208"/>
    <n v="-151.20681684623207"/>
    <n v="-9.1798500000000001"/>
    <n v="-7.5243561572153892"/>
    <n v="-12.06413"/>
    <n v="-10.467108686477989"/>
    <n v="-2.3858899999999998"/>
    <n v="-2.5693301965093003"/>
    <n v="-20.560795040202677"/>
    <n v="-4.2366030000000006"/>
    <n v="-4.2032193420983548"/>
    <n v="0"/>
    <n v="0"/>
    <n v="0"/>
    <n v="1.8112953915464867"/>
    <n v="-15.620068068079435"/>
    <n v="-14.743569259108849"/>
    <n v="21.115749512358047"/>
    <n v="9.9682455553933402E-2"/>
    <s v="N"/>
    <s v="Y"/>
  </r>
  <r>
    <n v="3242"/>
    <x v="24"/>
    <s v="EUROPE"/>
    <s v="EUROPE INCL TURKEY"/>
    <s v="DE"/>
    <s v="GERMANY"/>
    <s v="Export"/>
    <s v="N"/>
    <s v="DAP"/>
    <s v="DE-REMSCHEID"/>
    <n v="43889"/>
    <x v="1"/>
    <n v="2020"/>
    <n v="202054036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92"/>
    <n v="146.00201000000001"/>
    <n v="24.662501689189192"/>
    <s v="EUR"/>
    <n v="17.298400013567193"/>
    <n v="130.85346999999999"/>
    <n v="-78.748919999999998"/>
    <n v="-10.919510000000001"/>
    <n v="-3.9878999999999998"/>
    <n v="0"/>
    <n v="0"/>
    <n v="0"/>
    <s v=""/>
    <n v="-14.628310000000001"/>
    <n v="4.6334200000000001"/>
    <n v="-103.65122"/>
    <n v="-78.898213515309692"/>
    <n v="-103.80051351530969"/>
    <n v="-6.2769300000000001"/>
    <n v="-5.1449486531816966"/>
    <n v="-8.28538"/>
    <n v="-7.1885807736464207"/>
    <n v="-1.6400999999999999"/>
    <n v="-1.7661998060660398"/>
    <n v="-14.099729232894157"/>
    <n v="-2.9200402000000003"/>
    <n v="-2.8970308165161445"/>
    <n v="0"/>
    <n v="0"/>
    <n v="0"/>
    <n v="1.8112953915464867"/>
    <n v="-10.722868717955201"/>
    <n v="-10.121169569201665"/>
    <n v="15.08356686607836"/>
    <n v="0.10331067953159247"/>
    <s v="N"/>
    <s v="Y"/>
  </r>
  <r>
    <n v="3425"/>
    <x v="0"/>
    <s v="EUROPE"/>
    <s v="EUROPE INCL TURKEY"/>
    <s v="IT"/>
    <s v="ITALY"/>
    <s v="Export"/>
    <s v="Y"/>
    <s v="CIF"/>
    <s v="IT- GENOVA"/>
    <n v="43871"/>
    <x v="1"/>
    <n v="2020"/>
    <n v="202054022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9.923999999999999"/>
    <n v="485.96118999999999"/>
    <n v="24.390744328448104"/>
    <s v="EUR"/>
    <n v="17.541400252140559"/>
    <n v="472.25653"/>
    <n v="-265.03280999999998"/>
    <n v="-36.750059999999998"/>
    <n v="-13.4215"/>
    <n v="0"/>
    <n v="0"/>
    <n v="0"/>
    <s v=""/>
    <n v="-49.231960000000001"/>
    <n v="15.59395"/>
    <n v="-348.84237999999999"/>
    <n v="-265.53526361939316"/>
    <n v="-349.34483361939317"/>
    <n v="-21.437339999999999"/>
    <n v="-17.571330819492665"/>
    <n v="-27.876539999999999"/>
    <n v="-24.186308833123572"/>
    <n v="-5.5147500000000003"/>
    <n v="-5.9387539665280737"/>
    <n v="-47.69639361914431"/>
    <n v="0"/>
    <n v="0"/>
    <n v="0"/>
    <n v="0"/>
    <n v="0"/>
    <n v="1.085502630112529"/>
    <n v="-21.627554402362026"/>
    <n v="-20.413953693837861"/>
    <n v="68.506009067624632"/>
    <n v="0.14097012369984654"/>
    <s v="N"/>
    <s v="N"/>
  </r>
  <r>
    <n v="3425"/>
    <x v="0"/>
    <s v="EUROPE"/>
    <s v="EUROPE INCL TURKEY"/>
    <s v="IT"/>
    <s v="ITALY"/>
    <s v="Export"/>
    <s v="Y"/>
    <s v="CIF"/>
    <s v="IT- RAVENNA"/>
    <n v="43871"/>
    <x v="1"/>
    <n v="2020"/>
    <n v="202054022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2466999999999997"/>
    <n v="103.06594"/>
    <n v="24.269654084347849"/>
    <s v="EUR"/>
    <n v="17.541400252140559"/>
    <n v="100.14597000000001"/>
    <n v="-56.490430000000003"/>
    <n v="-7.8330900000000003"/>
    <n v="-2.8607200000000002"/>
    <n v="0"/>
    <n v="0"/>
    <n v="0"/>
    <s v=""/>
    <n v="-10.49352"/>
    <n v="3.32376"/>
    <n v="-74.354000000000013"/>
    <n v="-56.597525498910414"/>
    <n v="-74.461095498910424"/>
    <n v="-4.6753099999999996"/>
    <n v="-3.8321647505559109"/>
    <n v="-5.9430300000000003"/>
    <n v="-5.156305588301791"/>
    <n v="-1.17624"/>
    <n v="-1.2666757270209856"/>
    <n v="-10.255146065878687"/>
    <n v="0"/>
    <n v="0"/>
    <n v="0"/>
    <n v="0"/>
    <n v="0"/>
    <n v="1.085502630112529"/>
    <n v="-4.6098040192988767"/>
    <n v="-4.3511311559737633"/>
    <n v="13.998567279237122"/>
    <n v="0.13582146807410014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5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5568"/>
    <n v="215.74557999999999"/>
    <n v="28.549859728985812"/>
    <s v="EUR"/>
    <n v="17.541400252140559"/>
    <n v="210.41041999999999"/>
    <n v="-100.52197"/>
    <n v="-13.938610000000001"/>
    <n v="-5.0905300000000002"/>
    <n v="0"/>
    <n v="0"/>
    <n v="0"/>
    <s v=""/>
    <n v="-18.67277"/>
    <n v="5.9144899999999998"/>
    <n v="-132.30939000000001"/>
    <n v="-100.7125412264645"/>
    <n v="-132.49996122646451"/>
    <n v="-8.2711299999999994"/>
    <n v="-6.7795146917029054"/>
    <n v="-10.57592"/>
    <n v="-9.1759044456165739"/>
    <n v="-2.0934400000000002"/>
    <n v="-2.2543950503084513"/>
    <n v="-18.209814187627931"/>
    <n v="0"/>
    <n v="0"/>
    <n v="0"/>
    <n v="0"/>
    <n v="0"/>
    <n v="1.085502630112529"/>
    <n v="-8.2029262752343595"/>
    <n v="-7.7426302586626168"/>
    <n v="57.293174327244941"/>
    <n v="0.26555897148504709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6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2137"/>
    <n v="28.233689999999999"/>
    <n v="23.26249485045728"/>
    <s v="EUR"/>
    <n v="17.541400252140559"/>
    <n v="27.357749999999999"/>
    <n v="-16.144839999999999"/>
    <n v="-2.23868"/>
    <n v="-0.81759000000000004"/>
    <n v="0"/>
    <n v="0"/>
    <n v="0"/>
    <s v=""/>
    <n v="-2.9990600000000001"/>
    <n v="0.94991999999999999"/>
    <n v="-21.250249999999998"/>
    <n v="-16.175447656812466"/>
    <n v="-21.280857656812465"/>
    <n v="-1.3108900000000001"/>
    <n v="-1.0744841411278052"/>
    <n v="-1.6984999999999999"/>
    <n v="-1.4736565424927335"/>
    <n v="-0.33617000000000002"/>
    <n v="-0.36201657752894378"/>
    <n v="-2.9101572611494828"/>
    <n v="0"/>
    <n v="0"/>
    <n v="0"/>
    <n v="0"/>
    <n v="0"/>
    <n v="1.085502630112529"/>
    <n v="-1.3174745421675764"/>
    <n v="-1.2435462556821428"/>
    <n v="2.7991288263559091"/>
    <n v="9.9141445073453349E-2"/>
    <s v="N"/>
    <s v="N"/>
  </r>
  <r>
    <n v="3425"/>
    <x v="0"/>
    <s v="EUROPE"/>
    <s v="EUROPE INCL TURKEY"/>
    <s v="IT"/>
    <s v="ITALY"/>
    <s v="Export"/>
    <s v="Y"/>
    <s v="CIF"/>
    <s v="IT- RAVENNA"/>
    <n v="43886"/>
    <x v="1"/>
    <n v="2020"/>
    <n v="202054032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6714000000000002"/>
    <n v="110.71228000000001"/>
    <n v="23.70002140685876"/>
    <s v="EUR"/>
    <n v="17.541400252140559"/>
    <n v="107.35914"/>
    <n v="-62.139830000000003"/>
    <n v="-8.61646"/>
    <n v="-3.1468099999999999"/>
    <n v="0"/>
    <n v="0"/>
    <n v="0"/>
    <s v=""/>
    <n v="-11.54298"/>
    <n v="3.65618"/>
    <n v="-81.789900000000003"/>
    <n v="-62.257635725608004"/>
    <n v="-81.907705725607997"/>
    <n v="-5.0822000000000003"/>
    <n v="-4.1656762215286802"/>
    <n v="-6.5368199999999996"/>
    <n v="-5.6714910568721519"/>
    <n v="-1.2935300000000001"/>
    <n v="-1.392983619986955"/>
    <n v="-11.230150898387787"/>
    <n v="0"/>
    <n v="0"/>
    <n v="0"/>
    <n v="0"/>
    <n v="0"/>
    <n v="1.085502630112529"/>
    <n v="-5.0708169863076682"/>
    <n v="-4.7862750093050694"/>
    <n v="12.788148366699154"/>
    <n v="0.1155079487722514"/>
    <s v="N"/>
    <s v="N"/>
  </r>
  <r>
    <n v="3425"/>
    <x v="0"/>
    <s v="EUROPE"/>
    <s v="EUROPE INCL TURKEY"/>
    <s v="IT"/>
    <s v="ITALY"/>
    <s v="Export"/>
    <s v="Y"/>
    <s v="CIF"/>
    <s v="IT- RAVENNA"/>
    <n v="43888"/>
    <x v="1"/>
    <n v="2020"/>
    <n v="202054035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311700000000002"/>
    <n v="996.01341000000002"/>
    <n v="23.539905274427639"/>
    <s v="EUR"/>
    <n v="17.541400252140559"/>
    <n v="958.51351999999997"/>
    <n v="-562.83816999999999"/>
    <n v="-78.044470000000004"/>
    <n v="-28.502600000000001"/>
    <n v="0"/>
    <n v="0"/>
    <n v="0"/>
    <s v=""/>
    <n v="-104.55175"/>
    <n v="33.11618"/>
    <n v="-740.82081000000005"/>
    <n v="-563.90520798540695"/>
    <n v="-741.88784798540701"/>
    <n v="-45.685090000000002"/>
    <n v="-37.446242393333144"/>
    <n v="-59.211840000000002"/>
    <n v="-51.373515106878394"/>
    <n v="-11.718730000000001"/>
    <n v="-12.61972968315364"/>
    <n v="-101.43948718336517"/>
    <n v="0"/>
    <n v="0"/>
    <n v="0"/>
    <n v="0"/>
    <n v="0"/>
    <n v="1.085502630112529"/>
    <n v="-45.929461634532295"/>
    <n v="-43.352192557094938"/>
    <n v="109.3338822741329"/>
    <n v="0.1097714962232616"/>
    <s v="N"/>
    <s v="N"/>
  </r>
  <r>
    <n v="3425"/>
    <x v="0"/>
    <s v="EUROPE"/>
    <s v="EUROPE INCL TURKEY"/>
    <s v="IT"/>
    <s v="ITALY"/>
    <s v="Export"/>
    <s v="Y"/>
    <s v="CIF"/>
    <s v="IT- TRIESTE"/>
    <n v="43870"/>
    <x v="1"/>
    <n v="2020"/>
    <n v="202054022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5.254300000000001"/>
    <n v="632.74989000000005"/>
    <n v="25.055134769128426"/>
    <s v="EUR"/>
    <n v="17.541400252140559"/>
    <n v="617.74986999999999"/>
    <n v="-356.25952999999998"/>
    <n v="-47.270090000000003"/>
    <n v="-16.987120000000001"/>
    <n v="0"/>
    <n v="0"/>
    <n v="0"/>
    <s v=""/>
    <n v="-52.794890000000002"/>
    <n v="17.509329999999999"/>
    <n v="-455.8023"/>
    <n v="-356.93493275595239"/>
    <n v="-456.47770275595235"/>
    <n v="-25.442530000000001"/>
    <n v="-20.854224988495158"/>
    <n v="-35.11983"/>
    <n v="-30.470749043704789"/>
    <n v="-6.94"/>
    <n v="-7.4735849363443192"/>
    <n v="-58.798558968544263"/>
    <n v="0"/>
    <n v="0"/>
    <n v="0"/>
    <n v="0"/>
    <n v="0"/>
    <n v="1.085502630112529"/>
    <n v="-27.413609071650843"/>
    <n v="-25.875331799352018"/>
    <n v="91.598296476151432"/>
    <n v="0.14476224796522907"/>
    <s v="N"/>
    <s v="N"/>
  </r>
  <r>
    <n v="3425"/>
    <x v="0"/>
    <s v="EUROPE"/>
    <s v="EUROPE INCL TURKEY"/>
    <s v="IT"/>
    <s v="ITALY"/>
    <s v="Export"/>
    <s v="Y"/>
    <s v="CIF"/>
    <s v="IT- VENICE"/>
    <n v="43888"/>
    <x v="1"/>
    <n v="2020"/>
    <n v="202054035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6.665099999999999"/>
    <n v="404.76657999999998"/>
    <n v="24.288277898122423"/>
    <s v="EUR"/>
    <n v="17.541400252140559"/>
    <n v="389.75121999999999"/>
    <n v="-221.6823"/>
    <n v="-30.738990000000001"/>
    <n v="-11.226179999999999"/>
    <n v="0"/>
    <n v="0"/>
    <n v="0"/>
    <s v=""/>
    <n v="-41.179279999999999"/>
    <n v="13.04331"/>
    <n v="-291.78343999999998"/>
    <n v="-222.10256899986612"/>
    <n v="-292.20370899986614"/>
    <n v="-18.171669999999999"/>
    <n v="-14.894591638358596"/>
    <n v="-23.312290000000001"/>
    <n v="-20.226263573145676"/>
    <n v="-4.6098600000000003"/>
    <n v="-4.964291102976401"/>
    <n v="-40.085146314480674"/>
    <n v="0"/>
    <n v="0"/>
    <n v="0"/>
    <n v="0"/>
    <n v="0"/>
    <n v="1.085502630112529"/>
    <n v="-18.090009881088307"/>
    <n v="-17.074913657055681"/>
    <n v="55.402811028597476"/>
    <n v="0.13687595213171375"/>
    <s v="N"/>
    <s v="N"/>
  </r>
  <r>
    <n v="3712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805399999999999"/>
    <n v="577.54665"/>
    <n v="25.324995395827305"/>
    <s v="EUR"/>
    <n v="17.586801633018286"/>
    <n v="565.99564999999996"/>
    <n v="-355.44020999999998"/>
    <n v="-43.76437"/>
    <n v="-16.243459999999999"/>
    <n v="0"/>
    <n v="0"/>
    <n v="0"/>
    <s v=""/>
    <n v="-32.591439999999999"/>
    <n v="17.979569999999999"/>
    <n v="-430.05990999999995"/>
    <n v="-356.11405947543801"/>
    <n v="-430.73375947543798"/>
    <n v="-23.792380000000001"/>
    <n v="-19.50166298445054"/>
    <n v="-29.8582"/>
    <n v="-25.905641317077741"/>
    <n v="-6.02318"/>
    <n v="-6.4862748295231087"/>
    <n v="-51.893579131051396"/>
    <n v="-11.550933000000001"/>
    <n v="-11.459913757527474"/>
    <n v="0"/>
    <n v="0"/>
    <n v="0"/>
    <n v="1.7775090546302619"/>
    <n v="-40.536804994464973"/>
    <n v="-38.262137487110756"/>
    <n v="45.197260148872395"/>
    <n v="7.8257332371112182E-2"/>
    <s v="N"/>
    <s v="Y"/>
  </r>
  <r>
    <n v="3712"/>
    <x v="25"/>
    <s v="EUROPE"/>
    <s v="EUROPE INCL TURKEY"/>
    <s v="FR"/>
    <s v="FRANCE"/>
    <s v="Export"/>
    <s v="N"/>
    <s v="DDP"/>
    <s v="FR- MONSWILLER VAT EXCLUDED"/>
    <n v="43873"/>
    <x v="1"/>
    <n v="2020"/>
    <n v="202054024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214600000000001"/>
    <n v="550.63678000000004"/>
    <n v="24.787157094883547"/>
    <s v="EUR"/>
    <n v="17.586801633018286"/>
    <n v="499.87027999999998"/>
    <n v="-346.23210999999998"/>
    <n v="-42.630609999999997"/>
    <n v="-15.822649999999999"/>
    <n v="0"/>
    <n v="0"/>
    <n v="0"/>
    <s v=""/>
    <n v="-31.747129999999999"/>
    <n v="17.5138"/>
    <n v="-418.9187"/>
    <n v="-346.88850260595558"/>
    <n v="-419.57509260595555"/>
    <n v="-23.042649999999998"/>
    <n v="-18.887139267641537"/>
    <n v="-29.113679999999999"/>
    <n v="-25.259679133376419"/>
    <n v="-5.8852500000000001"/>
    <n v="-6.3377400211268586"/>
    <n v="-50.484558422144815"/>
    <n v="-11.012735600000001"/>
    <n v="-10.925957254747525"/>
    <n v="0"/>
    <n v="0"/>
    <n v="0"/>
    <n v="1.7775090546302619"/>
    <n v="-39.48665264498942"/>
    <n v="-37.270913003989001"/>
    <n v="32.380258713163151"/>
    <n v="5.8805114168296473E-2"/>
    <s v="N"/>
    <s v="Y"/>
  </r>
  <r>
    <n v="3712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7.148"/>
    <n v="422.37087000000002"/>
    <n v="24.630911476557035"/>
    <s v="EUR"/>
    <n v="17.586801633018286"/>
    <n v="378.62344999999999"/>
    <n v="-267.26513"/>
    <n v="-32.907609999999998"/>
    <n v="-12.21391"/>
    <n v="0"/>
    <n v="0"/>
    <n v="0"/>
    <s v=""/>
    <n v="-24.506419999999999"/>
    <n v="13.519349999999999"/>
    <n v="-323.37371999999999"/>
    <n v="-267.77181568886277"/>
    <n v="-323.88040568886277"/>
    <n v="-17.812889999999999"/>
    <n v="-14.600514011590651"/>
    <n v="-22.470109999999998"/>
    <n v="-19.495569391834795"/>
    <n v="-4.5408200000000001"/>
    <n v="-4.8899429323704622"/>
    <n v="-38.986026335795906"/>
    <n v="-8.4474174000000009"/>
    <n v="-8.3808532936548907"/>
    <n v="0"/>
    <n v="0"/>
    <n v="0"/>
    <n v="1.7775090546302619"/>
    <n v="-30.480725268799731"/>
    <n v="-28.770340955605921"/>
    <n v="22.353243726080546"/>
    <n v="5.2923260844386699E-2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7.931600000000003"/>
    <n v="1168.6031800000001"/>
    <n v="24.380641998180742"/>
    <s v="EUR"/>
    <n v="17.586801633018286"/>
    <n v="1049.25353"/>
    <n v="-637.59514000000001"/>
    <n v="-88.410449999999997"/>
    <n v="-32.28837"/>
    <n v="0"/>
    <n v="0"/>
    <n v="0"/>
    <s v=""/>
    <n v="-118.43845"/>
    <n v="37.514710000000001"/>
    <n v="-839.21769999999992"/>
    <n v="-638.80390349535935"/>
    <n v="-840.42646349535937"/>
    <n v="-50.038629999999998"/>
    <n v="-41.014665134955656"/>
    <n v="-66.960400000000007"/>
    <n v="-58.096338856597264"/>
    <n v="-13.20271"/>
    <n v="-14.217806134715056"/>
    <n v="-113.32881012626798"/>
    <n v="-23.372063600000001"/>
    <n v="-23.187896007313618"/>
    <n v="0"/>
    <n v="0"/>
    <n v="0"/>
    <n v="1.7775090546302619"/>
    <n v="-85.198853002915868"/>
    <n v="-80.418035604602338"/>
    <n v="111.24197476645678"/>
    <n v="9.5192257449151191E-2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1.014200000000001"/>
    <n v="268.53327999999999"/>
    <n v="24.380643169726351"/>
    <s v="EUR"/>
    <n v="17.586801633018286"/>
    <n v="236.93242000000001"/>
    <n v="-146.51301000000001"/>
    <n v="-20.315840000000001"/>
    <n v="-7.4195399999999996"/>
    <n v="0"/>
    <n v="0"/>
    <n v="0"/>
    <s v=""/>
    <n v="-27.21594"/>
    <n v="8.6205099999999995"/>
    <n v="-192.84382000000002"/>
    <n v="-146.79077180678419"/>
    <n v="-193.12158180678421"/>
    <n v="-12.7247"/>
    <n v="-10.429928026462161"/>
    <n v="-15.44669"/>
    <n v="-13.401893304890836"/>
    <n v="-3.0712700000000002"/>
    <n v="-3.3074059376723652"/>
    <n v="-27.139227269025362"/>
    <n v="-5.3706655999999997"/>
    <n v="-5.3283457359262272"/>
    <n v="0"/>
    <n v="0"/>
    <n v="0"/>
    <n v="1.7775090546302619"/>
    <n v="-19.577840229508631"/>
    <n v="-18.479256435341423"/>
    <n v="24.464868752922772"/>
    <n v="9.1105537283582783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88"/>
    <x v="1"/>
    <n v="2020"/>
    <n v="202054034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2.012499999999999"/>
    <n v="297.50403999999997"/>
    <n v="24.766205202913632"/>
    <s v="GBP"/>
    <n v="20.219198278304958"/>
    <n v="262.46523000000002"/>
    <n v="-159.79266999999999"/>
    <n v="-22.157209999999999"/>
    <n v="-8.0920400000000008"/>
    <n v="0"/>
    <n v="0"/>
    <n v="0"/>
    <s v=""/>
    <n v="-29.682569999999998"/>
    <n v="9.4017999999999997"/>
    <n v="-210.32268999999997"/>
    <n v="-160.09560760758902"/>
    <n v="-210.62562760758902"/>
    <n v="-13.133599999999999"/>
    <n v="-10.765087014101978"/>
    <n v="-16.81232"/>
    <n v="-14.586744399459191"/>
    <n v="-3.3281299999999998"/>
    <n v="-3.5840147311521058"/>
    <n v="-28.935846144713274"/>
    <n v="-5.9500807999999994"/>
    <n v="-5.9031952499698574"/>
    <n v="0"/>
    <n v="0"/>
    <n v="0"/>
    <n v="1.8308696692449336"/>
    <n v="-21.993321901804762"/>
    <n v="-20.759196649070905"/>
    <n v="31.280174348656917"/>
    <n v="0.10514201537786486"/>
    <s v="N"/>
    <s v="Y"/>
  </r>
  <r>
    <n v="5680"/>
    <x v="0"/>
    <s v="EUROPE"/>
    <s v="EUROPE INCL TURKEY"/>
    <s v="GB"/>
    <s v="UNITED KINGDOM"/>
    <s v="Export"/>
    <s v="Y"/>
    <s v="CIF"/>
    <s v="GB- FELIXSTOWE PORT"/>
    <n v="43877"/>
    <x v="1"/>
    <n v="2020"/>
    <n v="202054025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6.2697000000000003"/>
    <n v="148.85177999999999"/>
    <n v="23.741451744102587"/>
    <s v="EUR"/>
    <n v="17.541400132028237"/>
    <n v="144.53539000000001"/>
    <n v="-84.708519999999993"/>
    <n v="-11.60721"/>
    <n v="-4.2456100000000001"/>
    <n v="0"/>
    <n v="0"/>
    <n v="0"/>
    <s v=""/>
    <n v="-14.895569999999999"/>
    <n v="4.9103500000000002"/>
    <n v="-110.54656"/>
    <n v="-84.869111824338418"/>
    <n v="-110.70715182433841"/>
    <n v="-6.8319999999999999"/>
    <n v="-5.5999173478973558"/>
    <n v="-8.7208400000000008"/>
    <n v="-7.5663955973107644"/>
    <n v="-1.7281899999999999"/>
    <n v="-1.8610626442566121"/>
    <n v="-15.027375589464732"/>
    <n v="0"/>
    <n v="0"/>
    <n v="0"/>
    <n v="0"/>
    <n v="0"/>
    <n v="1.8308696692449336"/>
    <n v="-11.479003565264961"/>
    <n v="-10.834874941159615"/>
    <n v="12.282377645037233"/>
    <n v="8.2514146925466617E-2"/>
    <s v="N"/>
    <s v="N"/>
  </r>
  <r>
    <n v="6250"/>
    <x v="56"/>
    <s v="EUROPE"/>
    <s v="EUROPE INCL TURKEY"/>
    <s v="ES"/>
    <s v="SPAIN"/>
    <s v="Export"/>
    <s v="N"/>
    <s v="DDP"/>
    <s v="ES- OLLERIA - VALENCIA VAT EX"/>
    <n v="43878"/>
    <x v="1"/>
    <n v="2020"/>
    <n v="202054027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3.284799999999997"/>
    <n v="825.52895999999998"/>
    <n v="24.801980483584099"/>
    <s v="EUR"/>
    <n v="17.104799443542781"/>
    <n v="819.23680000000002"/>
    <n v="-449.46359000000001"/>
    <n v="-61.61298"/>
    <n v="-22.5352"/>
    <n v="0"/>
    <n v="0"/>
    <n v="0"/>
    <s v=""/>
    <n v="-79.188140000000004"/>
    <n v="26.067820000000001"/>
    <n v="-586.73208999999997"/>
    <n v="-450.31569056664665"/>
    <n v="-587.58419056664661"/>
    <n v="-36.837580000000003"/>
    <n v="-30.194292051603728"/>
    <n v="-46.340110000000003"/>
    <n v="-40.205714619566059"/>
    <n v="-9.1967300000000005"/>
    <n v="-9.9038246097443636"/>
    <n v="-80.303831280914153"/>
    <n v="-16.510579199999999"/>
    <n v="-16.380478851260495"/>
    <n v="0"/>
    <n v="0"/>
    <n v="0"/>
    <n v="1.1813387361707079"/>
    <n v="-39.320623565694774"/>
    <n v="-37.114200419963261"/>
    <n v="104.14625888121546"/>
    <n v="0.12615700227065985"/>
    <s v="N"/>
    <s v="Y"/>
  </r>
  <r>
    <n v="7070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7376999999999998"/>
    <n v="105.92612"/>
    <n v="28.339920271824919"/>
    <s v="USD"/>
    <n v="15.74439954341605"/>
    <n v="101.25649"/>
    <n v="-49.719589999999997"/>
    <n v="-6.8942399999999999"/>
    <n v="-2.5178500000000001"/>
    <n v="0"/>
    <n v="0"/>
    <n v="0"/>
    <s v=""/>
    <n v="-9.2358100000000007"/>
    <n v="2.9253900000000002"/>
    <n v="-65.442100000000011"/>
    <n v="-49.813849227565996"/>
    <n v="-65.536359227565995"/>
    <n v="-4.1068699999999998"/>
    <n v="-3.3662372011942638"/>
    <n v="-5.2219300000000004"/>
    <n v="-4.5306631197757321"/>
    <n v="-1.02979"/>
    <n v="-1.1089658546971204"/>
    <n v="-9.0058661756671157"/>
    <n v="-2.1185223999999998"/>
    <n v="-2.1018288303975203"/>
    <n v="0"/>
    <n v="0"/>
    <n v="0"/>
    <n v="1.9483556312766774"/>
    <n v="-7.2823688430228373"/>
    <n v="-6.8737286508307145"/>
    <n v="22.408337115538654"/>
    <n v="0.21154685091400172"/>
    <s v="N"/>
    <s v="Y"/>
  </r>
  <r>
    <n v="7070"/>
    <x v="50"/>
    <s v="MEA"/>
    <s v="REST OF AFRICA"/>
    <s v="KE"/>
    <s v="KENYA"/>
    <s v="Export"/>
    <s v="N"/>
    <s v="CFR"/>
    <s v="KE- MOMBASA ICD EMBAKASI."/>
    <n v="43890"/>
    <x v="1"/>
    <n v="2020"/>
    <n v="202054037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0.6877"/>
    <n v="589.03684999999996"/>
    <n v="28.472805096748306"/>
    <s v="USD"/>
    <n v="15.74439954341605"/>
    <n v="538.14639999999997"/>
    <n v="-275.19180999999998"/>
    <n v="-38.158720000000002"/>
    <n v="-13.935930000000001"/>
    <n v="0"/>
    <n v="0"/>
    <n v="0"/>
    <s v=""/>
    <n v="-51.11891"/>
    <n v="16.191590000000001"/>
    <n v="-362.21377999999993"/>
    <n v="-275.71352322094748"/>
    <n v="-362.73549322094749"/>
    <n v="-22.543099999999999"/>
    <n v="-18.477678097977879"/>
    <n v="-28.945399999999999"/>
    <n v="-25.113675646199102"/>
    <n v="-5.7263400000000004"/>
    <n v="-6.166612156251575"/>
    <n v="-49.757965900428559"/>
    <n v="-11.780737"/>
    <n v="-11.687906943976989"/>
    <n v="0"/>
    <n v="0"/>
    <n v="0"/>
    <n v="1.9483556312766774"/>
    <n v="-40.306996793162519"/>
    <n v="-38.045224659493961"/>
    <n v="126.81025927515296"/>
    <n v="0.21528408498577462"/>
    <s v="N"/>
    <s v="Y"/>
  </r>
  <r>
    <n v="8227"/>
    <x v="32"/>
    <s v="EUROPE"/>
    <s v="EUROPE INCL TURKEY"/>
    <s v="GB"/>
    <s v="UNITED KINGDOM"/>
    <s v="Export"/>
    <s v="N"/>
    <s v="DDP"/>
    <s v="WIGAN UK - VAT EXCL"/>
    <n v="43870"/>
    <x v="1"/>
    <n v="2020"/>
    <n v="202054022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8682999999999996"/>
    <n v="125.85661"/>
    <n v="25.852270813220223"/>
    <s v="GBP"/>
    <n v="20.517700391117508"/>
    <n v="114.79161000000001"/>
    <n v="-75.876310000000004"/>
    <n v="-9.3424399999999999"/>
    <n v="-3.4675199999999999"/>
    <n v="0"/>
    <n v="0"/>
    <n v="0"/>
    <s v=""/>
    <n v="-6.9573499999999999"/>
    <n v="3.83813"/>
    <n v="-91.805489999999992"/>
    <n v="-76.020157573384225"/>
    <n v="-91.949337573384227"/>
    <n v="-5.23055"/>
    <n v="-4.2872727874772414"/>
    <n v="-6.3914400000000002"/>
    <n v="-5.5453561212539055"/>
    <n v="-1.2967599999999999"/>
    <n v="-1.3964619599501236"/>
    <n v="-11.22909086868127"/>
    <n v="-2.5171322000000003"/>
    <n v="-2.4972976579723389"/>
    <n v="0.01"/>
    <n v="-1.2585661000000001"/>
    <n v="-1.2572873595868883"/>
    <n v="1.8308696692449336"/>
    <n v="-8.9132228107851095"/>
    <n v="-8.4130694731880862"/>
    <n v="10.510527067187192"/>
    <n v="8.3511919375447913E-2"/>
    <s v="Y"/>
    <s v="Y"/>
  </r>
  <r>
    <n v="8227"/>
    <x v="32"/>
    <s v="EUROPE"/>
    <s v="EUROPE INCL TURKEY"/>
    <s v="GB"/>
    <s v="UNITED KINGDOM"/>
    <s v="Export"/>
    <s v="N"/>
    <s v="DDP"/>
    <s v="WIGAN UK - VAT EXCL"/>
    <n v="43890"/>
    <x v="1"/>
    <n v="2020"/>
    <n v="202054036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883499999999998"/>
    <n v="1083.7364399999999"/>
    <n v="25.27164154045262"/>
    <s v="GBP"/>
    <n v="20.517700391117508"/>
    <n v="972.06142"/>
    <n v="-570.44452000000001"/>
    <n v="-79.099130000000002"/>
    <n v="-28.887799999999999"/>
    <n v="0"/>
    <n v="0"/>
    <n v="0"/>
    <s v=""/>
    <n v="-105.96434000000001"/>
    <n v="33.563609999999997"/>
    <n v="-750.83217999999999"/>
    <n v="-571.52597823053759"/>
    <n v="-751.91363823053757"/>
    <n v="-46.216099999999997"/>
    <n v="-37.881490067646219"/>
    <n v="-59.998289999999997"/>
    <n v="-52.055856695246604"/>
    <n v="-11.86853"/>
    <n v="-12.781047121693176"/>
    <n v="-102.71839388458599"/>
    <n v="-21.674728799999997"/>
    <n v="-21.503935895550335"/>
    <n v="0.01"/>
    <n v="-10.837364399999998"/>
    <n v="-10.826353316966776"/>
    <n v="1.8308696692449336"/>
    <n v="-78.514099461065101"/>
    <n v="-74.108387887653038"/>
    <n v="122.66573078470617"/>
    <n v="0.11318778833782334"/>
    <s v="Y"/>
    <s v="Y"/>
  </r>
  <r>
    <n v="8592"/>
    <x v="8"/>
    <s v="MEA"/>
    <s v="EGYPT"/>
    <s v="EG"/>
    <s v="EGYPT"/>
    <s v="Local"/>
    <s v="N"/>
    <s v="DDP"/>
    <s v="EG- 6TH OF OCTOBER"/>
    <n v="43880"/>
    <x v="1"/>
    <n v="2020"/>
    <n v="202054028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3050000000000002"/>
    <n v="86.194400000000002"/>
    <n v="26.08"/>
    <s v="EGP"/>
    <n v="1"/>
    <n v="85.979399999999998"/>
    <n v="-43.963729999999998"/>
    <n v="-6.0961100000000004"/>
    <n v="-2.2263600000000001"/>
    <n v="0"/>
    <n v="0"/>
    <n v="0"/>
    <s v=""/>
    <n v="-8.16662"/>
    <n v="2.5867300000000002"/>
    <n v="-57.86609"/>
    <n v="-44.047077172225677"/>
    <n v="-57.949437172225679"/>
    <n v="-3.5194299999999998"/>
    <n v="-2.8847361111988277"/>
    <n v="-4.6177799999999998"/>
    <n v="-4.0064890837751514"/>
    <n v="-0.91078999999999999"/>
    <n v="-0.98081648763300311"/>
    <n v="-7.8720416826069819"/>
    <n v="0"/>
    <n v="0"/>
    <n v="0"/>
    <n v="0"/>
    <n v="0"/>
    <n v="0.16839578556281615"/>
    <n v="-0.55654807128510742"/>
    <n v="-0.52531813557098905"/>
    <n v="19.847603009596352"/>
    <n v="0.23026557420895499"/>
    <s v="N"/>
    <s v="N"/>
  </r>
  <r>
    <n v="8592"/>
    <x v="8"/>
    <s v="MEA"/>
    <s v="EGYPT"/>
    <s v="EG"/>
    <s v="EGYPT"/>
    <s v="Local"/>
    <s v="N"/>
    <s v="DDP"/>
    <s v="EG- 6TH OF OCTOBER"/>
    <n v="43885"/>
    <x v="1"/>
    <n v="2020"/>
    <n v="202054030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065000000000001"/>
    <n v="148.82552000000001"/>
    <n v="26.080000000000002"/>
    <s v="EGP"/>
    <n v="1"/>
    <n v="148.48921999999999"/>
    <n v="-75.908940000000001"/>
    <n v="-10.52571"/>
    <n v="-3.84409"/>
    <n v="0"/>
    <n v="0"/>
    <n v="0"/>
    <s v=""/>
    <n v="-14.1007"/>
    <n v="4.46631"/>
    <n v="-99.913129999999995"/>
    <n v="-76.052849433882173"/>
    <n v="-100.05703943388218"/>
    <n v="-6.0767499999999997"/>
    <n v="-4.9808691077042235"/>
    <n v="-7.9731800000000002"/>
    <n v="-6.9177090794655367"/>
    <n v="-1.5726"/>
    <n v="-1.6935100390338724"/>
    <n v="-13.592088226203634"/>
    <n v="0"/>
    <n v="0"/>
    <n v="0"/>
    <n v="0"/>
    <n v="0"/>
    <n v="0.16839578556281615"/>
    <n v="-0.96095055031421039"/>
    <n v="-0.90702812122113441"/>
    <n v="34.269364218693063"/>
    <n v="0.23026537531125751"/>
    <s v="N"/>
    <s v="N"/>
  </r>
  <r>
    <n v="174"/>
    <x v="17"/>
    <s v="EUROPE"/>
    <s v="EUROPE INCL TURKEY"/>
    <s v="RO"/>
    <s v="ROMANIA"/>
    <s v="Export"/>
    <s v="N"/>
    <s v="DAP"/>
    <s v="BUCHAREST"/>
    <n v="43889"/>
    <x v="1"/>
    <n v="2020"/>
    <n v="202054036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1258999999999997"/>
    <n v="129.03286"/>
    <n v="25.172722838916094"/>
    <s v="EUR"/>
    <n v="17.298397240819639"/>
    <n v="113.32380000000001"/>
    <n v="-69.964749999999995"/>
    <n v="-7.9446500000000002"/>
    <n v="-2.3603900000000002"/>
    <n v="0"/>
    <n v="0"/>
    <n v="0"/>
    <s v=""/>
    <n v="-11.047700000000001"/>
    <n v="3.4703900000000001"/>
    <n v="-87.847099999999998"/>
    <n v="-70.097390339388312"/>
    <n v="-87.979740339388314"/>
    <n v="-5.7371400000000001"/>
    <n v="-4.7025043637757369"/>
    <n v="-6.2562300000000004"/>
    <n v="-5.4280449048214985"/>
    <n v="-1.2434000000000001"/>
    <n v="-1.3389993530043987"/>
    <n v="-11.469548621601634"/>
    <n v="-2.5806572000000001"/>
    <n v="-2.5603220925740224"/>
    <n v="0.02"/>
    <n v="-2.5806572000000001"/>
    <n v="-2.578035175893338"/>
    <n v="1.9749650584702378"/>
    <n v="-10.123473393212592"/>
    <n v="-9.5554084953438565"/>
    <n v="14.889805275198837"/>
    <n v="0.11539545256300478"/>
    <s v="Y"/>
    <s v="Y"/>
  </r>
  <r>
    <n v="180"/>
    <x v="22"/>
    <s v="EUROPE"/>
    <s v="EUROPE INCL TURKEY"/>
    <s v="HU"/>
    <s v="HUNGARY"/>
    <s v="Export"/>
    <s v="N"/>
    <s v="DAP"/>
    <s v="HU- HERCEGHALOM"/>
    <n v="43880"/>
    <x v="1"/>
    <n v="2020"/>
    <n v="202054028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7676999999999996"/>
    <n v="151.59903"/>
    <n v="26.284139258283201"/>
    <s v="EUR"/>
    <n v="16.957501209315183"/>
    <n v="140.80779999999999"/>
    <n v="-78.72484"/>
    <n v="-8.9393899999999995"/>
    <n v="-2.6559400000000002"/>
    <n v="0"/>
    <n v="0"/>
    <n v="0"/>
    <s v=""/>
    <n v="-12.43092"/>
    <n v="3.9049200000000002"/>
    <n v="-98.846170000000001"/>
    <n v="-78.87408786404427"/>
    <n v="-98.995417864044271"/>
    <n v="-6.38429"/>
    <n v="-5.2329473543629401"/>
    <n v="-7.0283199999999999"/>
    <n v="-6.0979274364041975"/>
    <n v="-1.3920600000000001"/>
    <n v="-1.4990891421451689"/>
    <n v="-12.829963932912305"/>
    <n v="-3.0319806000000002"/>
    <n v="-3.0080891466080195"/>
    <n v="0"/>
    <n v="0"/>
    <n v="0"/>
    <n v="1.4657070330941555"/>
    <n v="-8.4537584547771605"/>
    <n v="-7.9793873326641016"/>
    <n v="28.786171723771297"/>
    <n v="0.18988361418784339"/>
    <s v="N"/>
    <s v="Y"/>
  </r>
  <r>
    <n v="938"/>
    <x v="16"/>
    <s v="EUROPE"/>
    <s v="EUROPE INCL TURKEY"/>
    <s v="IT"/>
    <s v="ITALY"/>
    <s v="Export"/>
    <s v="N"/>
    <s v="DDP"/>
    <s v="IT-RUTIGLIANO VAT EX."/>
    <n v="43890"/>
    <x v="1"/>
    <n v="2020"/>
    <n v="202054037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708300000000001"/>
    <n v="503.67345999999998"/>
    <n v="24.32229878840851"/>
    <s v="EUR"/>
    <n v="17.008599976969474"/>
    <n v="447.85838000000001"/>
    <n v="-282.65300999999999"/>
    <n v="-32.095939999999999"/>
    <n v="-9.5358400000000003"/>
    <n v="0"/>
    <n v="0"/>
    <n v="0"/>
    <s v=""/>
    <n v="-44.63176"/>
    <n v="14.02013"/>
    <n v="-354.89641999999998"/>
    <n v="-283.18886828828846"/>
    <n v="-355.43227828828844"/>
    <n v="-22.750229999999998"/>
    <n v="-18.647454280687185"/>
    <n v="-25.277329999999999"/>
    <n v="-21.931176173828586"/>
    <n v="-5.0248799999999996"/>
    <n v="-5.4112200972532909"/>
    <n v="-45.989850551769067"/>
    <n v="-10.0734692"/>
    <n v="-9.9940921024396285"/>
    <n v="0"/>
    <n v="0"/>
    <n v="0"/>
    <n v="1.085502630112529"/>
    <n v="-22.478914115159284"/>
    <n v="-21.217540517873051"/>
    <n v="71.039698539629796"/>
    <n v="0.14104316423507762"/>
    <s v="N"/>
    <s v="Y"/>
  </r>
  <r>
    <n v="1255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6026999999999996"/>
    <n v="173.53538"/>
    <n v="26.282487467248249"/>
    <s v="GBP"/>
    <n v="20.217291297760092"/>
    <n v="156.11372"/>
    <n v="-90.122010000000003"/>
    <n v="-10.233560000000001"/>
    <n v="-3.0404200000000001"/>
    <n v="0"/>
    <n v="0"/>
    <n v="0"/>
    <s v=""/>
    <n v="-14.230560000000001"/>
    <n v="4.4702099999999998"/>
    <n v="-113.15634"/>
    <n v="-90.292864808925316"/>
    <n v="-113.32719480892533"/>
    <n v="-7.1249900000000004"/>
    <n v="-5.8400695410707231"/>
    <n v="-8.0545100000000005"/>
    <n v="-6.9882728042821016"/>
    <n v="-1.5990500000000001"/>
    <n v="-1.7219936588561071"/>
    <n v="-14.550336004208932"/>
    <n v="-3.4707076000000003"/>
    <n v="-3.4433590579735132"/>
    <n v="0"/>
    <n v="0"/>
    <n v="0"/>
    <n v="1.8308696692449336"/>
    <n v="-12.088683165123522"/>
    <n v="-11.410343202066221"/>
    <n v="30.804146926826014"/>
    <n v="0.17750931785106883"/>
    <s v="N"/>
    <s v="Y"/>
  </r>
  <r>
    <n v="1378"/>
    <x v="58"/>
    <s v="EUROPE"/>
    <s v="EUROPE INCL TURKEY"/>
    <s v="ES"/>
    <s v="SPAIN"/>
    <s v="Export"/>
    <s v="N"/>
    <s v="DDP"/>
    <s v="ES-OLLERIA (VALENCIA) VAT EX"/>
    <n v="43871"/>
    <x v="1"/>
    <n v="2020"/>
    <n v="202054022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4.0084"/>
    <n v="361.06101999999998"/>
    <n v="25.774608092287483"/>
    <s v="EUR"/>
    <n v="17.298402045381909"/>
    <n v="326.09472"/>
    <n v="-191.20430999999999"/>
    <n v="-21.711729999999999"/>
    <n v="-6.4506500000000004"/>
    <n v="0"/>
    <n v="0"/>
    <n v="0"/>
    <s v=""/>
    <n v="-30.191680000000002"/>
    <n v="9.4840900000000001"/>
    <n v="-240.07427999999996"/>
    <n v="-191.56679831834472"/>
    <n v="-240.43676831834472"/>
    <n v="-15.13542"/>
    <n v="-12.40589886207737"/>
    <n v="-17.098120000000002"/>
    <n v="-14.83471086389512"/>
    <n v="-3.3984800000000002"/>
    <n v="-3.6597736216811874"/>
    <n v="-30.900383347653676"/>
    <n v="-7.2212204"/>
    <n v="-7.1643185020723479"/>
    <n v="0"/>
    <n v="0"/>
    <n v="0"/>
    <n v="1.1813387361707079"/>
    <n v="-16.548665551773745"/>
    <n v="-15.620059761903732"/>
    <n v="66.939490070025514"/>
    <n v="0.18539661265573756"/>
    <s v="N"/>
    <s v="Y"/>
  </r>
  <r>
    <n v="1380"/>
    <x v="30"/>
    <s v="EUROPE"/>
    <s v="EUROPE INCL TURKEY"/>
    <s v="ES"/>
    <s v="SPAIN"/>
    <s v="Export"/>
    <s v="N"/>
    <s v="DDP"/>
    <s v="ES- BENIAJAN (MURCIA) VAT EX"/>
    <n v="43889"/>
    <x v="1"/>
    <n v="2020"/>
    <n v="202054035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3815999999999997"/>
    <n v="108.06108"/>
    <n v="24.662470330472889"/>
    <s v="EUR"/>
    <n v="17.008601416315155"/>
    <n v="97.894019999999998"/>
    <n v="-59.805590000000002"/>
    <n v="-6.7910700000000004"/>
    <n v="-2.0176599999999998"/>
    <n v="0"/>
    <n v="0"/>
    <n v="0"/>
    <s v=""/>
    <n v="-9.4435000000000002"/>
    <n v="2.9664799999999998"/>
    <n v="-75.091340000000002"/>
    <n v="-59.918970434503358"/>
    <n v="-75.204720434503358"/>
    <n v="-4.7717499999999999"/>
    <n v="-3.9112127641728933"/>
    <n v="-5.3460299999999998"/>
    <n v="-4.6383350520238027"/>
    <n v="-1.06176"/>
    <n v="-1.1433938821344301"/>
    <n v="-9.6929416983311256"/>
    <n v="-2.1612216000000002"/>
    <n v="-2.1441915684997515"/>
    <n v="0"/>
    <n v="0"/>
    <n v="0"/>
    <n v="1.1813387361707079"/>
    <n v="-5.1761538064055737"/>
    <n v="-4.8857009974556265"/>
    <n v="16.133525301210145"/>
    <n v="0.14930005605357771"/>
    <s v="N"/>
    <s v="Y"/>
  </r>
  <r>
    <n v="1482"/>
    <x v="23"/>
    <s v="EUROPE"/>
    <s v="EUROPE INCL TURKEY"/>
    <s v="BE"/>
    <s v="BELGIUM"/>
    <s v="Export"/>
    <s v="N"/>
    <s v="DDP"/>
    <s v="HEIST OP DEN BERG VAT EXCLUD"/>
    <n v="43889"/>
    <x v="1"/>
    <n v="2020"/>
    <n v="202054036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7827000000000002"/>
    <n v="92.00394"/>
    <n v="24.322293599809658"/>
    <s v="EUR"/>
    <n v="17.008600117069655"/>
    <n v="75.304209999999998"/>
    <n v="-51.631050000000002"/>
    <n v="-5.8628299999999998"/>
    <n v="-1.74187"/>
    <n v="0"/>
    <n v="0"/>
    <n v="0"/>
    <s v=""/>
    <n v="-8.1527100000000008"/>
    <n v="2.5609999999999999"/>
    <n v="-64.827460000000002"/>
    <n v="-51.728933005298742"/>
    <n v="-64.925343005298743"/>
    <n v="-4.1173400000000004"/>
    <n v="-3.3748190417435158"/>
    <n v="-4.6151900000000001"/>
    <n v="-4.0042419419175976"/>
    <n v="-0.91656000000000004"/>
    <n v="-0.98703011660745665"/>
    <n v="-8.3660911002685694"/>
    <n v="-1.8400788000000001"/>
    <n v="-1.8255793151128699"/>
    <n v="0"/>
    <n v="0"/>
    <n v="0"/>
    <n v="1.3643392545527804"/>
    <n v="-5.1608860981968023"/>
    <n v="-4.8712900158630497"/>
    <n v="12.01563656345677"/>
    <n v="0.13059915220431614"/>
    <s v="N"/>
    <s v="Y"/>
  </r>
  <r>
    <n v="1482"/>
    <x v="23"/>
    <s v="EUROPE"/>
    <s v="EUROPE INCL TURKEY"/>
    <s v="BE"/>
    <s v="BELGIUM"/>
    <s v="Export"/>
    <s v="N"/>
    <s v="DDP"/>
    <s v="HEIST OP DEN BERG VAT EXCLUD"/>
    <n v="43889"/>
    <x v="1"/>
    <n v="2020"/>
    <n v="202054036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3.5631"/>
    <n v="329.88587999999999"/>
    <n v="24.322306847254684"/>
    <s v="EUR"/>
    <n v="17.008600117069655"/>
    <n v="326.58706000000001"/>
    <n v="-185.12627000000001"/>
    <n v="-21.021540000000002"/>
    <n v="-6.2455999999999996"/>
    <n v="0"/>
    <n v="0"/>
    <n v="0"/>
    <s v=""/>
    <n v="-29.23199"/>
    <n v="9.18262"/>
    <n v="-232.44277999999997"/>
    <n v="-185.47723546878956"/>
    <n v="-232.79374546878955"/>
    <n v="-14.53476"/>
    <n v="-11.913561866440951"/>
    <n v="-16.542020000000001"/>
    <n v="-14.352226081275038"/>
    <n v="-3.2825899999999999"/>
    <n v="-3.5349733683277371"/>
    <n v="-29.800761316043726"/>
    <n v="-6.5977176000000002"/>
    <n v="-6.5457287902649206"/>
    <n v="0"/>
    <n v="0"/>
    <n v="0"/>
    <n v="1.3643392545527804"/>
    <n v="-18.504669743424817"/>
    <n v="-17.466305446943224"/>
    <n v="43.279338977958574"/>
    <n v="0.13119488162984902"/>
    <s v="N"/>
    <s v="Y"/>
  </r>
  <r>
    <n v="1786"/>
    <x v="59"/>
    <s v="EUROPE"/>
    <s v="EUROPE INCL TURKEY"/>
    <s v="FR"/>
    <s v="FRANCE"/>
    <s v="Export"/>
    <s v="N"/>
    <s v="DDP"/>
    <s v="FR-SAINT PAL DE MONS VAT EXCL"/>
    <n v="43878"/>
    <x v="1"/>
    <n v="2020"/>
    <n v="202054026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872299999999999"/>
    <n v="265.935"/>
    <n v="24.45986589774013"/>
    <s v="EUR"/>
    <n v="17.104800038361944"/>
    <n v="253.45653999999999"/>
    <n v="-148.39887999999999"/>
    <n v="-16.85106"/>
    <n v="-5.0065099999999996"/>
    <n v="0"/>
    <n v="0"/>
    <n v="0"/>
    <s v=""/>
    <n v="-23.432680000000001"/>
    <n v="7.3608700000000002"/>
    <n v="-186.32825999999997"/>
    <n v="-148.68021707056832"/>
    <n v="-186.60959707056833"/>
    <n v="-11.771179999999999"/>
    <n v="-9.6483657914552676"/>
    <n v="-13.261620000000001"/>
    <n v="-11.50607776099646"/>
    <n v="-2.6322000000000001"/>
    <n v="-2.8345778486232733"/>
    <n v="-23.989021401075"/>
    <n v="-5.3186999999999998"/>
    <n v="-5.2767896153636569"/>
    <n v="0"/>
    <n v="0"/>
    <n v="0"/>
    <n v="1.7775090546302619"/>
    <n v="-19.325611694656594"/>
    <n v="-18.241181360603814"/>
    <n v="31.818410552389206"/>
    <n v="0.1196473219109527"/>
    <s v="N"/>
    <s v="Y"/>
  </r>
  <r>
    <n v="1786"/>
    <x v="59"/>
    <s v="EUROPE"/>
    <s v="EUROPE INCL TURKEY"/>
    <s v="FR"/>
    <s v="FRANCE"/>
    <s v="Export"/>
    <s v="N"/>
    <s v="DDP"/>
    <s v="FR-SAINT PAL DE MONS VAT EXCL"/>
    <n v="43888"/>
    <x v="1"/>
    <n v="2020"/>
    <n v="202054034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823499999999999"/>
    <n v="263.25247999999999"/>
    <n v="24.32230609322308"/>
    <s v="EUR"/>
    <n v="17.104800038361944"/>
    <n v="238.66094000000001"/>
    <n v="-147.73277999999999"/>
    <n v="-16.775410000000001"/>
    <n v="-4.9840499999999999"/>
    <n v="0"/>
    <n v="0"/>
    <n v="0"/>
    <s v=""/>
    <n v="-23.327459999999999"/>
    <n v="7.3278299999999996"/>
    <n v="-185.49186999999998"/>
    <n v="-148.01285426708421"/>
    <n v="-185.77194426708422"/>
    <n v="-11.72194"/>
    <n v="-9.6080057314127529"/>
    <n v="-13.20229"/>
    <n v="-11.454601727634026"/>
    <n v="-2.62053"/>
    <n v="-2.8220105955674897"/>
    <n v="-23.884618054614272"/>
    <n v="-5.2650496000000002"/>
    <n v="-5.2235619707173893"/>
    <n v="0"/>
    <n v="0"/>
    <n v="0"/>
    <n v="1.7775090546302619"/>
    <n v="-19.238869252790639"/>
    <n v="-18.159306352519284"/>
    <n v="30.213049355064822"/>
    <n v="0.11476833705446886"/>
    <s v="N"/>
    <s v="Y"/>
  </r>
  <r>
    <n v="2135"/>
    <x v="53"/>
    <s v="EUROPE"/>
    <s v="EUROPE INCL TURKEY"/>
    <s v="GB"/>
    <s v="UNITED KINGDOM"/>
    <s v="Export"/>
    <s v="N"/>
    <s v="DDP"/>
    <s v="GB- DUNHOLME LINCOLN VAT EXCL"/>
    <n v="43890"/>
    <x v="1"/>
    <n v="2020"/>
    <n v="202054036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9644999999999999"/>
    <n v="51.234690000000001"/>
    <n v="26.080269788750318"/>
    <s v="GBP"/>
    <n v="20.217299185964389"/>
    <n v="46.611800000000002"/>
    <n v="-26.813980000000001"/>
    <n v="-3.0447899999999999"/>
    <n v="-0.90461000000000003"/>
    <n v="0"/>
    <n v="0"/>
    <n v="0"/>
    <s v=""/>
    <n v="-4.2340200000000001"/>
    <n v="1.33002"/>
    <n v="-33.667380000000001"/>
    <n v="-26.864814390282987"/>
    <n v="-33.718214390282988"/>
    <n v="-2.1324299999999998"/>
    <n v="-1.747867644932195"/>
    <n v="-2.3965299999999998"/>
    <n v="-2.07928296366212"/>
    <n v="-0.47578999999999999"/>
    <n v="-0.51237132231459126"/>
    <n v="-4.3395219309089059"/>
    <n v="-1.0246938000000001"/>
    <n v="-1.0166193999976545"/>
    <n v="0"/>
    <n v="0"/>
    <n v="0"/>
    <n v="1.8308696692449336"/>
    <n v="-3.5967434652316719"/>
    <n v="-3.3949171127658522"/>
    <n v="8.7654171660445996"/>
    <n v="0.17108363817648939"/>
    <s v="N"/>
    <s v="Y"/>
  </r>
  <r>
    <n v="3176"/>
    <x v="1"/>
    <s v="EUROPE"/>
    <s v="EUROPE INCL TURKEY"/>
    <s v="HU"/>
    <s v="HUNGARY"/>
    <s v="Export"/>
    <s v="Y"/>
    <s v="CIP"/>
    <s v="HU- BUDAPEST"/>
    <n v="43873"/>
    <x v="1"/>
    <n v="2020"/>
    <n v="202054024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3.029400000000003"/>
    <n v="1066.57635"/>
    <n v="24.78715366702766"/>
    <s v="EUR"/>
    <n v="17.213300124490409"/>
    <n v="1031.57655"/>
    <n v="-587.31943999999999"/>
    <n v="-66.691569999999999"/>
    <n v="-19.814330000000002"/>
    <n v="0"/>
    <n v="0"/>
    <n v="0"/>
    <s v=""/>
    <n v="-92.739590000000007"/>
    <n v="29.132190000000001"/>
    <n v="-737.43273999999997"/>
    <n v="-588.43288998518472"/>
    <n v="-738.5461899851847"/>
    <n v="-45.8626"/>
    <n v="-37.591740245854403"/>
    <n v="-52.33381"/>
    <n v="-45.40598263177607"/>
    <n v="-10.322699999999999"/>
    <n v="-11.116365305821541"/>
    <n v="-94.114088183452026"/>
    <n v="0"/>
    <n v="0"/>
    <n v="0"/>
    <n v="0"/>
    <n v="0"/>
    <n v="1.4657070330941555"/>
    <n v="-63.068494209821658"/>
    <n v="-59.529491702435408"/>
    <n v="174.3865801289279"/>
    <n v="0.16350126282935853"/>
    <s v="N"/>
    <s v="N"/>
  </r>
  <r>
    <n v="3425"/>
    <x v="0"/>
    <s v="EUROPE"/>
    <s v="EUROPE INCL TURKEY"/>
    <s v="IT"/>
    <s v="ITALY"/>
    <s v="Export"/>
    <s v="Y"/>
    <s v="CIF"/>
    <s v="IT- GENOVA"/>
    <n v="43871"/>
    <x v="1"/>
    <n v="2020"/>
    <n v="202054022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8832"/>
    <n v="45.932609999999997"/>
    <n v="24.390723237043328"/>
    <s v="EUR"/>
    <n v="17.541400252140559"/>
    <n v="44.637309999999999"/>
    <n v="-25.70429"/>
    <n v="-2.9187799999999999"/>
    <n v="-0.86719000000000002"/>
    <n v="0"/>
    <n v="0"/>
    <n v="0"/>
    <s v=""/>
    <n v="-4.05877"/>
    <n v="1.27498"/>
    <n v="-32.274050000000003"/>
    <n v="-25.753020621482044"/>
    <n v="-32.322780621482046"/>
    <n v="-1.9998800000000001"/>
    <n v="-1.6392217075106799"/>
    <n v="-2.29677"/>
    <n v="-1.992728959141028"/>
    <n v="-0.45574999999999999"/>
    <n v="-0.49079053814681889"/>
    <n v="-4.122741204798527"/>
    <n v="0"/>
    <n v="0"/>
    <n v="0"/>
    <n v="0"/>
    <n v="0"/>
    <n v="1.085502630112529"/>
    <n v="-2.0442185530279144"/>
    <n v="-1.929510017879716"/>
    <n v="7.5575781558397086"/>
    <n v="0.16453622286736394"/>
    <s v="N"/>
    <s v="N"/>
  </r>
  <r>
    <n v="3425"/>
    <x v="0"/>
    <s v="EUROPE"/>
    <s v="EUROPE INCL TURKEY"/>
    <s v="IT"/>
    <s v="ITALY"/>
    <s v="Export"/>
    <s v="Y"/>
    <s v="CIF"/>
    <s v="IT- GENOVA"/>
    <n v="43878"/>
    <x v="1"/>
    <n v="2020"/>
    <n v="202054026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7.024000000000001"/>
    <n v="399.22431999999998"/>
    <n v="23.450676691729321"/>
    <s v="EUR"/>
    <n v="17.541400252140559"/>
    <n v="387.06211999999999"/>
    <n v="-277.13781999999998"/>
    <n v="-26.677710000000001"/>
    <n v="-9.1883700000000008"/>
    <n v="0"/>
    <n v="0"/>
    <n v="0"/>
    <s v=""/>
    <n v="-18.889849999999999"/>
    <n v="9.2888999999999999"/>
    <n v="-322.60485"/>
    <n v="-277.66322249914617"/>
    <n v="-323.1302524991462"/>
    <n v="-18.2149"/>
    <n v="-14.930025541600635"/>
    <n v="-18.581769999999999"/>
    <n v="-16.121958746891494"/>
    <n v="-3.79203"/>
    <n v="-4.0835818856146604"/>
    <n v="-35.135566174106792"/>
    <n v="0"/>
    <n v="0"/>
    <n v="0"/>
    <n v="0"/>
    <n v="0"/>
    <n v="1.085502630112529"/>
    <n v="-18.479596775035695"/>
    <n v="-17.442639413967868"/>
    <n v="23.515861912779123"/>
    <n v="5.8903881188348252E-2"/>
    <s v="N"/>
    <s v="N"/>
  </r>
  <r>
    <n v="3425"/>
    <x v="0"/>
    <s v="EUROPE"/>
    <s v="EUROPE INCL TURKEY"/>
    <s v="IT"/>
    <s v="ITALY"/>
    <s v="Export"/>
    <s v="Y"/>
    <s v="CIF"/>
    <s v="IT- RAVENNA"/>
    <n v="43873"/>
    <x v="1"/>
    <n v="2020"/>
    <n v="202054024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7827000000000002"/>
    <n v="85.117360000000005"/>
    <n v="30.588047579688791"/>
    <s v="EUR"/>
    <n v="17.541400252140559"/>
    <n v="83.045910000000006"/>
    <n v="-37.9818"/>
    <n v="-4.3129299999999997"/>
    <n v="-1.28139"/>
    <n v="0"/>
    <n v="0"/>
    <n v="0"/>
    <s v=""/>
    <n v="-5.9974400000000001"/>
    <n v="1.8839699999999999"/>
    <n v="-47.689590000000003"/>
    <n v="-38.053806529610682"/>
    <n v="-47.761596529610685"/>
    <n v="-2.9826700000000002"/>
    <n v="-2.4447753916939412"/>
    <n v="-3.3958300000000001"/>
    <n v="-2.9462979668490434"/>
    <n v="-0.67469000000000001"/>
    <n v="-0.72656383583604445"/>
    <n v="-6.1176371943790286"/>
    <n v="0"/>
    <n v="0"/>
    <n v="0"/>
    <n v="0"/>
    <n v="0"/>
    <n v="1.085502630112529"/>
    <n v="-3.0206281688141345"/>
    <n v="-2.8511297402049101"/>
    <n v="28.38699653580538"/>
    <n v="0.33350419392478076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5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1526999999999998"/>
    <n v="51.660600000000002"/>
    <n v="23.998048961768944"/>
    <s v="EUR"/>
    <n v="17.541400252140559"/>
    <n v="50.140839999999997"/>
    <n v="-29.382770000000001"/>
    <n v="-3.3364799999999999"/>
    <n v="-0.99128000000000005"/>
    <n v="0"/>
    <n v="0"/>
    <n v="0"/>
    <s v=""/>
    <n v="-4.6396199999999999"/>
    <n v="1.4574400000000001"/>
    <n v="-36.892710000000008"/>
    <n v="-29.438474345187668"/>
    <n v="-36.948414345187665"/>
    <n v="-2.3221799999999999"/>
    <n v="-1.9033981362617507"/>
    <n v="-2.6280999999999999"/>
    <n v="-2.2801982686636166"/>
    <n v="-0.52261999999999997"/>
    <n v="-0.56280186735335269"/>
    <n v="-4.7463982722787206"/>
    <n v="0"/>
    <n v="0"/>
    <n v="0"/>
    <n v="0"/>
    <n v="0"/>
    <n v="1.085502630112529"/>
    <n v="-2.3367615118432412"/>
    <n v="-2.2056373276814281"/>
    <n v="7.760150054852188"/>
    <n v="0.15021409071617806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5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7809999999999999"/>
    <n v="54.133949999999999"/>
    <n v="30.395255474452554"/>
    <s v="EUR"/>
    <n v="17.541400252140559"/>
    <n v="52.397469999999998"/>
    <n v="-28.993300000000001"/>
    <n v="-2.7909299999999999"/>
    <n v="-0.96126"/>
    <n v="0"/>
    <n v="0"/>
    <n v="0"/>
    <s v=""/>
    <n v="-1.97627"/>
    <n v="0.97177000000000002"/>
    <n v="-33.749990000000004"/>
    <n v="-29.048265981469061"/>
    <n v="-33.804955981469064"/>
    <n v="-1.9314800000000001"/>
    <n v="-1.5831569612290377"/>
    <n v="-1.94493"/>
    <n v="-1.6874647154491567"/>
    <n v="-0.39732000000000001"/>
    <n v="-0.42786812203289981"/>
    <n v="-3.6984897987110945"/>
    <n v="0"/>
    <n v="0"/>
    <n v="0"/>
    <n v="0"/>
    <n v="0"/>
    <n v="1.085502630112529"/>
    <n v="-1.9332801842304141"/>
    <n v="-1.8247968042925735"/>
    <n v="14.805707415527268"/>
    <n v="0.27350133170639251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6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3386999999999998"/>
    <n v="54.404040000000002"/>
    <n v="23.26251336212426"/>
    <s v="EUR"/>
    <n v="17.541400252140559"/>
    <n v="52.716140000000003"/>
    <n v="-31.92154"/>
    <n v="-3.6247500000000001"/>
    <n v="-1.0769299999999999"/>
    <n v="0"/>
    <n v="0"/>
    <n v="0"/>
    <s v=""/>
    <n v="-5.0404999999999998"/>
    <n v="1.5833600000000001"/>
    <n v="-40.080359999999999"/>
    <n v="-31.982057387675905"/>
    <n v="-40.1408773876759"/>
    <n v="-2.5097200000000002"/>
    <n v="-2.0571171789175868"/>
    <n v="-2.8542000000000001"/>
    <n v="-2.4763676794717462"/>
    <n v="-0.56716999999999995"/>
    <n v="-0.61077711359458309"/>
    <n v="-5.1442619719839158"/>
    <n v="0"/>
    <n v="0"/>
    <n v="0"/>
    <n v="0"/>
    <n v="0"/>
    <n v="1.085502630112529"/>
    <n v="-2.5386650010441714"/>
    <n v="-2.3962112780455032"/>
    <n v="6.7226893622946831"/>
    <n v="0.12356967170626819"/>
    <s v="N"/>
    <s v="N"/>
  </r>
  <r>
    <n v="3425"/>
    <x v="0"/>
    <s v="EUROPE"/>
    <s v="EUROPE INCL TURKEY"/>
    <s v="IT"/>
    <s v="ITALY"/>
    <s v="Export"/>
    <s v="Y"/>
    <s v="CIF"/>
    <s v="IT- RAVENNA"/>
    <n v="43886"/>
    <x v="1"/>
    <n v="2020"/>
    <n v="202054032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0821000000000001"/>
    <n v="49.34592"/>
    <n v="23.700072042649246"/>
    <s v="EUR"/>
    <n v="17.541400252140559"/>
    <n v="47.85145"/>
    <n v="-28.41911"/>
    <n v="-3.2270599999999998"/>
    <n v="-0.95877000000000001"/>
    <n v="0"/>
    <n v="0"/>
    <n v="0"/>
    <s v=""/>
    <n v="-4.4874700000000001"/>
    <n v="1.40964"/>
    <n v="-35.682769999999998"/>
    <n v="-28.472987422495098"/>
    <n v="-35.736647422495096"/>
    <n v="-2.2762799999999999"/>
    <n v="-1.8657757407306488"/>
    <n v="-2.54088"/>
    <n v="-2.2045242482713792"/>
    <n v="-0.50483999999999996"/>
    <n v="-0.54365484427436106"/>
    <n v="-4.6139548332763889"/>
    <n v="0"/>
    <n v="0"/>
    <n v="0"/>
    <n v="0"/>
    <n v="0"/>
    <n v="1.085502630112529"/>
    <n v="-2.2601250261572967"/>
    <n v="-2.1333011938335584"/>
    <n v="6.8620165503949568"/>
    <n v="0.13905945112371917"/>
    <s v="N"/>
    <s v="N"/>
  </r>
  <r>
    <n v="3425"/>
    <x v="0"/>
    <s v="EUROPE"/>
    <s v="EUROPE INCL TURKEY"/>
    <s v="IT"/>
    <s v="ITALY"/>
    <s v="Export"/>
    <s v="Y"/>
    <s v="CIF"/>
    <s v="IT- RAVENNA"/>
    <n v="43887"/>
    <x v="1"/>
    <n v="2020"/>
    <n v="202054032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1436999999999999"/>
    <n v="154.75527"/>
    <n v="30.086371677974999"/>
    <s v="EUR"/>
    <n v="17.541400252140559"/>
    <n v="151.03671"/>
    <n v="-70.207700000000003"/>
    <n v="-7.9722600000000003"/>
    <n v="-2.3685999999999998"/>
    <n v="0"/>
    <n v="0"/>
    <n v="0"/>
    <s v=""/>
    <n v="-11.086"/>
    <n v="3.48244"/>
    <n v="-88.152120000000011"/>
    <n v="-70.340800928048381"/>
    <n v="-88.285220928048375"/>
    <n v="-5.4896000000000003"/>
    <n v="-4.4996057191184606"/>
    <n v="-6.2752800000000004"/>
    <n v="-5.4445731103760977"/>
    <n v="-1.2460599999999999"/>
    <n v="-1.3418638682681845"/>
    <n v="-11.286042697762742"/>
    <n v="0"/>
    <n v="0"/>
    <n v="0"/>
    <n v="0"/>
    <n v="0"/>
    <n v="1.085502630112529"/>
    <n v="-5.5834998785098158"/>
    <n v="-5.2701894004714829"/>
    <n v="49.913816973717402"/>
    <n v="0.32253387541320827"/>
    <s v="N"/>
    <s v="N"/>
  </r>
  <r>
    <n v="3425"/>
    <x v="0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4182999999999999"/>
    <n v="103.31568"/>
    <n v="30.224286926249892"/>
    <s v="EUR"/>
    <n v="17.541400252140559"/>
    <n v="100.08422"/>
    <n v="-46.657269999999997"/>
    <n v="-5.2980400000000003"/>
    <n v="-1.5740700000000001"/>
    <n v="0"/>
    <n v="0"/>
    <n v="0"/>
    <s v=""/>
    <n v="-7.3673500000000001"/>
    <n v="2.3142900000000002"/>
    <n v="-58.582439999999998"/>
    <n v="-46.745723630259981"/>
    <n v="-58.670893630259982"/>
    <n v="-3.6488100000000001"/>
    <n v="-2.9907837263146004"/>
    <n v="-4.17035"/>
    <n v="-3.618288820715085"/>
    <n v="-0.82811000000000001"/>
    <n v="-0.89177959965937947"/>
    <n v="-7.5008521466890645"/>
    <n v="0"/>
    <n v="0"/>
    <n v="0"/>
    <n v="0"/>
    <n v="0"/>
    <n v="1.085502630112529"/>
    <n v="-3.7105736405136578"/>
    <n v="-3.5023598630619337"/>
    <n v="33.641574359989022"/>
    <n v="0.32561925121132651"/>
    <s v="N"/>
    <s v="N"/>
  </r>
  <r>
    <n v="3425"/>
    <x v="0"/>
    <s v="EUROPE"/>
    <s v="EUROPE INCL TURKEY"/>
    <s v="IT"/>
    <s v="ITALY"/>
    <s v="Export"/>
    <s v="Y"/>
    <s v="CIF"/>
    <s v="IT- TRIESTE"/>
    <n v="43879"/>
    <x v="1"/>
    <n v="2020"/>
    <n v="202054027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0609"/>
    <n v="461.51645000000002"/>
    <n v="23.005769930561442"/>
    <s v="EUR"/>
    <n v="17.541400252140559"/>
    <n v="446.51641999999998"/>
    <n v="-273.81644"/>
    <n v="-31.09253"/>
    <n v="-9.2377099999999999"/>
    <n v="0"/>
    <n v="0"/>
    <n v="0"/>
    <s v=""/>
    <n v="-43.236510000000003"/>
    <n v="13.58183"/>
    <n v="-343.80135999999999"/>
    <n v="-274.33554577157355"/>
    <n v="-344.32046577157359"/>
    <n v="-21.59186"/>
    <n v="-17.697984687847043"/>
    <n v="-24.487490000000001"/>
    <n v="-21.245893345731758"/>
    <n v="-4.8680399999999997"/>
    <n v="-5.2423213852336588"/>
    <n v="-44.186199418812457"/>
    <n v="0"/>
    <n v="0"/>
    <n v="0"/>
    <n v="0"/>
    <n v="0"/>
    <n v="1.085502630112529"/>
    <n v="-21.776159712424434"/>
    <n v="-20.554220219670349"/>
    <n v="52.455564589943613"/>
    <n v="0.11365914387221433"/>
    <s v="N"/>
    <s v="N"/>
  </r>
  <r>
    <n v="3425"/>
    <x v="0"/>
    <s v="EUROPE"/>
    <s v="EUROPE INCL TURKEY"/>
    <s v="IT"/>
    <s v="ITALY"/>
    <s v="Export"/>
    <s v="Y"/>
    <s v="CIF"/>
    <s v="TRIESTE"/>
    <n v="43886"/>
    <x v="1"/>
    <n v="2020"/>
    <n v="202054032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4.695699999999999"/>
    <n v="600.72432000000003"/>
    <n v="24.325057398656448"/>
    <s v="EUR"/>
    <n v="17.541400252140559"/>
    <n v="585.81880999999998"/>
    <n v="-337.07801999999998"/>
    <n v="-38.276040000000002"/>
    <n v="-11.371969999999999"/>
    <n v="0"/>
    <n v="0"/>
    <n v="0"/>
    <s v=""/>
    <n v="-53.225679999999997"/>
    <n v="16.719719999999999"/>
    <n v="-423.23199"/>
    <n v="-337.71705812953155"/>
    <n v="-423.87102812953157"/>
    <n v="-25.354949999999999"/>
    <n v="-20.78243916277372"/>
    <n v="-30.04693"/>
    <n v="-26.069387681084013"/>
    <n v="-5.9314499999999999"/>
    <n v="-6.3874921283399866"/>
    <n v="-53.239318972197722"/>
    <n v="0"/>
    <n v="0"/>
    <n v="0"/>
    <n v="0"/>
    <n v="0"/>
    <n v="1.085502630112529"/>
    <n v="-26.807247302469982"/>
    <n v="-25.302995193581197"/>
    <n v="98.310977704689549"/>
    <n v="0.16365406631895565"/>
    <s v="N"/>
    <s v="N"/>
  </r>
  <r>
    <n v="3635"/>
    <x v="60"/>
    <s v="EUROPE"/>
    <s v="EUROPE INCL TURKEY"/>
    <s v="IE"/>
    <s v="IRELAND"/>
    <s v="Export"/>
    <s v="N"/>
    <s v="DDP"/>
    <s v="IE-CARNEW WICKLOW VAT EX."/>
    <n v="43889"/>
    <x v="1"/>
    <n v="2020"/>
    <n v="202054036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225100000000001"/>
    <n v="543.52086999999995"/>
    <n v="26.873581341995834"/>
    <s v="EUR"/>
    <n v="17.008600005022565"/>
    <n v="487.65069"/>
    <n v="-276.05763999999999"/>
    <n v="-31.347020000000001"/>
    <n v="-9.3133300000000006"/>
    <n v="0"/>
    <n v="0"/>
    <n v="0"/>
    <s v=""/>
    <n v="-43.590359999999997"/>
    <n v="13.69298"/>
    <n v="-346.61536999999998"/>
    <n v="-276.58099467589517"/>
    <n v="-347.13872467589516"/>
    <n v="-22.364180000000001"/>
    <n v="-18.331024524809585"/>
    <n v="-24.69435"/>
    <n v="-21.425369702740912"/>
    <n v="-4.9119099999999998"/>
    <n v="-5.2895643493773807"/>
    <n v="-45.04595857692788"/>
    <n v="-10.870417399999999"/>
    <n v="-10.784760496171696"/>
    <n v="0"/>
    <n v="0"/>
    <n v="0"/>
    <n v="1.9992092007074909"/>
    <n v="-40.434206005229079"/>
    <n v="-38.165295700178646"/>
    <n v="102.38613055082656"/>
    <n v="0.18837571140704601"/>
    <s v="N"/>
    <s v="Y"/>
  </r>
  <r>
    <n v="3712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4752000000000001"/>
    <n v="138.65942999999999"/>
    <n v="25.324998173582696"/>
    <s v="EUR"/>
    <n v="17.586801633018286"/>
    <n v="135.88634999999999"/>
    <n v="-89.132099999999994"/>
    <n v="-8.58"/>
    <n v="-2.95512"/>
    <n v="0"/>
    <n v="0"/>
    <n v="0"/>
    <s v=""/>
    <n v="-6.07531"/>
    <n v="2.9874700000000001"/>
    <n v="-103.75505999999999"/>
    <n v="-89.301078121045137"/>
    <n v="-103.92403812104514"/>
    <n v="-5.7269399999999999"/>
    <n v="-4.6941438314354924"/>
    <n v="-5.9665299999999997"/>
    <n v="-5.1766947132641565"/>
    <n v="-1.21353"/>
    <n v="-1.3068327849858676"/>
    <n v="-11.177671329685516"/>
    <n v="-2.7731885999999997"/>
    <n v="-2.7513363803043749"/>
    <n v="0"/>
    <n v="0"/>
    <n v="0"/>
    <n v="1.7775090546302619"/>
    <n v="-9.7322175759116103"/>
    <n v="-9.1861074644351266"/>
    <n v="11.620276704529827"/>
    <n v="8.3804445932958382E-2"/>
    <s v="N"/>
    <s v="Y"/>
  </r>
  <r>
    <n v="3712"/>
    <x v="25"/>
    <s v="EUROPE"/>
    <s v="EUROPE INCL TURKEY"/>
    <s v="FR"/>
    <s v="FRANCE"/>
    <s v="Export"/>
    <s v="N"/>
    <s v="DDP"/>
    <s v="FR- MONSWILLER VAT EXCLUDED"/>
    <n v="43873"/>
    <x v="1"/>
    <n v="2020"/>
    <n v="202054024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5.3665"/>
    <n v="380.89159000000001"/>
    <n v="24.787140207594444"/>
    <s v="EUR"/>
    <n v="17.586801633018286"/>
    <n v="345.77490999999998"/>
    <n v="-250.15491"/>
    <n v="-24.080300000000001"/>
    <n v="-8.2937600000000007"/>
    <n v="0"/>
    <n v="0"/>
    <n v="0"/>
    <s v=""/>
    <n v="-17.050789999999999"/>
    <n v="8.3845200000000002"/>
    <n v="-291.19524000000001"/>
    <n v="-250.62915784855309"/>
    <n v="-291.6694878485531"/>
    <n v="-15.978820000000001"/>
    <n v="-13.097200134210953"/>
    <n v="-16.742419999999999"/>
    <n v="-14.526097597975387"/>
    <n v="-3.40395"/>
    <n v="-3.6656641850243865"/>
    <n v="-31.288961917210724"/>
    <n v="-7.6178318000000003"/>
    <n v="-7.5578046766741949"/>
    <n v="0"/>
    <n v="0"/>
    <n v="0"/>
    <n v="1.7775090546302619"/>
    <n v="-27.314092887975921"/>
    <n v="-25.78139983055274"/>
    <n v="24.593935727009242"/>
    <n v="6.4569385023726153E-2"/>
    <s v="N"/>
    <s v="Y"/>
  </r>
  <r>
    <n v="3712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2.5047"/>
    <n v="308.00202999999999"/>
    <n v="24.630901181155885"/>
    <s v="EUR"/>
    <n v="17.586801633018286"/>
    <n v="276.10021999999998"/>
    <n v="-203.56702000000001"/>
    <n v="-19.595680000000002"/>
    <n v="-6.7491399999999997"/>
    <n v="0"/>
    <n v="0"/>
    <n v="0"/>
    <s v=""/>
    <n v="-13.875310000000001"/>
    <n v="6.8230300000000002"/>
    <n v="-236.96412000000007"/>
    <n v="-203.95294575005369"/>
    <n v="-237.35004575005368"/>
    <n v="-13.02774"/>
    <n v="-10.678317802970769"/>
    <n v="-13.62499"/>
    <n v="-11.821345690254972"/>
    <n v="-2.7703700000000002"/>
    <n v="-2.9833711095245263"/>
    <n v="-25.483034602750266"/>
    <n v="-6.1600406000000003"/>
    <n v="-6.1115006050911909"/>
    <n v="0"/>
    <n v="0"/>
    <n v="0"/>
    <n v="1.7775090546302619"/>
    <n v="-22.227217475435037"/>
    <n v="-20.979967491693806"/>
    <n v="18.077481550411044"/>
    <n v="5.8692735078437773E-2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8.613900000000001"/>
    <n v="1185.2377100000001"/>
    <n v="24.380634139618508"/>
    <s v="EUR"/>
    <n v="17.586801633018286"/>
    <n v="1064.18867"/>
    <n v="-663.54376999999999"/>
    <n v="-75.347040000000007"/>
    <n v="-22.38589"/>
    <n v="0"/>
    <n v="0"/>
    <n v="0"/>
    <s v=""/>
    <n v="-104.77557"/>
    <n v="32.913040000000002"/>
    <n v="-833.13923"/>
    <n v="-664.80172734068663"/>
    <n v="-834.39718734068663"/>
    <n v="-50.380969999999998"/>
    <n v="-41.295267550775208"/>
    <n v="-59.185270000000003"/>
    <n v="-51.350462381335838"/>
    <n v="-11.6995"/>
    <n v="-12.599021176190254"/>
    <n v="-105.24475110830129"/>
    <n v="-23.704754200000004"/>
    <n v="-23.517965066145496"/>
    <n v="0"/>
    <n v="0"/>
    <n v="0"/>
    <n v="1.7775090546302619"/>
    <n v="-86.411647430890085"/>
    <n v="-81.562775727882595"/>
    <n v="140.51503075698412"/>
    <n v="0.11855430313382799"/>
    <s v="N"/>
    <s v="Y"/>
  </r>
  <r>
    <n v="4316"/>
    <x v="61"/>
    <s v="MEA"/>
    <s v="EGYPT"/>
    <s v="EG"/>
    <s v="EGYPT"/>
    <s v="Local"/>
    <s v="N"/>
    <s v="DDP"/>
    <s v="EG-CAIRO"/>
    <n v="43870"/>
    <x v="1"/>
    <n v="2020"/>
    <n v="202054022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7.5983999999999998"/>
    <n v="220.3536"/>
    <n v="29"/>
    <s v="EGP"/>
    <n v="1"/>
    <n v="214.04652999999999"/>
    <n v="-120.30231999999999"/>
    <n v="-11.95224"/>
    <n v="-3.7605900000000001"/>
    <n v="0"/>
    <n v="0"/>
    <n v="0"/>
    <s v=""/>
    <n v="-13.09684"/>
    <n v="3.40028"/>
    <n v="-145.71170999999998"/>
    <n v="-120.53039114374026"/>
    <n v="-145.93978114374028"/>
    <n v="-7.4449300000000003"/>
    <n v="-6.102311572143071"/>
    <n v="-10.16264"/>
    <n v="-8.8173334854273495"/>
    <n v="-2.0040300000000002"/>
    <n v="-2.1581107233403611"/>
    <n v="-17.077755780910781"/>
    <n v="0"/>
    <n v="0"/>
    <n v="0"/>
    <n v="0"/>
    <n v="0"/>
    <n v="0.16839578556281615"/>
    <n v="-1.2795385370205021"/>
    <n v="-1.2077389777072929"/>
    <n v="56.128324097641652"/>
    <n v="0.25471934244614863"/>
    <s v="N"/>
    <s v="N"/>
  </r>
  <r>
    <n v="4818"/>
    <x v="10"/>
    <s v="EUROPE"/>
    <s v="EUROPE INCL TURKEY"/>
    <s v="GB"/>
    <s v="UNITED KINGDOM"/>
    <s v="Export"/>
    <s v="N"/>
    <s v="DDP"/>
    <s v="GB- HUNTINGDON CAMBS VAT EXC"/>
    <n v="43888"/>
    <x v="1"/>
    <n v="2020"/>
    <n v="202054034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8955000000000002"/>
    <n v="96.476749999999996"/>
    <n v="24.766204595045561"/>
    <s v="GBP"/>
    <n v="20.219198278304958"/>
    <n v="85.114019999999996"/>
    <n v="-53.17069"/>
    <n v="-6.0376700000000003"/>
    <n v="-1.7938099999999999"/>
    <n v="0"/>
    <n v="0"/>
    <n v="0"/>
    <s v=""/>
    <n v="-8.3958300000000001"/>
    <n v="2.6373700000000002"/>
    <n v="-66.760629999999992"/>
    <n v="-53.271491880477114"/>
    <n v="-66.861431880477113"/>
    <n v="-4.2816400000000003"/>
    <n v="-3.509489185224127"/>
    <n v="-4.75509"/>
    <n v="-4.1256223071190892"/>
    <n v="-0.94530999999999998"/>
    <n v="-1.0179905729359722"/>
    <n v="-8.6531020652791888"/>
    <n v="-1.929535"/>
    <n v="-1.9143306165944149"/>
    <n v="0"/>
    <n v="0"/>
    <n v="0"/>
    <n v="1.8308696692449336"/>
    <n v="-7.1321527965436387"/>
    <n v="-6.7319417728579163"/>
    <n v="12.315943664791362"/>
    <n v="0.12765711598692289"/>
    <s v="N"/>
    <s v="Y"/>
  </r>
  <r>
    <n v="5360"/>
    <x v="45"/>
    <s v="EUROPE"/>
    <s v="EUROPE INCL TURKEY"/>
    <s v="DE"/>
    <s v="GERMANY"/>
    <s v="Export"/>
    <s v="N"/>
    <s v="DAP"/>
    <s v="DE- OSNABRÜCK"/>
    <n v="43879"/>
    <x v="1"/>
    <n v="2020"/>
    <n v="202054027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178900000000001"/>
    <n v="259.80777999999998"/>
    <n v="25.524150939688962"/>
    <s v="EUR"/>
    <n v="17.016099971509693"/>
    <n v="237.6472"/>
    <n v="-165.70478"/>
    <n v="-15.951000000000001"/>
    <n v="-5.4938599999999997"/>
    <n v="0"/>
    <n v="0"/>
    <n v="0"/>
    <s v=""/>
    <n v="-11.29452"/>
    <n v="5.55396"/>
    <n v="-192.89020000000002"/>
    <n v="-166.0189258842841"/>
    <n v="-193.20434588428409"/>
    <n v="-10.92328"/>
    <n v="-8.9533760491715793"/>
    <n v="-11.112690000000001"/>
    <n v="-9.6416180884271867"/>
    <n v="-2.2688000000000001"/>
    <n v="-2.4432376806308342"/>
    <n v="-21.038231818229601"/>
    <n v="-5.1961556"/>
    <n v="-5.1552108428551549"/>
    <n v="1.7500000000000002E-2"/>
    <n v="-4.5466361500000003"/>
    <n v="-4.5420166330841072"/>
    <n v="1.8112953915464867"/>
    <n v="-18.436994661012534"/>
    <n v="-17.40242785945048"/>
    <n v="18.465546962096536"/>
    <n v="7.1073879935760725E-2"/>
    <s v="Y"/>
    <s v="Y"/>
  </r>
  <r>
    <n v="5680"/>
    <x v="0"/>
    <s v="EUROPE"/>
    <s v="EUROPE INCL TURKEY"/>
    <s v="GB"/>
    <s v="UNITED KINGDOM"/>
    <s v="Export"/>
    <s v="Y"/>
    <s v="CIF"/>
    <s v="GB- FELIXSTOWE PORT"/>
    <n v="43865"/>
    <x v="1"/>
    <n v="2020"/>
    <n v="202054019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058800000000002"/>
    <n v="512.72828000000004"/>
    <n v="24.347459494368149"/>
    <s v="EUR"/>
    <n v="17.541400132028237"/>
    <n v="498.07226000000003"/>
    <n v="-342.82125000000002"/>
    <n v="-33.000500000000002"/>
    <n v="-11.366059999999999"/>
    <n v="0"/>
    <n v="0"/>
    <n v="0"/>
    <s v=""/>
    <n v="-23.366959999999999"/>
    <n v="11.490449999999999"/>
    <n v="-399.06432000000001"/>
    <n v="-343.47117624070734"/>
    <n v="-399.71424624070733"/>
    <n v="-22.60764"/>
    <n v="-18.530578956530764"/>
    <n v="-22.991320000000002"/>
    <n v="-19.947782831053306"/>
    <n v="-4.6942399999999997"/>
    <n v="-5.0551586961937973"/>
    <n v="-43.53352048377787"/>
    <n v="0"/>
    <n v="0"/>
    <n v="0"/>
    <n v="0"/>
    <n v="0"/>
    <n v="1.8308696692449336"/>
    <n v="-38.555918190695209"/>
    <n v="-36.392405443783929"/>
    <n v="33.088107831730923"/>
    <n v="6.4533416865032139E-2"/>
    <s v="N"/>
    <s v="N"/>
  </r>
  <r>
    <n v="5680"/>
    <x v="0"/>
    <s v="EUROPE"/>
    <s v="EUROPE INCL TURKEY"/>
    <s v="GB"/>
    <s v="UNITED KINGDOM"/>
    <s v="Export"/>
    <s v="Y"/>
    <s v="CIF"/>
    <s v="GB- FELIXSTOWE PORT"/>
    <n v="43878"/>
    <x v="1"/>
    <n v="2020"/>
    <n v="202054026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7.4831000000000003"/>
    <n v="177.65969000000001"/>
    <n v="23.741456081035935"/>
    <s v="EUR"/>
    <n v="17.541400132028237"/>
    <n v="172.39689000000001"/>
    <n v="-102.13879"/>
    <n v="-11.598100000000001"/>
    <n v="-3.4458500000000001"/>
    <n v="0"/>
    <n v="0"/>
    <n v="0"/>
    <s v=""/>
    <n v="-16.128019999999999"/>
    <n v="5.0662799999999999"/>
    <n v="-128.24447999999998"/>
    <n v="-102.33242642077349"/>
    <n v="-128.4381164207735"/>
    <n v="-8.0000199999999992"/>
    <n v="-6.5572966600593965"/>
    <n v="-9.1303400000000003"/>
    <n v="-7.9216869450592329"/>
    <n v="-1.8133999999999999"/>
    <n v="-1.952824052387145"/>
    <n v="-16.431807657505772"/>
    <n v="0"/>
    <n v="0"/>
    <n v="0"/>
    <n v="0"/>
    <n v="0"/>
    <n v="1.8308696692449336"/>
    <n v="-13.700580821926764"/>
    <n v="-12.931791420991678"/>
    <n v="19.857974500729064"/>
    <n v="0.11177535264600012"/>
    <s v="N"/>
    <s v="N"/>
  </r>
  <r>
    <n v="5810"/>
    <x v="5"/>
    <s v="MEA"/>
    <s v="EGYPT"/>
    <s v="EG"/>
    <s v="EGYPT"/>
    <s v="Local"/>
    <s v="N"/>
    <s v="DDP"/>
    <s v="EG- 6TH OF OCTOBER CITY"/>
    <n v="43865"/>
    <x v="1"/>
    <n v="2020"/>
    <n v="202054020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4529000000000001"/>
    <n v="94.609459999999999"/>
    <n v="27.4"/>
    <s v="EGP"/>
    <n v="1"/>
    <n v="94.350080000000005"/>
    <n v="-47.129480000000001"/>
    <n v="-5.3516700000000004"/>
    <n v="-1.5900099999999999"/>
    <n v="0"/>
    <n v="0"/>
    <n v="0"/>
    <s v=""/>
    <n v="-7.4419199999999996"/>
    <n v="2.3377300000000001"/>
    <n v="-59.175350000000002"/>
    <n v="-47.218828853849907"/>
    <n v="-59.264698853849907"/>
    <n v="-3.7174399999999999"/>
    <n v="-3.0470369944039146"/>
    <n v="-4.2067199999999998"/>
    <n v="-3.6498442451781172"/>
    <n v="-0.83282999999999996"/>
    <n v="-0.89686249892444359"/>
    <n v="-7.5937437385064754"/>
    <n v="0"/>
    <n v="0"/>
    <n v="0"/>
    <n v="0"/>
    <n v="0"/>
    <n v="0.16839578556281615"/>
    <n v="-0.58145380796984791"/>
    <n v="-0.54882632082089811"/>
    <n v="27.202191086822719"/>
    <n v="0.28752083657197408"/>
    <s v="N"/>
    <s v="N"/>
  </r>
  <r>
    <n v="5810"/>
    <x v="5"/>
    <s v="MEA"/>
    <s v="EGYPT"/>
    <s v="EG"/>
    <s v="EGYPT"/>
    <s v="Local"/>
    <s v="N"/>
    <s v="DDP"/>
    <s v="EG- 6TH OF OCTOBER CITY"/>
    <n v="43871"/>
    <x v="1"/>
    <n v="2020"/>
    <n v="202054023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4691999999999998"/>
    <n v="67.656080000000003"/>
    <n v="27.400000000000002"/>
    <s v="EGP"/>
    <n v="1"/>
    <n v="67.521109999999993"/>
    <n v="-33.702739999999999"/>
    <n v="-3.8270200000000001"/>
    <n v="-1.13703"/>
    <n v="0"/>
    <n v="0"/>
    <n v="0"/>
    <s v=""/>
    <n v="-5.3217699999999999"/>
    <n v="1.6717200000000001"/>
    <n v="-42.316839999999999"/>
    <n v="-33.766634216329166"/>
    <n v="-42.380734216329166"/>
    <n v="-2.6032999999999999"/>
    <n v="-2.1338209648391664"/>
    <n v="-3.0072999999999999"/>
    <n v="-2.6092006595457153"/>
    <n v="-0.59497"/>
    <n v="-0.64071452875746093"/>
    <n v="-5.3837361531423431"/>
    <n v="0"/>
    <n v="0"/>
    <n v="0"/>
    <n v="0"/>
    <n v="0"/>
    <n v="0.16839578556281615"/>
    <n v="-0.4158028737117056"/>
    <n v="-0.39247066273884601"/>
    <n v="19.499138967789648"/>
    <n v="0.28820970661897122"/>
    <s v="N"/>
    <s v="N"/>
  </r>
  <r>
    <n v="5810"/>
    <x v="5"/>
    <s v="MEA"/>
    <s v="EGYPT"/>
    <s v="EG"/>
    <s v="EGYPT"/>
    <s v="Local"/>
    <s v="N"/>
    <s v="DDP"/>
    <s v="EG- 6TH OF OCTOBER CITY"/>
    <n v="43872"/>
    <x v="1"/>
    <n v="2020"/>
    <n v="202054023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5840999999999998"/>
    <n v="70.804339999999996"/>
    <n v="27.4"/>
    <s v="EGP"/>
    <n v="1"/>
    <n v="70.589330000000004"/>
    <n v="-35.27102"/>
    <n v="-4.0051199999999998"/>
    <n v="-1.1899500000000001"/>
    <n v="0"/>
    <n v="0"/>
    <n v="0"/>
    <s v=""/>
    <n v="-5.5694299999999997"/>
    <n v="1.74952"/>
    <n v="-44.286000000000001"/>
    <n v="-35.337887387696981"/>
    <n v="-44.352867387696975"/>
    <n v="-2.7614999999999998"/>
    <n v="-2.2634911821162977"/>
    <n v="-3.1479499999999998"/>
    <n v="-2.731231741501325"/>
    <n v="-0.62307999999999997"/>
    <n v="-0.67098577840596796"/>
    <n v="-5.6657087020235908"/>
    <n v="0"/>
    <n v="0"/>
    <n v="0"/>
    <n v="0"/>
    <n v="0"/>
    <n v="0.16839578556281615"/>
    <n v="-0.43515154947287316"/>
    <n v="-0.41073361395733515"/>
    <n v="20.375030296322098"/>
    <n v="0.28776527394114682"/>
    <s v="N"/>
    <s v="N"/>
  </r>
  <r>
    <n v="6250"/>
    <x v="56"/>
    <s v="EUROPE"/>
    <s v="EUROPE INCL TURKEY"/>
    <s v="ES"/>
    <s v="SPAIN"/>
    <s v="Export"/>
    <s v="N"/>
    <s v="DDP"/>
    <s v="ES- OLLERIA - VALENCIA VAT EX"/>
    <n v="43878"/>
    <x v="1"/>
    <n v="2020"/>
    <n v="202054027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6031000000000004"/>
    <n v="163.77007"/>
    <n v="24.801997546606895"/>
    <s v="EUR"/>
    <n v="17.104799443542781"/>
    <n v="162.52176"/>
    <n v="-90.127390000000005"/>
    <n v="-10.2342"/>
    <n v="-3.0406"/>
    <n v="0"/>
    <n v="0"/>
    <n v="0"/>
    <s v=""/>
    <n v="-14.23143"/>
    <n v="4.4705000000000004"/>
    <n v="-113.16312000000001"/>
    <n v="-90.298255008419005"/>
    <n v="-113.33398500841901"/>
    <n v="-7.1632999999999996"/>
    <n v="-5.8714707169486422"/>
    <n v="-8.0577699999999997"/>
    <n v="-6.9911012531066667"/>
    <n v="-1.60084"/>
    <n v="-1.7239212837892564"/>
    <n v="-14.586493253844566"/>
    <n v="-3.2754014000000002"/>
    <n v="-3.2495918351603938"/>
    <n v="0"/>
    <n v="0"/>
    <n v="0"/>
    <n v="1.1813387361707079"/>
    <n v="-7.8004978088088022"/>
    <n v="-7.3627835165919411"/>
    <n v="25.237216385984098"/>
    <n v="0.15410151797568444"/>
    <s v="N"/>
    <s v="Y"/>
  </r>
  <r>
    <n v="6250"/>
    <x v="56"/>
    <s v="EUROPE"/>
    <s v="EUROPE INCL TURKEY"/>
    <s v="ES"/>
    <s v="SPAIN"/>
    <s v="Export"/>
    <s v="N"/>
    <s v="DDP"/>
    <s v="ES- OLLERIA - VALENCIA VAT EX"/>
    <n v="43881"/>
    <x v="1"/>
    <n v="2020"/>
    <n v="202054029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4.588200000000001"/>
    <n v="848.16612999999995"/>
    <n v="24.521834903232893"/>
    <s v="EUR"/>
    <n v="17.104799443542781"/>
    <n v="789.97820000000002"/>
    <n v="-472.10325"/>
    <n v="-53.608490000000003"/>
    <n v="-15.927289999999999"/>
    <n v="0"/>
    <n v="0"/>
    <n v="0"/>
    <s v=""/>
    <n v="-74.546689999999998"/>
    <n v="23.41724"/>
    <n v="-592.76847999999995"/>
    <n v="-472.99827121148621"/>
    <n v="-593.66350121148616"/>
    <n v="-38.514539999999997"/>
    <n v="-31.56882914114265"/>
    <n v="-42.230800000000002"/>
    <n v="-36.640385466412802"/>
    <n v="-8.3998200000000001"/>
    <n v="-9.0456438357354081"/>
    <n v="-77.254858443290857"/>
    <n v="-16.963322599999998"/>
    <n v="-16.829654715953829"/>
    <n v="0"/>
    <n v="0"/>
    <n v="0"/>
    <n v="1.1813387361707079"/>
    <n v="-40.860380474419678"/>
    <n v="-38.567555970466195"/>
    <n v="121.85055965880289"/>
    <n v="0.14366355286882643"/>
    <s v="N"/>
    <s v="Y"/>
  </r>
  <r>
    <n v="6775"/>
    <x v="57"/>
    <s v="MEA"/>
    <s v="EGYPT"/>
    <s v="EG"/>
    <s v="EGYPT"/>
    <s v="Local"/>
    <s v="N"/>
    <s v="DDP"/>
    <s v="EG- SHOPRAMANT"/>
    <n v="43866"/>
    <x v="1"/>
    <n v="2020"/>
    <n v="202054021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5155000000000001"/>
    <n v="41.827800000000003"/>
    <n v="27.6"/>
    <s v="EGP"/>
    <n v="1"/>
    <n v="41.475119999999997"/>
    <n v="-22.795280000000002"/>
    <n v="-2.3626499999999999"/>
    <n v="-0.76143000000000005"/>
    <n v="0"/>
    <n v="0"/>
    <n v="0"/>
    <s v=""/>
    <n v="-2.4274399999999998"/>
    <n v="0.92062999999999995"/>
    <n v="-27.426170000000003"/>
    <n v="-22.838495671829769"/>
    <n v="-27.46938567182977"/>
    <n v="-1.6259300000000001"/>
    <n v="-1.332709838036702"/>
    <n v="-1.7431099999999999"/>
    <n v="-1.5123611750276766"/>
    <n v="-0.34977999999999998"/>
    <n v="-0.37667298833350371"/>
    <n v="-3.2217440013978824"/>
    <n v="0"/>
    <n v="0"/>
    <n v="0"/>
    <n v="0"/>
    <n v="0"/>
    <n v="0.16839578556281615"/>
    <n v="-0.25520381302044787"/>
    <n v="-0.24088339923081206"/>
    <n v="10.89578692754154"/>
    <n v="0.26049151348006683"/>
    <s v="N"/>
    <s v="N"/>
  </r>
  <r>
    <n v="6775"/>
    <x v="57"/>
    <s v="MEA"/>
    <s v="EGYPT"/>
    <s v="EG"/>
    <s v="EGYPT"/>
    <s v="Local"/>
    <s v="N"/>
    <s v="DDP"/>
    <s v="EG- SHOPRAMANT"/>
    <n v="43872"/>
    <x v="1"/>
    <n v="2020"/>
    <n v="202054023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1.3789"/>
    <n v="314.05763999999999"/>
    <n v="27.6"/>
    <s v="EGP"/>
    <n v="1"/>
    <n v="311.30763999999999"/>
    <n v="-161.64783"/>
    <n v="-17.67756"/>
    <n v="-5.4306400000000004"/>
    <n v="0"/>
    <n v="0"/>
    <n v="0"/>
    <s v=""/>
    <n v="-22.0061"/>
    <n v="7.38741"/>
    <n v="-199.37472000000002"/>
    <n v="-161.95428465084325"/>
    <n v="-199.68117465084325"/>
    <n v="-12.17582"/>
    <n v="-9.9800330273529827"/>
    <n v="-13.549480000000001"/>
    <n v="-11.755831527450367"/>
    <n v="-2.6950099999999999"/>
    <n v="-2.9022170229535016"/>
    <n v="-24.63808157775685"/>
    <n v="0"/>
    <n v="0"/>
    <n v="0"/>
    <n v="0"/>
    <n v="0"/>
    <n v="0.16839578556281615"/>
    <n v="-1.9161588043407287"/>
    <n v="-1.8086361672764681"/>
    <n v="87.929747604123435"/>
    <n v="0.27997964833501082"/>
    <s v="N"/>
    <s v="N"/>
  </r>
  <r>
    <n v="7070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7637999999999998"/>
    <n v="78.325869999999995"/>
    <n v="28.33991967580867"/>
    <s v="USD"/>
    <n v="15.74439954341605"/>
    <n v="74.872810000000001"/>
    <n v="-37.72383"/>
    <n v="-4.2836299999999996"/>
    <n v="-1.27268"/>
    <n v="0"/>
    <n v="0"/>
    <n v="0"/>
    <s v=""/>
    <n v="-5.9567100000000002"/>
    <n v="1.87117"/>
    <n v="-47.365680000000005"/>
    <n v="-37.795347465784232"/>
    <n v="-47.437197465784237"/>
    <n v="-2.9889199999999998"/>
    <n v="-2.4498982669024243"/>
    <n v="-3.3672900000000001"/>
    <n v="-2.9215360252990035"/>
    <n v="-0.66669999999999996"/>
    <n v="-0.71795952119031081"/>
    <n v="-6.0893938133917391"/>
    <n v="-1.5665173999999999"/>
    <n v="-1.5541735289838639"/>
    <n v="0"/>
    <n v="0"/>
    <n v="0"/>
    <n v="1.9483556312766774"/>
    <n v="-5.3848652937224806"/>
    <n v="-5.0827009244096439"/>
    <n v="18.162404267430514"/>
    <n v="0.23188257299191845"/>
    <s v="N"/>
    <s v="Y"/>
  </r>
  <r>
    <n v="7215"/>
    <x v="7"/>
    <s v="MEA"/>
    <s v="EGYPT"/>
    <s v="EG"/>
    <s v="EGYPT"/>
    <s v="Local"/>
    <s v="N"/>
    <s v="DDP"/>
    <s v="EG- OBOUR CITY"/>
    <n v="43872"/>
    <x v="1"/>
    <n v="2020"/>
    <n v="202054023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6915"/>
    <n v="99.670500000000004"/>
    <n v="27"/>
    <s v="EGP"/>
    <n v="1"/>
    <n v="97.573790000000002"/>
    <n v="-50.386229999999998"/>
    <n v="-5.7214900000000002"/>
    <n v="-1.69987"/>
    <n v="0"/>
    <n v="0"/>
    <n v="0"/>
    <s v=""/>
    <n v="-7.9561799999999998"/>
    <n v="2.49926"/>
    <n v="-63.264509999999994"/>
    <n v="-50.481753054791128"/>
    <n v="-63.360033054791131"/>
    <n v="-3.9117600000000001"/>
    <n v="-3.2063133320859136"/>
    <n v="-4.4969099999999997"/>
    <n v="-3.9016195716814828"/>
    <n v="-0.89007999999999998"/>
    <n v="-0.95851419022209672"/>
    <n v="-8.0664470939894937"/>
    <n v="0"/>
    <n v="0"/>
    <n v="1.4999999999999999E-2"/>
    <n v="-1.4950574999999999"/>
    <n v="-1.4935384773239753"/>
    <n v="0.16839578556281615"/>
    <n v="-0.62163304240513584"/>
    <n v="-0.58675095233292163"/>
    <n v="26.16373042156248"/>
    <n v="0.26250224912649661"/>
    <s v="Y"/>
    <s v="N"/>
  </r>
  <r>
    <n v="7215"/>
    <x v="7"/>
    <s v="MEA"/>
    <s v="EGYPT"/>
    <s v="EG"/>
    <s v="EGYPT"/>
    <s v="Local"/>
    <s v="N"/>
    <s v="DDP"/>
    <s v="EG- OBOUR CITY"/>
    <n v="43887"/>
    <x v="1"/>
    <n v="2020"/>
    <n v="202054032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4743999999999999"/>
    <n v="39.808799999999998"/>
    <n v="27"/>
    <s v="EGP"/>
    <n v="1"/>
    <n v="39.025829999999999"/>
    <n v="-20.124459999999999"/>
    <n v="-2.28518"/>
    <n v="-0.67893999999999999"/>
    <n v="0"/>
    <n v="0"/>
    <n v="0"/>
    <s v=""/>
    <n v="-3.1777299999999999"/>
    <n v="0.99822"/>
    <n v="-25.268090000000001"/>
    <n v="-20.162612286750207"/>
    <n v="-25.306242286750205"/>
    <n v="-1.56237"/>
    <n v="-1.2806122463165093"/>
    <n v="-1.79609"/>
    <n v="-1.5583278065385775"/>
    <n v="-0.35549999999999998"/>
    <n v="-0.38283277303608143"/>
    <n v="-3.221772825891168"/>
    <n v="0"/>
    <n v="0"/>
    <n v="1.4999999999999999E-2"/>
    <n v="-0.597132"/>
    <n v="-0.59652529621196515"/>
    <n v="0.16839578556281615"/>
    <n v="-0.2482827462338161"/>
    <n v="-0.2343506986644073"/>
    <n v="10.449908892482252"/>
    <n v="0.26250248418646766"/>
    <s v="Y"/>
    <s v="N"/>
  </r>
  <r>
    <n v="7655"/>
    <x v="33"/>
    <s v="MEA"/>
    <s v="REST OF AFRICA"/>
    <s v="KE"/>
    <s v="KENYA"/>
    <s v="Export"/>
    <s v="N"/>
    <s v="CFR"/>
    <s v="KE- MOMBASA ICD NAIROBI"/>
    <n v="43890"/>
    <x v="1"/>
    <n v="2020"/>
    <n v="202054036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826799999999999"/>
    <n v="607.81169"/>
    <n v="27.847036212362784"/>
    <s v="USD"/>
    <n v="15.644400062059374"/>
    <n v="550.65549999999996"/>
    <n v="-297.91966000000002"/>
    <n v="-33.829509999999999"/>
    <n v="-10.050890000000001"/>
    <n v="0"/>
    <n v="0"/>
    <n v="0"/>
    <s v=""/>
    <n v="-47.042439999999999"/>
    <n v="14.7774"/>
    <n v="-374.06510000000003"/>
    <n v="-298.48446105785916"/>
    <n v="-374.62990105785917"/>
    <n v="-24.396719999999998"/>
    <n v="-19.997016329009714"/>
    <n v="-26.600940000000001"/>
    <n v="-23.079569777719552"/>
    <n v="-5.2702499999999999"/>
    <n v="-5.6754554770560004"/>
    <n v="-48.752041583785264"/>
    <n v="-12.156233800000001"/>
    <n v="-12.060444897770639"/>
    <n v="0"/>
    <n v="0"/>
    <n v="0"/>
    <n v="1.9483556312766774"/>
    <n v="-42.526368692749777"/>
    <n v="-40.140059532854913"/>
    <n v="132.22924292773001"/>
    <n v="0.21754968702186364"/>
    <s v="N"/>
    <s v="Y"/>
  </r>
  <r>
    <n v="8227"/>
    <x v="32"/>
    <s v="EUROPE"/>
    <s v="EUROPE INCL TURKEY"/>
    <s v="GB"/>
    <s v="UNITED KINGDOM"/>
    <s v="Export"/>
    <s v="N"/>
    <s v="DDP"/>
    <s v="WIGAN UK - VAT EXCL"/>
    <n v="43870"/>
    <x v="1"/>
    <n v="2020"/>
    <n v="202054022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5.0656"/>
    <n v="389.48030999999997"/>
    <n v="25.85229330395072"/>
    <s v="GBP"/>
    <n v="20.517700391117508"/>
    <n v="355.23881"/>
    <n v="-245.25452000000001"/>
    <n v="-23.60857"/>
    <n v="-8.1312700000000007"/>
    <n v="0"/>
    <n v="0"/>
    <n v="0"/>
    <s v=""/>
    <n v="-16.716799999999999"/>
    <n v="8.2203700000000008"/>
    <n v="-285.49079"/>
    <n v="-245.71947760749978"/>
    <n v="-285.9557476074998"/>
    <n v="-16.17943"/>
    <n v="-13.261632133502768"/>
    <n v="-16.448429999999998"/>
    <n v="-14.271025306584487"/>
    <n v="-3.3585400000000001"/>
    <n v="-3.6167628173068946"/>
    <n v="-31.149420257394151"/>
    <n v="-7.7896061999999997"/>
    <n v="-7.7282255257736585"/>
    <n v="0.01"/>
    <n v="-3.8948030999999999"/>
    <n v="-3.8908458647581772"/>
    <n v="1.8308696692449336"/>
    <n v="-27.58315008897647"/>
    <n v="-26.035359253797516"/>
    <n v="34.720711490776672"/>
    <n v="8.9146256176022537E-2"/>
    <s v="Y"/>
    <s v="Y"/>
  </r>
  <r>
    <n v="8227"/>
    <x v="32"/>
    <s v="EUROPE"/>
    <s v="EUROPE INCL TURKEY"/>
    <s v="GB"/>
    <s v="UNITED KINGDOM"/>
    <s v="Export"/>
    <s v="N"/>
    <s v="DDP"/>
    <s v="WIGAN UK - VAT EXCL"/>
    <n v="43885"/>
    <x v="1"/>
    <n v="2020"/>
    <n v="202054031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1.921999999999997"/>
    <n v="1059.53703"/>
    <n v="25.274009589237156"/>
    <s v="GBP"/>
    <n v="20.517700391117508"/>
    <n v="968.34610999999995"/>
    <n v="-572.20424000000003"/>
    <n v="-64.975200000000001"/>
    <n v="-19.304379999999998"/>
    <n v="0"/>
    <n v="0"/>
    <n v="0"/>
    <s v=""/>
    <n v="-90.352919999999997"/>
    <n v="28.382459999999998"/>
    <n v="-718.45428000000004"/>
    <n v="-573.28903433704886"/>
    <n v="-719.53907433704887"/>
    <n v="-44.897730000000003"/>
    <n v="-36.800874869468906"/>
    <n v="-51.142159999999997"/>
    <n v="-44.372080471716323"/>
    <n v="-10.15405"/>
    <n v="-10.934748576784875"/>
    <n v="-92.107703917970099"/>
    <n v="-21.190740599999998"/>
    <n v="-21.023761434174709"/>
    <n v="0.01"/>
    <n v="-10.595370299999999"/>
    <n v="-10.584605090135778"/>
    <n v="1.8308696692449336"/>
    <n v="-76.753718274086097"/>
    <n v="-72.44678808926956"/>
    <n v="143.83509713140097"/>
    <n v="0.13575277980742304"/>
    <s v="Y"/>
    <s v="Y"/>
  </r>
  <r>
    <n v="8592"/>
    <x v="8"/>
    <s v="MEA"/>
    <s v="EGYPT"/>
    <s v="EG"/>
    <s v="EGYPT"/>
    <s v="Local"/>
    <s v="N"/>
    <s v="DDP"/>
    <s v="EG- 6TH OF OCTOBER"/>
    <n v="43864"/>
    <x v="1"/>
    <n v="2020"/>
    <n v="202054020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1324999999999998"/>
    <n v="87.396749999999997"/>
    <n v="27.900000000000002"/>
    <s v="EGP"/>
    <n v="1"/>
    <n v="87.142020000000002"/>
    <n v="-50.994720000000001"/>
    <n v="-4.90883"/>
    <n v="-1.6907099999999999"/>
    <n v="0"/>
    <n v="0"/>
    <n v="0"/>
    <s v=""/>
    <n v="-3.4758399999999998"/>
    <n v="1.7092099999999999"/>
    <n v="-59.360890000000005"/>
    <n v="-51.091396640276884"/>
    <n v="-59.45756664027688"/>
    <n v="-3.3681199999999998"/>
    <n v="-2.7607133515515283"/>
    <n v="-3.4135"/>
    <n v="-2.9616288535760651"/>
    <n v="-0.69421999999999995"/>
    <n v="-0.74759540843068484"/>
    <n v="-6.4699376135582778"/>
    <n v="0"/>
    <n v="0"/>
    <n v="0"/>
    <n v="0"/>
    <n v="0"/>
    <n v="0.16839578556281615"/>
    <n v="-0.52749979827552151"/>
    <n v="-0.49789986677038517"/>
    <n v="20.971345879394452"/>
    <n v="0.23995567202893073"/>
    <s v="N"/>
    <s v="N"/>
  </r>
  <r>
    <n v="8592"/>
    <x v="8"/>
    <s v="MEA"/>
    <s v="EGYPT"/>
    <s v="EG"/>
    <s v="EGYPT"/>
    <s v="Local"/>
    <s v="N"/>
    <s v="DDP"/>
    <s v="EG- 6TH OF OCTOBER"/>
    <n v="43872"/>
    <x v="1"/>
    <n v="2020"/>
    <n v="202054023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9798999999999998"/>
    <n v="138.93921"/>
    <n v="27.900000000000002"/>
    <s v="EGP"/>
    <n v="1"/>
    <n v="138.72421"/>
    <n v="-81.068979999999996"/>
    <n v="-7.80382"/>
    <n v="-2.6878000000000002"/>
    <n v="0"/>
    <n v="0"/>
    <n v="0"/>
    <s v=""/>
    <n v="-5.5257300000000003"/>
    <n v="2.7172100000000001"/>
    <n v="-94.369119999999995"/>
    <n v="-81.222671923733941"/>
    <n v="-94.52281192373394"/>
    <n v="-5.3544799999999997"/>
    <n v="-4.3888532554112167"/>
    <n v="-5.4266100000000002"/>
    <n v="-4.7082480600862491"/>
    <n v="-1.10364"/>
    <n v="-1.188493844257499"/>
    <n v="-10.285595159754964"/>
    <n v="0"/>
    <n v="0"/>
    <n v="0"/>
    <n v="0"/>
    <n v="0"/>
    <n v="0.16839578556281615"/>
    <n v="-0.83859417252426804"/>
    <n v="-0.79153760463841694"/>
    <n v="33.339265311872687"/>
    <n v="0.23995577139003949"/>
    <s v="N"/>
    <s v="N"/>
  </r>
  <r>
    <n v="8592"/>
    <x v="8"/>
    <s v="MEA"/>
    <s v="EGYPT"/>
    <s v="EG"/>
    <s v="EGYPT"/>
    <s v="Local"/>
    <s v="N"/>
    <s v="DDP"/>
    <s v="EG- 6TH OF OCTOBER"/>
    <n v="43872"/>
    <x v="1"/>
    <n v="2020"/>
    <n v="202054023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2286000000000001"/>
    <n v="58.835039999999999"/>
    <n v="26.4"/>
    <s v="EGP"/>
    <n v="1"/>
    <n v="58.620040000000003"/>
    <n v="-30.418749999999999"/>
    <n v="-3.4541200000000001"/>
    <n v="-1.02623"/>
    <n v="0"/>
    <n v="0"/>
    <n v="0"/>
    <s v=""/>
    <n v="-4.80321"/>
    <n v="1.5088200000000001"/>
    <n v="-38.193489999999997"/>
    <n v="-30.476418373341836"/>
    <n v="-38.251158373341838"/>
    <n v="-2.3608199999999999"/>
    <n v="-1.9350697999506783"/>
    <n v="-2.7147999999999999"/>
    <n v="-2.3554211254396664"/>
    <n v="-0.53732999999999997"/>
    <n v="-0.57864285213917754"/>
    <n v="-4.8691337775295223"/>
    <n v="0"/>
    <n v="0"/>
    <n v="0"/>
    <n v="0"/>
    <n v="0"/>
    <n v="0.16839578556281615"/>
    <n v="-0.37528684770529208"/>
    <n v="-0.35422813825522126"/>
    <n v="15.360519710873417"/>
    <n v="0.26107774739123857"/>
    <s v="N"/>
    <s v="N"/>
  </r>
  <r>
    <n v="834"/>
    <x v="15"/>
    <s v="EUROPE"/>
    <s v="EUROPE INCL TURKEY"/>
    <s v="IT"/>
    <s v="ITALY"/>
    <s v="Export"/>
    <s v="N"/>
    <s v="DDP"/>
    <s v="IT- RHO VAT EXCLUDED"/>
    <n v="43871"/>
    <x v="1"/>
    <n v="2020"/>
    <n v="2020540228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2.244199999999999"/>
    <n v="538.70469000000003"/>
    <n v="24.217759685670874"/>
    <s v="EUR"/>
    <n v="17.298400306695015"/>
    <n v="482.88413000000003"/>
    <n v="-356.93052999999998"/>
    <n v="-26.902650000000001"/>
    <n v="-10.003270000000001"/>
    <n v="0"/>
    <n v="0"/>
    <n v="0"/>
    <s v=""/>
    <n v="-10.959860000000001"/>
    <n v="7.1825599999999996"/>
    <n v="-397.61374999999992"/>
    <n v="-357.60720484893824"/>
    <n v="-398.29042484893824"/>
    <n v="-23.44258"/>
    <n v="-19.214945904782141"/>
    <n v="-37.164679999999997"/>
    <n v="-32.244906583249247"/>
    <n v="-6.8506600000000004"/>
    <n v="-7.3773759913568551"/>
    <n v="-58.837228479388244"/>
    <n v="-10.774093800000001"/>
    <n v="-10.689195908547948"/>
    <n v="0"/>
    <n v="0"/>
    <n v="0"/>
    <n v="1.085502630112529"/>
    <n v="-24.146137604749118"/>
    <n v="-22.791210035960059"/>
    <n v="48.096630727165532"/>
    <n v="8.9281997391122636E-2"/>
    <s v="N"/>
    <s v="Y"/>
  </r>
  <r>
    <n v="1255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.2484"/>
    <n v="32.811059999999998"/>
    <n v="26.282489586670938"/>
    <s v="GBP"/>
    <n v="20.217291297760092"/>
    <n v="29.517060000000001"/>
    <n v="-19.43695"/>
    <n v="-1.4434"/>
    <n v="-0.53541000000000005"/>
    <n v="0"/>
    <n v="0"/>
    <n v="0"/>
    <s v=""/>
    <n v="-0.91183999999999998"/>
    <n v="0.38977000000000001"/>
    <n v="-21.937830000000002"/>
    <n v="-19.473798893831162"/>
    <n v="-21.974678893831161"/>
    <n v="-1.3411299999999999"/>
    <n v="-1.099270660536531"/>
    <n v="-1.9288000000000001"/>
    <n v="-1.6734699671239239"/>
    <n v="-0.35671000000000003"/>
    <n v="-0.3841358044154729"/>
    <n v="-3.1568764320759279"/>
    <n v="-0.65622119999999995"/>
    <n v="-0.65105029679084692"/>
    <n v="0"/>
    <n v="0"/>
    <n v="0"/>
    <n v="1.8308696692449336"/>
    <n v="-2.2856576950853751"/>
    <n v="-2.1574011318793027"/>
    <n v="4.8710532454227593"/>
    <n v="0.14845766169769462"/>
    <s v="N"/>
    <s v="Y"/>
  </r>
  <r>
    <n v="1378"/>
    <x v="58"/>
    <s v="EUROPE"/>
    <s v="EUROPE INCL TURKEY"/>
    <s v="ES"/>
    <s v="SPAIN"/>
    <s v="Export"/>
    <s v="N"/>
    <s v="DDP"/>
    <s v="ES-OLLERIA (VALENCIA) VAT EX"/>
    <n v="43871"/>
    <x v="1"/>
    <n v="2020"/>
    <n v="202054022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1.7064"/>
    <n v="301.72836999999998"/>
    <n v="25.77465061846511"/>
    <s v="EUR"/>
    <n v="17.298402045381909"/>
    <n v="272.50842"/>
    <n v="-207.79771"/>
    <n v="-16.38588"/>
    <n v="-6.1360999999999999"/>
    <n v="0"/>
    <n v="0"/>
    <n v="0"/>
    <s v=""/>
    <n v="4.1900500000000003"/>
    <n v="4.2267000000000001"/>
    <n v="-221.90293999999997"/>
    <n v="-208.19165636268286"/>
    <n v="-222.29688636268287"/>
    <n v="-12.79458"/>
    <n v="-10.487205869593172"/>
    <n v="-24.822179999999999"/>
    <n v="-21.536277866312794"/>
    <n v="-4.5358099999999997"/>
    <n v="-4.8845477363285186"/>
    <n v="-36.908031472234491"/>
    <n v="-6.0345674000000002"/>
    <n v="-5.9870161109917959"/>
    <n v="0"/>
    <n v="0"/>
    <n v="0"/>
    <n v="1.1813387361707079"/>
    <n v="-13.829223781108777"/>
    <n v="-13.053215756028518"/>
    <n v="23.48322029806231"/>
    <n v="7.7829009907362412E-2"/>
    <s v="N"/>
    <s v="Y"/>
  </r>
  <r>
    <n v="1482"/>
    <x v="23"/>
    <s v="EUROPE"/>
    <s v="EUROPE INCL TURKEY"/>
    <s v="BE"/>
    <s v="BELGIUM"/>
    <s v="Export"/>
    <s v="N"/>
    <s v="DDP"/>
    <s v="HEIST OP DEN BERG VAT EXCLUD"/>
    <n v="43889"/>
    <x v="1"/>
    <n v="2020"/>
    <n v="2020540360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1.6144"/>
    <n v="282.48903000000001"/>
    <n v="24.322309374569503"/>
    <s v="EUR"/>
    <n v="17.008600117069655"/>
    <n v="231.2139"/>
    <n v="-180.82831999999999"/>
    <n v="-13.428610000000001"/>
    <n v="-4.9811800000000002"/>
    <n v="0"/>
    <n v="0"/>
    <n v="0"/>
    <s v=""/>
    <n v="-8.4847300000000008"/>
    <n v="3.6262599999999998"/>
    <n v="-204.09657999999999"/>
    <n v="-181.17113734353111"/>
    <n v="-204.43939734353111"/>
    <n v="-12.3531"/>
    <n v="-10.125342358066572"/>
    <n v="-17.938880000000001"/>
    <n v="-15.564173021484869"/>
    <n v="-3.31528"/>
    <n v="-3.5701767532800566"/>
    <n v="-29.259692132831496"/>
    <n v="-5.6497806000000006"/>
    <n v="-5.6052613607014976"/>
    <n v="0"/>
    <n v="0"/>
    <n v="0"/>
    <n v="1.3643392545527804"/>
    <n v="-15.845981838077812"/>
    <n v="-14.956806186120973"/>
    <n v="28.227872976814936"/>
    <n v="9.9925554549197659E-2"/>
    <s v="N"/>
    <s v="Y"/>
  </r>
  <r>
    <n v="1786"/>
    <x v="59"/>
    <s v="EUROPE"/>
    <s v="EUROPE INCL TURKEY"/>
    <s v="FR"/>
    <s v="FRANCE"/>
    <s v="Export"/>
    <s v="N"/>
    <s v="DDP"/>
    <s v="FR-SAINT PAL DE MONS VAT EXCL"/>
    <n v="43878"/>
    <x v="1"/>
    <n v="2020"/>
    <n v="2020540269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33.417200000000001"/>
    <n v="817.38022999999998"/>
    <n v="24.45986587745233"/>
    <s v="EUR"/>
    <n v="17.104800038361944"/>
    <n v="779.02562999999998"/>
    <n v="-520.2817"/>
    <n v="-38.636510000000001"/>
    <n v="-14.331770000000001"/>
    <n v="0"/>
    <n v="0"/>
    <n v="0"/>
    <s v=""/>
    <n v="-24.413630000000001"/>
    <n v="10.43303"/>
    <n v="-587.23058000000003"/>
    <n v="-521.26805872014882"/>
    <n v="-588.21693872014885"/>
    <n v="-36.296849999999999"/>
    <n v="-29.751077281766413"/>
    <n v="-51.636229999999998"/>
    <n v="-44.800746640659149"/>
    <n v="-9.5527800000000003"/>
    <n v="-10.287249669771079"/>
    <n v="-84.839073592196655"/>
    <n v="-16.3476046"/>
    <n v="-16.218788461344154"/>
    <n v="0"/>
    <n v="0"/>
    <n v="0"/>
    <n v="1.7775090546302619"/>
    <n v="-59.399375580390391"/>
    <n v="-56.066260659066607"/>
    <n v="72.039168567243706"/>
    <n v="8.813421945285331E-2"/>
    <s v="N"/>
    <s v="Y"/>
  </r>
  <r>
    <n v="1786"/>
    <x v="59"/>
    <s v="EUROPE"/>
    <s v="EUROPE INCL TURKEY"/>
    <s v="FR"/>
    <s v="FRANCE"/>
    <s v="Export"/>
    <s v="N"/>
    <s v="DDP"/>
    <s v="FR-SAINT PAL DE MONS VAT EXCL"/>
    <n v="43888"/>
    <x v="1"/>
    <n v="2020"/>
    <n v="202054034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33.537199999999999"/>
    <n v="815.70183999999995"/>
    <n v="24.322300013119758"/>
    <s v="EUR"/>
    <n v="17.104800038361944"/>
    <n v="739.50347999999997"/>
    <n v="-522.15093999999999"/>
    <n v="-38.775649999999999"/>
    <n v="-14.38336"/>
    <n v="0"/>
    <n v="0"/>
    <n v="0"/>
    <s v=""/>
    <n v="-24.500589999999999"/>
    <n v="10.470890000000001"/>
    <n v="-589.33965000000001"/>
    <n v="-523.14084245650167"/>
    <n v="-590.32955245650169"/>
    <n v="-36.41807"/>
    <n v="-29.850436471009989"/>
    <n v="-51.821280000000002"/>
    <n v="-44.961300154458556"/>
    <n v="-9.5867299999999993"/>
    <n v="-10.323809930374663"/>
    <n v="-85.135546555843206"/>
    <n v="-16.3140368"/>
    <n v="-16.185485169477609"/>
    <n v="0"/>
    <n v="0"/>
    <n v="0"/>
    <n v="1.7775090546302619"/>
    <n v="-59.612676666946015"/>
    <n v="-56.26759264615972"/>
    <n v="67.783663172017725"/>
    <n v="8.3098578240325821E-2"/>
    <s v="N"/>
    <s v="Y"/>
  </r>
  <r>
    <n v="3242"/>
    <x v="24"/>
    <s v="EUROPE"/>
    <s v="EUROPE INCL TURKEY"/>
    <s v="DE"/>
    <s v="GERMANY"/>
    <s v="Export"/>
    <s v="N"/>
    <s v="DAP"/>
    <s v="DE- REMSCHEID"/>
    <n v="43872"/>
    <x v="1"/>
    <n v="2020"/>
    <n v="2020540239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.2033999999999998"/>
    <n v="54.123750000000001"/>
    <n v="24.563742398112012"/>
    <s v="EUR"/>
    <n v="17.298400013567193"/>
    <n v="49.458199999999998"/>
    <n v="-34.305619999999998"/>
    <n v="-2.54766"/>
    <n v="-0.94503000000000004"/>
    <n v="0"/>
    <n v="0"/>
    <n v="0"/>
    <s v=""/>
    <n v="-1.6094999999999999"/>
    <n v="0.68803000000000003"/>
    <n v="-38.71978"/>
    <n v="-34.370657166283401"/>
    <n v="-38.784817166283403"/>
    <n v="-2.3343500000000001"/>
    <n v="-1.9133733988677097"/>
    <n v="-3.4056000000000002"/>
    <n v="-2.9547746370993546"/>
    <n v="-0.63039999999999996"/>
    <n v="-0.67886857980856741"/>
    <n v="-5.5470166157756324"/>
    <n v="-1.0824750000000001"/>
    <n v="-1.073945294694338"/>
    <n v="0"/>
    <n v="0"/>
    <n v="0"/>
    <n v="1.8112953915464867"/>
    <n v="-3.9910082657335284"/>
    <n v="-3.7670582818883358"/>
    <n v="4.9509126413582916"/>
    <n v="9.1473939654186778E-2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6.3662000000000001"/>
    <n v="155.21205"/>
    <n v="24.380643083786246"/>
    <s v="EUR"/>
    <n v="17.586801633018286"/>
    <n v="139.36004"/>
    <n v="-99.117059999999995"/>
    <n v="-7.3605799999999997"/>
    <n v="-2.7303199999999999"/>
    <n v="0"/>
    <n v="0"/>
    <n v="0"/>
    <s v=""/>
    <n v="-4.6510300000000004"/>
    <n v="1.9876400000000001"/>
    <n v="-111.87135000000001"/>
    <n v="-99.304967774666125"/>
    <n v="-112.05925777466612"/>
    <n v="-6.7557299999999998"/>
    <n v="-5.537401877153191"/>
    <n v="-9.8296500000000009"/>
    <n v="-8.5284239228223147"/>
    <n v="-1.81524"/>
    <n v="-1.95480552159217"/>
    <n v="-16.020631321567677"/>
    <n v="-3.104241"/>
    <n v="-3.0797801478530649"/>
    <n v="0"/>
    <n v="0"/>
    <n v="0"/>
    <n v="1.7775090546302619"/>
    <n v="-11.315978143587174"/>
    <n v="-10.680997468601493"/>
    <n v="13.371383287311648"/>
    <n v="8.6149131380660507E-2"/>
    <s v="N"/>
    <s v="Y"/>
  </r>
  <r>
    <n v="5360"/>
    <x v="45"/>
    <s v="EUROPE"/>
    <s v="EUROPE INCL TURKEY"/>
    <s v="DE"/>
    <s v="GERMANY"/>
    <s v="Export"/>
    <s v="N"/>
    <s v="DAP"/>
    <s v="DE- OSNABRÜCK"/>
    <n v="43879"/>
    <x v="1"/>
    <n v="2020"/>
    <n v="202054027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8.6758000000000006"/>
    <n v="221.44242"/>
    <n v="25.524149934300006"/>
    <s v="EUR"/>
    <n v="17.016099971509693"/>
    <n v="202.55438000000001"/>
    <n v="-172.48519999999999"/>
    <n v="-14.20722"/>
    <n v="-5.3548499999999999"/>
    <n v="0"/>
    <n v="0"/>
    <n v="0"/>
    <s v=""/>
    <n v="12.32788"/>
    <n v="3.5462600000000002"/>
    <n v="-176.17313000000001"/>
    <n v="-172.81220031755223"/>
    <n v="-176.50013031755222"/>
    <n v="-9.3040699999999994"/>
    <n v="-7.6261743265590374"/>
    <n v="-23.270849999999999"/>
    <n v="-20.190309303424804"/>
    <n v="-4.2231899999999998"/>
    <n v="-4.5478918108530202"/>
    <n v="-32.364375440836866"/>
    <n v="-4.4288483999999997"/>
    <n v="-4.3939498834564734"/>
    <n v="1.7500000000000002E-2"/>
    <n v="-3.8752423500000002"/>
    <n v="-3.8713049890592064"/>
    <n v="1.8112953915464867"/>
    <n v="-15.71443655797901"/>
    <n v="-14.832642389945914"/>
    <n v="-10.519983020850681"/>
    <n v="-4.7506629582763235E-2"/>
    <s v="Y"/>
    <s v="Y"/>
  </r>
  <r>
    <n v="174"/>
    <x v="17"/>
    <s v="EUROPE"/>
    <s v="EUROPE INCL TURKEY"/>
    <s v="RO"/>
    <s v="ROMANIA"/>
    <s v="Export"/>
    <s v="N"/>
    <s v="DAP"/>
    <s v="BUCHAREST"/>
    <n v="43889"/>
    <x v="1"/>
    <n v="2020"/>
    <n v="2020540364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3.9622999999999999"/>
    <n v="99.742000000000004"/>
    <n v="25.172753198899631"/>
    <s v="EUR"/>
    <n v="17.298397240819639"/>
    <n v="87.598830000000007"/>
    <n v="-71.614680000000007"/>
    <n v="-4.6491600000000002"/>
    <n v="-1.7467699999999999"/>
    <n v="0"/>
    <n v="0"/>
    <n v="0"/>
    <s v=""/>
    <n v="3.9791500000000002"/>
    <n v="0.96633000000000002"/>
    <n v="-73.065129999999996"/>
    <n v="-71.750448304187273"/>
    <n v="-73.200898304187277"/>
    <n v="-4.4896700000000003"/>
    <n v="-3.6800030619634545"/>
    <n v="-6.9893999999999998"/>
    <n v="-6.0641595749771637"/>
    <n v="-1.2873300000000001"/>
    <n v="-1.3863069302743707"/>
    <n v="-11.130469567214989"/>
    <n v="-1.9948400000000002"/>
    <n v="-1.9791210251211835"/>
    <n v="0.02"/>
    <n v="-1.9948400000000002"/>
    <n v="-1.992813183509637"/>
    <n v="1.9749650584702378"/>
    <n v="-7.8254040511766236"/>
    <n v="-7.3862921791492147"/>
    <n v="4.0524057408177034"/>
    <n v="4.0628879918366417E-2"/>
    <s v="Y"/>
    <s v="Y"/>
  </r>
  <r>
    <n v="1255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0.99570000000000003"/>
    <n v="26.16948"/>
    <n v="26.282494727327506"/>
    <s v="GBP"/>
    <n v="20.217291297760092"/>
    <n v="23.54224"/>
    <n v="-17.996289999999998"/>
    <n v="-1.1682999999999999"/>
    <n v="-0.43896000000000002"/>
    <n v="0"/>
    <n v="0"/>
    <n v="0"/>
    <s v=""/>
    <n v="0.99990999999999997"/>
    <n v="0.24284"/>
    <n v="-18.360799999999998"/>
    <n v="-18.030407666586825"/>
    <n v="-18.394917666586824"/>
    <n v="-1.06741"/>
    <n v="-0.87491331620595958"/>
    <n v="-1.7555099999999999"/>
    <n v="-1.5231196920290955"/>
    <n v="-0.32296000000000002"/>
    <n v="-0.34779092089938923"/>
    <n v="-2.7458239291344446"/>
    <n v="-0.52338960000000001"/>
    <n v="-0.51926538553957513"/>
    <n v="0"/>
    <n v="0"/>
    <n v="0"/>
    <n v="1.8308696692449336"/>
    <n v="-1.8229969296671804"/>
    <n v="-1.720701944098223"/>
    <n v="2.7887710746409331"/>
    <n v="0.10656578100294439"/>
    <s v="N"/>
    <s v="Y"/>
  </r>
  <r>
    <n v="1482"/>
    <x v="23"/>
    <s v="EUROPE"/>
    <s v="EUROPE INCL TURKEY"/>
    <s v="BE"/>
    <s v="BELGIUM"/>
    <s v="Export"/>
    <s v="N"/>
    <s v="DDP"/>
    <s v="HEIST OP DEN BERG VAT EXCLUD"/>
    <n v="43889"/>
    <x v="1"/>
    <n v="2020"/>
    <n v="2020540360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6.1776"/>
    <n v="150.25346999999999"/>
    <n v="24.322304778554777"/>
    <s v="EUR"/>
    <n v="17.008600117069655"/>
    <n v="122.98069"/>
    <n v="-111.65401"/>
    <n v="-7.2484599999999997"/>
    <n v="-2.7233900000000002"/>
    <n v="0"/>
    <n v="0"/>
    <n v="0"/>
    <s v=""/>
    <n v="6.2037300000000002"/>
    <n v="1.5066200000000001"/>
    <n v="-113.91550999999998"/>
    <n v="-111.86568553347173"/>
    <n v="-114.12718553347173"/>
    <n v="-6.6380800000000004"/>
    <n v="-5.4409688742286999"/>
    <n v="-10.892849999999999"/>
    <n v="-9.4508799934600951"/>
    <n v="-2.0044300000000002"/>
    <n v="-2.1585414775153664"/>
    <n v="-17.050390345204161"/>
    <n v="-3.0050694"/>
    <n v="-2.9813900019491788"/>
    <n v="0"/>
    <n v="0"/>
    <n v="0"/>
    <n v="1.3643392545527804"/>
    <n v="-8.4283421789252557"/>
    <n v="-7.9553972564558579"/>
    <n v="8.1391068629190642"/>
    <n v="5.4169177343585243E-2"/>
    <s v="N"/>
    <s v="Y"/>
  </r>
  <r>
    <n v="3712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8.8901000000000003"/>
    <n v="225.14164"/>
    <n v="25.32498397093396"/>
    <s v="EUR"/>
    <n v="17.586801633018286"/>
    <n v="220.63889"/>
    <n v="-161.61863"/>
    <n v="-10.053850000000001"/>
    <n v="-4.7994500000000002"/>
    <n v="0"/>
    <n v="0"/>
    <n v="0"/>
    <s v=""/>
    <n v="2.1061200000000002"/>
    <n v="2.1083099999999999"/>
    <n v="-172.25750000000002"/>
    <n v="-161.92502929299647"/>
    <n v="-172.56389929299647"/>
    <n v="-9.6224100000000004"/>
    <n v="-7.8871049015780148"/>
    <n v="-16.116949999999999"/>
    <n v="-13.983425853711076"/>
    <n v="-2.97898"/>
    <n v="-3.2080201806442359"/>
    <n v="-25.078550935933325"/>
    <n v="-4.5028328000000002"/>
    <n v="-4.4673512998963769"/>
    <n v="0"/>
    <n v="0"/>
    <n v="0"/>
    <n v="1.7775090546302619"/>
    <n v="-15.802233246568491"/>
    <n v="-14.915512487137404"/>
    <n v="8.1163259840364237"/>
    <n v="3.6049866137762981E-2"/>
    <s v="N"/>
    <s v="Y"/>
  </r>
  <r>
    <n v="3712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6.797799999999999"/>
    <n v="413.74527999999998"/>
    <n v="24.630920715808024"/>
    <s v="EUR"/>
    <n v="17.586801633018286"/>
    <n v="370.89089999999999"/>
    <n v="-304.05981000000003"/>
    <n v="-19.52628"/>
    <n v="-7.8331200000000001"/>
    <n v="0"/>
    <n v="0"/>
    <n v="0"/>
    <s v=""/>
    <n v="13.55377"/>
    <n v="4.0677199999999996"/>
    <n v="-313.79772000000003"/>
    <n v="-304.63625165658777"/>
    <n v="-314.37416165658777"/>
    <n v="-18.056719999999999"/>
    <n v="-14.80037171752417"/>
    <n v="-29.831710000000001"/>
    <n v="-25.882658001322291"/>
    <n v="-5.4950200000000002"/>
    <n v="-5.9175070168459305"/>
    <n v="-46.600536735692394"/>
    <n v="-8.2749056000000003"/>
    <n v="-8.2097008551327537"/>
    <n v="0"/>
    <n v="0"/>
    <n v="0"/>
    <n v="1.7775090546302619"/>
    <n v="-29.858241597868211"/>
    <n v="-28.182787106605851"/>
    <n v="16.37809364598121"/>
    <n v="3.9584967944483164E-2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1.9816"/>
    <n v="292.11917"/>
    <n v="24.380647826667555"/>
    <s v="EUR"/>
    <n v="17.586801633018286"/>
    <n v="262.28489000000002"/>
    <n v="-216.55548999999999"/>
    <n v="-14.05855"/>
    <n v="-5.2820999999999998"/>
    <n v="0"/>
    <n v="0"/>
    <n v="0"/>
    <s v=""/>
    <n v="12.03227"/>
    <n v="2.9222100000000002"/>
    <n v="-220.94165999999998"/>
    <n v="-216.9660395080023"/>
    <n v="-221.35220950800229"/>
    <n v="-12.84285"/>
    <n v="-10.526770859403332"/>
    <n v="-21.124639999999999"/>
    <n v="-18.328209563617133"/>
    <n v="-3.8862299999999999"/>
    <n v="-4.1850244938284407"/>
    <n v="-33.040004916848908"/>
    <n v="-5.8423834000000001"/>
    <n v="-5.7963464858128901"/>
    <n v="0"/>
    <n v="0"/>
    <n v="0"/>
    <n v="1.7775090546302619"/>
    <n v="-21.297402488957946"/>
    <n v="-20.102327804623741"/>
    <n v="11.828281284712169"/>
    <n v="4.0491287458855128E-2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7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4.3571999999999997"/>
    <n v="106.23136"/>
    <n v="24.380648122647571"/>
    <s v="EUR"/>
    <n v="17.586801633018286"/>
    <n v="93.730009999999993"/>
    <n v="-78.75206"/>
    <n v="-5.1124999999999998"/>
    <n v="-1.9208799999999999"/>
    <n v="0"/>
    <n v="0"/>
    <n v="0"/>
    <s v=""/>
    <n v="4.3756399999999998"/>
    <n v="1.06267"/>
    <n v="-80.347129999999993"/>
    <n v="-78.901359468174036"/>
    <n v="-80.496429468174028"/>
    <n v="-5.0564799999999996"/>
    <n v="-4.1445945654707286"/>
    <n v="-7.6993"/>
    <n v="-6.6800846733083921"/>
    <n v="-1.42397"/>
    <n v="-1.5334525564562276"/>
    <n v="-12.358131795235348"/>
    <n v="-2.1246271999999999"/>
    <n v="-2.107885525688451"/>
    <n v="0"/>
    <n v="0"/>
    <n v="0"/>
    <n v="1.7775090546302619"/>
    <n v="-7.7449624528349768"/>
    <n v="-7.3103644513509511"/>
    <n v="3.958548759551217"/>
    <n v="3.7263466828921489E-2"/>
    <s v="N"/>
    <s v="Y"/>
  </r>
  <r>
    <n v="3729"/>
    <x v="47"/>
    <s v="EUROPE"/>
    <s v="EUROPE INCL TURKEY"/>
    <s v="GB"/>
    <s v="UNITED KINGDOM"/>
    <s v="Export"/>
    <s v="N"/>
    <s v="DDP"/>
    <s v="GB-BRADFORD VAT EXCL"/>
    <n v="43885"/>
    <x v="1"/>
    <n v="2020"/>
    <n v="202054030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5.9775"/>
    <n v="155.90965"/>
    <n v="26.082751986616479"/>
    <s v="GBP"/>
    <n v="20.21920083801394"/>
    <n v="143.32684"/>
    <n v="-108.11767"/>
    <n v="-6.9814100000000003"/>
    <n v="-2.7104400000000002"/>
    <n v="0"/>
    <n v="0"/>
    <n v="0"/>
    <s v=""/>
    <n v="5.4197100000000002"/>
    <n v="1.45275"/>
    <n v="-110.93706000000002"/>
    <n v="-108.32264128114764"/>
    <n v="-111.14203128114764"/>
    <n v="-6.5164499999999999"/>
    <n v="-5.3412736243714463"/>
    <n v="-10.584149999999999"/>
    <n v="-9.1830449774650962"/>
    <n v="-1.9515899999999999"/>
    <n v="-2.1016388509971482"/>
    <n v="-16.625957452833692"/>
    <n v="-3.1181930000000002"/>
    <n v="-3.0936222086411433"/>
    <n v="0"/>
    <n v="0"/>
    <n v="0"/>
    <n v="1.8308696692449336"/>
    <n v="-10.94402344791159"/>
    <n v="-10.329914503210935"/>
    <n v="14.718124554166591"/>
    <n v="9.4401626545673037E-2"/>
    <s v="N"/>
    <s v="Y"/>
  </r>
  <r>
    <n v="6250"/>
    <x v="56"/>
    <s v="EUROPE"/>
    <s v="EUROPE INCL TURKEY"/>
    <s v="ES"/>
    <s v="SPAIN"/>
    <s v="Export"/>
    <s v="N"/>
    <s v="DDP"/>
    <s v="ES- OLLERIA - VALENCIA VAT EX"/>
    <n v="43881"/>
    <x v="1"/>
    <n v="2020"/>
    <n v="202054029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27.502500000000001"/>
    <n v="674.41193999999996"/>
    <n v="24.521841287155709"/>
    <s v="EUR"/>
    <n v="17.104799443542781"/>
    <n v="628.14417000000003"/>
    <n v="-497.59665000000001"/>
    <n v="-32.062440000000002"/>
    <n v="-12.60854"/>
    <n v="0"/>
    <n v="0"/>
    <n v="0"/>
    <s v=""/>
    <n v="23.867290000000001"/>
    <n v="6.6745400000000004"/>
    <n v="-511.72579999999994"/>
    <n v="-498.54000202419064"/>
    <n v="-512.66915202419068"/>
    <n v="-30.737819999999999"/>
    <n v="-25.19456256653195"/>
    <n v="-48.771099999999997"/>
    <n v="-42.314895849024055"/>
    <n v="-8.9967799999999993"/>
    <n v="-9.6885013665135205"/>
    <n v="-77.197959782069518"/>
    <n v="-13.4882388"/>
    <n v="-13.381953941637084"/>
    <n v="0"/>
    <n v="0"/>
    <n v="0"/>
    <n v="1.1813387361707079"/>
    <n v="-32.489768591534897"/>
    <n v="-30.666649553250725"/>
    <n v="40.496224698851961"/>
    <n v="6.0046719663432953E-2"/>
    <s v="N"/>
    <s v="Y"/>
  </r>
  <r>
    <n v="6250"/>
    <x v="56"/>
    <s v="EUROPE"/>
    <s v="EUROPE INCL TURKEY"/>
    <s v="ES"/>
    <s v="SPAIN"/>
    <s v="Export"/>
    <s v="N"/>
    <s v="DDP"/>
    <s v="ES- OLLERIA - VALENCIA VAT EX"/>
    <n v="43881"/>
    <x v="1"/>
    <n v="2020"/>
    <n v="2020540298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0.32369999999999999"/>
    <n v="7.9378000000000002"/>
    <n v="24.522088353413658"/>
    <s v="EUR"/>
    <n v="17.104799443542781"/>
    <n v="7.3932500000000001"/>
    <n v="-5.8540700000000001"/>
    <n v="-0.37840000000000001"/>
    <n v="-0.14599999999999999"/>
    <n v="0"/>
    <n v="0"/>
    <n v="0"/>
    <s v=""/>
    <n v="0.29949999999999999"/>
    <n v="7.8719999999999998E-2"/>
    <n v="-6.0002500000000003"/>
    <n v="-5.8651682434955168"/>
    <n v="-6.011348243495517"/>
    <n v="-0.35692000000000002"/>
    <n v="-0.29255305910590224"/>
    <n v="-0.5726"/>
    <n v="-0.49680055121067962"/>
    <n v="-0.10549"/>
    <n v="-0.11360064480330867"/>
    <n v="-0.90295425511989058"/>
    <n v="-0.15875600000000001"/>
    <n v="-0.15750503171389113"/>
    <n v="0"/>
    <n v="0"/>
    <n v="0"/>
    <n v="1.1813387361707079"/>
    <n v="-0.38239934889845817"/>
    <n v="-0.36094153114761418"/>
    <n v="0.50505093852308736"/>
    <n v="6.3626059931352175E-2"/>
    <s v="N"/>
    <s v="Y"/>
  </r>
  <r>
    <n v="8325"/>
    <x v="62"/>
    <s v="MEA"/>
    <s v="EGYPT"/>
    <s v="EG"/>
    <s v="EGYPT"/>
    <s v="Local"/>
    <s v="N"/>
    <s v="EXW"/>
    <s v="EG- 6TH OF OCTOBER"/>
    <n v="43867"/>
    <x v="1"/>
    <n v="2020"/>
    <n v="2020540216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3.5999999999999997E-2"/>
    <n v="3.6000000000000002E-4"/>
    <n v="1.0000000000000002E-2"/>
    <s v="EGP"/>
    <n v="1"/>
    <n v="-0.12464"/>
    <n v="-0.65447"/>
    <n v="-4.0719999999999999E-2"/>
    <n v="-1.9439999999999999E-2"/>
    <n v="0"/>
    <n v="0"/>
    <n v="0"/>
    <s v=""/>
    <n v="8.5400000000000007E-3"/>
    <n v="8.5500000000000003E-3"/>
    <n v="-0.69754000000000005"/>
    <n v="-0.65571075513625754"/>
    <n v="-0.69878075513625748"/>
    <n v="-6.2390000000000001E-2"/>
    <n v="-5.1138589481164523E-2"/>
    <n v="-6.5119999999999997E-2"/>
    <n v="-5.649956670422538E-2"/>
    <n v="-1.1979999999999999E-2"/>
    <n v="-1.2901087541412814E-2"/>
    <n v="-0.12053924372680272"/>
    <n v="0"/>
    <n v="0"/>
    <n v="0"/>
    <n v="0"/>
    <n v="0"/>
    <n v="0.16839578556281615"/>
    <n v="-6.0622482802613811E-3"/>
    <n v="-5.7220734888216657E-3"/>
    <n v="-0.82468207235188185"/>
    <n v="-2290.7835343107827"/>
    <s v="N"/>
    <s v="N"/>
  </r>
  <r>
    <n v="834"/>
    <x v="15"/>
    <s v="EUROPE"/>
    <s v="EUROPE INCL TURKEY"/>
    <s v="IT"/>
    <s v="ITALY"/>
    <s v="Export"/>
    <s v="N"/>
    <s v="DDP"/>
    <s v="IT- RHO VAT EXCLUDED"/>
    <n v="43871"/>
    <x v="1"/>
    <n v="2020"/>
    <n v="2020540228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22.904699999999998"/>
    <n v="566.58695"/>
    <n v="24.736711242670719"/>
    <s v="EUR"/>
    <n v="17.298400306695015"/>
    <n v="508.63817999999998"/>
    <n v="-413.33008000000001"/>
    <n v="-25.902480000000001"/>
    <n v="-7.9999099999999999"/>
    <n v="0"/>
    <n v="0"/>
    <n v="0"/>
    <s v=""/>
    <n v="24.722280000000001"/>
    <n v="2.90483"/>
    <n v="-419.60536000000002"/>
    <n v="-414.11367805602964"/>
    <n v="-420.38895805602965"/>
    <n v="-23.850739999999998"/>
    <n v="-19.549498343997271"/>
    <n v="-44.028030000000001"/>
    <n v="-38.199702362417639"/>
    <n v="-8.0923400000000001"/>
    <n v="-8.7145231014087301"/>
    <n v="-66.463723807823641"/>
    <n v="-11.331739000000001"/>
    <n v="-11.242446966215685"/>
    <n v="0"/>
    <n v="0"/>
    <n v="0"/>
    <n v="1.085502630112529"/>
    <n v="-24.86311209193844"/>
    <n v="-23.467952477978724"/>
    <n v="45.023868691952302"/>
    <n v="7.9465064791824636E-2"/>
    <s v="N"/>
    <s v="Y"/>
  </r>
  <r>
    <n v="1255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2.5270999999999999"/>
    <n v="68.462249999999997"/>
    <n v="27.091231055359899"/>
    <s v="GBP"/>
    <n v="20.217291297760092"/>
    <n v="61.753549999999997"/>
    <n v="-45.603140000000003"/>
    <n v="-2.85785"/>
    <n v="-0.88263999999999998"/>
    <n v="0"/>
    <n v="0"/>
    <n v="0"/>
    <s v=""/>
    <n v="2.7275999999999998"/>
    <n v="0.32053999999999999"/>
    <n v="-46.295490000000001"/>
    <n v="-45.689595193033249"/>
    <n v="-46.381945193033246"/>
    <n v="-2.6994799999999999"/>
    <n v="-2.2126558668474754"/>
    <n v="-4.8595899999999999"/>
    <n v="-4.2162888415262074"/>
    <n v="-0.89402000000000004"/>
    <n v="-0.96275711884590032"/>
    <n v="-7.3917018272195829"/>
    <n v="-1.369245"/>
    <n v="-1.3584555994676539"/>
    <n v="0"/>
    <n v="0"/>
    <n v="0"/>
    <n v="1.8308696692449336"/>
    <n v="-4.6267907411488718"/>
    <n v="-4.3671646911023592"/>
    <n v="8.9629826891771565"/>
    <n v="0.1309186111934264"/>
    <s v="N"/>
    <s v="Y"/>
  </r>
  <r>
    <n v="1482"/>
    <x v="23"/>
    <s v="EUROPE"/>
    <s v="EUROPE INCL TURKEY"/>
    <s v="BE"/>
    <s v="BELGIUM"/>
    <s v="Export"/>
    <s v="N"/>
    <s v="DDP"/>
    <s v="HEIST OP DEN BERG VAT EXCLUD"/>
    <n v="43889"/>
    <x v="1"/>
    <n v="2020"/>
    <n v="2020540361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8.0318000000000005"/>
    <n v="202.18225000000001"/>
    <n v="25.17271968923529"/>
    <s v="EUR"/>
    <n v="17.008600117069655"/>
    <n v="200.16027"/>
    <n v="-144.93901"/>
    <n v="-9.0830099999999998"/>
    <n v="-2.8052600000000001"/>
    <n v="0"/>
    <n v="0"/>
    <n v="0"/>
    <s v=""/>
    <n v="8.6691400000000005"/>
    <n v="1.0186299999999999"/>
    <n v="-147.13951"/>
    <n v="-145.21378779134503"/>
    <n v="-147.41428779134503"/>
    <n v="-8.5021000000000004"/>
    <n v="-6.9688315696074516"/>
    <n v="-15.439349999999999"/>
    <n v="-13.395524956923866"/>
    <n v="-2.83792"/>
    <n v="-3.0561147208285688"/>
    <n v="-23.420471247359885"/>
    <n v="-4.0436450000000006"/>
    <n v="-4.0117818158980914"/>
    <n v="0"/>
    <n v="0"/>
    <n v="0"/>
    <n v="1.3643392545527804"/>
    <n v="-10.958100024717021"/>
    <n v="-10.343201192113792"/>
    <n v="16.992507953283212"/>
    <n v="8.4045498322840959E-2"/>
    <s v="N"/>
    <s v="Y"/>
  </r>
  <r>
    <n v="3242"/>
    <x v="24"/>
    <s v="EUROPE"/>
    <s v="EUROPE INCL TURKEY"/>
    <s v="DE"/>
    <s v="GERMANY"/>
    <s v="Export"/>
    <s v="N"/>
    <s v="DAP"/>
    <s v="DE- REMSCHEID"/>
    <n v="43872"/>
    <x v="1"/>
    <n v="2020"/>
    <n v="2020540239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10.696099999999999"/>
    <n v="271.98741999999999"/>
    <n v="25.428653434429371"/>
    <s v="EUR"/>
    <n v="17.298400013567193"/>
    <n v="249.15405000000001"/>
    <n v="-193.01801"/>
    <n v="-12.096019999999999"/>
    <n v="-3.7358099999999999"/>
    <n v="0"/>
    <n v="0"/>
    <n v="0"/>
    <s v=""/>
    <n v="11.544919999999999"/>
    <n v="1.3564499999999999"/>
    <n v="-195.94847000000001"/>
    <n v="-193.38393676103979"/>
    <n v="-196.3143967610398"/>
    <n v="-11.23875"/>
    <n v="-9.2119541998948193"/>
    <n v="-20.56399"/>
    <n v="-17.841777099355401"/>
    <n v="-3.78125"/>
    <n v="-4.071973060598264"/>
    <n v="-31.125704359848484"/>
    <n v="-5.4397484"/>
    <n v="-5.3968841760789426"/>
    <n v="0"/>
    <n v="0"/>
    <n v="0"/>
    <n v="1.8112953915464867"/>
    <n v="-19.373796637520375"/>
    <n v="-18.286662471138161"/>
    <n v="20.863772231894597"/>
    <n v="7.6708592742615073E-2"/>
    <s v="N"/>
    <s v="Y"/>
  </r>
  <r>
    <n v="3242"/>
    <x v="24"/>
    <s v="EUROPE"/>
    <s v="EUROPE INCL TURKEY"/>
    <s v="DE"/>
    <s v="GERMANY"/>
    <s v="Export"/>
    <s v="N"/>
    <s v="DAP"/>
    <s v="DE-REMSCHEID"/>
    <n v="43889"/>
    <x v="1"/>
    <n v="2020"/>
    <n v="2020540362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15.865399999999999"/>
    <n v="404.77235000000002"/>
    <n v="25.512899139006898"/>
    <s v="EUR"/>
    <n v="17.298400013567193"/>
    <n v="363.90492999999998"/>
    <n v="-286.3014"/>
    <n v="-17.941890000000001"/>
    <n v="-5.54129"/>
    <n v="0"/>
    <n v="0"/>
    <n v="0"/>
    <s v=""/>
    <n v="17.124359999999999"/>
    <n v="2.01213"/>
    <n v="-290.64808999999997"/>
    <n v="-286.84417496687047"/>
    <n v="-291.19086496687049"/>
    <n v="-16.703209999999999"/>
    <n v="-13.690953665774675"/>
    <n v="-30.509540000000001"/>
    <n v="-26.470758451247431"/>
    <n v="-5.6132"/>
    <n v="-6.0447733378512867"/>
    <n v="-46.206485454873395"/>
    <n v="-8.0954470000000001"/>
    <n v="-8.0316563561259091"/>
    <n v="0"/>
    <n v="0"/>
    <n v="0"/>
    <n v="1.8112953915464867"/>
    <n v="-28.736925905041627"/>
    <n v="-27.124392514056094"/>
    <n v="32.218950708074132"/>
    <n v="7.9597706483839945E-2"/>
    <s v="N"/>
    <s v="Y"/>
  </r>
  <r>
    <n v="3712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3.1219999999999999"/>
    <n v="86.202399999999997"/>
    <n v="27.611274823830879"/>
    <s v="EUR"/>
    <n v="17.586801633018286"/>
    <n v="84.478369999999998"/>
    <n v="-59.25759"/>
    <n v="-3.4651999999999998"/>
    <n v="-1.21052"/>
    <n v="0"/>
    <n v="0"/>
    <n v="0"/>
    <s v=""/>
    <n v="1.41164"/>
    <n v="1.4063600000000001"/>
    <n v="-61.115310000000008"/>
    <n v="-59.369931526967989"/>
    <n v="-61.227651526967989"/>
    <n v="-3.3342900000000002"/>
    <n v="-2.7329842526230497"/>
    <n v="-6.0497300000000003"/>
    <n v="-5.2488808918543217"/>
    <n v="-1.10734"/>
    <n v="-1.1924783203762994"/>
    <n v="-9.1743434648536706"/>
    <n v="-1.724048"/>
    <n v="-1.7104628166259579"/>
    <n v="0"/>
    <n v="0"/>
    <n v="0"/>
    <n v="1.7775090546302619"/>
    <n v="-5.549383268555677"/>
    <n v="-5.2379871975391694"/>
    <n v="8.8519549940132105"/>
    <n v="0.1026880341384139"/>
    <s v="N"/>
    <s v="Y"/>
  </r>
  <r>
    <n v="5680"/>
    <x v="0"/>
    <s v="EUROPE"/>
    <s v="EUROPE INCL TURKEY"/>
    <s v="GB"/>
    <s v="UNITED KINGDOM"/>
    <s v="Export"/>
    <s v="Y"/>
    <s v="CIF"/>
    <s v="GB-TEESPORT"/>
    <n v="43886"/>
    <x v="1"/>
    <n v="2020"/>
    <n v="2020540321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0.61709999999999998"/>
    <n v="14.937950000000001"/>
    <n v="24.206692594393132"/>
    <s v="EUR"/>
    <n v="17.541400132028237"/>
    <n v="14.36665"/>
    <n v="-11.13594"/>
    <n v="-0.69787999999999994"/>
    <n v="-0.21554000000000001"/>
    <n v="0"/>
    <n v="0"/>
    <n v="0"/>
    <s v=""/>
    <n v="0.66605000000000003"/>
    <n v="7.8289999999999998E-2"/>
    <n v="-11.305019999999999"/>
    <n v="-11.157051700692248"/>
    <n v="-11.326131700692248"/>
    <n v="-0.67271999999999998"/>
    <n v="-0.55140169764015057"/>
    <n v="-1.18676"/>
    <n v="-1.0296594868228888"/>
    <n v="-0.21834999999999999"/>
    <n v="-0.23513793528109247"/>
    <n v="-1.8161991197441318"/>
    <n v="0"/>
    <n v="0"/>
    <n v="0"/>
    <n v="0"/>
    <n v="0"/>
    <n v="1.8308696692449336"/>
    <n v="-1.1298296728910484"/>
    <n v="-1.0664308222386394"/>
    <n v="0.72918835732498199"/>
    <n v="4.8814486413797202E-2"/>
    <s v="N"/>
    <s v="N"/>
  </r>
  <r>
    <n v="7215"/>
    <x v="7"/>
    <s v="MEA"/>
    <s v="EGYPT"/>
    <s v="EG"/>
    <s v="EGYPT"/>
    <s v="Local"/>
    <s v="N"/>
    <s v="DDP"/>
    <s v="EG- OBOUR CITY"/>
    <n v="43888"/>
    <x v="1"/>
    <n v="2020"/>
    <n v="2020540349"/>
    <s v="ZH"/>
    <s v="manufactured"/>
    <s v="BOPP"/>
    <s v="WSS"/>
    <n v="18"/>
    <s v="WSS18"/>
    <s v="1"/>
    <s v="EG"/>
    <s v="L2"/>
    <s v="FERT"/>
    <s v="10WSS181"/>
    <s v="WHITE"/>
    <s v="STANDARD"/>
    <s v="ALIMENTARY PACKING"/>
    <s v="FLEXIBLE PACKAGING"/>
    <s v="STANDARD WHITE FILM"/>
    <n v="5.2999999999999999E-2"/>
    <n v="1.643"/>
    <n v="31"/>
    <s v="EGP"/>
    <n v="1"/>
    <n v="1.643"/>
    <n v="-0.66949999999999998"/>
    <n v="-0.26778999999999997"/>
    <n v="-0.59448999999999996"/>
    <n v="0"/>
    <n v="0"/>
    <n v="0"/>
    <s v=""/>
    <n v="0.4239"/>
    <n v="-0.38613999999999998"/>
    <n v="-1.4940199999999999"/>
    <n v="-0.67076924926081316"/>
    <n v="-1.495289249260813"/>
    <n v="-0.1148"/>
    <n v="-9.4096971829422782E-2"/>
    <n v="-0.2001"/>
    <n v="-0.17361122999870238"/>
    <n v="-3.5740000000000001E-2"/>
    <n v="-3.8487885536735725E-2"/>
    <n v="-0.30619608736486087"/>
    <n v="0"/>
    <n v="0"/>
    <n v="1.4999999999999999E-2"/>
    <n v="-2.4645E-2"/>
    <n v="-2.4619959950469714E-2"/>
    <n v="0.16839578556281615"/>
    <n v="-8.9249766348292563E-3"/>
    <n v="-8.4241637474318978E-3"/>
    <n v="-0.19152946032357546"/>
    <n v="-0.11657301297843911"/>
    <s v="Y"/>
    <s v="N"/>
  </r>
  <r>
    <n v="9330"/>
    <x v="63"/>
    <s v="MEA"/>
    <s v="EGYPT"/>
    <s v="EG"/>
    <s v="EGYPT"/>
    <s v="Local"/>
    <s v="N"/>
    <s v="EXW"/>
    <s v="EG- 6TH OF OCTOBER"/>
    <n v="43886"/>
    <x v="1"/>
    <n v="2020"/>
    <n v="2020540333"/>
    <s v="ZH"/>
    <s v="manufactured"/>
    <s v="BOPP"/>
    <s v="WSS"/>
    <n v="18"/>
    <s v="WSS18"/>
    <s v="1"/>
    <s v="EG"/>
    <s v="L2"/>
    <s v="FERT"/>
    <s v="10WSS181"/>
    <s v="WHITE"/>
    <s v="STANDARD"/>
    <s v="ALIMENTARY PACKING"/>
    <s v="FLEXIBLE PACKAGING"/>
    <s v="STANDARD WHITE FILM"/>
    <n v="2.1999999999999999E-2"/>
    <n v="2.2000000000000001E-4"/>
    <n v="0.01"/>
    <s v="EGP"/>
    <n v="1"/>
    <n v="2.2000000000000001E-4"/>
    <n v="-0.27792"/>
    <n v="-0.11115999999999999"/>
    <n v="-0.24676000000000001"/>
    <n v="0"/>
    <n v="0"/>
    <n v="0"/>
    <s v=""/>
    <n v="0.17596999999999999"/>
    <n v="-0.16028999999999999"/>
    <n v="-0.62016000000000004"/>
    <n v="-0.27844688536902945"/>
    <n v="-0.6206868853690295"/>
    <n v="-6.2440000000000002E-2"/>
    <n v="-5.1179572482832392E-2"/>
    <n v="-8.3070000000000005E-2"/>
    <n v="-7.2073387686117985E-2"/>
    <n v="-1.4829999999999999E-2"/>
    <n v="-1.5970211038326548E-2"/>
    <n v="-0.13922317120727692"/>
    <n v="0"/>
    <n v="0"/>
    <n v="0"/>
    <n v="0"/>
    <n v="0"/>
    <n v="0.16839578556281615"/>
    <n v="-3.7047072823819549E-3"/>
    <n v="-3.4968226876132399E-3"/>
    <n v="-0.76318687926391959"/>
    <n v="-3469.0312693814526"/>
    <s v="N"/>
    <s v="N"/>
  </r>
  <r>
    <n v="4222"/>
    <x v="9"/>
    <s v="MEA"/>
    <s v="EGYPT"/>
    <s v="EG"/>
    <s v="EGYPT"/>
    <s v="Local"/>
    <s v="N"/>
    <s v="DDP"/>
    <s v="EG-10TH OF RAMADAN"/>
    <n v="43879"/>
    <x v="1"/>
    <n v="2020"/>
    <n v="2020540282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6.2332000000000001"/>
    <n v="202.57900000000001"/>
    <n v="32.5"/>
    <s v="EGP"/>
    <n v="1"/>
    <n v="200.88355000000001"/>
    <n v="-69.976070000000007"/>
    <n v="-21.154579999999999"/>
    <n v="-57.087739999999997"/>
    <n v="0"/>
    <n v="0"/>
    <n v="0"/>
    <s v=""/>
    <n v="35.22683"/>
    <n v="-42.089530000000003"/>
    <n v="-155.08108999999999"/>
    <n v="-70.108731800033027"/>
    <n v="-155.21375180003304"/>
    <n v="-6.76938"/>
    <n v="-5.5485902366085185"/>
    <n v="-11.465809999999999"/>
    <n v="-9.9479928887127524"/>
    <n v="-2.0860099999999999"/>
    <n v="-2.246393791507725"/>
    <n v="-17.742976916828997"/>
    <n v="0"/>
    <n v="0"/>
    <n v="0.01"/>
    <n v="-2.0257900000000002"/>
    <n v="-2.0237317373934691"/>
    <n v="0.16839578556281615"/>
    <n v="-1.0496446105701456"/>
    <n v="-0.99074523529231129"/>
    <n v="26.607794310452192"/>
    <n v="0.13134527424092424"/>
    <s v="Y"/>
    <s v="N"/>
  </r>
  <r>
    <n v="4222"/>
    <x v="9"/>
    <s v="MEA"/>
    <s v="EGYPT"/>
    <s v="EG"/>
    <s v="EGYPT"/>
    <s v="Local"/>
    <s v="N"/>
    <s v="DDP"/>
    <s v="EG-10TH OF RAMADAN"/>
    <n v="43880"/>
    <x v="1"/>
    <n v="2020"/>
    <n v="2020540291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5.3331"/>
    <n v="173.32575"/>
    <n v="32.5"/>
    <s v="EGP"/>
    <n v="1"/>
    <n v="171.96476000000001"/>
    <n v="-65.005880000000005"/>
    <n v="-14.19491"/>
    <n v="-43.027920000000002"/>
    <n v="0"/>
    <n v="0"/>
    <n v="0"/>
    <s v=""/>
    <n v="43.561320000000002"/>
    <n v="-52.021329999999999"/>
    <n v="-130.68872000000002"/>
    <n v="-65.129119230976116"/>
    <n v="-130.81195923097613"/>
    <n v="-5.6068800000000003"/>
    <n v="-4.5957354478306103"/>
    <n v="-11.360250000000001"/>
    <n v="-9.8564066746264807"/>
    <n v="-2.0630600000000001"/>
    <n v="-2.2216792707167881"/>
    <n v="-16.673821393173878"/>
    <n v="0"/>
    <n v="0"/>
    <n v="0.01"/>
    <n v="-1.7332575000000001"/>
    <n v="-1.7314964590728854"/>
    <n v="0.16839578556281615"/>
    <n v="-0.89807156398505483"/>
    <n v="-0.84767750342318959"/>
    <n v="23.260795413353918"/>
    <n v="0.1342027679866028"/>
    <s v="Y"/>
    <s v="N"/>
  </r>
  <r>
    <n v="4222"/>
    <x v="9"/>
    <s v="MEA"/>
    <s v="EGYPT"/>
    <s v="EG"/>
    <s v="EGYPT"/>
    <s v="Local"/>
    <s v="N"/>
    <s v="DDP"/>
    <s v="EG-10TH OF RAMADAN"/>
    <n v="43888"/>
    <x v="1"/>
    <n v="2020"/>
    <n v="2020540354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6063999999999998"/>
    <n v="117.208"/>
    <n v="32.5"/>
    <s v="EGP"/>
    <n v="1"/>
    <n v="116.2218"/>
    <n v="-40.486699999999999"/>
    <n v="-12.239599999999999"/>
    <n v="-33.029780000000002"/>
    <n v="0"/>
    <n v="0"/>
    <n v="0"/>
    <s v=""/>
    <n v="20.381509999999999"/>
    <n v="-24.352129999999999"/>
    <n v="-89.726700000000008"/>
    <n v="-40.563455360788296"/>
    <n v="-89.803455360788291"/>
    <n v="-3.9166300000000001"/>
    <n v="-3.2103050764483636"/>
    <n v="-6.6338800000000004"/>
    <n v="-5.7557024810784201"/>
    <n v="-1.20692"/>
    <n v="-1.2997145722439027"/>
    <n v="-10.265722129770687"/>
    <n v="0"/>
    <n v="0"/>
    <n v="0.01"/>
    <n v="-1.17208"/>
    <n v="-1.1708891320246111"/>
    <n v="0.16839578556281615"/>
    <n v="-0.60730256105374014"/>
    <n v="-0.57322460639129036"/>
    <n v="15.394708771025119"/>
    <n v="0.13134520485824447"/>
    <s v="Y"/>
    <s v="N"/>
  </r>
  <r>
    <n v="4319"/>
    <x v="4"/>
    <s v="MEA"/>
    <s v="EGYPT"/>
    <s v="EG"/>
    <s v="EGYPT"/>
    <s v="Local"/>
    <s v="N"/>
    <s v="DDP"/>
    <s v="EG-6TH OF OCTOBER"/>
    <n v="43866"/>
    <x v="1"/>
    <n v="2020"/>
    <n v="2020540199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5.7004000000000001"/>
    <n v="193.81360000000001"/>
    <n v="34"/>
    <s v="EGP"/>
    <n v="1"/>
    <n v="191.93"/>
    <n v="-56.82752"/>
    <n v="-13.76793"/>
    <n v="-44.016080000000002"/>
    <n v="0"/>
    <n v="0"/>
    <n v="0"/>
    <s v=""/>
    <n v="22.388819999999999"/>
    <n v="-31.748950000000001"/>
    <n v="-123.97166000000001"/>
    <n v="-56.935254559751826"/>
    <n v="-124.07939455975182"/>
    <n v="-4.5787000000000004"/>
    <n v="-3.752977394733259"/>
    <n v="-7.81487"/>
    <n v="-6.7803557870062932"/>
    <n v="-1.42615"/>
    <n v="-1.5358001667100072"/>
    <n v="-12.06913334844956"/>
    <n v="0"/>
    <n v="0"/>
    <n v="0.01"/>
    <n v="-1.9381360000000001"/>
    <n v="-1.9361667964521634"/>
    <n v="0.16839578556281615"/>
    <n v="-0.9599233360222772"/>
    <n v="-0.90605854765775062"/>
    <n v="54.822846747688715"/>
    <n v="0.28286377605951651"/>
    <s v="Y"/>
    <s v="N"/>
  </r>
  <r>
    <n v="7070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6.5096999999999996"/>
    <n v="230.60570999999999"/>
    <n v="35.424936633024565"/>
    <s v="USD"/>
    <n v="15.74439954341605"/>
    <n v="222.01147"/>
    <n v="-73.08014"/>
    <n v="-22.092960000000001"/>
    <n v="-59.620190000000001"/>
    <n v="0"/>
    <n v="0"/>
    <n v="0"/>
    <s v=""/>
    <n v="36.789319999999996"/>
    <n v="-43.956429999999997"/>
    <n v="-161.96039999999999"/>
    <n v="-73.218686547685024"/>
    <n v="-162.09894654768502"/>
    <n v="-7.4257200000000001"/>
    <n v="-6.0865659029022767"/>
    <n v="-11.966519999999999"/>
    <n v="-10.382420069985367"/>
    <n v="-2.1735799999999998"/>
    <n v="-2.3406966492707899"/>
    <n v="-18.809682622158434"/>
    <n v="-4.6121141999999997"/>
    <n v="-4.5757715824226333"/>
    <n v="0"/>
    <n v="0"/>
    <n v="0"/>
    <n v="1.9483556312766774"/>
    <n v="-12.683210652921787"/>
    <n v="-11.971509591008562"/>
    <n v="33.149799656725342"/>
    <n v="0.14375099236148725"/>
    <s v="N"/>
    <s v="Y"/>
  </r>
  <r>
    <n v="8592"/>
    <x v="8"/>
    <s v="MEA"/>
    <s v="EGYPT"/>
    <s v="EG"/>
    <s v="EGYPT"/>
    <s v="Local"/>
    <s v="N"/>
    <s v="DDP"/>
    <s v="EG- 6TH OF OCTOBER"/>
    <n v="43877"/>
    <x v="1"/>
    <n v="2020"/>
    <n v="2020540253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5152999999999999"/>
    <n v="120.50448"/>
    <n v="34.279998862117033"/>
    <s v="EGP"/>
    <n v="1"/>
    <n v="120.22948"/>
    <n v="-39.463970000000003"/>
    <n v="-11.93042"/>
    <n v="-32.195459999999997"/>
    <n v="0"/>
    <n v="0"/>
    <n v="0"/>
    <s v=""/>
    <n v="19.866599999999998"/>
    <n v="-23.736910000000002"/>
    <n v="-87.460160000000002"/>
    <n v="-39.538786452205009"/>
    <n v="-87.534976452205001"/>
    <n v="-3.8456299999999999"/>
    <n v="-3.1521092140799922"/>
    <n v="-6.4682899999999997"/>
    <n v="-5.6120328979925365"/>
    <n v="-1.17767"/>
    <n v="-1.2682156731966301"/>
    <n v="-10.032357785269159"/>
    <n v="0"/>
    <n v="0"/>
    <n v="0"/>
    <n v="0"/>
    <n v="0"/>
    <n v="0.16839578556281615"/>
    <n v="-0.59196170498896761"/>
    <n v="-0.55874458153485562"/>
    <n v="22.378401180990984"/>
    <n v="0.1857059686161957"/>
    <s v="N"/>
    <s v="N"/>
  </r>
  <r>
    <n v="8592"/>
    <x v="8"/>
    <s v="MEA"/>
    <s v="EGYPT"/>
    <s v="EG"/>
    <s v="EGYPT"/>
    <s v="Local"/>
    <s v="N"/>
    <s v="DDP"/>
    <s v="EG- 6TH OF OCTOBER"/>
    <n v="43878"/>
    <x v="1"/>
    <n v="2020"/>
    <n v="2020540266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5998999999999999"/>
    <n v="123.40457000000001"/>
    <n v="34.279999444429016"/>
    <s v="EGP"/>
    <n v="1"/>
    <n v="123.18957"/>
    <n v="-40.41375"/>
    <n v="-12.217549999999999"/>
    <n v="-32.970219999999998"/>
    <n v="0"/>
    <n v="0"/>
    <n v="0"/>
    <s v=""/>
    <n v="20.344850000000001"/>
    <n v="-24.308319999999998"/>
    <n v="-89.56498999999998"/>
    <n v="-40.490367060962193"/>
    <n v="-89.641607060962201"/>
    <n v="-3.9339200000000001"/>
    <n v="-3.224476998425112"/>
    <n v="-6.6237199999999996"/>
    <n v="-5.7468874381159667"/>
    <n v="-1.20587"/>
    <n v="-1.2985838425345135"/>
    <n v="-10.269948279075592"/>
    <n v="0"/>
    <n v="0"/>
    <n v="0"/>
    <n v="0"/>
    <n v="0"/>
    <n v="0.16839578556281615"/>
    <n v="-0.60620798844758184"/>
    <n v="-0.57219145423358653"/>
    <n v="22.920823205728627"/>
    <n v="0.18573723165786021"/>
    <s v="N"/>
    <s v="N"/>
  </r>
  <r>
    <n v="8592"/>
    <x v="8"/>
    <s v="MEA"/>
    <s v="EGYPT"/>
    <s v="EG"/>
    <s v="EGYPT"/>
    <s v="Local"/>
    <s v="N"/>
    <s v="DDP"/>
    <s v="EG- 6TH OF OCTOBER"/>
    <n v="43878"/>
    <x v="1"/>
    <n v="2020"/>
    <n v="2020540267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2.0030000000000001"/>
    <n v="68.662840000000003"/>
    <n v="34.28"/>
    <s v="EGP"/>
    <n v="1"/>
    <n v="68.662840000000003"/>
    <n v="-22.486350000000002"/>
    <n v="-6.7978800000000001"/>
    <n v="-18.344819999999999"/>
    <n v="0"/>
    <n v="0"/>
    <n v="0"/>
    <s v=""/>
    <n v="11.319850000000001"/>
    <n v="-13.52514"/>
    <n v="-49.834339999999997"/>
    <n v="-22.528979997185793"/>
    <n v="-49.876969997185789"/>
    <n v="-2.1915100000000001"/>
    <n v="-1.796293159702947"/>
    <n v="-3.68588"/>
    <n v="-3.1979518262249735"/>
    <n v="-0.67120000000000002"/>
    <n v="-0.72280550565912205"/>
    <n v="-5.7170504915870426"/>
    <n v="0"/>
    <n v="0"/>
    <n v="0"/>
    <n v="0"/>
    <n v="0"/>
    <n v="0.16839578556281615"/>
    <n v="-0.33729675848232077"/>
    <n v="-0.31836981105860546"/>
    <n v="12.750449700168566"/>
    <n v="0.18569650920597758"/>
    <s v="N"/>
    <s v="N"/>
  </r>
  <r>
    <n v="8592"/>
    <x v="8"/>
    <s v="MEA"/>
    <s v="EGYPT"/>
    <s v="EG"/>
    <s v="EGYPT"/>
    <s v="Local"/>
    <s v="N"/>
    <s v="DDP"/>
    <s v="EG-6TH OF OCTOBER"/>
    <n v="43878"/>
    <x v="1"/>
    <n v="2020"/>
    <n v="2020540264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2.6913999999999998"/>
    <n v="93.981120000000004"/>
    <n v="34.919045849743632"/>
    <s v="EGP"/>
    <n v="1"/>
    <n v="93.766120000000001"/>
    <n v="-30.214600000000001"/>
    <n v="-9.1342199999999991"/>
    <n v="-24.64958"/>
    <n v="0"/>
    <n v="0"/>
    <n v="0"/>
    <s v=""/>
    <n v="15.21041"/>
    <n v="-18.173649999999999"/>
    <n v="-66.961640000000003"/>
    <n v="-30.271881342368584"/>
    <n v="-67.018921342368586"/>
    <n v="-2.9478599999999999"/>
    <n v="-2.4162430259327721"/>
    <n v="-4.9525899999999998"/>
    <n v="-4.2969777190368488"/>
    <n v="-0.90183000000000002"/>
    <n v="-0.97116759411288145"/>
    <n v="-7.6843883390825027"/>
    <n v="0"/>
    <n v="0"/>
    <n v="0"/>
    <n v="0"/>
    <n v="0"/>
    <n v="0.16839578556281615"/>
    <n v="-0.45322041726376333"/>
    <n v="-0.4277885718837397"/>
    <n v="18.850021746665178"/>
    <n v="0.20057243142734602"/>
    <s v="N"/>
    <s v="N"/>
  </r>
  <r>
    <n v="3425"/>
    <x v="0"/>
    <s v="EUROPE"/>
    <s v="EUROPE INCL TURKEY"/>
    <s v="IT"/>
    <s v="ITALY"/>
    <s v="Export"/>
    <s v="Y"/>
    <s v="CIF"/>
    <s v="IT- GENOVA"/>
    <n v="43878"/>
    <x v="1"/>
    <n v="2020"/>
    <n v="2020540268"/>
    <s v="ZH"/>
    <s v="manufactured"/>
    <s v="BOPP"/>
    <s v="D114"/>
    <n v="30"/>
    <s v="D11430"/>
    <s v="1"/>
    <s v="EG"/>
    <s v="L2"/>
    <s v="FERT"/>
    <s v="1D114301"/>
    <s v="WHITE"/>
    <s v="STANDARD"/>
    <s v="ALIMENTARY PACKING"/>
    <s v="FLEXIBLE PACKAGING"/>
    <s v="STANDARD WHITE FILM"/>
    <n v="2.7299000000000002"/>
    <n v="82.322159999999997"/>
    <n v="30.155741968570275"/>
    <s v="EUR"/>
    <n v="17.541400252140559"/>
    <n v="80.371870000000001"/>
    <n v="-28.327069999999999"/>
    <n v="-7.65097"/>
    <n v="-31.369319999999998"/>
    <n v="0"/>
    <n v="0"/>
    <n v="0"/>
    <s v=""/>
    <n v="18.387419999999999"/>
    <n v="-22.8673"/>
    <n v="-71.827239999999989"/>
    <n v="-28.380772931528757"/>
    <n v="-71.88094293152875"/>
    <n v="-3.3955700000000002"/>
    <n v="-2.7832130194671874"/>
    <n v="-3.9544700000000002"/>
    <n v="-3.4309865102097383"/>
    <n v="-0.73440000000000005"/>
    <n v="-0.79086466530998101"/>
    <n v="-7.0050641949869066"/>
    <n v="0"/>
    <n v="0"/>
    <n v="0"/>
    <n v="0"/>
    <n v="0"/>
    <n v="1.085502630112529"/>
    <n v="-2.9633136299441931"/>
    <n v="-2.7970313284886563"/>
    <n v="0.63912154499568352"/>
    <n v="7.763663453384648E-3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59"/>
    <s v="ZH"/>
    <s v="manufactured"/>
    <s v="BOPP"/>
    <s v="D114"/>
    <n v="30"/>
    <s v="D11430"/>
    <s v="1"/>
    <s v="EG"/>
    <s v="L2"/>
    <s v="FERT"/>
    <s v="1D114301"/>
    <s v="WHITE"/>
    <s v="STANDARD"/>
    <s v="ALIMENTARY PACKING"/>
    <s v="FLEXIBLE PACKAGING"/>
    <s v="STANDARD WHITE FILM"/>
    <n v="0.76990000000000003"/>
    <n v="22.558499999999999"/>
    <n v="29.300558514092735"/>
    <s v="EUR"/>
    <n v="17.541400252140559"/>
    <n v="21.807770000000001"/>
    <n v="-7.98895"/>
    <n v="-2.1577700000000002"/>
    <n v="-8.84694"/>
    <n v="0"/>
    <n v="0"/>
    <n v="0"/>
    <s v=""/>
    <n v="5.1857199999999999"/>
    <n v="-6.4491699999999996"/>
    <n v="-20.257109999999997"/>
    <n v="-8.0040955845887574"/>
    <n v="-20.272255584588756"/>
    <n v="-0.96528000000000003"/>
    <n v="-0.79120143699917445"/>
    <n v="-1.1139699999999999"/>
    <n v="-0.96650525677988253"/>
    <n v="-0.20630999999999999"/>
    <n v="-0.22217223461342886"/>
    <n v="-1.979878928392486"/>
    <n v="0"/>
    <n v="0"/>
    <n v="0"/>
    <n v="0"/>
    <n v="0"/>
    <n v="1.085502630112529"/>
    <n v="-0.83572847492363611"/>
    <n v="-0.78883271174893455"/>
    <n v="-0.48246722473017745"/>
    <n v="-2.1387380576287317E-2"/>
    <s v="N"/>
    <s v="N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5"/>
    <s v="ZH"/>
    <s v="manufactured"/>
    <s v="BOPP"/>
    <s v="D114"/>
    <n v="30"/>
    <s v="D11430"/>
    <s v="1"/>
    <s v="EG"/>
    <s v="L2"/>
    <s v="FERT"/>
    <s v="1D114301"/>
    <s v="WHITE"/>
    <s v="STANDARD"/>
    <s v="ALIMENTARY PACKING"/>
    <s v="FLEXIBLE PACKAGING"/>
    <s v="STANDARD WHITE FILM"/>
    <n v="0.03"/>
    <n v="5.0800000000000003E-3"/>
    <n v="0.16933333333333336"/>
    <s v="EUR"/>
    <n v="17.586801633018286"/>
    <n v="5.0800000000000003E-3"/>
    <n v="-0.31130000000000002"/>
    <n v="-8.4080000000000002E-2"/>
    <n v="-0.34472000000000003"/>
    <n v="0"/>
    <n v="0"/>
    <n v="0"/>
    <s v=""/>
    <n v="0.20205999999999999"/>
    <n v="-0.25130000000000002"/>
    <n v="-0.78933999999999993"/>
    <n v="-0.31189016772948641"/>
    <n v="-0.78993016772948643"/>
    <n v="-6.0929999999999998E-2"/>
    <n v="-4.9941885832462805E-2"/>
    <n v="-4.333E-2"/>
    <n v="-3.7594075941248251E-2"/>
    <n v="-8.0000000000000002E-3"/>
    <n v="-8.6150835001087243E-3"/>
    <n v="-9.6151045273819791E-2"/>
    <n v="-1.016E-4"/>
    <n v="-1.0079941055538902E-4"/>
    <n v="0"/>
    <n v="0"/>
    <n v="0"/>
    <n v="1.7775090546302619"/>
    <n v="-5.3325271638907858E-2"/>
    <n v="-5.0332996773278377E-2"/>
    <n v="-0.93143500918714006"/>
    <n v="-183.35334826518505"/>
    <s v="N"/>
    <s v="Y"/>
  </r>
  <r>
    <n v="5680"/>
    <x v="0"/>
    <s v="EUROPE"/>
    <s v="EUROPE INCL TURKEY"/>
    <s v="GB"/>
    <s v="UNITED KINGDOM"/>
    <s v="Export"/>
    <s v="Y"/>
    <s v="CIF"/>
    <s v="GB- FELIXSTOWE PORT"/>
    <n v="43878"/>
    <x v="1"/>
    <n v="2020"/>
    <n v="2020540263"/>
    <s v="ZH"/>
    <s v="manufactured"/>
    <s v="BOPP"/>
    <s v="D114"/>
    <n v="35"/>
    <s v="D11435"/>
    <s v="1"/>
    <s v="EG"/>
    <s v="L2"/>
    <s v="FERT"/>
    <s v="1D114351"/>
    <s v="WHITE"/>
    <s v="STANDARD"/>
    <s v="ALIMENTARY PACKING"/>
    <s v="FLEXIBLE PACKAGING"/>
    <s v="STANDARD WHITE FILM"/>
    <n v="10.914099999999999"/>
    <n v="322.77578999999997"/>
    <n v="29.574201262586929"/>
    <s v="EUR"/>
    <n v="17.541400132028237"/>
    <n v="315.10018000000002"/>
    <n v="-131.58804000000001"/>
    <n v="-19.890789999999999"/>
    <n v="-81.085340000000002"/>
    <n v="0"/>
    <n v="0"/>
    <n v="0"/>
    <s v=""/>
    <n v="49.08699"/>
    <n v="-66.949749999999995"/>
    <n v="-250.42693000000003"/>
    <n v="-131.8375067998534"/>
    <n v="-250.67639679985339"/>
    <n v="-11.711510000000001"/>
    <n v="-9.5994566772648362"/>
    <n v="-13.88865"/>
    <n v="-12.050102996109334"/>
    <n v="-2.56942"/>
    <n v="-2.7669709808561698"/>
    <n v="-24.416530654230339"/>
    <n v="0"/>
    <n v="0"/>
    <n v="0"/>
    <n v="0"/>
    <n v="0"/>
    <n v="1.8308696692449336"/>
    <n v="-19.982294657106127"/>
    <n v="-18.861015454536922"/>
    <n v="28.821847091379315"/>
    <n v="8.9293707844009362E-2"/>
    <s v="N"/>
    <s v="N"/>
  </r>
  <r>
    <n v="5585"/>
    <x v="13"/>
    <s v="AMERICAS"/>
    <s v="USA-CANADA"/>
    <s v="US"/>
    <s v="USA"/>
    <s v="Export"/>
    <s v="Y"/>
    <s v="CIF"/>
    <s v="US- MEMPHIS"/>
    <n v="43880"/>
    <x v="1"/>
    <n v="2020"/>
    <n v="2020540289"/>
    <s v="ZH"/>
    <s v="manufactured"/>
    <s v="BOPP"/>
    <s v="D407"/>
    <n v="15"/>
    <s v="D40715"/>
    <s v="1"/>
    <s v="EG"/>
    <s v="L3"/>
    <s v="FERT"/>
    <s v="1D407151"/>
    <s v="TRANSPARENT SPECIALTIES"/>
    <s v="VALUE ADDED"/>
    <s v="ALIMENTARY PACKING"/>
    <s v="FLEXIBLE PACKAGING"/>
    <s v="EXTRUSION GRADE COEX FILMS"/>
    <n v="11.648300000000001"/>
    <n v="396.22156999999999"/>
    <n v="34.015398813560772"/>
    <s v="USD"/>
    <n v="15.820599861541957"/>
    <n v="358.88974999999999"/>
    <n v="-236.4624"/>
    <n v="-42.249789999999997"/>
    <n v="-13.31255"/>
    <n v="0"/>
    <n v="0"/>
    <n v="0"/>
    <s v=""/>
    <n v="43.530079999999998"/>
    <n v="0"/>
    <n v="-248.49466000000001"/>
    <n v="-236.91068935983586"/>
    <n v="-248.94294935983586"/>
    <n v="-12.19876"/>
    <n v="-9.9988360285182001"/>
    <n v="-14.7165"/>
    <n v="-12.768364149304865"/>
    <n v="-3.2631100000000002"/>
    <n v="-3.5139956400049726"/>
    <n v="-26.281195817828035"/>
    <n v="0"/>
    <n v="0"/>
    <n v="0"/>
    <n v="0"/>
    <n v="0"/>
    <n v="1.6649330838552068"/>
    <n v="-19.393640040670608"/>
    <n v="-18.305392388793244"/>
    <n v="102.69203243354283"/>
    <n v="0.25917829873205245"/>
    <s v="N"/>
    <s v="N"/>
  </r>
  <r>
    <n v="5585"/>
    <x v="13"/>
    <s v="AMERICAS"/>
    <s v="USA-CANADA"/>
    <s v="US"/>
    <s v="USA"/>
    <s v="Export"/>
    <s v="Y"/>
    <s v="CIF"/>
    <s v="US- CHICAGO"/>
    <n v="43880"/>
    <x v="1"/>
    <n v="2020"/>
    <n v="2020540286"/>
    <s v="ZH"/>
    <s v="manufactured"/>
    <s v="BOPP"/>
    <s v="D407"/>
    <n v="18"/>
    <s v="D40718"/>
    <s v="1"/>
    <s v="EG"/>
    <s v="L3"/>
    <s v="FERT"/>
    <s v="1D407181"/>
    <s v="TRANSPARENT SPECIALTIES"/>
    <s v="VALUE ADDED"/>
    <s v="ALIMENTARY PACKING"/>
    <s v="FLEXIBLE PACKAGING"/>
    <s v="EXTRUSION GRADE COEX FILMS"/>
    <n v="18.798100000000002"/>
    <n v="574.59866"/>
    <n v="30.566847713332727"/>
    <s v="USD"/>
    <n v="15.820599861541957"/>
    <n v="513.10666000000003"/>
    <n v="-375.15411"/>
    <n v="-54.799759999999999"/>
    <n v="-14.82391"/>
    <n v="0"/>
    <n v="0"/>
    <n v="0"/>
    <s v=""/>
    <n v="61.331650000000003"/>
    <n v="-0.96043000000000001"/>
    <n v="-384.40655999999996"/>
    <n v="-375.86533341569606"/>
    <n v="-385.11778341569607"/>
    <n v="-20.514289999999999"/>
    <n v="-16.814743625702171"/>
    <n v="-20.018599999999999"/>
    <n v="-17.368584551984124"/>
    <n v="-4.4687799999999998"/>
    <n v="-4.8123641054519828"/>
    <n v="-38.995692283138276"/>
    <n v="0"/>
    <n v="0"/>
    <n v="0"/>
    <n v="0"/>
    <n v="0"/>
    <n v="1.6649330838552068"/>
    <n v="-31.297578603618565"/>
    <n v="-29.541357679985428"/>
    <n v="120.94382662118022"/>
    <n v="0.21048400395013142"/>
    <s v="N"/>
    <s v="N"/>
  </r>
  <r>
    <n v="5585"/>
    <x v="13"/>
    <s v="AMERICAS"/>
    <s v="USA-CANADA"/>
    <s v="US"/>
    <s v="USA"/>
    <s v="Export"/>
    <s v="Y"/>
    <s v="CIF"/>
    <s v="US- MEMPHIS"/>
    <n v="43880"/>
    <x v="1"/>
    <n v="2020"/>
    <n v="2020540289"/>
    <s v="ZH"/>
    <s v="manufactured"/>
    <s v="BOPP"/>
    <s v="D407"/>
    <n v="18"/>
    <s v="D40718"/>
    <s v="1"/>
    <s v="EG"/>
    <s v="L3"/>
    <s v="FERT"/>
    <s v="1D407181"/>
    <s v="TRANSPARENT SPECIALTIES"/>
    <s v="VALUE ADDED"/>
    <s v="ALIMENTARY PACKING"/>
    <s v="FLEXIBLE PACKAGING"/>
    <s v="EXTRUSION GRADE COEX FILMS"/>
    <n v="27.9617"/>
    <n v="854.70106999999996"/>
    <n v="30.566849297431844"/>
    <s v="USD"/>
    <n v="15.820599861541957"/>
    <n v="767.01454000000001"/>
    <n v="-558.03592000000003"/>
    <n v="-81.513810000000007"/>
    <n v="-22.05029"/>
    <n v="0"/>
    <n v="0"/>
    <n v="0"/>
    <s v=""/>
    <n v="91.22972"/>
    <n v="-1.4285399999999999"/>
    <n v="-571.79884000000004"/>
    <n v="-559.09385379980165"/>
    <n v="-572.85677379980166"/>
    <n v="-30.205179999999999"/>
    <n v="-24.757978846364498"/>
    <n v="-29.810420000000001"/>
    <n v="-25.864186321728724"/>
    <n v="-6.6678199999999999"/>
    <n v="-7.1804782579618696"/>
    <n v="-57.802643426055084"/>
    <n v="0"/>
    <n v="0"/>
    <n v="0"/>
    <n v="0"/>
    <n v="0"/>
    <n v="1.6649330838552068"/>
    <n v="-46.554359410834138"/>
    <n v="-43.942025047236079"/>
    <n v="180.09962772690713"/>
    <n v="0.21071651136099215"/>
    <s v="N"/>
    <s v="N"/>
  </r>
  <r>
    <n v="5981"/>
    <x v="21"/>
    <s v="EUROPE"/>
    <s v="EUROPE INCL TURKEY"/>
    <s v="ES"/>
    <s v="SPAIN"/>
    <s v="Export"/>
    <s v="Y"/>
    <s v="CIF"/>
    <s v="ES- ALGECIRAS"/>
    <n v="43880"/>
    <x v="1"/>
    <n v="2020"/>
    <n v="2020540287"/>
    <s v="ZH"/>
    <s v="manufactured"/>
    <s v="BOPP"/>
    <s v="E001"/>
    <n v="14"/>
    <s v="E00114"/>
    <s v="1"/>
    <s v="EG"/>
    <s v="L3"/>
    <s v="FERT"/>
    <s v="1E001141"/>
    <s v="TRANSPARENT COMMODITIES"/>
    <s v="STANDARD"/>
    <s v="ALIMENTARY PACKING"/>
    <s v="TECHNICAL FILMS"/>
    <s v="OTHER TECHNICAL FILMS STANDARD"/>
    <n v="7.0903999999999998"/>
    <n v="206.80502000000001"/>
    <n v="29.16690454699312"/>
    <s v="EUR"/>
    <n v="16.957499862654146"/>
    <n v="197.02072000000001"/>
    <n v="-211.37663000000001"/>
    <n v="-23.26314"/>
    <n v="-100.42676"/>
    <n v="0"/>
    <n v="0"/>
    <n v="0"/>
    <s v=""/>
    <n v="97.151009999999999"/>
    <n v="-1.0000000000000001E-5"/>
    <n v="-237.91553000000002"/>
    <n v="-211.77736133888078"/>
    <n v="-238.31626133888076"/>
    <n v="-11.482250000000001"/>
    <n v="-9.4115414180173325"/>
    <n v="-24.943729999999999"/>
    <n v="-21.641737361596864"/>
    <n v="-5.06203"/>
    <n v="-5.4512263912569212"/>
    <n v="-36.50450517087112"/>
    <n v="0"/>
    <n v="0"/>
    <n v="0"/>
    <n v="0"/>
    <n v="0"/>
    <n v="1.1813387361707079"/>
    <n v="-8.3761641749447868"/>
    <n v="-7.9061471499815985"/>
    <n v="-75.921893659733456"/>
    <n v="-0.36711823368568836"/>
    <s v="N"/>
    <s v="N"/>
  </r>
  <r>
    <n v="5981"/>
    <x v="21"/>
    <s v="EUROPE"/>
    <s v="EUROPE INCL TURKEY"/>
    <s v="ES"/>
    <s v="SPAIN"/>
    <s v="Export"/>
    <s v="Y"/>
    <s v="CIF"/>
    <s v="ES- ALGECIRAS"/>
    <n v="43880"/>
    <x v="1"/>
    <n v="2020"/>
    <n v="2020540287"/>
    <s v="ZH"/>
    <s v="manufactured"/>
    <s v="BOPP"/>
    <s v="E002"/>
    <n v="15"/>
    <s v="E00215"/>
    <s v="1"/>
    <s v="EG"/>
    <s v="L3"/>
    <s v="FERT"/>
    <s v="1E002151"/>
    <s v="MATT"/>
    <s v="STANDARD"/>
    <s v="ALIMENTARY PACKING"/>
    <s v="TECHNICAL FILMS"/>
    <s v="OTHER TECHNICAL FILMS STANDARD"/>
    <n v="11.7394"/>
    <n v="357.13308999999998"/>
    <n v="30.421749833892701"/>
    <s v="EUR"/>
    <n v="16.957499862654146"/>
    <n v="340.63869999999997"/>
    <n v="-234.46558999999999"/>
    <n v="-17.681719999999999"/>
    <n v="-219.90397999999999"/>
    <n v="0"/>
    <n v="0"/>
    <n v="0"/>
    <s v=""/>
    <n v="95.555149999999998"/>
    <n v="0"/>
    <n v="-376.49613999999997"/>
    <n v="-234.91009377415028"/>
    <n v="-376.94064377415026"/>
    <n v="-13.268079999999999"/>
    <n v="-10.875314895387872"/>
    <n v="-37.629460000000002"/>
    <n v="-32.648160093887917"/>
    <n v="-8.07043"/>
    <n v="-8.6909285414728075"/>
    <n v="-52.214403530748598"/>
    <n v="0"/>
    <n v="0"/>
    <n v="0"/>
    <n v="0"/>
    <n v="0"/>
    <n v="1.1813387361707079"/>
    <n v="-13.868207959402408"/>
    <n v="-13.090012390343842"/>
    <n v="-85.11196969524272"/>
    <n v="-0.23832003272293453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61"/>
    <s v="ZH"/>
    <s v="manufactured"/>
    <s v="BOPP"/>
    <s v="ZES"/>
    <n v="30"/>
    <s v="ZES30"/>
    <s v="1"/>
    <s v="EG"/>
    <s v="L3"/>
    <s v="FERT"/>
    <s v="20ZES301"/>
    <s v="METALLIZED"/>
    <s v="VALUE ADDED"/>
    <s v="ALIMENTARY PACKING"/>
    <s v="FLEXIBLE PACKAGING"/>
    <s v="MID &amp; STD BARRIER METAL FILMS"/>
    <n v="4.3719999999999999"/>
    <n v="145.82525999999999"/>
    <n v="33.354359560841715"/>
    <s v="EUR"/>
    <n v="17.541400252140559"/>
    <n v="142.66977"/>
    <n v="-29.754439999999999"/>
    <n v="-2.5418099999999999"/>
    <n v="-0.2447"/>
    <n v="0"/>
    <n v="-4.15036"/>
    <n v="0"/>
    <s v=""/>
    <n v="-42.769950000000001"/>
    <n v="-0.50016000000000005"/>
    <n v="-79.961420000000004"/>
    <n v="-29.810848963369544"/>
    <n v="-80.017828963369539"/>
    <n v="-5.3569599999999999"/>
    <n v="-4.3908860122939428"/>
    <n v="-4.5760699999999996"/>
    <n v="-3.9703005560227984"/>
    <n v="-1.27068"/>
    <n v="-1.3683767877397692"/>
    <n v="-9.7295633560565111"/>
    <n v="0"/>
    <n v="0"/>
    <n v="0"/>
    <n v="0"/>
    <n v="0"/>
    <n v="1.085502630112529"/>
    <n v="-4.7458174988519763"/>
    <n v="-4.4795124246867664"/>
    <n v="51.598355255887171"/>
    <n v="0.35383688159299131"/>
    <s v="N"/>
    <s v="N"/>
  </r>
  <r>
    <n v="8592"/>
    <x v="8"/>
    <s v="MEA"/>
    <s v="EGYPT"/>
    <s v="EG"/>
    <s v="EGYPT"/>
    <s v="Local"/>
    <s v="N"/>
    <s v="DDP"/>
    <s v="EG- 6TH OF OCTOBER"/>
    <n v="43873"/>
    <x v="1"/>
    <n v="2020"/>
    <n v="2020540243"/>
    <s v="ZH"/>
    <s v="manufactured"/>
    <s v="BOPP"/>
    <s v="ZSS"/>
    <n v="15"/>
    <s v="ZSS15"/>
    <s v="1"/>
    <s v="EG"/>
    <s v="L3"/>
    <s v="FERT"/>
    <s v="20ZSS151"/>
    <s v="METALLIZED"/>
    <s v="VALUE ADDED"/>
    <s v="ALIMENTARY PACKING"/>
    <s v="FLEXIBLE PACKAGING"/>
    <s v="MID &amp; STD BARRIER METAL FILMS"/>
    <n v="2.395"/>
    <n v="82.483800000000002"/>
    <n v="34.44"/>
    <s v="EGP"/>
    <n v="1"/>
    <n v="82.483800000000002"/>
    <n v="-83.211079999999995"/>
    <n v="-13.51801"/>
    <n v="-1.5675300000000001"/>
    <n v="0"/>
    <n v="-2.7942"/>
    <n v="0"/>
    <s v=""/>
    <n v="37.14875"/>
    <n v="0"/>
    <n v="-63.942070000000008"/>
    <n v="-83.368832952623549"/>
    <n v="-64.099822952623555"/>
    <n v="-2.5269400000000002"/>
    <n v="-2.0712317246920002"/>
    <n v="-7.6658499999999998"/>
    <n v="-6.6510627060747263"/>
    <n v="-1.91208"/>
    <n v="-2.0590911073609863"/>
    <n v="-10.781385538127713"/>
    <n v="0"/>
    <n v="0"/>
    <n v="0"/>
    <n v="0"/>
    <n v="0"/>
    <n v="0.16839578556281615"/>
    <n v="-0.40330790642294467"/>
    <n v="-0.38067683349244136"/>
    <n v="7.2219146757562926"/>
    <n v="8.7555552432796405E-2"/>
    <s v="N"/>
    <s v="N"/>
  </r>
  <r>
    <n v="8592"/>
    <x v="8"/>
    <s v="MEA"/>
    <s v="EGYPT"/>
    <s v="EG"/>
    <s v="EGYPT"/>
    <s v="Local"/>
    <s v="N"/>
    <s v="DDP"/>
    <s v="EG- 6TH OF OCTOBER"/>
    <n v="43874"/>
    <x v="1"/>
    <n v="2020"/>
    <n v="2020540244"/>
    <s v="ZH"/>
    <s v="manufactured"/>
    <s v="BOPP"/>
    <s v="ZSS"/>
    <n v="15"/>
    <s v="ZSS15"/>
    <s v="1"/>
    <s v="EG"/>
    <s v="L3"/>
    <s v="FERT"/>
    <s v="20ZSS151"/>
    <s v="METALLIZED"/>
    <s v="VALUE ADDED"/>
    <s v="ALIMENTARY PACKING"/>
    <s v="FLEXIBLE PACKAGING"/>
    <s v="MID &amp; STD BARRIER METAL FILMS"/>
    <n v="4.883"/>
    <n v="168.17052000000001"/>
    <n v="34.440000000000005"/>
    <s v="EGP"/>
    <n v="1"/>
    <n v="167.74052"/>
    <n v="-169.65332000000001"/>
    <n v="-27.560939999999999"/>
    <n v="-3.1959300000000002"/>
    <n v="0"/>
    <n v="-5.6969200000000004"/>
    <n v="0"/>
    <s v=""/>
    <n v="75.740030000000004"/>
    <n v="0"/>
    <n v="-130.36707999999999"/>
    <n v="-169.97495159223973"/>
    <n v="-130.68871159223971"/>
    <n v="-5.1520200000000003"/>
    <n v="-4.22290488505769"/>
    <n v="-15.629379999999999"/>
    <n v="-13.56039922997061"/>
    <n v="-3.8984200000000002"/>
    <n v="-4.1981517273117319"/>
    <n v="-21.981455842340033"/>
    <n v="0"/>
    <n v="0"/>
    <n v="0"/>
    <n v="0"/>
    <n v="0"/>
    <n v="0.16839578556281615"/>
    <n v="-0.82227662090323128"/>
    <n v="-0.7761356901643387"/>
    <n v="14.724216875255927"/>
    <n v="8.755527945834933E-2"/>
    <s v="N"/>
    <s v="N"/>
  </r>
  <r>
    <n v="4319"/>
    <x v="4"/>
    <s v="MEA"/>
    <s v="EGYPT"/>
    <s v="EG"/>
    <s v="EGYPT"/>
    <s v="Local"/>
    <s v="N"/>
    <s v="DDP"/>
    <s v="EG- 6TH OF OCTOBER"/>
    <n v="43867"/>
    <x v="1"/>
    <n v="2020"/>
    <n v="2020540213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3.9849999999999999"/>
    <n v="134.49375000000001"/>
    <n v="33.75"/>
    <s v="EGP"/>
    <n v="1"/>
    <n v="134.27875"/>
    <n v="-84.790189999999996"/>
    <n v="-10.223140000000001"/>
    <n v="-0.99158999999999997"/>
    <n v="0"/>
    <n v="-4.13856"/>
    <n v="0"/>
    <s v=""/>
    <n v="15.1082"/>
    <n v="-0.73843000000000003"/>
    <n v="-85.773709999999994"/>
    <n v="-84.950936655685894"/>
    <n v="-85.934456655685892"/>
    <n v="-4.2541599999999997"/>
    <n v="-3.4869649275074668"/>
    <n v="-8.9278099999999991"/>
    <n v="-7.7459673927771862"/>
    <n v="-2.3160799999999999"/>
    <n v="-2.4941528241164765"/>
    <n v="-13.72708514440113"/>
    <n v="0"/>
    <n v="0"/>
    <n v="0.02"/>
    <n v="-2.6898750000000002"/>
    <n v="-2.6871420073755212"/>
    <n v="0.16839578556281615"/>
    <n v="-0.67105720546782233"/>
    <n v="-0.63340174591539822"/>
    <n v="31.511664446622063"/>
    <n v="0.23429835547467492"/>
    <s v="Y"/>
    <s v="N"/>
  </r>
  <r>
    <n v="4319"/>
    <x v="4"/>
    <s v="MEA"/>
    <s v="EGYPT"/>
    <s v="EG"/>
    <s v="EGYPT"/>
    <s v="Local"/>
    <s v="N"/>
    <s v="DDP"/>
    <s v="EG- 6TH OF OCTOBER"/>
    <n v="43881"/>
    <x v="1"/>
    <n v="2020"/>
    <n v="2020540297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4.859"/>
    <n v="163.99125000000001"/>
    <n v="33.75"/>
    <s v="EGP"/>
    <n v="1"/>
    <n v="163.71625"/>
    <n v="-103.38659"/>
    <n v="-12.465299999999999"/>
    <n v="-1.2090700000000001"/>
    <n v="0"/>
    <n v="-5.0462400000000001"/>
    <n v="0"/>
    <s v=""/>
    <n v="18.421759999999999"/>
    <n v="-0.90037999999999996"/>
    <n v="-104.58582"/>
    <n v="-103.58259202081477"/>
    <n v="-104.78182202081477"/>
    <n v="-5.1871900000000002"/>
    <n v="-4.251732328430867"/>
    <n v="-10.885870000000001"/>
    <n v="-9.444823989535104"/>
    <n v="-2.8240500000000002"/>
    <n v="-3.0411783198102555"/>
    <n v="-16.737734637776228"/>
    <n v="0"/>
    <n v="0"/>
    <n v="0.02"/>
    <n v="-3.2798250000000002"/>
    <n v="-3.2764926007120847"/>
    <n v="0.16839578556281615"/>
    <n v="-0.81823512204972371"/>
    <n v="-0.77232097450512427"/>
    <n v="38.422879766191798"/>
    <n v="0.2342983529071935"/>
    <s v="Y"/>
    <s v="N"/>
  </r>
  <r>
    <n v="4319"/>
    <x v="4"/>
    <s v="MEA"/>
    <s v="EGYPT"/>
    <s v="EG"/>
    <s v="EGYPT"/>
    <s v="Local"/>
    <s v="N"/>
    <s v="DDP"/>
    <s v="EG- 6TH OF OCTOBER"/>
    <n v="43888"/>
    <x v="1"/>
    <n v="2020"/>
    <n v="2020540342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5.21"/>
    <n v="175.83750000000001"/>
    <n v="33.75"/>
    <s v="EGP"/>
    <n v="1"/>
    <n v="175.55063999999999"/>
    <n v="-110.85494"/>
    <n v="-13.36576"/>
    <n v="-1.2964100000000001"/>
    <n v="0"/>
    <n v="-5.4107700000000003"/>
    <n v="0"/>
    <s v=""/>
    <n v="19.752490000000002"/>
    <n v="-0.96541999999999994"/>
    <n v="-112.14080999999999"/>
    <n v="-111.06510064324495"/>
    <n v="-112.35097064324495"/>
    <n v="-5.56189"/>
    <n v="-4.5588589429298629"/>
    <n v="-11.672230000000001"/>
    <n v="-10.127087491892825"/>
    <n v="-3.0280499999999999"/>
    <n v="-3.2608629490630276"/>
    <n v="-17.946809383885714"/>
    <n v="0"/>
    <n v="0"/>
    <n v="0.02"/>
    <n v="-3.51675"/>
    <n v="-3.5131768778987364"/>
    <n v="0.16839578556281615"/>
    <n v="-0.87734204278227212"/>
    <n v="-0.82811119102113551"/>
    <n v="41.198431903949469"/>
    <n v="0.23429832603369286"/>
    <s v="Y"/>
    <s v="N"/>
  </r>
  <r>
    <n v="4319"/>
    <x v="4"/>
    <s v="MEA"/>
    <s v="EGYPT"/>
    <s v="EG"/>
    <s v="EGYPT"/>
    <s v="Local"/>
    <s v="N"/>
    <s v="DDP"/>
    <s v="EG- 6TH OF OCTOBER"/>
    <n v="43888"/>
    <x v="1"/>
    <n v="2020"/>
    <n v="2020540343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7.1459999999999999"/>
    <n v="241.17750000000001"/>
    <n v="33.75"/>
    <s v="EGP"/>
    <n v="1"/>
    <n v="240.6275"/>
    <n v="-152.04785999999999"/>
    <n v="-18.332380000000001"/>
    <n v="-1.7781499999999999"/>
    <n v="0"/>
    <n v="-7.4213699999999996"/>
    <n v="0"/>
    <s v=""/>
    <n v="27.092390000000002"/>
    <n v="-1.3241700000000001"/>
    <n v="-153.81154000000001"/>
    <n v="-152.33611486768217"/>
    <n v="-154.09979486768216"/>
    <n v="-7.62866"/>
    <n v="-6.2529077100718151"/>
    <n v="-16.00956"/>
    <n v="-13.890251890744757"/>
    <n v="-4.1532499999999999"/>
    <n v="-4.4725744433533201"/>
    <n v="-24.615734044169894"/>
    <n v="0"/>
    <n v="0"/>
    <n v="0.02"/>
    <n v="-4.82355"/>
    <n v="-4.8186491304154266"/>
    <n v="0.16839578556281615"/>
    <n v="-1.2033562836318841"/>
    <n v="-1.1358315875311005"/>
    <n v="56.507490370201424"/>
    <n v="0.23429835026153525"/>
    <s v="Y"/>
    <s v="N"/>
  </r>
  <r>
    <n v="3425"/>
    <x v="0"/>
    <s v="EUROPE"/>
    <s v="EUROPE INCL TURKEY"/>
    <s v="IT"/>
    <s v="ITALY"/>
    <s v="Export"/>
    <s v="Y"/>
    <s v="CIF"/>
    <s v="IT- VENICE"/>
    <n v="43884"/>
    <x v="1"/>
    <n v="2020"/>
    <n v="2020540303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5.941000000000001"/>
    <n v="529.30426"/>
    <n v="33.203955837149486"/>
    <s v="EUR"/>
    <n v="17.541400252140559"/>
    <n v="516.41084000000001"/>
    <n v="-292.61156999999997"/>
    <n v="-33.797739999999997"/>
    <n v="-3.2429299999999999"/>
    <n v="0"/>
    <n v="-16.912040000000001"/>
    <n v="0"/>
    <s v=""/>
    <n v="46.172879999999999"/>
    <n v="-7.8588399999999998"/>
    <n v="-308.25023999999991"/>
    <n v="-293.16630789234932"/>
    <n v="-308.80497789234931"/>
    <n v="-17.62922"/>
    <n v="-14.449967053263908"/>
    <n v="-30.42531"/>
    <n v="-26.397678621648275"/>
    <n v="-7.9082299999999996"/>
    <n v="-8.5162577235081027"/>
    <n v="-49.363903398420291"/>
    <n v="0"/>
    <n v="0"/>
    <n v="0"/>
    <n v="0"/>
    <n v="0"/>
    <n v="1.085502630112529"/>
    <n v="-17.303997426623827"/>
    <n v="-16.333007219106076"/>
    <n v="154.80237149012433"/>
    <n v="0.29246386849432182"/>
    <s v="N"/>
    <s v="N"/>
  </r>
  <r>
    <n v="3425"/>
    <x v="0"/>
    <s v="EUROPE"/>
    <s v="EUROPE INCL TURKEY"/>
    <s v="IT"/>
    <s v="ITALY"/>
    <s v="Export"/>
    <s v="Y"/>
    <s v="CIF"/>
    <s v="IT- VENICE"/>
    <n v="43888"/>
    <x v="1"/>
    <n v="2020"/>
    <n v="2020540350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1469999999999998"/>
    <n v="105.43239000007617"/>
    <n v="33.502507149690551"/>
    <s v="EUR"/>
    <n v="17.541400252140559"/>
    <n v="102.61085"/>
    <n v="-57.76605"/>
    <n v="-6.6721899999999996"/>
    <n v="-0.64019999999999999"/>
    <n v="0"/>
    <n v="-3.3386999999999998"/>
    <n v="0"/>
    <s v=""/>
    <n v="9.1152499999999996"/>
    <n v="-1.5514600000000001"/>
    <n v="-60.853349999999985"/>
    <n v="-57.875563840571466"/>
    <n v="-60.962863840571465"/>
    <n v="-3.4527800000000002"/>
    <n v="-2.8301057699755612"/>
    <n v="-6.0044199999999996"/>
    <n v="-5.2095689236822018"/>
    <n v="-1.5599400000000001"/>
    <n v="-1.6798766693949505"/>
    <n v="-9.7195513630527124"/>
    <n v="0"/>
    <n v="0"/>
    <n v="0"/>
    <n v="0"/>
    <n v="0"/>
    <n v="1.085502630112529"/>
    <n v="-3.4160767769641285"/>
    <n v="-3.2243882892244407"/>
    <n v="31.525586507227555"/>
    <n v="0.29901234817122879"/>
    <s v="N"/>
    <s v="N"/>
  </r>
  <r>
    <n v="4155"/>
    <x v="54"/>
    <s v="MEA"/>
    <s v="EGYPT"/>
    <s v="EG"/>
    <s v="EGYPT"/>
    <s v="Local"/>
    <s v="N"/>
    <s v="DDP"/>
    <s v="EG- 10TH OF RAMADAN"/>
    <n v="43884"/>
    <x v="1"/>
    <n v="2020"/>
    <n v="202054031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8460000000000001"/>
    <n v="96.763999999999996"/>
    <n v="34"/>
    <s v="EGP"/>
    <n v="1"/>
    <n v="96.063999999999993"/>
    <n v="-52.240920000000003"/>
    <n v="-6.0340100000000003"/>
    <n v="-0.57898000000000005"/>
    <n v="0"/>
    <n v="-3.0193599999999998"/>
    <n v="0"/>
    <s v=""/>
    <n v="8.2433999999999994"/>
    <n v="-1.40307"/>
    <n v="-55.032940000000004"/>
    <n v="-52.339959207011503"/>
    <n v="-55.131979207011504"/>
    <n v="-3.1672199999999999"/>
    <n v="-2.5960436508500382"/>
    <n v="-5.4250400000000001"/>
    <n v="-4.7068858930142952"/>
    <n v="-1.4075800000000001"/>
    <n v="-1.5158024041353799"/>
    <n v="-8.8187319479997139"/>
    <n v="0"/>
    <n v="0"/>
    <n v="0"/>
    <n v="0"/>
    <n v="0"/>
    <n v="0.16839578556281615"/>
    <n v="-0.47925440571177474"/>
    <n v="-0.45236169858851277"/>
    <n v="32.360927146400265"/>
    <n v="0.33443147396139333"/>
    <s v="N"/>
    <s v="N"/>
  </r>
  <r>
    <n v="4155"/>
    <x v="54"/>
    <s v="MEA"/>
    <s v="EGYPT"/>
    <s v="EG"/>
    <s v="EGYPT"/>
    <s v="Local"/>
    <s v="N"/>
    <s v="EXW"/>
    <s v="EG- 6TH OF OCTOBER"/>
    <n v="43865"/>
    <x v="1"/>
    <n v="2020"/>
    <n v="202054020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2999999999999999E-2"/>
    <n v="1.2999999999999999E-4"/>
    <n v="0.01"/>
    <s v="EGP"/>
    <n v="1"/>
    <n v="1.2999999999999999E-4"/>
    <n v="-0.23863999999999999"/>
    <n v="-2.7560000000000001E-2"/>
    <n v="-2.64E-3"/>
    <n v="0"/>
    <n v="-1.379E-2"/>
    <n v="0"/>
    <s v=""/>
    <n v="3.764E-2"/>
    <n v="-6.4099999999999999E-3"/>
    <n v="-0.25140000000000001"/>
    <n v="-0.23909241769021725"/>
    <n v="-0.25185241769021727"/>
    <n v="-3.8710000000000001E-2"/>
    <n v="-3.1729039891262682E-2"/>
    <n v="-2.4740000000000002E-2"/>
    <n v="-2.1464976662508232E-2"/>
    <n v="-6.4099999999999999E-3"/>
    <n v="-6.9028356544621151E-3"/>
    <n v="-6.0096852208233027E-2"/>
    <n v="0"/>
    <n v="0"/>
    <n v="0"/>
    <n v="0"/>
    <n v="0"/>
    <n v="0.16839578556281615"/>
    <n v="-2.18914521231661E-3"/>
    <n v="-2.0663043154078237E-3"/>
    <n v="-0.3138855742138581"/>
    <n v="-2414.5044170296778"/>
    <s v="N"/>
    <s v="N"/>
  </r>
  <r>
    <n v="4222"/>
    <x v="9"/>
    <s v="MEA"/>
    <s v="EGYPT"/>
    <s v="EG"/>
    <s v="EGYPT"/>
    <s v="Local"/>
    <s v="N"/>
    <s v="DDP"/>
    <s v="10TH OF RAMADAN"/>
    <n v="43873"/>
    <x v="1"/>
    <n v="2020"/>
    <n v="202054024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4.6859999999999999"/>
    <n v="156.98099999999999"/>
    <n v="33.5"/>
    <s v="EGP"/>
    <n v="1"/>
    <n v="153.38242"/>
    <n v="-93.419399999999996"/>
    <n v="-10.768610000000001"/>
    <n v="-0.99292000000000002"/>
    <n v="0"/>
    <n v="-4.97689"/>
    <n v="0"/>
    <s v=""/>
    <n v="10.99112"/>
    <n v="-2.30932"/>
    <n v="-101.47601999999999"/>
    <n v="-93.596506055856025"/>
    <n v="-101.65312605585602"/>
    <n v="-5.0073800000000004"/>
    <n v="-4.104349257832884"/>
    <n v="-8.6137700000000006"/>
    <n v="-7.4734992734928678"/>
    <n v="-2.2526899999999999"/>
    <n v="-2.42588905623249"/>
    <n v="-14.003737587558243"/>
    <n v="0"/>
    <n v="0"/>
    <n v="0.02"/>
    <n v="-3.1396199999999999"/>
    <n v="-3.1364300531423703"/>
    <n v="0.16839578556281615"/>
    <n v="-0.78910265114735645"/>
    <n v="-0.74482323246162019"/>
    <n v="37.442883070981743"/>
    <n v="0.2385185663932689"/>
    <s v="Y"/>
    <s v="N"/>
  </r>
  <r>
    <n v="4222"/>
    <x v="9"/>
    <s v="MEA"/>
    <s v="EGYPT"/>
    <s v="EG"/>
    <s v="EGYPT"/>
    <s v="Local"/>
    <s v="N"/>
    <s v="DDP"/>
    <s v="EG- 10TH OF RAMADAN"/>
    <n v="43887"/>
    <x v="1"/>
    <n v="2020"/>
    <n v="2020540332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4129999999999998"/>
    <n v="79.629000000000005"/>
    <n v="33.000000000000007"/>
    <s v="EGP"/>
    <n v="1"/>
    <n v="77.351420000000005"/>
    <n v="-44.29278"/>
    <n v="-5.1159800000000004"/>
    <n v="-0.49088999999999999"/>
    <n v="0"/>
    <n v="-2.5599799999999999"/>
    <n v="0"/>
    <s v=""/>
    <n v="6.9892099999999999"/>
    <n v="-1.1896"/>
    <n v="-46.660020000000003"/>
    <n v="-44.376750990701062"/>
    <n v="-46.743990990701064"/>
    <n v="-2.6061800000000002"/>
    <n v="-2.136181585735236"/>
    <n v="-4.5981500000000004"/>
    <n v="-3.9894576572640355"/>
    <n v="-1.19249"/>
    <n v="-1.2841751153805816"/>
    <n v="-7.4098143583798537"/>
    <n v="0"/>
    <n v="0"/>
    <n v="0.02"/>
    <n v="-1.5925800000000001"/>
    <n v="-1.5909618915771579"/>
    <n v="0.16839578556281615"/>
    <n v="-0.40633903056307535"/>
    <n v="-0.38353787023685221"/>
    <n v="23.500694889105073"/>
    <n v="0.29512733914911743"/>
    <s v="Y"/>
    <s v="N"/>
  </r>
  <r>
    <n v="4319"/>
    <x v="4"/>
    <s v="MEA"/>
    <s v="EGYPT"/>
    <s v="EG"/>
    <s v="EGYPT"/>
    <s v="Local"/>
    <s v="N"/>
    <s v="DDP"/>
    <s v="EG- 6TH OF OCTOBER"/>
    <n v="43867"/>
    <x v="1"/>
    <n v="2020"/>
    <n v="202054021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734"/>
    <n v="123.22199999999999"/>
    <n v="33"/>
    <s v="EGP"/>
    <n v="1"/>
    <n v="121.15867"/>
    <n v="-74.440460000000002"/>
    <n v="-8.5808700000000009"/>
    <n v="-0.79120999999999997"/>
    <n v="0"/>
    <n v="-3.9657900000000001"/>
    <n v="0"/>
    <s v=""/>
    <n v="8.7581699999999998"/>
    <n v="-1.8401700000000001"/>
    <n v="-80.860330000000005"/>
    <n v="-74.581585465018065"/>
    <n v="-81.001455465018068"/>
    <n v="-3.9695999999999998"/>
    <n v="-3.2537224684153019"/>
    <n v="-6.8630000000000004"/>
    <n v="-5.9544921113497979"/>
    <n v="-1.79454"/>
    <n v="-1.9325139930356388"/>
    <n v="-11.140728572800739"/>
    <n v="0"/>
    <n v="0"/>
    <n v="0.02"/>
    <n v="-2.4644399999999997"/>
    <n v="-2.4619360560087471"/>
    <n v="0.16839578556281615"/>
    <n v="-0.62878986329155551"/>
    <n v="-0.59350617797944727"/>
    <n v="28.024373728192995"/>
    <n v="0.22742995348389894"/>
    <s v="Y"/>
    <s v="N"/>
  </r>
  <r>
    <n v="5810"/>
    <x v="5"/>
    <s v="MEA"/>
    <s v="EGYPT"/>
    <s v="EG"/>
    <s v="EGYPT"/>
    <s v="Local"/>
    <s v="N"/>
    <s v="DDP"/>
    <s v="EG- 6TH OF OCTOBER CITY"/>
    <n v="43871"/>
    <x v="1"/>
    <n v="2020"/>
    <n v="202054023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464"/>
    <n v="48.311999999999998"/>
    <n v="33"/>
    <s v="EGP"/>
    <n v="1"/>
    <n v="48.231969999999997"/>
    <n v="-26.873059999999999"/>
    <n v="-3.1039400000000001"/>
    <n v="-0.29782999999999998"/>
    <n v="0"/>
    <n v="-1.55318"/>
    <n v="0"/>
    <s v=""/>
    <n v="4.2404599999999997"/>
    <n v="-0.72175"/>
    <n v="-28.309300000000004"/>
    <n v="-26.924006395131872"/>
    <n v="-28.360246395131874"/>
    <n v="-1.58874"/>
    <n v="-1.3022266813961425"/>
    <n v="-2.79013"/>
    <n v="-2.4207791162232857"/>
    <n v="-0.72372999999999998"/>
    <n v="-0.77937429769171085"/>
    <n v="-4.502380095311139"/>
    <n v="0"/>
    <n v="0"/>
    <n v="0"/>
    <n v="0"/>
    <n v="0"/>
    <n v="0.16839578556281615"/>
    <n v="-0.24653143006396283"/>
    <n v="-0.23269765521208108"/>
    <n v="15.216675854344903"/>
    <n v="0.31496679612404588"/>
    <s v="N"/>
    <s v="N"/>
  </r>
  <r>
    <n v="5810"/>
    <x v="5"/>
    <s v="MEA"/>
    <s v="EGYPT"/>
    <s v="EG"/>
    <s v="EGYPT"/>
    <s v="Local"/>
    <s v="N"/>
    <s v="DDP"/>
    <s v="EG- 6TH OF OCTOBER CITY"/>
    <n v="43885"/>
    <x v="1"/>
    <n v="2020"/>
    <n v="2020540316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5.8978999999999999"/>
    <n v="197.57964999999999"/>
    <n v="33.5"/>
    <s v="EGP"/>
    <n v="1"/>
    <n v="197.27954"/>
    <n v="-108.26132"/>
    <n v="-12.50459"/>
    <n v="-1.19984"/>
    <n v="0"/>
    <n v="-6.2571700000000003"/>
    <n v="0"/>
    <s v=""/>
    <n v="17.083179999999999"/>
    <n v="-2.9076399999999998"/>
    <n v="-114.04737999999999"/>
    <n v="-108.46656361521234"/>
    <n v="-114.25262361521234"/>
    <n v="-6.3827400000000001"/>
    <n v="-5.2316768813112366"/>
    <n v="-11.240119999999999"/>
    <n v="-9.752179203063541"/>
    <n v="-2.9154599999999999"/>
    <n v="-3.1396164176533725"/>
    <n v="-18.12347250202815"/>
    <n v="0"/>
    <n v="0"/>
    <n v="0"/>
    <n v="0"/>
    <n v="0"/>
    <n v="0.16839578556281615"/>
    <n v="-0.99318150367093339"/>
    <n v="-0.9374504786033695"/>
    <n v="64.266103404156127"/>
    <n v="0.32526681469552221"/>
    <s v="N"/>
    <s v="N"/>
  </r>
  <r>
    <n v="5810"/>
    <x v="5"/>
    <s v="MEA"/>
    <s v="EGYPT"/>
    <s v="EG"/>
    <s v="EGYPT"/>
    <s v="Local"/>
    <s v="N"/>
    <s v="DDP"/>
    <s v="EG- 6TH OF OCTOBER CITY"/>
    <n v="43887"/>
    <x v="1"/>
    <n v="2020"/>
    <n v="202054033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0.986000000000001"/>
    <n v="362.53800000000001"/>
    <n v="33"/>
    <s v="EGP"/>
    <n v="1"/>
    <n v="361.89299999999997"/>
    <n v="-201.64408000007617"/>
    <n v="-23.292259999999999"/>
    <n v="-2.2349100000000002"/>
    <n v="0"/>
    <n v="-11.65521"/>
    <n v="0"/>
    <s v=""/>
    <n v="31.820789999999999"/>
    <n v="-5.4160599999999999"/>
    <n v="-212.4217300000762"/>
    <n v="-202.02636020842189"/>
    <n v="-212.80401020842189"/>
    <n v="-11.991540000000001"/>
    <n v="-9.8289860764058918"/>
    <n v="-20.934349999999998"/>
    <n v="-18.163109708762295"/>
    <n v="-5.4289800000000001"/>
    <n v="-5.8463895025525332"/>
    <n v="-33.838485287720722"/>
    <n v="0"/>
    <n v="0"/>
    <n v="0"/>
    <n v="0"/>
    <n v="0"/>
    <n v="0.16839578556281615"/>
    <n v="-1.8499961001930982"/>
    <n v="-1.7461860930054116"/>
    <n v="114.149318410852"/>
    <n v="0.31486166528985099"/>
    <s v="N"/>
    <s v="N"/>
  </r>
  <r>
    <n v="5981"/>
    <x v="21"/>
    <s v="EUROPE"/>
    <s v="EUROPE INCL TURKEY"/>
    <s v="ES"/>
    <s v="SPAIN"/>
    <s v="Export"/>
    <s v="Y"/>
    <s v="CIF"/>
    <s v="ES- VALENCIA"/>
    <n v="43888"/>
    <x v="1"/>
    <n v="2020"/>
    <n v="202054034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7.84"/>
    <n v="232.8246"/>
    <n v="29.697015306122449"/>
    <s v="EUR"/>
    <n v="16.957499862654146"/>
    <n v="220.90430000000001"/>
    <n v="-143.91037"/>
    <n v="-16.62218"/>
    <n v="-1.59493"/>
    <n v="0"/>
    <n v="-8.3175799999999995"/>
    <n v="0"/>
    <s v=""/>
    <n v="22.70842"/>
    <n v="-3.8650899999999999"/>
    <n v="-151.60173000000003"/>
    <n v="-144.18319767848521"/>
    <n v="-151.87455767848522"/>
    <n v="-8.6540900000000001"/>
    <n v="-7.0934116980774338"/>
    <n v="-14.96054"/>
    <n v="-12.9800987048715"/>
    <n v="-3.88748"/>
    <n v="-4.1863706006253327"/>
    <n v="-24.259881003574264"/>
    <n v="0"/>
    <n v="0"/>
    <n v="0"/>
    <n v="0"/>
    <n v="0"/>
    <n v="1.1813387361707079"/>
    <n v="-9.2616956915783497"/>
    <n v="-8.7419882737018693"/>
    <n v="47.948173044238651"/>
    <n v="0.20594118080408449"/>
    <s v="N"/>
    <s v="N"/>
  </r>
  <r>
    <n v="6775"/>
    <x v="57"/>
    <s v="MEA"/>
    <s v="EGYPT"/>
    <s v="EG"/>
    <s v="EGYPT"/>
    <s v="Local"/>
    <s v="N"/>
    <s v="DDP"/>
    <s v="EG- SHOPRAMANT"/>
    <n v="43866"/>
    <x v="1"/>
    <n v="2020"/>
    <n v="202054021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718"/>
    <n v="91.324799999999996"/>
    <n v="33.6"/>
    <s v="EGP"/>
    <n v="1"/>
    <n v="90.684209999999993"/>
    <n v="-49.891350000000003"/>
    <n v="-5.7626400000000002"/>
    <n v="-0.55291999999999997"/>
    <n v="0"/>
    <n v="-2.8835700000000002"/>
    <n v="0"/>
    <s v=""/>
    <n v="7.87263"/>
    <n v="-1.33996"/>
    <n v="-52.557809999999996"/>
    <n v="-49.9859348530373"/>
    <n v="-52.6523948530373"/>
    <n v="-2.9970699999999999"/>
    <n v="-2.4565784961742869"/>
    <n v="-5.1798900000000003"/>
    <n v="-4.4941882766515668"/>
    <n v="-1.34355"/>
    <n v="-1.4468494295713845"/>
    <n v="-8.3976162023972378"/>
    <n v="0"/>
    <n v="0"/>
    <n v="0"/>
    <n v="0"/>
    <n v="0"/>
    <n v="0.16839578556281615"/>
    <n v="-0.45769974515973427"/>
    <n v="-0.43201654840603576"/>
    <n v="29.842772396159422"/>
    <n v="0.32677621408598129"/>
    <s v="N"/>
    <s v="N"/>
  </r>
  <r>
    <n v="6775"/>
    <x v="57"/>
    <s v="MEA"/>
    <s v="EGYPT"/>
    <s v="EG"/>
    <s v="EGYPT"/>
    <s v="Local"/>
    <s v="N"/>
    <s v="DDP"/>
    <s v="EG- SHOPRAMANT"/>
    <n v="43878"/>
    <x v="1"/>
    <n v="2020"/>
    <n v="2020540272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5.3929999999999998"/>
    <n v="181.20480000000001"/>
    <n v="33.6"/>
    <s v="EGP"/>
    <n v="1"/>
    <n v="180.01042000000001"/>
    <n v="-100.10576"/>
    <n v="-11.559329999999999"/>
    <n v="-1.1030800000000001"/>
    <n v="0"/>
    <n v="-5.7223100000000002"/>
    <n v="0"/>
    <s v=""/>
    <n v="15.23288"/>
    <n v="-2.6585999999999999"/>
    <n v="-105.91620000000003"/>
    <n v="-100.29554216860814"/>
    <n v="-106.10598216860814"/>
    <n v="-5.8843899999999998"/>
    <n v="-4.8231993036876055"/>
    <n v="-10.23095"/>
    <n v="-8.876600767392425"/>
    <n v="-2.6566999999999998"/>
    <n v="-2.860961541842356"/>
    <n v="-16.560761612922388"/>
    <n v="0"/>
    <n v="0"/>
    <n v="0"/>
    <n v="0"/>
    <n v="0"/>
    <n v="0.16839578556281615"/>
    <n v="-0.90815847154026741"/>
    <n v="-0.85719839792264563"/>
    <n v="57.680857820546834"/>
    <n v="0.31831859763398557"/>
    <s v="N"/>
    <s v="N"/>
  </r>
  <r>
    <n v="7070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0.931999999999999"/>
    <n v="715.14905999999996"/>
    <n v="34.165347792853048"/>
    <s v="USD"/>
    <n v="15.74439954341605"/>
    <n v="687.77817000000005"/>
    <n v="-384.22597999999999"/>
    <n v="-44.379519999999999"/>
    <n v="-4.2582700000000004"/>
    <n v="0"/>
    <n v="-22.207080000000001"/>
    <n v="0"/>
    <s v=""/>
    <n v="60.629150000000003"/>
    <n v="-10.3194"/>
    <n v="-404.7611"/>
    <n v="-384.95440201807349"/>
    <n v="-405.4895220180735"/>
    <n v="-23.592890000000001"/>
    <n v="-19.338149004396083"/>
    <n v="-39.886409999999998"/>
    <n v="-34.606340331496966"/>
    <n v="-10.34375"/>
    <n v="-11.139033744281202"/>
    <n v="-65.08352308017426"/>
    <n v="-14.3029812"/>
    <n v="-14.190276320322941"/>
    <n v="0"/>
    <n v="0"/>
    <n v="0"/>
    <n v="1.9483556312766774"/>
    <n v="-40.782980073883408"/>
    <n v="-38.494498787807608"/>
    <n v="191.89123979362168"/>
    <n v="0.26832341748952543"/>
    <s v="N"/>
    <s v="Y"/>
  </r>
  <r>
    <n v="8505"/>
    <x v="46"/>
    <s v="MEA"/>
    <s v="NORTH AFRICA"/>
    <s v="DZ"/>
    <s v="ALGERIA"/>
    <s v="Export"/>
    <s v="N"/>
    <s v="CFR"/>
    <s v="DZ-BEJAIA PORT"/>
    <n v="43874"/>
    <x v="1"/>
    <n v="2020"/>
    <n v="2020540246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1.058999999999999"/>
    <n v="354.01490999999999"/>
    <n v="32.011475721132108"/>
    <s v="USD"/>
    <n v="15.769200425237674"/>
    <n v="338.42388999999997"/>
    <n v="-202.99807000000001"/>
    <n v="-23.44708"/>
    <n v="-2.2497699999999998"/>
    <n v="0"/>
    <n v="-11.732670000000001"/>
    <n v="0"/>
    <s v=""/>
    <n v="32.032229999999998"/>
    <n v="-5.4520400000000002"/>
    <n v="-213.84740000000005"/>
    <n v="-203.38291712515908"/>
    <n v="-214.23224712515909"/>
    <n v="-12.16649"/>
    <n v="-9.9723855992417594"/>
    <n v="-21.066759999999999"/>
    <n v="-18.277991582645992"/>
    <n v="-5.4608800000000004"/>
    <n v="-5.880742148009217"/>
    <n v="-34.131119329896968"/>
    <n v="-7.0802981999999997"/>
    <n v="-7.0245067432714752"/>
    <n v="0"/>
    <n v="0"/>
    <n v="0"/>
    <n v="1.2812764404706924"/>
    <n v="-14.169636155165387"/>
    <n v="-13.374526354144137"/>
    <n v="85.252510447528323"/>
    <n v="0.24081615784919433"/>
    <s v="N"/>
    <s v="Y"/>
  </r>
  <r>
    <n v="8505"/>
    <x v="46"/>
    <s v="MEA"/>
    <s v="NORTH AFRICA"/>
    <s v="DZ"/>
    <s v="ALGERIA"/>
    <s v="Export"/>
    <s v="N"/>
    <s v="CFR"/>
    <s v="DZ-BEJAIA PORT"/>
    <n v="43874"/>
    <x v="1"/>
    <n v="2020"/>
    <n v="2020540247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0.112"/>
    <n v="323.70004999999998"/>
    <n v="32.011476463607593"/>
    <s v="USD"/>
    <n v="15.769200425237674"/>
    <n v="309.17378000000002"/>
    <n v="-186.33856"/>
    <n v="-21.520700000000001"/>
    <n v="-2.06101"/>
    <n v="0"/>
    <n v="-10.728479999999999"/>
    <n v="0"/>
    <s v=""/>
    <n v="29.036919999999999"/>
    <n v="-4.9850099999999999"/>
    <n v="-196.59683999999999"/>
    <n v="-186.69182374838087"/>
    <n v="-196.95010374838085"/>
    <n v="-11.15311"/>
    <n v="-9.1417585146380969"/>
    <n v="-19.242149999999999"/>
    <n v="-16.694919187004153"/>
    <n v="-4.9935"/>
    <n v="-5.3774274322241142"/>
    <n v="-31.214105133866365"/>
    <n v="-6.4740009999999995"/>
    <n v="-6.4229870544783365"/>
    <n v="0"/>
    <n v="0"/>
    <n v="0"/>
    <n v="1.2812764404706924"/>
    <n v="-12.956267366039642"/>
    <n v="-12.229244099204767"/>
    <n v="76.883609964069649"/>
    <n v="0.23751497710324621"/>
    <s v="N"/>
    <s v="Y"/>
  </r>
  <r>
    <n v="8505"/>
    <x v="46"/>
    <s v="MEA"/>
    <s v="NORTH AFRICA"/>
    <s v="DZ"/>
    <s v="ALGERIA"/>
    <s v="Export"/>
    <s v="N"/>
    <s v="CFR"/>
    <s v="DZ-BEJAIA PORT"/>
    <n v="43885"/>
    <x v="1"/>
    <n v="2020"/>
    <n v="202054031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8.7469999999999999"/>
    <n v="276.93606999999997"/>
    <n v="31.660691665713955"/>
    <s v="USD"/>
    <n v="15.769200425237674"/>
    <n v="261.21816999999999"/>
    <n v="-160.55914999999999"/>
    <n v="-18.545200000000001"/>
    <n v="-1.77942"/>
    <n v="0"/>
    <n v="-9.2798300000000005"/>
    <n v="0"/>
    <s v=""/>
    <n v="25.33558"/>
    <n v="-4.3122199999999999"/>
    <n v="-169.14023999999998"/>
    <n v="-160.86354071315054"/>
    <n v="-169.44463071315056"/>
    <n v="-9.6271799999999992"/>
    <n v="-7.8910146799371281"/>
    <n v="-16.669789999999999"/>
    <n v="-14.463082187506592"/>
    <n v="-4.3237899999999998"/>
    <n v="-4.6562264858668874"/>
    <n v="-27.010323353310607"/>
    <n v="-5.5387213999999991"/>
    <n v="-5.4950772869145563"/>
    <n v="0"/>
    <n v="0"/>
    <n v="0"/>
    <n v="1.2812764404706924"/>
    <n v="-11.207325024797147"/>
    <n v="-10.578441271335453"/>
    <n v="64.407597375288802"/>
    <n v="0.23257207836916588"/>
    <s v="N"/>
    <s v="Y"/>
  </r>
  <r>
    <n v="8592"/>
    <x v="8"/>
    <s v="MEA"/>
    <s v="EGYPT"/>
    <s v="EG"/>
    <s v="EGYPT"/>
    <s v="Local"/>
    <s v="N"/>
    <s v="DDP"/>
    <s v="EG- 6TH OF OCTOBER"/>
    <n v="43871"/>
    <x v="1"/>
    <n v="2020"/>
    <n v="202054022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7.7960000000000003"/>
    <n v="243.39112"/>
    <n v="31.22"/>
    <s v="EGP"/>
    <n v="1"/>
    <n v="242.93681000000001"/>
    <n v="-143.1027"/>
    <n v="-16.528890000000001"/>
    <n v="-1.5859799999999999"/>
    <n v="0"/>
    <n v="-8.2708899999999996"/>
    <n v="0"/>
    <s v=""/>
    <n v="22.581009999999999"/>
    <n v="-3.84341"/>
    <n v="-150.75086000000002"/>
    <n v="-143.37399648423505"/>
    <n v="-151.02215648423504"/>
    <n v="-8.4315700000000007"/>
    <n v="-6.9110209474547588"/>
    <n v="-14.856439999999999"/>
    <n v="-12.889779219399911"/>
    <n v="-3.8530500000000001"/>
    <n v="-4.1492934350117405"/>
    <n v="-23.950093601866413"/>
    <n v="0"/>
    <n v="0"/>
    <n v="0"/>
    <n v="0"/>
    <n v="0"/>
    <n v="0.16839578556281615"/>
    <n v="-1.3128135442477147"/>
    <n v="-1.2391468033014919"/>
    <n v="67.179723110597052"/>
    <n v="0.27601550586807377"/>
    <s v="N"/>
    <s v="N"/>
  </r>
  <r>
    <n v="8592"/>
    <x v="8"/>
    <s v="MEA"/>
    <s v="EGYPT"/>
    <s v="EG"/>
    <s v="EGYPT"/>
    <s v="Local"/>
    <s v="N"/>
    <s v="DDP"/>
    <s v="EG- 6TH OF OCTOBER"/>
    <n v="43872"/>
    <x v="1"/>
    <n v="2020"/>
    <n v="2020540233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129"/>
    <n v="97.687380000000005"/>
    <n v="31.220000000000002"/>
    <s v="EGP"/>
    <n v="1"/>
    <n v="97.472380000000001"/>
    <n v="-57.435650000000003"/>
    <n v="-6.6340300000000001"/>
    <n v="-0.63654999999999995"/>
    <n v="0"/>
    <n v="-3.3195999999999999"/>
    <n v="0"/>
    <s v=""/>
    <n v="9.06311"/>
    <n v="-1.5425800000000001"/>
    <n v="-60.505299999999998"/>
    <n v="-57.544537462743577"/>
    <n v="-60.61418746274358"/>
    <n v="-3.3838900000000001"/>
    <n v="-2.7736393902775736"/>
    <n v="-5.9627499999999998"/>
    <n v="-5.1734151008234015"/>
    <n v="-1.5464599999999999"/>
    <n v="-1.6653602536972671"/>
    <n v="-9.612414744798242"/>
    <n v="0"/>
    <n v="0"/>
    <n v="0"/>
    <n v="0"/>
    <n v="0"/>
    <n v="0.16839578556281615"/>
    <n v="-0.52691041302605168"/>
    <n v="-0.49734355407008307"/>
    <n v="26.963434238388096"/>
    <n v="0.27601758014584993"/>
    <s v="N"/>
    <s v="N"/>
  </r>
  <r>
    <n v="8592"/>
    <x v="8"/>
    <s v="MEA"/>
    <s v="EGYPT"/>
    <s v="EG"/>
    <s v="EGYPT"/>
    <s v="Local"/>
    <s v="N"/>
    <s v="DDP"/>
    <s v="EG- 6TH OF OCTOBER"/>
    <n v="43878"/>
    <x v="1"/>
    <n v="2020"/>
    <n v="202054026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5539999999999998"/>
    <n v="79.735879999999995"/>
    <n v="31.22"/>
    <s v="EGP"/>
    <n v="1"/>
    <n v="79.520880000000005"/>
    <n v="-46.880980000000001"/>
    <n v="-5.41493"/>
    <n v="-0.51956999999999998"/>
    <n v="0"/>
    <n v="-2.7095799999999999"/>
    <n v="0"/>
    <s v=""/>
    <n v="7.3975999999999997"/>
    <n v="-1.25911"/>
    <n v="-49.386570000000006"/>
    <n v="-46.969857743407317"/>
    <n v="-49.475447743407315"/>
    <n v="-2.7644500000000001"/>
    <n v="-2.2659091792147024"/>
    <n v="-4.8683699999999996"/>
    <n v="-4.2239065656610828"/>
    <n v="-1.26312"/>
    <n v="-1.3602355338321666"/>
    <n v="-7.8500512787079515"/>
    <n v="0"/>
    <n v="0"/>
    <n v="0"/>
    <n v="0"/>
    <n v="0"/>
    <n v="0.16839578556281615"/>
    <n v="-0.43008283632743238"/>
    <n v="-0.40594932473473699"/>
    <n v="22.00443165314999"/>
    <n v="0.27596649906102488"/>
    <s v="N"/>
    <s v="N"/>
  </r>
  <r>
    <n v="8592"/>
    <x v="8"/>
    <s v="MEA"/>
    <s v="EGYPT"/>
    <s v="EG"/>
    <s v="EGYPT"/>
    <s v="Local"/>
    <s v="N"/>
    <s v="DDP"/>
    <s v="EG- 6TH OF OCTOBER"/>
    <n v="43880"/>
    <x v="1"/>
    <n v="2020"/>
    <n v="202054028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093"/>
    <n v="96.563460000000006"/>
    <n v="31.220000000000002"/>
    <s v="EGP"/>
    <n v="1"/>
    <n v="96.348460000000003"/>
    <n v="-56.774839999999998"/>
    <n v="-6.5576999999999996"/>
    <n v="-0.62922"/>
    <n v="0"/>
    <n v="-3.2814199999999998"/>
    <n v="0"/>
    <s v=""/>
    <n v="8.9588300000000007"/>
    <n v="-1.52484"/>
    <n v="-59.809189999999994"/>
    <n v="-56.882474688129626"/>
    <n v="-59.916824688129623"/>
    <n v="-3.3483100000000001"/>
    <n v="-2.7444758862907195"/>
    <n v="-5.89445"/>
    <n v="-5.1141564950817155"/>
    <n v="-1.52885"/>
    <n v="-1.646396301142653"/>
    <n v="-9.5050286825150874"/>
    <n v="0"/>
    <n v="0"/>
    <n v="0"/>
    <n v="0"/>
    <n v="0"/>
    <n v="0.16839578556281615"/>
    <n v="-0.52084816474579032"/>
    <n v="-0.49162148058126143"/>
    <n v="26.649985148774032"/>
    <n v="0.27598415745224986"/>
    <s v="N"/>
    <s v="N"/>
  </r>
  <r>
    <n v="8592"/>
    <x v="8"/>
    <s v="MEA"/>
    <s v="EGYPT"/>
    <s v="EG"/>
    <s v="EGYPT"/>
    <s v="Local"/>
    <s v="N"/>
    <s v="DDP"/>
    <s v="EG- 6TH OF OCTOBER"/>
    <n v="43881"/>
    <x v="1"/>
    <n v="2020"/>
    <n v="202054029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4.8040000000000003"/>
    <n v="149.98088000000001"/>
    <n v="31.220000000000002"/>
    <s v="EGP"/>
    <n v="1"/>
    <n v="149.70588000000001"/>
    <n v="-88.181759999999997"/>
    <n v="-10.18533"/>
    <n v="-0.97729999999999995"/>
    <n v="0"/>
    <n v="-5.0966399999999998"/>
    <n v="0"/>
    <s v=""/>
    <n v="13.914720000000001"/>
    <n v="-2.36836"/>
    <n v="-92.894669999999977"/>
    <n v="-88.348936450630632"/>
    <n v="-93.061846450630625"/>
    <n v="-5.1896300000000002"/>
    <n v="-4.2537322989122588"/>
    <n v="-9.1544399999999992"/>
    <n v="-7.942596643424892"/>
    <n v="-2.3741300000000001"/>
    <n v="-2.5566660237641408"/>
    <n v="-14.752994966101291"/>
    <n v="0"/>
    <n v="0"/>
    <n v="0"/>
    <n v="0"/>
    <n v="0"/>
    <n v="0.16839578556281615"/>
    <n v="-0.80897335384376878"/>
    <n v="-0.76357891778609122"/>
    <n v="41.402459665482006"/>
    <n v="0.27605158514526651"/>
    <s v="N"/>
    <s v="N"/>
  </r>
  <r>
    <n v="8592"/>
    <x v="8"/>
    <s v="MEA"/>
    <s v="EGYPT"/>
    <s v="EG"/>
    <s v="EGYPT"/>
    <s v="Local"/>
    <s v="N"/>
    <s v="DDP"/>
    <s v="EG- 6TH OF OCTOBER"/>
    <n v="43885"/>
    <x v="1"/>
    <n v="2020"/>
    <n v="2020540307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4.63"/>
    <n v="144.54859999999999"/>
    <n v="31.22"/>
    <s v="EGP"/>
    <n v="1"/>
    <n v="144.27185"/>
    <n v="-84.987880000000004"/>
    <n v="-9.8164200000000008"/>
    <n v="-0.94189999999999996"/>
    <n v="0"/>
    <n v="-4.9120499999999998"/>
    <n v="0"/>
    <s v=""/>
    <n v="13.410729999999999"/>
    <n v="-2.2825799999999998"/>
    <n v="-89.530100000000004"/>
    <n v="-85.149001439683474"/>
    <n v="-89.691221439683474"/>
    <n v="-5.0121900000000004"/>
    <n v="-4.1082918225933325"/>
    <n v="-8.8235700000000001"/>
    <n v="-7.6555264401781633"/>
    <n v="-2.2885800000000001"/>
    <n v="-2.4645384745848533"/>
    <n v="-14.22835673735635"/>
    <n v="0"/>
    <n v="0"/>
    <n v="0"/>
    <n v="0"/>
    <n v="0"/>
    <n v="0.16839578556281615"/>
    <n v="-0.7796724871558387"/>
    <n v="-0.73592222925678641"/>
    <n v="39.893099593703383"/>
    <n v="0.27598399149976816"/>
    <s v="N"/>
    <s v="N"/>
  </r>
  <r>
    <n v="8592"/>
    <x v="8"/>
    <s v="MEA"/>
    <s v="EGYPT"/>
    <s v="EG"/>
    <s v="EGYPT"/>
    <s v="Local"/>
    <s v="N"/>
    <s v="DDP"/>
    <s v="EG- 6TH OF OCTOBER"/>
    <n v="43886"/>
    <x v="1"/>
    <n v="2020"/>
    <n v="202054032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0.318"/>
    <n v="322.12795999999997"/>
    <n v="31.22"/>
    <s v="EGP"/>
    <n v="1"/>
    <n v="321.58112999999997"/>
    <n v="-189.39632"/>
    <n v="-21.875979999999998"/>
    <n v="-2.09903"/>
    <n v="0"/>
    <n v="-10.94652"/>
    <n v="0"/>
    <s v=""/>
    <n v="29.885909999999999"/>
    <n v="-5.0867399999999998"/>
    <n v="-199.51867999999999"/>
    <n v="-189.75538070076286"/>
    <n v="-199.87774070076284"/>
    <n v="-11.21374"/>
    <n v="-9.1914545024605516"/>
    <n v="-19.663440000000001"/>
    <n v="-17.060439802127359"/>
    <n v="-5.1001000000000003"/>
    <n v="-5.4922234198630635"/>
    <n v="-31.744117724450973"/>
    <n v="0"/>
    <n v="0"/>
    <n v="0"/>
    <n v="0"/>
    <n v="0"/>
    <n v="0.16839578556281615"/>
    <n v="-1.737507715437137"/>
    <n v="-1.6400098404906096"/>
    <n v="88.866091734295551"/>
    <n v="0.27587202220600643"/>
    <s v="N"/>
    <s v="N"/>
  </r>
  <r>
    <n v="8592"/>
    <x v="8"/>
    <s v="MEA"/>
    <s v="EGYPT"/>
    <s v="EG"/>
    <s v="EGYPT"/>
    <s v="Local"/>
    <s v="N"/>
    <s v="DDP"/>
    <s v="EG- 6TH OF OCTOBER"/>
    <n v="43888"/>
    <x v="1"/>
    <n v="2020"/>
    <n v="2020540339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4390000000000001"/>
    <n v="76.145579999999995"/>
    <n v="31.22"/>
    <s v="EGP"/>
    <n v="1"/>
    <n v="75.930580000000006"/>
    <n v="-44.770060000000001"/>
    <n v="-5.1711099999999997"/>
    <n v="-0.49618000000000001"/>
    <n v="0"/>
    <n v="-2.5875699999999999"/>
    <n v="0"/>
    <s v=""/>
    <n v="7.06454"/>
    <n v="-1.20242"/>
    <n v="-47.162800000000004"/>
    <n v="-44.854935826081494"/>
    <n v="-47.24767582608149"/>
    <n v="-2.6330300000000002"/>
    <n v="-2.1581894576308804"/>
    <n v="-4.64764"/>
    <n v="-4.0323962868124399"/>
    <n v="-1.2053"/>
    <n v="-1.2979700178351308"/>
    <n v="-7.4885557622784509"/>
    <n v="0"/>
    <n v="0"/>
    <n v="0"/>
    <n v="0"/>
    <n v="0"/>
    <n v="0.16839578556281615"/>
    <n v="-0.41071732098770858"/>
    <n v="-0.38767047886766787"/>
    <n v="21.021677932772384"/>
    <n v="0.27607220186348813"/>
    <s v="N"/>
    <s v="N"/>
  </r>
  <r>
    <n v="3425"/>
    <x v="0"/>
    <s v="EUROPE"/>
    <s v="EUROPE INCL TURKEY"/>
    <s v="IT"/>
    <s v="ITALY"/>
    <s v="Export"/>
    <s v="Y"/>
    <s v="CIF"/>
    <s v="IT- RAVENNA"/>
    <n v="43871"/>
    <x v="1"/>
    <n v="2020"/>
    <n v="2020540226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4.3280000000000003"/>
    <n v="154.67624000000001"/>
    <n v="35.738502772643251"/>
    <s v="EUR"/>
    <n v="17.541400252140559"/>
    <n v="151.7004"/>
    <n v="-78.209999999999994"/>
    <n v="-7.1170999999999998"/>
    <n v="-0.56667000000000001"/>
    <n v="0"/>
    <n v="-4.6184099999999999"/>
    <n v="0"/>
    <s v=""/>
    <n v="7.4952300000000003"/>
    <n v="-1.58633"/>
    <n v="-84.603279999999984"/>
    <n v="-78.358271821789685"/>
    <n v="-84.75155182178969"/>
    <n v="-4.73733"/>
    <n v="-3.8830000658247337"/>
    <n v="-6.4927700000000002"/>
    <n v="-5.633272292846951"/>
    <n v="-1.6896"/>
    <n v="-1.8195056352229626"/>
    <n v="-11.335777993894649"/>
    <n v="0"/>
    <n v="0"/>
    <n v="0"/>
    <n v="0"/>
    <n v="0"/>
    <n v="1.085502630112529"/>
    <n v="-4.6980553831270262"/>
    <n v="-4.4344304149232228"/>
    <n v="54.154479769392445"/>
    <n v="0.35011505173252494"/>
    <s v="N"/>
    <s v="N"/>
  </r>
  <r>
    <n v="3425"/>
    <x v="0"/>
    <s v="EUROPE"/>
    <s v="EUROPE INCL TURKEY"/>
    <s v="IT"/>
    <s v="ITALY"/>
    <s v="Export"/>
    <s v="Y"/>
    <s v="CIF"/>
    <s v="IT- RAVENNA"/>
    <n v="43873"/>
    <x v="1"/>
    <n v="2020"/>
    <n v="2020540242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6.968"/>
    <n v="603.42755"/>
    <n v="35.562679750117866"/>
    <s v="EUR"/>
    <n v="17.541400252140559"/>
    <n v="590.79609000000005"/>
    <n v="-308.10039"/>
    <n v="-28.01859"/>
    <n v="-2.2321599999999999"/>
    <n v="0"/>
    <n v="-18.092749999999999"/>
    <n v="0"/>
    <s v=""/>
    <n v="30.024650000000001"/>
    <n v="-6.2255399999999996"/>
    <n v="-332.64478000000008"/>
    <n v="-308.68449185550969"/>
    <n v="-333.22888185550971"/>
    <n v="-18.654"/>
    <n v="-15.289938262247844"/>
    <n v="-25.530090000000001"/>
    <n v="-22.150476396189767"/>
    <n v="-6.6430600000000002"/>
    <n v="-7.1538145745290329"/>
    <n v="-44.59422923296664"/>
    <n v="0"/>
    <n v="0"/>
    <n v="0"/>
    <n v="0"/>
    <n v="0"/>
    <n v="1.085502630112529"/>
    <n v="-18.418808627749392"/>
    <n v="-17.385262310632449"/>
    <n v="208.21917660089119"/>
    <n v="0.3450607725830403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59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8.6489999999999991"/>
    <n v="305.64276000000001"/>
    <n v="35.338508498092267"/>
    <s v="EUR"/>
    <n v="17.541400252140559"/>
    <n v="297.21008999999998"/>
    <n v="-156.29338999999999"/>
    <n v="-14.22265"/>
    <n v="-1.13242"/>
    <n v="0"/>
    <n v="-9.2293299999999991"/>
    <n v="0"/>
    <s v=""/>
    <n v="14.97845"/>
    <n v="-3.17008"/>
    <n v="-169.06941999999998"/>
    <n v="-156.58969361423073"/>
    <n v="-169.36572361423072"/>
    <n v="-9.4933899999999998"/>
    <n v="-7.7813523640742499"/>
    <n v="-12.97697"/>
    <n v="-11.259109062250179"/>
    <n v="-3.3776700000000002"/>
    <n v="-3.6373636357265298"/>
    <n v="-22.677825062050957"/>
    <n v="0"/>
    <n v="0"/>
    <n v="0"/>
    <n v="0"/>
    <n v="0"/>
    <n v="1.085502630112529"/>
    <n v="-9.3885122478432628"/>
    <n v="-8.8616886919295155"/>
    <n v="104.73752263178882"/>
    <n v="0.34267954729825373"/>
    <s v="N"/>
    <s v="N"/>
  </r>
  <r>
    <n v="3425"/>
    <x v="0"/>
    <s v="EUROPE"/>
    <s v="EUROPE INCL TURKEY"/>
    <s v="IT"/>
    <s v="ITALY"/>
    <s v="Export"/>
    <s v="Y"/>
    <s v="CIF"/>
    <s v="IT- RAVENNA"/>
    <n v="43886"/>
    <x v="1"/>
    <n v="2020"/>
    <n v="2020540324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4.8040000000000003"/>
    <n v="159.22319999999999"/>
    <n v="33.143880099916736"/>
    <s v="EUR"/>
    <n v="17.541400252140559"/>
    <n v="155.77479"/>
    <n v="-86.811629999999994"/>
    <n v="-7.8998600000000003"/>
    <n v="-0.629"/>
    <n v="0"/>
    <n v="-5.1263500000000004"/>
    <n v="0"/>
    <s v=""/>
    <n v="8.3195599999999992"/>
    <n v="-1.7607999999999999"/>
    <n v="-93.908080000000012"/>
    <n v="-86.976208935336047"/>
    <n v="-94.072658935336051"/>
    <n v="-5.2810899999999998"/>
    <n v="-4.328698405563121"/>
    <n v="-7.2085299999999997"/>
    <n v="-6.2542816580836886"/>
    <n v="-1.8764700000000001"/>
    <n v="-2.0207432169311272"/>
    <n v="-12.603723280577936"/>
    <n v="0"/>
    <n v="0"/>
    <n v="0"/>
    <n v="0"/>
    <n v="0"/>
    <n v="1.085502630112529"/>
    <n v="-5.21475463506059"/>
    <n v="-4.9221357932742977"/>
    <n v="47.624681990811702"/>
    <n v="0.29910642413173272"/>
    <s v="N"/>
    <s v="N"/>
  </r>
  <r>
    <n v="3425"/>
    <x v="0"/>
    <s v="EUROPE"/>
    <s v="EUROPE INCL TURKEY"/>
    <s v="IT"/>
    <s v="ITALY"/>
    <s v="Export"/>
    <s v="Y"/>
    <s v="CIF"/>
    <s v="IT- RAVENNA"/>
    <n v="43887"/>
    <x v="1"/>
    <n v="2020"/>
    <n v="2020540328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5.605"/>
    <n v="545.85424999999998"/>
    <n v="34.979445690483814"/>
    <s v="EUR"/>
    <n v="17.541400252140559"/>
    <n v="534.57294999999999"/>
    <n v="-281.99338"/>
    <n v="-25.661390000000001"/>
    <n v="-2.0431900000000001"/>
    <n v="0"/>
    <n v="-16.652090000000001"/>
    <n v="0"/>
    <s v=""/>
    <n v="27.02478"/>
    <n v="-5.7196600000000002"/>
    <n v="-305.04492999999991"/>
    <n v="-282.52798775073819"/>
    <n v="-305.57953775073821"/>
    <n v="-17.180620000000001"/>
    <n v="-14.082267562299805"/>
    <n v="-23.417580000000001"/>
    <n v="-20.317615529200467"/>
    <n v="-6.09659"/>
    <n v="-6.5653289894909808"/>
    <n v="-40.96521208099125"/>
    <n v="0"/>
    <n v="0"/>
    <n v="0"/>
    <n v="0"/>
    <n v="0"/>
    <n v="1.085502630112529"/>
    <n v="-16.939268542906017"/>
    <n v="-15.98874459909355"/>
    <n v="183.32075556917698"/>
    <n v="0.33584194969477105"/>
    <s v="N"/>
    <s v="N"/>
  </r>
  <r>
    <n v="3425"/>
    <x v="0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5.444"/>
    <n v="191.30081999999999"/>
    <n v="35.139753857457748"/>
    <s v="EUR"/>
    <n v="17.541400252140559"/>
    <n v="186.15419"/>
    <n v="-98.37688"/>
    <n v="-8.9522999999999993"/>
    <n v="-0.71279999999999999"/>
    <n v="0"/>
    <n v="-5.8093000000000004"/>
    <n v="0"/>
    <s v=""/>
    <n v="9.4279100000000007"/>
    <n v="-1.9953799999999999"/>
    <n v="-106.41875"/>
    <n v="-98.563384529083052"/>
    <n v="-106.60525452908306"/>
    <n v="-5.9948100000000002"/>
    <n v="-4.9137061645709235"/>
    <n v="-8.1696000000000009"/>
    <n v="-7.0881274592573673"/>
    <n v="-2.1269200000000001"/>
    <n v="-2.290449174756406"/>
    <n v="-14.292282798584695"/>
    <n v="0"/>
    <n v="0"/>
    <n v="0"/>
    <n v="0"/>
    <n v="0"/>
    <n v="1.085502630112529"/>
    <n v="-5.909476318332608"/>
    <n v="-5.577874117107676"/>
    <n v="64.825408555224556"/>
    <n v="0.33886633917839221"/>
    <s v="N"/>
    <s v="N"/>
  </r>
  <r>
    <n v="8592"/>
    <x v="8"/>
    <s v="MEA"/>
    <s v="EGYPT"/>
    <s v="EG"/>
    <s v="EGYPT"/>
    <s v="Local"/>
    <s v="N"/>
    <s v="DDP"/>
    <s v="EG- 6TH OF OCTOBER"/>
    <n v="43871"/>
    <x v="1"/>
    <n v="2020"/>
    <n v="2020540225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.615"/>
    <n v="51.470050000000001"/>
    <n v="31.87"/>
    <s v="EGP"/>
    <n v="1"/>
    <n v="51.37435"/>
    <n v="-29.184170000000002"/>
    <n v="-2.6557599999999999"/>
    <n v="-0.21145"/>
    <n v="0"/>
    <n v="-1.7233700000000001"/>
    <n v="0"/>
    <s v=""/>
    <n v="2.7968600000000001"/>
    <n v="-0.59194000000000002"/>
    <n v="-31.569830000000007"/>
    <n v="-29.239497835996936"/>
    <n v="-31.625157835996937"/>
    <n v="-1.7492700000000001"/>
    <n v="-1.4338067065509965"/>
    <n v="-2.4195899999999999"/>
    <n v="-2.0992903347954037"/>
    <n v="-0.62846999999999997"/>
    <n v="-0.67679019091416626"/>
    <n v="-4.2098872322605665"/>
    <n v="0"/>
    <n v="0"/>
    <n v="0"/>
    <n v="0"/>
    <n v="0"/>
    <n v="0.16839578556281615"/>
    <n v="-0.27195919368394805"/>
    <n v="-0.2566985745679719"/>
    <n v="15.378306357174525"/>
    <n v="0.29878164791319467"/>
    <s v="N"/>
    <s v="N"/>
  </r>
  <r>
    <n v="8592"/>
    <x v="8"/>
    <s v="MEA"/>
    <s v="EGYPT"/>
    <s v="EG"/>
    <s v="EGYPT"/>
    <s v="Local"/>
    <s v="N"/>
    <s v="DDP"/>
    <s v="EG- 6TH OF OCTOBER"/>
    <n v="43872"/>
    <x v="1"/>
    <n v="2020"/>
    <n v="2020540233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.147"/>
    <n v="36.55489"/>
    <n v="31.87"/>
    <s v="EGP"/>
    <n v="1"/>
    <n v="36.124890000000001"/>
    <n v="-20.72709"/>
    <n v="-1.8861699999999999"/>
    <n v="-0.15017"/>
    <n v="0"/>
    <n v="-1.22397"/>
    <n v="0"/>
    <s v=""/>
    <n v="1.98638"/>
    <n v="-0.42041000000000001"/>
    <n v="-22.421430000000001"/>
    <n v="-20.766384762750274"/>
    <n v="-22.460724762750274"/>
    <n v="-1.2517"/>
    <n v="-1.0259684637533841"/>
    <n v="-1.7195"/>
    <n v="-1.4918766116080397"/>
    <n v="-0.44701000000000002"/>
    <n v="-0.48137855942295016"/>
    <n v="-2.9992236347843741"/>
    <n v="0"/>
    <n v="0"/>
    <n v="0"/>
    <n v="0"/>
    <n v="0"/>
    <n v="0.16839578556281615"/>
    <n v="-0.19314996604055013"/>
    <n v="-0.18231161921329031"/>
    <n v="10.91262998325206"/>
    <n v="0.29852722804670073"/>
    <s v="N"/>
    <s v="N"/>
  </r>
  <r>
    <n v="3425"/>
    <x v="0"/>
    <s v="EUROPE"/>
    <s v="EUROPE INCL TURKEY"/>
    <s v="IT"/>
    <s v="ITALY"/>
    <s v="Export"/>
    <s v="Y"/>
    <s v="CIF"/>
    <s v="IT- RAVENNA"/>
    <n v="43871"/>
    <x v="1"/>
    <n v="2020"/>
    <n v="2020540226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5.4550000000000001"/>
    <n v="194.95348999999999"/>
    <n v="35.738494958753435"/>
    <s v="EUR"/>
    <n v="17.541400252140559"/>
    <n v="191.20267999999999"/>
    <n v="-134.98464000000001"/>
    <n v="-10.121829999999999"/>
    <n v="-0.57345000000000002"/>
    <n v="0"/>
    <n v="-5.75488"/>
    <n v="0"/>
    <s v=""/>
    <n v="33.798209999999997"/>
    <n v="-0.13081999999999999"/>
    <n v="-117.76741"/>
    <n v="-135.240546130756"/>
    <n v="-118.023316130756"/>
    <n v="-6.1718599999999997"/>
    <n v="-5.0588269734768403"/>
    <n v="-6.7000999999999999"/>
    <n v="-5.8131564323553517"/>
    <n v="-1.61612"/>
    <n v="-1.7403760932744641"/>
    <n v="-12.612359499106656"/>
    <n v="0"/>
    <n v="0"/>
    <n v="0"/>
    <n v="0"/>
    <n v="0"/>
    <n v="1.085502630112529"/>
    <n v="-5.9214168472638455"/>
    <n v="-5.5891446195485619"/>
    <n v="58.728669750588764"/>
    <n v="0.30124451606682584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59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9.3132999999999999"/>
    <n v="329.11824999999999"/>
    <n v="35.338521254549946"/>
    <s v="EUR"/>
    <n v="17.541400252140559"/>
    <n v="320.03800000000001"/>
    <n v="-230.45867999999999"/>
    <n v="-17.280889999999999"/>
    <n v="-0.97902"/>
    <n v="0"/>
    <n v="-9.8252600000000001"/>
    <n v="0"/>
    <s v=""/>
    <n v="57.703319999999998"/>
    <n v="-0.2233"/>
    <n v="-201.06382999999997"/>
    <n v="-230.89558740737561"/>
    <n v="-201.50073740737562"/>
    <n v="-10.528"/>
    <n v="-8.62938083118609"/>
    <n v="-11.43924"/>
    <n v="-9.9249401631701968"/>
    <n v="-2.7593299999999998"/>
    <n v="-2.9714822942943755"/>
    <n v="-21.525803288650664"/>
    <n v="0"/>
    <n v="0"/>
    <n v="0"/>
    <n v="0"/>
    <n v="0"/>
    <n v="1.085502630112529"/>
    <n v="-10.109611645027016"/>
    <n v="-9.5423245802459427"/>
    <n v="96.549384723727755"/>
    <n v="0.29335773608339177"/>
    <s v="N"/>
    <s v="N"/>
  </r>
  <r>
    <n v="3425"/>
    <x v="0"/>
    <s v="EUROPE"/>
    <s v="EUROPE INCL TURKEY"/>
    <s v="IT"/>
    <s v="ITALY"/>
    <s v="Export"/>
    <s v="Y"/>
    <s v="CIF"/>
    <s v="IT- RAVENNA"/>
    <n v="43886"/>
    <x v="1"/>
    <n v="2020"/>
    <n v="2020540324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9.34"/>
    <n v="325.96318000000002"/>
    <n v="34.899698072805144"/>
    <s v="EUR"/>
    <n v="17.541400252140559"/>
    <n v="319.25909000000001"/>
    <n v="-231.11957000000001"/>
    <n v="-17.33051"/>
    <n v="-0.98185"/>
    <n v="0"/>
    <n v="-9.8534799999999994"/>
    <n v="0"/>
    <s v=""/>
    <n v="57.869039999999998"/>
    <n v="-0.22397"/>
    <n v="-201.64034000000004"/>
    <n v="-231.55773033365492"/>
    <n v="-202.07850033365492"/>
    <n v="-10.567310000000001"/>
    <n v="-8.6616016670973668"/>
    <n v="-11.47186"/>
    <n v="-9.9532420038626377"/>
    <n v="-2.7671199999999998"/>
    <n v="-2.9798712318526066"/>
    <n v="-21.594714902812612"/>
    <n v="0"/>
    <n v="0"/>
    <n v="0"/>
    <n v="0"/>
    <n v="0"/>
    <n v="1.085502630112529"/>
    <n v="-10.138594565251021"/>
    <n v="-9.5696811634433665"/>
    <n v="92.720283600089132"/>
    <n v="0.28445017501697317"/>
    <s v="N"/>
    <s v="N"/>
  </r>
  <r>
    <n v="3425"/>
    <x v="0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6.4020000000000001"/>
    <n v="224.96476000000001"/>
    <n v="35.139762574195565"/>
    <s v="EUR"/>
    <n v="17.541400252140559"/>
    <n v="218.91258999999999"/>
    <n v="-158.41840999999999"/>
    <n v="-11.87903"/>
    <n v="-0.67301"/>
    <n v="0"/>
    <n v="-6.7539600000000002"/>
    <n v="0"/>
    <s v=""/>
    <n v="39.665770000000002"/>
    <n v="-0.15351999999999999"/>
    <n v="-138.21215999999998"/>
    <n v="-158.71874226257162"/>
    <n v="-138.51249226257161"/>
    <n v="-7.2324700000000002"/>
    <n v="-5.9281666014559704"/>
    <n v="-7.8624700000000001"/>
    <n v="-6.8216546103343205"/>
    <n v="-1.8962000000000001"/>
    <n v="-2.0419901666132705"/>
    <n v="-14.791811378403562"/>
    <n v="0"/>
    <n v="0"/>
    <n v="0"/>
    <n v="0"/>
    <n v="0"/>
    <n v="1.085502630112529"/>
    <n v="-6.949387837980411"/>
    <n v="-6.5594324205957646"/>
    <n v="65.101023938429066"/>
    <n v="0.28938320801190848"/>
    <s v="N"/>
    <s v="N"/>
  </r>
  <r>
    <n v="4221"/>
    <x v="37"/>
    <s v="MEA"/>
    <s v="EGYPT"/>
    <s v="EG"/>
    <s v="EGYPT"/>
    <s v="Local"/>
    <s v="N"/>
    <s v="DDP"/>
    <s v="EG- CAIRO"/>
    <n v="43864"/>
    <x v="1"/>
    <n v="2020"/>
    <n v="2020540196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3.988"/>
    <n v="149.55000000000001"/>
    <n v="37.5"/>
    <s v="EGP"/>
    <n v="1"/>
    <n v="148.69999999999999"/>
    <n v="-68.394589999999994"/>
    <n v="-9.8468199999999992"/>
    <n v="-4.5788500000000001"/>
    <n v="0"/>
    <n v="0"/>
    <n v="0"/>
    <s v=""/>
    <n v="2.21529"/>
    <n v="0.68955999999999995"/>
    <n v="-79.915409999999994"/>
    <n v="-68.524253603885157"/>
    <n v="-80.045073603885157"/>
    <n v="-12.51342"/>
    <n v="-10.256750254614422"/>
    <n v="-8.7963000000000005"/>
    <n v="-7.6318663789984305"/>
    <n v="-1.7126999999999999"/>
    <n v="-1.8443816888295264"/>
    <n v="-19.732998322442377"/>
    <n v="0"/>
    <n v="0"/>
    <n v="0"/>
    <n v="0"/>
    <n v="0"/>
    <n v="0.16839578556281615"/>
    <n v="-0.6715623928245108"/>
    <n v="-0.63387858537280006"/>
    <n v="49.138049488299679"/>
    <n v="0.32857271473286309"/>
    <s v="N"/>
    <s v="N"/>
  </r>
  <r>
    <n v="4221"/>
    <x v="37"/>
    <s v="MEA"/>
    <s v="EGYPT"/>
    <s v="EG"/>
    <s v="EGYPT"/>
    <s v="Local"/>
    <s v="N"/>
    <s v="DDP"/>
    <s v="EG- CAIRO"/>
    <n v="43873"/>
    <x v="1"/>
    <n v="2020"/>
    <n v="2020540250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6.3949999999999996"/>
    <n v="239.8125"/>
    <n v="37.5"/>
    <s v="EGP"/>
    <n v="1"/>
    <n v="233.31625"/>
    <n v="-109.64084"/>
    <n v="-15.86795"/>
    <n v="-7.3277999999999999"/>
    <n v="0"/>
    <n v="0"/>
    <n v="0"/>
    <s v=""/>
    <n v="3.6519200000000001"/>
    <n v="1.1067899999999999"/>
    <n v="-128.07788000000002"/>
    <n v="-109.84869893222545"/>
    <n v="-128.28573893222546"/>
    <n v="-18.939810000000001"/>
    <n v="-15.524205296381707"/>
    <n v="-14.128119999999999"/>
    <n v="-12.257872517587542"/>
    <n v="-2.7541000000000002"/>
    <n v="-2.9658501834561801"/>
    <n v="-30.747927997425428"/>
    <n v="0"/>
    <n v="0"/>
    <n v="0"/>
    <n v="0"/>
    <n v="0"/>
    <n v="0.16839578556281615"/>
    <n v="-1.0768910486742092"/>
    <n v="-1.0164627766948486"/>
    <n v="79.762370293654271"/>
    <n v="0.33260305569415388"/>
    <s v="N"/>
    <s v="N"/>
  </r>
  <r>
    <n v="6595"/>
    <x v="39"/>
    <s v="MEA"/>
    <s v="EGYPT"/>
    <s v="EG"/>
    <s v="EGYPT"/>
    <s v="Local"/>
    <s v="N"/>
    <s v="EXW"/>
    <s v="EG- 6TH OCTOBER"/>
    <n v="43865"/>
    <x v="1"/>
    <n v="2020"/>
    <n v="2020540209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2.0019999999999998"/>
    <n v="77.076999999999998"/>
    <n v="38.5"/>
    <s v="EGP"/>
    <n v="1"/>
    <n v="75.53546"/>
    <n v="-34.454279999999997"/>
    <n v="-4.6712800000000003"/>
    <n v="-2.3497699999999999"/>
    <n v="0"/>
    <n v="0"/>
    <n v="0"/>
    <s v=""/>
    <n v="0.76551999999999998"/>
    <n v="0.34247"/>
    <n v="-40.367339999999999"/>
    <n v="-34.519598998389618"/>
    <n v="-40.43265899838962"/>
    <n v="-5.2443600000000004"/>
    <n v="-4.298592292537907"/>
    <n v="-4.3639700000000001"/>
    <n v="-3.7862778579582073"/>
    <n v="-0.85043999999999997"/>
    <n v="-0.91582645147905795"/>
    <n v="-9.0006966019751715"/>
    <n v="0"/>
    <n v="0"/>
    <n v="0"/>
    <n v="0"/>
    <n v="0"/>
    <n v="0.16839578556281615"/>
    <n v="-0.33712836269675789"/>
    <n v="-0.31821086457280484"/>
    <n v="27.325433535062402"/>
    <n v="0.35452123895665894"/>
    <s v="N"/>
    <s v="N"/>
  </r>
  <r>
    <n v="8065"/>
    <x v="40"/>
    <s v="MEA"/>
    <s v="EGYPT"/>
    <s v="EG"/>
    <s v="EGYPT"/>
    <s v="Local"/>
    <s v="N"/>
    <s v="EXW"/>
    <s v="EG- 6TH OF OCTOBER CITY"/>
    <n v="43863"/>
    <x v="1"/>
    <n v="2020"/>
    <n v="2020540195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2.0070000000000001"/>
    <n v="74.259"/>
    <n v="37"/>
    <s v="EGP"/>
    <n v="1"/>
    <n v="72.773820000000001"/>
    <n v="-34.540370000000003"/>
    <n v="-4.6829599999999996"/>
    <n v="-2.3556400000000002"/>
    <n v="0"/>
    <n v="0"/>
    <n v="0"/>
    <s v=""/>
    <n v="0.76746000000000003"/>
    <n v="0.34333000000000002"/>
    <n v="-40.468180000000004"/>
    <n v="-34.605852209246777"/>
    <n v="-40.533662209246778"/>
    <n v="-5.7172099999999997"/>
    <n v="-4.6861685393109251"/>
    <n v="-4.3766699999999998"/>
    <n v="-3.7972966616612731"/>
    <n v="-0.85370999999999997"/>
    <n v="-0.91934786685972736"/>
    <n v="-9.4028130678319251"/>
    <n v="0"/>
    <n v="0"/>
    <n v="0"/>
    <n v="0"/>
    <n v="0"/>
    <n v="0.16839578556281615"/>
    <n v="-0.33797034162457201"/>
    <n v="-0.31900559700180786"/>
    <n v="24.003519125919489"/>
    <n v="0.32324053819630599"/>
    <s v="N"/>
    <s v="N"/>
  </r>
  <r>
    <n v="9315"/>
    <x v="64"/>
    <s v="MEA"/>
    <s v="NORTH AFRICA"/>
    <s v="DZ"/>
    <s v="ALGERIA"/>
    <s v="Export"/>
    <s v="N"/>
    <s v="EXW"/>
    <s v="EG- 6TH OF OCTOBER"/>
    <n v="43871"/>
    <x v="1"/>
    <n v="2020"/>
    <n v="2020540229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1.4E-2"/>
    <n v="2.2100000000000002E-3"/>
    <n v="0.15785714285714286"/>
    <s v="USD"/>
    <n v="15.785714285714285"/>
    <n v="2.2100000000000002E-3"/>
    <n v="-0.23699000000000001"/>
    <n v="-4.1779999999999998E-2"/>
    <n v="-1.472E-2"/>
    <n v="0"/>
    <n v="0"/>
    <n v="0"/>
    <s v=""/>
    <n v="1.6979999999999999E-2"/>
    <n v="2.5200000000000001E-3"/>
    <n v="-0.27399000000000001"/>
    <n v="-0.23743928959271116"/>
    <n v="-0.27443928959271113"/>
    <n v="-5.2850000000000001E-2"/>
    <n v="-4.3319032762935486E-2"/>
    <n v="-3.2329999999999998E-2"/>
    <n v="-2.8050230214183146E-2"/>
    <n v="-6.3200000000000001E-3"/>
    <n v="-6.8059159650858923E-3"/>
    <n v="-7.8175178942204521E-2"/>
    <n v="-4.4200000000000004E-5"/>
    <n v="-4.3851712072324754E-5"/>
    <n v="0"/>
    <n v="0"/>
    <n v="0"/>
    <n v="1.2812764404706924"/>
    <n v="-1.7937870166589695E-2"/>
    <n v="-1.6931311055069894E-2"/>
    <n v="-0.36737963130205792"/>
    <n v="-166.23512728599906"/>
    <s v="N"/>
    <s v="Y"/>
  </r>
  <r>
    <n v="4164"/>
    <x v="65"/>
    <s v="MEA"/>
    <s v="EGYPT"/>
    <s v="EG"/>
    <s v="EGYPT"/>
    <s v="Local"/>
    <s v="N"/>
    <s v="DDP"/>
    <s v="EG- ALEXANDRIA"/>
    <n v="43864"/>
    <x v="1"/>
    <n v="2020"/>
    <n v="2020540197"/>
    <s v="ZH"/>
    <s v="manufactured"/>
    <s v="BOPP"/>
    <s v="TSS"/>
    <n v="25"/>
    <s v="TSS25"/>
    <s v="1"/>
    <s v="EG"/>
    <s v="L3"/>
    <s v="FERT"/>
    <s v="30TSS251"/>
    <s v="TRANSPARENT COMMODITIES"/>
    <s v="STANDARD"/>
    <s v="ALIMENTARY PACKING"/>
    <s v="FLEXIBLE PACKAGING"/>
    <s v="STANDARD GRADE COEX"/>
    <n v="3.1549999999999998"/>
    <n v="115.94625000000001"/>
    <n v="36.750000000000007"/>
    <s v="EGP"/>
    <n v="1"/>
    <n v="112.65731"/>
    <n v="-25.784870000000002"/>
    <n v="-3.3402799999999999"/>
    <n v="-1.2310000000000001"/>
    <n v="0"/>
    <n v="0"/>
    <n v="0"/>
    <s v=""/>
    <n v="-33.17445"/>
    <n v="1.3922399999999999"/>
    <n v="-62.138360000000006"/>
    <n v="-25.833753386389343"/>
    <n v="-62.187243386389341"/>
    <n v="-6.4417"/>
    <n v="-5.280004036877985"/>
    <n v="-2.5397699999999999"/>
    <n v="-2.2035611874752838"/>
    <n v="-0.56811999999999996"/>
    <n v="-0.61180015476022098"/>
    <n v="-8.0953653791134901"/>
    <n v="0"/>
    <n v="0"/>
    <n v="0"/>
    <n v="0"/>
    <n v="0"/>
    <n v="0.16839578556281615"/>
    <n v="-0.53128870345068491"/>
    <n v="-0.50147616270089868"/>
    <n v="45.162165071796281"/>
    <n v="0.38950949316425737"/>
    <s v="N"/>
    <s v="N"/>
  </r>
  <r>
    <n v="4309"/>
    <x v="66"/>
    <s v="MEA"/>
    <s v="EGYPT"/>
    <s v="EG"/>
    <s v="EGYPT"/>
    <s v="Local"/>
    <s v="N"/>
    <s v="DDP"/>
    <s v="EG- CAIRO"/>
    <n v="43889"/>
    <x v="1"/>
    <n v="2020"/>
    <n v="2020540357"/>
    <s v="ZH"/>
    <s v="manufactured"/>
    <s v="BOPP"/>
    <s v="TSS"/>
    <n v="25"/>
    <s v="TSS25"/>
    <s v="1"/>
    <s v="EG"/>
    <s v="L3"/>
    <s v="FERT"/>
    <s v="30TSS251"/>
    <s v="TRANSPARENT COMMODITIES"/>
    <s v="STANDARD"/>
    <s v="ALIMENTARY PACKING"/>
    <s v="FLEXIBLE PACKAGING"/>
    <s v="STANDARD GRADE COEX"/>
    <n v="2.0579999999999998"/>
    <n v="61.74"/>
    <n v="30.000000000000004"/>
    <s v="EGP"/>
    <n v="1"/>
    <n v="60.1526"/>
    <n v="-15.49977"/>
    <n v="-2.0784400000000001"/>
    <n v="-0.76241000000000003"/>
    <n v="0"/>
    <n v="0"/>
    <n v="0"/>
    <s v=""/>
    <n v="-24.281890000000001"/>
    <n v="0.87434999999999996"/>
    <n v="-41.748159999999999"/>
    <n v="-15.529154722352912"/>
    <n v="-41.777544722352914"/>
    <n v="-4.0940899999999996"/>
    <n v="-3.3557619459679571"/>
    <n v="-1.61975"/>
    <n v="-1.4053312833103357"/>
    <n v="-0.35721999999999998"/>
    <n v="-0.38468501598860483"/>
    <n v="-5.1457782452668983"/>
    <n v="0"/>
    <n v="0"/>
    <n v="0"/>
    <n v="0"/>
    <n v="0"/>
    <n v="0.16839578556281615"/>
    <n v="-0.34655852668827558"/>
    <n v="-0.32711186777763851"/>
    <n v="14.489565164602551"/>
    <n v="0.23468683454166747"/>
    <s v="N"/>
    <s v="N"/>
  </r>
  <r>
    <n v="4140"/>
    <x v="42"/>
    <s v="MEA"/>
    <s v="EGYPT"/>
    <s v="EG"/>
    <s v="EGYPT"/>
    <s v="Local"/>
    <s v="N"/>
    <s v="DDP"/>
    <s v="EG- CAIRO"/>
    <n v="43865"/>
    <x v="1"/>
    <n v="2020"/>
    <n v="2020540203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7.1970000000000001"/>
    <n v="241.09950000000001"/>
    <n v="33.5"/>
    <s v="EGP"/>
    <n v="1"/>
    <n v="234.47751"/>
    <n v="-115.09752"/>
    <n v="-12.03989"/>
    <n v="-3.84863"/>
    <n v="0"/>
    <n v="0"/>
    <n v="0"/>
    <s v=""/>
    <n v="-6.8113200000000003"/>
    <n v="4.7462499999999999"/>
    <n v="-133.05110999999999"/>
    <n v="-115.31572379713432"/>
    <n v="-133.26931379713432"/>
    <n v="-9.0762699999999992"/>
    <n v="-7.4394557709602349"/>
    <n v="-9.0735100000000006"/>
    <n v="-7.8723799675438588"/>
    <n v="-1.8684400000000001"/>
    <n v="-2.0120958268678932"/>
    <n v="-17.323931565371986"/>
    <n v="0"/>
    <n v="0"/>
    <n v="0"/>
    <n v="0"/>
    <n v="0"/>
    <n v="0.16839578556281615"/>
    <n v="-1.2119444686955878"/>
    <n v="-1.1439378583069313"/>
    <n v="89.36231677918677"/>
    <n v="0.37064496931427388"/>
    <s v="N"/>
    <s v="N"/>
  </r>
  <r>
    <n v="4140"/>
    <x v="42"/>
    <s v="MEA"/>
    <s v="EGYPT"/>
    <s v="EG"/>
    <s v="EGYPT"/>
    <s v="Local"/>
    <s v="N"/>
    <s v="DDP"/>
    <s v="EG- CAIRO"/>
    <n v="43873"/>
    <x v="1"/>
    <n v="2020"/>
    <n v="2020540249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7.3650000000000002"/>
    <n v="246.72749999999999"/>
    <n v="33.5"/>
    <s v="EGP"/>
    <n v="1"/>
    <n v="240.09295"/>
    <n v="-117.78424"/>
    <n v="-12.320919999999999"/>
    <n v="-3.9384800000000002"/>
    <n v="0"/>
    <n v="0"/>
    <n v="0"/>
    <s v=""/>
    <n v="-6.9703299999999997"/>
    <n v="4.8570399999999996"/>
    <n v="-136.15692999999996"/>
    <n v="-118.00753732569893"/>
    <n v="-136.38022732569894"/>
    <n v="-9.2881300000000007"/>
    <n v="-7.6131089456273227"/>
    <n v="-9.2853100000000008"/>
    <n v="-8.0561423789068041"/>
    <n v="-1.9120699999999999"/>
    <n v="-2.059080338506611"/>
    <n v="-17.728331663040738"/>
    <n v="0"/>
    <n v="0"/>
    <n v="0"/>
    <n v="0"/>
    <n v="0"/>
    <n v="0.16839578556281615"/>
    <n v="-1.2402349606701411"/>
    <n v="-1.1706408679214326"/>
    <n v="91.448300143338884"/>
    <n v="0.37064494287559713"/>
    <s v="N"/>
    <s v="N"/>
  </r>
  <r>
    <n v="4140"/>
    <x v="42"/>
    <s v="MEA"/>
    <s v="EGYPT"/>
    <s v="EG"/>
    <s v="EGYPT"/>
    <s v="Local"/>
    <s v="N"/>
    <s v="DDP"/>
    <s v="EG- CAIRO"/>
    <n v="43879"/>
    <x v="1"/>
    <n v="2020"/>
    <n v="2020540281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5.9059999999999997"/>
    <n v="197.851"/>
    <n v="33.5"/>
    <s v="EGP"/>
    <n v="1"/>
    <n v="192.19398000000001"/>
    <n v="-94.451300000000003"/>
    <n v="-9.8801699999999997"/>
    <n v="-3.1582699999999999"/>
    <n v="0"/>
    <n v="0"/>
    <n v="0"/>
    <s v=""/>
    <n v="-5.5895200000000003"/>
    <n v="3.8948499999999999"/>
    <n v="-109.18441"/>
    <n v="-94.630362349078183"/>
    <n v="-109.36347234907818"/>
    <n v="-7.4481700000000002"/>
    <n v="-6.1049672706511489"/>
    <n v="-7.4459"/>
    <n v="-6.4602291726503651"/>
    <n v="-1.53328"/>
    <n v="-1.6511669036308381"/>
    <n v="-14.216363346932351"/>
    <n v="0"/>
    <n v="0"/>
    <n v="0"/>
    <n v="0"/>
    <n v="0"/>
    <n v="0.16839578556281615"/>
    <n v="-0.99454550953399212"/>
    <n v="-0.93873794513835429"/>
    <n v="73.332426358851109"/>
    <n v="0.370644709194551"/>
    <s v="N"/>
    <s v="N"/>
  </r>
  <r>
    <n v="8455"/>
    <x v="38"/>
    <s v="MEA"/>
    <s v="EGYPT"/>
    <s v="EG"/>
    <s v="EGYPT"/>
    <s v="Local"/>
    <s v="N"/>
    <s v="DDP"/>
    <s v="EG- ALEXANDRIA"/>
    <n v="43890"/>
    <x v="1"/>
    <n v="2020"/>
    <n v="2020540373"/>
    <s v="ZH"/>
    <s v="manufactured"/>
    <s v="BOPP"/>
    <s v="TSS"/>
    <n v="20"/>
    <s v="TSS20"/>
    <s v="1"/>
    <s v="EG"/>
    <s v="L2"/>
    <s v="FERT"/>
    <s v="90TSS201"/>
    <s v="TRANSPARENT COMMODITIES"/>
    <s v="STANDARD"/>
    <s v="ALIMENTARY PACKING"/>
    <s v="FLEXIBLE PACKAGING"/>
    <s v="STANDARD GRADE COEX"/>
    <n v="1"/>
    <n v="28"/>
    <n v="28"/>
    <s v="EGP"/>
    <n v="1"/>
    <n v="26.643329999999999"/>
    <n v="-5.0549400000000002"/>
    <n v="-0.77551999999999999"/>
    <n v="-0.24074000000000001"/>
    <n v="0"/>
    <n v="0"/>
    <n v="0"/>
    <s v=""/>
    <n v="-10.901400000000001"/>
    <n v="0.11057"/>
    <n v="-16.862030000000001"/>
    <n v="-5.0645232395197235"/>
    <n v="-16.871613239519725"/>
    <n v="-3.5649099999999998"/>
    <n v="-2.9220142495159194"/>
    <n v="-0.63627"/>
    <n v="-0.55204206552361001"/>
    <n v="-0.1444"/>
    <n v="-0.15550225717696248"/>
    <n v="-3.6295585722164923"/>
    <n v="0"/>
    <n v="0"/>
    <n v="0"/>
    <n v="0"/>
    <n v="0"/>
    <n v="0.16839578556281615"/>
    <n v="-0.16839578556281615"/>
    <n v="-0.15894648580060183"/>
    <n v="7.3398817024631811"/>
    <n v="0.26213863223082789"/>
    <s v="N"/>
    <s v="N"/>
  </r>
  <r>
    <n v="8455"/>
    <x v="38"/>
    <s v="MEA"/>
    <s v="EGYPT"/>
    <s v="EG"/>
    <s v="EGYPT"/>
    <s v="Local"/>
    <s v="N"/>
    <s v="DDP"/>
    <s v="EG-ALEXANDRIA"/>
    <n v="43871"/>
    <x v="1"/>
    <n v="2020"/>
    <n v="2020540230"/>
    <s v="ZH"/>
    <s v="manufactured"/>
    <s v="BOPP"/>
    <s v="TSS"/>
    <n v="20"/>
    <s v="TSS20"/>
    <s v="1"/>
    <s v="EG"/>
    <s v="L2"/>
    <s v="FERT"/>
    <s v="90TSS201"/>
    <s v="TRANSPARENT COMMODITIES"/>
    <s v="STANDARD"/>
    <s v="ALIMENTARY PACKING"/>
    <s v="FLEXIBLE PACKAGING"/>
    <s v="STANDARD GRADE COEX"/>
    <n v="2.5"/>
    <n v="71.25"/>
    <n v="28.5"/>
    <s v="EGP"/>
    <n v="1"/>
    <n v="69.69"/>
    <n v="-17.38044"/>
    <n v="-2.7312099999999999"/>
    <n v="-0.82030000000000003"/>
    <n v="0"/>
    <n v="0"/>
    <n v="0"/>
    <s v=""/>
    <n v="-25.553270000000001"/>
    <n v="0.81984999999999997"/>
    <n v="-45.665369999999996"/>
    <n v="-17.413390127890377"/>
    <n v="-45.698320127890383"/>
    <n v="-9.3226399999999998"/>
    <n v="-7.6413954133784836"/>
    <n v="-2.5867800000000001"/>
    <n v="-2.2443481136234054"/>
    <n v="-0.53105000000000002"/>
    <n v="-0.5718800115915923"/>
    <n v="-10.457623538593481"/>
    <n v="0"/>
    <n v="0"/>
    <n v="0"/>
    <n v="0"/>
    <n v="0"/>
    <n v="0.16839578556281615"/>
    <n v="-0.4209894639070404"/>
    <n v="-0.39736621450150461"/>
    <n v="14.696690119014631"/>
    <n v="0.20626933500371411"/>
    <s v="N"/>
    <s v="N"/>
  </r>
  <r>
    <n v="8455"/>
    <x v="38"/>
    <s v="MEA"/>
    <s v="EGYPT"/>
    <s v="EG"/>
    <s v="EGYPT"/>
    <s v="Local"/>
    <s v="N"/>
    <s v="DDP"/>
    <s v="EG- ALEXANDRIA"/>
    <n v="43890"/>
    <x v="1"/>
    <n v="2020"/>
    <n v="2020540373"/>
    <s v="ZH"/>
    <s v="manufactured"/>
    <s v="BOPP"/>
    <s v="TSS"/>
    <n v="35"/>
    <s v="TSS35"/>
    <s v="1"/>
    <s v="EG"/>
    <s v="L2"/>
    <s v="FERT"/>
    <s v="90TSS351"/>
    <s v="TRANSPARENT COMMODITIES"/>
    <s v="STANDARD"/>
    <s v="ALIMENTARY PACKING"/>
    <s v="FLEXIBLE PACKAGING"/>
    <s v="STANDARD GRADE COEX"/>
    <n v="2"/>
    <n v="56"/>
    <n v="28"/>
    <s v="EGP"/>
    <n v="1"/>
    <n v="53.286670000000001"/>
    <n v="-4.7895500000000002"/>
    <n v="-0.35568"/>
    <n v="-0.13194"/>
    <n v="0"/>
    <n v="0"/>
    <n v="0"/>
    <s v=""/>
    <n v="-25.200310000000002"/>
    <n v="9.6070000000000003E-2"/>
    <n v="-30.381409999999999"/>
    <n v="-4.7986301087335743"/>
    <n v="-30.390490108733573"/>
    <n v="-7.1260399999999997"/>
    <n v="-5.8409301841057477"/>
    <n v="-0.54603999999999997"/>
    <n v="-0.47375650189151147"/>
    <n v="-0.13186999999999999"/>
    <n v="-0.14200888264491718"/>
    <n v="-6.4566955686421759"/>
    <n v="0"/>
    <n v="0"/>
    <n v="0"/>
    <n v="0"/>
    <n v="0"/>
    <n v="0.16839578556281615"/>
    <n v="-0.33679157112563229"/>
    <n v="-0.31789297160120367"/>
    <n v="18.834921351023048"/>
    <n v="0.33633788126826875"/>
    <s v="N"/>
    <s v="N"/>
  </r>
  <r>
    <n v="174"/>
    <x v="17"/>
    <s v="EUROPE"/>
    <s v="EUROPE INCL TURKEY"/>
    <s v="RO"/>
    <s v="ROMANIA"/>
    <s v="Export"/>
    <s v="N"/>
    <s v="DDP"/>
    <s v="BUCHAREST"/>
    <n v="43912"/>
    <x v="2"/>
    <n v="2020"/>
    <n v="202054049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.15"/>
    <n v="182.66242"/>
    <n v="25.547191608391607"/>
    <s v="EUR"/>
    <n v="17.02170047350247"/>
    <n v="160.66820999999999"/>
    <n v="-110.95244"/>
    <n v="-15.87881"/>
    <n v="-4.5121599999999997"/>
    <n v="0"/>
    <n v="0"/>
    <n v="0"/>
    <s v=""/>
    <n v="-2.1939600000000001"/>
    <n v="4.1046800000000001"/>
    <n v="-129.43269000000001"/>
    <n v="-115.16687606784626"/>
    <n v="-133.64712606784627"/>
    <n v="-8.4163899999999998"/>
    <n v="-7.2699362664313902"/>
    <n v="-13.175509999999999"/>
    <n v="-11.67048889266311"/>
    <n v="-2.4491800000000001"/>
    <n v="-2.8384845804920338"/>
    <n v="-21.778909739586535"/>
    <n v="-3.6532483999999998"/>
    <n v="-3.6201079223930916"/>
    <n v="0.02"/>
    <n v="-3.6532483999999998"/>
    <n v="-3.6479593250918625"/>
    <n v="1.9953254557968665"/>
    <n v="-14.266577008947596"/>
    <n v="-16.880733881041838"/>
    <n v="3.0875830640403983"/>
    <n v="1.6903219961940712E-2"/>
    <s v="Y"/>
    <s v="Y"/>
  </r>
  <r>
    <n v="174"/>
    <x v="17"/>
    <s v="EUROPE"/>
    <s v="EUROPE INCL TURKEY"/>
    <s v="RO"/>
    <s v="ROMANIA"/>
    <s v="Export"/>
    <s v="N"/>
    <s v="DDP"/>
    <s v="BUCHAREST"/>
    <n v="43912"/>
    <x v="2"/>
    <n v="2020"/>
    <n v="202054049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42"/>
    <n v="85.674980000000005"/>
    <n v="25.051163742690061"/>
    <s v="EUR"/>
    <n v="17.02170047350247"/>
    <n v="75.209540000000004"/>
    <n v="-47.605379999999997"/>
    <n v="-5.6502800000000004"/>
    <n v="-1.86555"/>
    <n v="0"/>
    <n v="0"/>
    <n v="0"/>
    <s v=""/>
    <n v="-7.7384000000000004"/>
    <n v="3.3135500000000002"/>
    <n v="-59.546059999999997"/>
    <n v="-49.41363072883054"/>
    <n v="-61.354310728830541"/>
    <n v="-3.8480400000000001"/>
    <n v="-3.3238722956848066"/>
    <n v="-4.7233999999999998"/>
    <n v="-4.1838522558599207"/>
    <n v="-0.93650999999999995"/>
    <n v="-1.0853711015427998"/>
    <n v="-8.5930956530875271"/>
    <n v="-1.7134996000000002"/>
    <n v="-1.6979555720813824"/>
    <n v="0.02"/>
    <n v="-1.7134996000000002"/>
    <n v="-1.7110188413033118"/>
    <n v="1.9953254557968665"/>
    <n v="-6.8240130588252832"/>
    <n v="-8.0744209612815503"/>
    <n v="4.2441782434156927"/>
    <n v="4.9538129374710006E-2"/>
    <s v="Y"/>
    <s v="Y"/>
  </r>
  <r>
    <n v="174"/>
    <x v="17"/>
    <s v="EUROPE"/>
    <s v="EUROPE INCL TURKEY"/>
    <s v="RO"/>
    <s v="ROMANIA"/>
    <s v="Export"/>
    <s v="N"/>
    <s v="DDP"/>
    <s v="BUCHAREST"/>
    <n v="43912"/>
    <x v="2"/>
    <n v="2020"/>
    <n v="202054049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53"/>
    <n v="138.40106"/>
    <n v="25.027316455696202"/>
    <s v="EUR"/>
    <n v="17.02170047350247"/>
    <n v="121.49487999999999"/>
    <n v="-80.734909999999999"/>
    <n v="-8.7853300000000001"/>
    <n v="-2.7695799999999999"/>
    <n v="0"/>
    <n v="0"/>
    <n v="0"/>
    <s v=""/>
    <n v="-10.60026"/>
    <n v="6.0977899999999998"/>
    <n v="-96.792290000000008"/>
    <n v="-83.80155834624928"/>
    <n v="-99.858938346249275"/>
    <n v="-6.2449000000000003"/>
    <n v="-5.3942396906794237"/>
    <n v="-7.9780499999999996"/>
    <n v="-7.0667278845457169"/>
    <n v="-1.5692600000000001"/>
    <n v="-1.8186986308817357"/>
    <n v="-14.279666206106876"/>
    <n v="-2.7680212000000002"/>
    <n v="-2.7429110693573513"/>
    <n v="0.02"/>
    <n v="-2.7680212000000002"/>
    <n v="-2.7640137332550312"/>
    <n v="1.9953254557968665"/>
    <n v="-11.034149770556672"/>
    <n v="-13.056008162540051"/>
    <n v="5.6995224824914192"/>
    <n v="4.1181205422064104E-2"/>
    <s v="Y"/>
    <s v="Y"/>
  </r>
  <r>
    <n v="174"/>
    <x v="17"/>
    <s v="EUROPE"/>
    <s v="EUROPE INCL TURKEY"/>
    <s v="RO"/>
    <s v="ROMANIA"/>
    <s v="Export"/>
    <s v="N"/>
    <s v="DDP"/>
    <s v="BUCHAREST"/>
    <n v="43912"/>
    <x v="2"/>
    <n v="2020"/>
    <n v="2020540494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4.53"/>
    <n v="113.24911"/>
    <n v="24.99980353200883"/>
    <s v="EUR"/>
    <n v="17.02170047350247"/>
    <n v="99.41525"/>
    <n v="-76.497529999999998"/>
    <n v="-5.1779599999999997"/>
    <n v="-1.88157"/>
    <n v="0"/>
    <n v="0"/>
    <n v="0"/>
    <s v=""/>
    <n v="0.98109999999999997"/>
    <n v="1.91181"/>
    <n v="-80.664149999999992"/>
    <n v="-79.403224994478279"/>
    <n v="-83.569844994478274"/>
    <n v="-5.1547200000000002"/>
    <n v="-4.4525605243220925"/>
    <n v="-7.7619300000000004"/>
    <n v="-6.8752949867313369"/>
    <n v="-1.4331799999999999"/>
    <n v="-1.6609883026439758"/>
    <n v="-12.988843813697404"/>
    <n v="-2.2649821999999999"/>
    <n v="-2.2444353924302911"/>
    <n v="0.02"/>
    <n v="-2.2649821999999999"/>
    <n v="-2.2617030196077228"/>
    <n v="1.9953254557968665"/>
    <n v="-9.0388243147598057"/>
    <n v="-10.695066360995737"/>
    <n v="1.4892164187905745"/>
    <n v="1.3149917193968011E-2"/>
    <s v="Y"/>
    <s v="Y"/>
  </r>
  <r>
    <n v="180"/>
    <x v="22"/>
    <s v="EUROPE"/>
    <s v="EUROPE INCL TURKEY"/>
    <s v="HU"/>
    <s v="HUNGARY"/>
    <s v="Export"/>
    <s v="N"/>
    <s v="DAP"/>
    <s v="HU-SÓSKÚT "/>
    <n v="43916"/>
    <x v="2"/>
    <n v="2020"/>
    <n v="202054055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3"/>
    <n v="593.62099999999998"/>
    <n v="26.824265702666064"/>
    <s v="EUR"/>
    <n v="17.084899923731783"/>
    <n v="533.86946"/>
    <n v="-447.55408"/>
    <n v="-79.68056"/>
    <n v="-22.803180000000001"/>
    <n v="0"/>
    <n v="0"/>
    <n v="0"/>
    <s v=""/>
    <n v="52.921370000000003"/>
    <n v="3.6686399999999999"/>
    <n v="-493.44781"/>
    <n v="-464.55404914951805"/>
    <n v="-510.44777914951806"/>
    <n v="-5.9671099999999999"/>
    <n v="-5.1542893562186896"/>
    <n v="-35.972630000000002"/>
    <n v="-31.863523981605255"/>
    <n v="-6.7321600000000004"/>
    <n v="-7.8022572262574625"/>
    <n v="-44.820070564081405"/>
    <n v="-11.87242"/>
    <n v="-11.764719229050559"/>
    <n v="0"/>
    <n v="0"/>
    <n v="0"/>
    <n v="1.4585873806511467"/>
    <n v="-32.278538733809874"/>
    <n v="-38.193143463397618"/>
    <n v="-11.604712406047657"/>
    <n v="-1.9549026072271124E-2"/>
    <s v="N"/>
    <s v="Y"/>
  </r>
  <r>
    <n v="180"/>
    <x v="22"/>
    <s v="EUROPE"/>
    <s v="EUROPE INCL TURKEY"/>
    <s v="HU"/>
    <s v="HUNGARY"/>
    <s v="Export"/>
    <s v="N"/>
    <s v="DAP"/>
    <s v="HU-SÓSKÚT "/>
    <n v="43916"/>
    <x v="2"/>
    <n v="2020"/>
    <n v="202054056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3"/>
    <n v="593.62099999999998"/>
    <n v="26.824265702666064"/>
    <s v="EUR"/>
    <n v="17.084899923731783"/>
    <n v="556.36959000000002"/>
    <n v="-447.55408"/>
    <n v="-79.68056"/>
    <n v="-22.803180000000001"/>
    <n v="0"/>
    <n v="0"/>
    <n v="0"/>
    <s v=""/>
    <n v="52.921370000000003"/>
    <n v="3.6686399999999999"/>
    <n v="-493.44781"/>
    <n v="-464.55404914951805"/>
    <n v="-510.44777914951806"/>
    <n v="-5.9671099999999999"/>
    <n v="-5.1542893562186896"/>
    <n v="-35.972630000000002"/>
    <n v="-31.863523981605255"/>
    <n v="-6.7321600000000004"/>
    <n v="-7.8022572262574625"/>
    <n v="-44.820070564081405"/>
    <n v="-11.87242"/>
    <n v="-11.764719229050559"/>
    <n v="0"/>
    <n v="0"/>
    <n v="0"/>
    <n v="1.4585873806511467"/>
    <n v="-32.278538733809874"/>
    <n v="-38.193143463397618"/>
    <n v="-11.604712406047657"/>
    <n v="-1.9549026072271124E-2"/>
    <s v="N"/>
    <s v="Y"/>
  </r>
  <r>
    <n v="180"/>
    <x v="22"/>
    <s v="EUROPE"/>
    <s v="EUROPE INCL TURKEY"/>
    <s v="HU"/>
    <s v="HUNGARY"/>
    <s v="Export"/>
    <s v="N"/>
    <s v="DAP"/>
    <s v="HU- SÓSKÚT"/>
    <n v="43918"/>
    <x v="2"/>
    <n v="2020"/>
    <n v="202054056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0.050000000000001"/>
    <n v="271.30461000000003"/>
    <n v="26.995483582089552"/>
    <s v="EUR"/>
    <n v="17.084899923731783"/>
    <n v="243.97477000000001"/>
    <n v="-174.8604"/>
    <n v="-24.679449999999999"/>
    <n v="-7.8611000000000004"/>
    <n v="0"/>
    <n v="0"/>
    <n v="0"/>
    <s v=""/>
    <n v="9.8800600000000003"/>
    <n v="-3.6704599999999998"/>
    <n v="-201.19135"/>
    <n v="-181.50232672642463"/>
    <n v="-207.83327672642463"/>
    <n v="-5.7832699999999999"/>
    <n v="-4.9954914531722823"/>
    <n v="-16.69567"/>
    <n v="-14.788545664689165"/>
    <n v="-3.0841400000000001"/>
    <n v="-3.5743733960258948"/>
    <n v="-23.358410513887343"/>
    <n v="-5.4260922000000003"/>
    <n v="-5.3768693529997469"/>
    <n v="0"/>
    <n v="0"/>
    <n v="0"/>
    <n v="1.4585873806511467"/>
    <n v="-14.658803175544024"/>
    <n v="-17.344830176554275"/>
    <n v="17.391223230134031"/>
    <n v="6.4102203166153462E-2"/>
    <s v="N"/>
    <s v="Y"/>
  </r>
  <r>
    <n v="180"/>
    <x v="22"/>
    <s v="EUROPE"/>
    <s v="EUROPE INCL TURKEY"/>
    <s v="HU"/>
    <s v="HUNGARY"/>
    <s v="Export"/>
    <s v="N"/>
    <s v="DAP"/>
    <s v="HU- SÓSKÚT"/>
    <n v="43918"/>
    <x v="2"/>
    <n v="2020"/>
    <n v="202054056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2"/>
    <n v="154.39026999999999"/>
    <n v="26.991305944055942"/>
    <s v="EUR"/>
    <n v="17.084899923731783"/>
    <n v="138.83770999999999"/>
    <n v="-96.448239999999998"/>
    <n v="-10.739990000000001"/>
    <n v="-3.8231999999999999"/>
    <n v="0"/>
    <n v="0"/>
    <n v="0"/>
    <s v=""/>
    <n v="0.16658999999999999"/>
    <n v="-0.90805999999999998"/>
    <n v="-111.75290000000001"/>
    <n v="-100.11174610528522"/>
    <n v="-115.41640610528522"/>
    <n v="-3.1091299999999999"/>
    <n v="-2.685614253147707"/>
    <n v="-8.1769400000000001"/>
    <n v="-7.2428989425056569"/>
    <n v="-1.5546500000000001"/>
    <n v="-1.8017663271225228"/>
    <n v="-11.730279522775888"/>
    <n v="-3.0878053999999997"/>
    <n v="-3.0597943439455606"/>
    <n v="0"/>
    <n v="0"/>
    <n v="0"/>
    <n v="1.4585873806511467"/>
    <n v="-8.343119817324558"/>
    <n v="-9.8718834437701926"/>
    <n v="14.311906584223125"/>
    <n v="9.2699537245599262E-2"/>
    <s v="N"/>
    <s v="Y"/>
  </r>
  <r>
    <n v="180"/>
    <x v="22"/>
    <s v="EUROPE"/>
    <s v="EUROPE INCL TURKEY"/>
    <s v="HU"/>
    <s v="HUNGARY"/>
    <s v="Export"/>
    <s v="N"/>
    <s v="DAP"/>
    <s v="HU- SÓSKÚT"/>
    <n v="43918"/>
    <x v="2"/>
    <n v="2020"/>
    <n v="202054056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2"/>
    <n v="167.30167"/>
    <n v="26.984140322580643"/>
    <s v="EUR"/>
    <n v="17.084899923731783"/>
    <n v="150.44845000000001"/>
    <n v="-107.08351"/>
    <n v="-10.466150000000001"/>
    <n v="-3.8071600000000001"/>
    <n v="0"/>
    <n v="0"/>
    <n v="0"/>
    <s v=""/>
    <n v="1.09558"/>
    <n v="-0.74368999999999996"/>
    <n v="-121.00493"/>
    <n v="-111.15098798259847"/>
    <n v="-125.07240798259846"/>
    <n v="-3.4605700000000001"/>
    <n v="-2.9891822201115299"/>
    <n v="-9.0846599999999995"/>
    <n v="-8.0469312856671849"/>
    <n v="-1.72214"/>
    <n v="-1.9958793700130457"/>
    <n v="-13.031992875791762"/>
    <n v="-3.3460334"/>
    <n v="-3.3156798261875355"/>
    <n v="0"/>
    <n v="0"/>
    <n v="0"/>
    <n v="1.4585873806511467"/>
    <n v="-9.0432417600371089"/>
    <n v="-10.700293243247412"/>
    <n v="15.181296072174828"/>
    <n v="9.0742047417547156E-2"/>
    <s v="N"/>
    <s v="Y"/>
  </r>
  <r>
    <n v="180"/>
    <x v="22"/>
    <s v="EUROPE"/>
    <s v="EUROPE INCL TURKEY"/>
    <s v="HU"/>
    <s v="HUNGARY"/>
    <s v="Export"/>
    <s v="N"/>
    <s v="DAP"/>
    <s v="HU- SÓSKÚT "/>
    <n v="43918"/>
    <x v="2"/>
    <n v="2020"/>
    <n v="202054056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7799999999999994"/>
    <n v="264.10536999999999"/>
    <n v="27.004639059304704"/>
    <s v="EUR"/>
    <n v="17.084899923731783"/>
    <n v="247.46025"/>
    <n v="-170.22031000000001"/>
    <n v="-24.024560000000001"/>
    <n v="-7.6524900000000002"/>
    <n v="0"/>
    <n v="0"/>
    <n v="0"/>
    <s v=""/>
    <n v="9.6178899999999992"/>
    <n v="-3.5730599999999999"/>
    <n v="-195.85253000000003"/>
    <n v="-176.68598677055118"/>
    <n v="-202.31820677055117"/>
    <n v="-5.6302899999999996"/>
    <n v="-4.8633498996037483"/>
    <n v="-16.252690000000001"/>
    <n v="-14.396166685076846"/>
    <n v="-3.0023300000000002"/>
    <n v="-3.4795594486924801"/>
    <n v="-22.739076033373074"/>
    <n v="-5.2821074000000001"/>
    <n v="-5.2341907124823965"/>
    <n v="0"/>
    <n v="0"/>
    <n v="0"/>
    <n v="1.4585873806511467"/>
    <n v="-14.264984582768214"/>
    <n v="-16.878849664348337"/>
    <n v="16.935046819245017"/>
    <n v="6.4122311557864256E-2"/>
    <s v="N"/>
    <s v="Y"/>
  </r>
  <r>
    <n v="180"/>
    <x v="22"/>
    <s v="EUROPE"/>
    <s v="EUROPE INCL TURKEY"/>
    <s v="HU"/>
    <s v="HUNGARY"/>
    <s v="Export"/>
    <s v="N"/>
    <s v="DAP"/>
    <s v="HU- SÓSKÚT "/>
    <n v="43918"/>
    <x v="2"/>
    <n v="2020"/>
    <n v="202054056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2"/>
    <n v="154.39026999999999"/>
    <n v="26.991305944055942"/>
    <s v="EUR"/>
    <n v="17.084899923731783"/>
    <n v="144.65991"/>
    <n v="-96.448239999999998"/>
    <n v="-10.739990000000001"/>
    <n v="-3.8231999999999999"/>
    <n v="0"/>
    <n v="0"/>
    <n v="0"/>
    <s v=""/>
    <n v="0.16658999999999999"/>
    <n v="-0.90805999999999998"/>
    <n v="-111.75290000000001"/>
    <n v="-100.11174610528522"/>
    <n v="-115.41640610528522"/>
    <n v="-3.1091299999999999"/>
    <n v="-2.685614253147707"/>
    <n v="-8.1769400000000001"/>
    <n v="-7.2428989425056569"/>
    <n v="-1.5546500000000001"/>
    <n v="-1.8017663271225228"/>
    <n v="-11.730279522775888"/>
    <n v="-3.0878053999999997"/>
    <n v="-3.0597943439455606"/>
    <n v="0"/>
    <n v="0"/>
    <n v="0"/>
    <n v="1.4585873806511467"/>
    <n v="-8.343119817324558"/>
    <n v="-9.8718834437701926"/>
    <n v="14.311906584223125"/>
    <n v="9.2699537245599262E-2"/>
    <s v="N"/>
    <s v="Y"/>
  </r>
  <r>
    <n v="180"/>
    <x v="22"/>
    <s v="EUROPE"/>
    <s v="EUROPE INCL TURKEY"/>
    <s v="HU"/>
    <s v="HUNGARY"/>
    <s v="Export"/>
    <s v="N"/>
    <s v="DAP"/>
    <s v="HU- SÓSKÚT "/>
    <n v="43918"/>
    <x v="2"/>
    <n v="2020"/>
    <n v="202054056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2"/>
    <n v="167.30167"/>
    <n v="26.984140322580643"/>
    <s v="EUR"/>
    <n v="17.084899923731783"/>
    <n v="156.75755000000001"/>
    <n v="-107.08351"/>
    <n v="-10.466150000000001"/>
    <n v="-3.8071600000000001"/>
    <n v="0"/>
    <n v="0"/>
    <n v="0"/>
    <s v=""/>
    <n v="1.09558"/>
    <n v="-0.74368999999999996"/>
    <n v="-121.00493"/>
    <n v="-111.15098798259847"/>
    <n v="-125.07240798259846"/>
    <n v="-3.4605700000000001"/>
    <n v="-2.9891822201115299"/>
    <n v="-9.0846599999999995"/>
    <n v="-8.0469312856671849"/>
    <n v="-1.72214"/>
    <n v="-1.9958793700130457"/>
    <n v="-13.031992875791762"/>
    <n v="-3.3460334"/>
    <n v="-3.3156798261875355"/>
    <n v="0"/>
    <n v="0"/>
    <n v="0"/>
    <n v="1.4585873806511467"/>
    <n v="-9.0432417600371089"/>
    <n v="-10.700293243247412"/>
    <n v="15.181296072174828"/>
    <n v="9.0742047417547156E-2"/>
    <s v="N"/>
    <s v="Y"/>
  </r>
  <r>
    <n v="180"/>
    <x v="22"/>
    <s v="EUROPE"/>
    <s v="EUROPE INCL TURKEY"/>
    <s v="HU"/>
    <s v="HUNGARY"/>
    <s v="Export"/>
    <s v="N"/>
    <s v="DAP"/>
    <s v="HU-SÓSKÚT"/>
    <n v="43918"/>
    <x v="2"/>
    <n v="2020"/>
    <n v="202054056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62"/>
    <n v="598.34685000000002"/>
    <n v="27.675617483811287"/>
    <s v="EUR"/>
    <n v="17.084899923731783"/>
    <n v="538.47811000000002"/>
    <n v="-318.71541999999999"/>
    <n v="-53.925370000000001"/>
    <n v="-17.722190000000001"/>
    <n v="0"/>
    <n v="0"/>
    <n v="0"/>
    <s v=""/>
    <n v="-20.596720000000001"/>
    <n v="14.334860000000001"/>
    <n v="-396.62484000000001"/>
    <n v="-330.8215599048707"/>
    <n v="-408.73097990487071"/>
    <n v="-23.192329999999998"/>
    <n v="-20.033144967146807"/>
    <n v="-41.569850000000002"/>
    <n v="-36.821380932857373"/>
    <n v="-7.77325"/>
    <n v="-9.0088316356126139"/>
    <n v="-65.863357535616785"/>
    <n v="-11.966937000000001"/>
    <n v="-11.858378817186102"/>
    <n v="0"/>
    <n v="0"/>
    <n v="0"/>
    <n v="1.4585873806511467"/>
    <n v="-31.534659169677791"/>
    <n v="-37.31295805145308"/>
    <n v="74.581175690873337"/>
    <n v="0.12464538869198248"/>
    <s v="N"/>
    <s v="Y"/>
  </r>
  <r>
    <n v="180"/>
    <x v="22"/>
    <s v="EUROPE"/>
    <s v="EUROPE INCL TURKEY"/>
    <s v="HU"/>
    <s v="HUNGARY"/>
    <s v="Export"/>
    <s v="N"/>
    <s v="DAP"/>
    <s v="HU-SÓSKÚT"/>
    <n v="43918"/>
    <x v="2"/>
    <n v="2020"/>
    <n v="202054057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8"/>
    <n v="83.047470000000004"/>
    <n v="26.963464285714288"/>
    <s v="EUR"/>
    <n v="17.084899923731783"/>
    <n v="74.588899999999995"/>
    <n v="-47.713200000000001"/>
    <n v="-6.8284200000000004"/>
    <n v="-1.94038"/>
    <n v="0"/>
    <n v="0"/>
    <n v="0"/>
    <s v=""/>
    <n v="-0.94349000000000005"/>
    <n v="1.7651600000000001"/>
    <n v="-55.660329999999995"/>
    <n v="-49.525546181772683"/>
    <n v="-57.472676181772684"/>
    <n v="-3.4915799999999999"/>
    <n v="-3.0159681370690419"/>
    <n v="-5.6644300000000003"/>
    <n v="-5.017389641711608"/>
    <n v="-1.0523"/>
    <n v="-1.2195662728144796"/>
    <n v="-9.2529240515951283"/>
    <n v="-1.6609494"/>
    <n v="-1.6458820817204909"/>
    <n v="0"/>
    <n v="0"/>
    <n v="0"/>
    <n v="1.4585873806511467"/>
    <n v="-4.4924491324055316"/>
    <n v="-5.3156295466454893"/>
    <n v="9.3603581382662107"/>
    <n v="0.112710936748178"/>
    <s v="N"/>
    <s v="Y"/>
  </r>
  <r>
    <n v="180"/>
    <x v="22"/>
    <s v="EUROPE"/>
    <s v="EUROPE INCL TURKEY"/>
    <s v="HU"/>
    <s v="HUNGARY"/>
    <s v="Export"/>
    <s v="N"/>
    <s v="DAP"/>
    <s v="HU-SÓSKÚT"/>
    <n v="43918"/>
    <x v="2"/>
    <n v="2020"/>
    <n v="202054057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62"/>
    <n v="205.79803999999999"/>
    <n v="27.007616797900262"/>
    <s v="EUR"/>
    <n v="17.084899923731783"/>
    <n v="184.83690999999999"/>
    <n v="-107.02075000000001"/>
    <n v="-12.25001"/>
    <n v="-3.9345400000000001"/>
    <n v="0"/>
    <n v="0"/>
    <n v="0"/>
    <s v=""/>
    <n v="-16.870909999999999"/>
    <n v="7.6929499999999997"/>
    <n v="-132.38326000000001"/>
    <n v="-111.08584409624483"/>
    <n v="-136.44835409624483"/>
    <n v="-8.3224"/>
    <n v="-7.1887492836891598"/>
    <n v="-10.48283"/>
    <n v="-9.2853901730313009"/>
    <n v="-2.0792000000000002"/>
    <n v="-2.4096951386827579"/>
    <n v="-18.883834595403219"/>
    <n v="-4.1159607999999999"/>
    <n v="-4.0786228224556007"/>
    <n v="0"/>
    <n v="0"/>
    <n v="0"/>
    <n v="1.4585873806511467"/>
    <n v="-11.114435840561738"/>
    <n v="-13.151005566700853"/>
    <n v="33.236222919195491"/>
    <n v="0.16149921991091604"/>
    <s v="N"/>
    <s v="Y"/>
  </r>
  <r>
    <n v="180"/>
    <x v="22"/>
    <s v="EUROPE"/>
    <s v="EUROPE INCL TURKEY"/>
    <s v="HU"/>
    <s v="HUNGARY"/>
    <s v="Export"/>
    <s v="N"/>
    <s v="DAP"/>
    <s v="HU-SÓSKÚT"/>
    <n v="43918"/>
    <x v="2"/>
    <n v="2020"/>
    <n v="202054057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95"/>
    <n v="295.54536000000002"/>
    <n v="26.990443835616443"/>
    <s v="EUR"/>
    <n v="17.084899923731783"/>
    <n v="265.44297"/>
    <n v="-159.80714"/>
    <n v="-17.38973"/>
    <n v="-5.4821299999999997"/>
    <n v="0"/>
    <n v="0"/>
    <n v="0"/>
    <s v=""/>
    <n v="-20.982600000000001"/>
    <n v="12.0702"/>
    <n v="-191.59139999999999"/>
    <n v="-165.87728117684441"/>
    <n v="-197.66154117684442"/>
    <n v="-12.1212"/>
    <n v="-10.470088894724244"/>
    <n v="-15.804119999999999"/>
    <n v="-13.998836243782209"/>
    <n v="-3.1139100000000002"/>
    <n v="-3.6088754277104784"/>
    <n v="-28.077800566216933"/>
    <n v="-5.9109072000000005"/>
    <n v="-5.8572863491161371"/>
    <n v="0"/>
    <n v="0"/>
    <n v="0"/>
    <n v="1.4585873806511467"/>
    <n v="-15.971531818130055"/>
    <n v="-18.898098550574058"/>
    <n v="45.050633357248458"/>
    <n v="0.15243221330643952"/>
    <s v="N"/>
    <s v="Y"/>
  </r>
  <r>
    <n v="180"/>
    <x v="22"/>
    <s v="EUROPE"/>
    <s v="EUROPE INCL TURKEY"/>
    <s v="HU"/>
    <s v="HUNGARY"/>
    <s v="Export"/>
    <s v="N"/>
    <s v="DAP"/>
    <s v="HU-SÓSKÚT "/>
    <n v="43919"/>
    <x v="2"/>
    <n v="2020"/>
    <n v="202054057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3"/>
    <n v="621.64684999999997"/>
    <n v="28.09068459105287"/>
    <s v="EUR"/>
    <n v="17.084899923731783"/>
    <n v="591.19887000000006"/>
    <n v="-447.55408"/>
    <n v="-79.68056"/>
    <n v="-22.803180000000001"/>
    <n v="0"/>
    <n v="0"/>
    <n v="0"/>
    <s v=""/>
    <n v="52.921370000000003"/>
    <n v="3.6686399999999999"/>
    <n v="-493.44781"/>
    <n v="-464.55404914951805"/>
    <n v="-510.44777914951806"/>
    <n v="-5.9671099999999999"/>
    <n v="-5.1542893562186896"/>
    <n v="-35.972630000000002"/>
    <n v="-31.863523981605255"/>
    <n v="-6.7321600000000004"/>
    <n v="-7.8022572262574625"/>
    <n v="-44.820070564081405"/>
    <n v="-12.432936999999999"/>
    <n v="-12.32015149375394"/>
    <n v="0"/>
    <n v="0"/>
    <n v="0"/>
    <n v="1.4585873806511467"/>
    <n v="-32.278538733809874"/>
    <n v="-38.193143463397618"/>
    <n v="15.865705329248954"/>
    <n v="2.5522055374766161E-2"/>
    <s v="N"/>
    <s v="Y"/>
  </r>
  <r>
    <n v="180"/>
    <x v="22"/>
    <s v="EUROPE"/>
    <s v="EUROPE INCL TURKEY"/>
    <s v="HU"/>
    <s v="HUNGARY"/>
    <s v="Export"/>
    <s v="N"/>
    <s v="DAP"/>
    <s v="HU-SÓSKÚT "/>
    <n v="43916"/>
    <x v="2"/>
    <n v="2020"/>
    <n v="2020540575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3"/>
    <n v="612.52612999999997"/>
    <n v="27.678541798463623"/>
    <s v="EUR"/>
    <n v="17.084899923731783"/>
    <n v="586.05479000000003"/>
    <n v="-447.55408"/>
    <n v="-79.68056"/>
    <n v="-22.803180000000001"/>
    <n v="0"/>
    <n v="0"/>
    <n v="0"/>
    <s v=""/>
    <n v="52.921370000000003"/>
    <n v="3.6686399999999999"/>
    <n v="-493.44781"/>
    <n v="-464.55404914951805"/>
    <n v="-510.44777914951806"/>
    <n v="-5.9671099999999999"/>
    <n v="-5.1542893562186896"/>
    <n v="-35.972630000000002"/>
    <n v="-31.863523981605255"/>
    <n v="-6.7321600000000004"/>
    <n v="-7.8022572262574625"/>
    <n v="-44.820070564081405"/>
    <n v="-12.2505226"/>
    <n v="-12.139391867718498"/>
    <n v="0"/>
    <n v="0"/>
    <n v="0"/>
    <n v="1.4585873806511467"/>
    <n v="-32.278538733809874"/>
    <n v="-38.193143463397618"/>
    <n v="6.9257449552843866"/>
    <n v="1.1306856338168605E-2"/>
    <s v="N"/>
    <s v="Y"/>
  </r>
  <r>
    <n v="180"/>
    <x v="22"/>
    <s v="EUROPE"/>
    <s v="EUROPE INCL TURKEY"/>
    <s v="HU"/>
    <s v="HUNGARY"/>
    <s v="Export"/>
    <s v="N"/>
    <s v="DAP"/>
    <s v="HU-SÓSKÚT "/>
    <n v="43916"/>
    <x v="2"/>
    <n v="2020"/>
    <n v="2020560040"/>
    <s v="ZRP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-22.13"/>
    <n v="-593.62099999999998"/>
    <n v="26.824265702666064"/>
    <s v="EUR"/>
    <n v="17.084899923731783"/>
    <n v="-533.86946"/>
    <n v="487.98275000000001"/>
    <n v="87.839659999999995"/>
    <n v="24.356850000000001"/>
    <n v="0"/>
    <n v="0"/>
    <n v="0"/>
    <s v=""/>
    <n v="-77.590090000000004"/>
    <n v="0"/>
    <n v="522.58916999999997"/>
    <n v="506.51836852345753"/>
    <n v="541.12478852345748"/>
    <n v="0"/>
    <n v="0"/>
    <n v="33.775449999999999"/>
    <n v="29.917324951345208"/>
    <n v="6.3217800000000004"/>
    <n v="7.3266460820613144"/>
    <n v="37.243971033406524"/>
    <n v="11.87242"/>
    <n v="11.764719229050559"/>
    <n v="0"/>
    <n v="0"/>
    <n v="0"/>
    <n v="1.4585873806511467"/>
    <n v="32.278538733809874"/>
    <n v="38.193143463397618"/>
    <n v="34.705622249312199"/>
    <n v="-5.8464276447956189E-2"/>
    <s v="N"/>
    <s v="Y"/>
  </r>
  <r>
    <n v="180"/>
    <x v="22"/>
    <s v="EUROPE"/>
    <s v="EUROPE INCL TURKEY"/>
    <s v="HU"/>
    <s v="HUNGARY"/>
    <s v="Export"/>
    <s v="N"/>
    <s v="DAP"/>
    <s v="HU-SÓSKÚT "/>
    <n v="43919"/>
    <x v="2"/>
    <n v="2020"/>
    <n v="2020560041"/>
    <s v="ZRP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-22.13"/>
    <n v="-593.62099999999998"/>
    <n v="26.824265702666064"/>
    <s v="EUR"/>
    <n v="17.084899923731783"/>
    <n v="-556.69966999999997"/>
    <n v="487.98275000000001"/>
    <n v="87.839659999999995"/>
    <n v="24.356850000000001"/>
    <n v="0"/>
    <n v="0"/>
    <n v="0"/>
    <s v=""/>
    <n v="-77.590090000000004"/>
    <n v="0"/>
    <n v="522.58916999999997"/>
    <n v="506.51836852345753"/>
    <n v="541.12478852345748"/>
    <n v="0"/>
    <n v="0"/>
    <n v="33.775449999999999"/>
    <n v="29.917324951345208"/>
    <n v="6.3217800000000004"/>
    <n v="7.3266460820613144"/>
    <n v="37.243971033406524"/>
    <n v="11.87242"/>
    <n v="11.764719229050559"/>
    <n v="0"/>
    <n v="0"/>
    <n v="0"/>
    <n v="1.4585873806511467"/>
    <n v="32.278538733809874"/>
    <n v="38.193143463397618"/>
    <n v="34.705622249312199"/>
    <n v="-5.8464276447956189E-2"/>
    <s v="N"/>
    <s v="Y"/>
  </r>
  <r>
    <n v="180"/>
    <x v="22"/>
    <s v="EUROPE"/>
    <s v="EUROPE INCL TURKEY"/>
    <s v="HU"/>
    <s v="HUNGARY"/>
    <s v="Export"/>
    <s v="N"/>
    <s v="DAP"/>
    <s v="HU- SÓSKÚT"/>
    <n v="43919"/>
    <x v="2"/>
    <n v="2020"/>
    <n v="2020560042"/>
    <s v="ZRP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-10.050000000000001"/>
    <n v="-271.30461000000003"/>
    <n v="26.995483582089552"/>
    <s v="EUR"/>
    <n v="17.084899923731783"/>
    <n v="-244.27664999999999"/>
    <n v="193.84824"/>
    <n v="27.05142"/>
    <n v="9.3832000000000004"/>
    <n v="0"/>
    <n v="0"/>
    <n v="0"/>
    <s v=""/>
    <n v="-22.84233"/>
    <n v="13.1074"/>
    <n v="220.54793000000001"/>
    <n v="201.21140402185046"/>
    <n v="227.91109402185046"/>
    <n v="0"/>
    <n v="0"/>
    <n v="14.874370000000001"/>
    <n v="13.175290358427219"/>
    <n v="2.7230300000000001"/>
    <n v="3.1558638675872017"/>
    <n v="16.331154226014419"/>
    <n v="5.4260922000000003"/>
    <n v="5.3768693529997469"/>
    <n v="0"/>
    <n v="0"/>
    <n v="0"/>
    <n v="1.4585873806511467"/>
    <n v="14.658803175544024"/>
    <n v="17.344830176554275"/>
    <n v="-4.3406622225811233"/>
    <n v="1.5999220295523628E-2"/>
    <s v="N"/>
    <s v="Y"/>
  </r>
  <r>
    <n v="180"/>
    <x v="22"/>
    <s v="EUROPE"/>
    <s v="EUROPE INCL TURKEY"/>
    <s v="HU"/>
    <s v="HUNGARY"/>
    <s v="Export"/>
    <s v="N"/>
    <s v="DAP"/>
    <s v="HU- SÓSKÚT"/>
    <n v="43919"/>
    <x v="2"/>
    <n v="2020"/>
    <n v="2020560042"/>
    <s v="ZRP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-5.72"/>
    <n v="-154.39026999999999"/>
    <n v="26.991305944055942"/>
    <s v="EUR"/>
    <n v="17.084899923731783"/>
    <n v="-139.00942000000001"/>
    <n v="112.60905"/>
    <n v="12.28997"/>
    <n v="4.6946700000000003"/>
    <n v="0"/>
    <n v="0"/>
    <n v="0"/>
    <s v=""/>
    <n v="-12.98962"/>
    <n v="7.5873200000000001"/>
    <n v="124.19138999999998"/>
    <n v="116.88641101960356"/>
    <n v="128.46875101960356"/>
    <n v="0"/>
    <n v="0"/>
    <n v="8.4912899999999993"/>
    <n v="7.521341157145442"/>
    <n v="1.5505"/>
    <n v="1.7969566720506041"/>
    <n v="9.3182978291960463"/>
    <n v="3.0878053999999997"/>
    <n v="3.0597943439455606"/>
    <n v="0"/>
    <n v="0"/>
    <n v="0"/>
    <n v="1.4585873806511467"/>
    <n v="8.343119817324558"/>
    <n v="9.8718834437701926"/>
    <n v="-3.6715433634846271"/>
    <n v="2.3780924558812075E-2"/>
    <s v="N"/>
    <s v="Y"/>
  </r>
  <r>
    <n v="180"/>
    <x v="22"/>
    <s v="EUROPE"/>
    <s v="EUROPE INCL TURKEY"/>
    <s v="HU"/>
    <s v="HUNGARY"/>
    <s v="Export"/>
    <s v="N"/>
    <s v="DAP"/>
    <s v="HU- SÓSKÚT"/>
    <n v="43919"/>
    <x v="2"/>
    <n v="2020"/>
    <n v="2020560042"/>
    <s v="ZRP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-6.2"/>
    <n v="-167.30167"/>
    <n v="26.984140322580643"/>
    <s v="EUR"/>
    <n v="17.084899923731783"/>
    <n v="-150.63467"/>
    <n v="123.70375"/>
    <n v="11.08835"/>
    <n v="4.5110099999999997"/>
    <n v="0"/>
    <n v="0"/>
    <n v="0"/>
    <s v=""/>
    <n v="-14.068899999999999"/>
    <n v="8.32"/>
    <n v="133.55421000000001"/>
    <n v="128.40253396300108"/>
    <n v="138.25299396300107"/>
    <n v="0"/>
    <n v="0"/>
    <n v="9.2210599999999996"/>
    <n v="8.167750493801007"/>
    <n v="1.6803600000000001"/>
    <n v="1.9474583124456324"/>
    <n v="10.11520880624664"/>
    <n v="3.3460334"/>
    <n v="3.3156798261875355"/>
    <n v="0"/>
    <n v="0"/>
    <n v="0"/>
    <n v="1.4585873806511467"/>
    <n v="9.0432417600371089"/>
    <n v="10.700293243247412"/>
    <n v="-4.9174941613173377"/>
    <n v="2.9392977137151933E-2"/>
    <s v="N"/>
    <s v="Y"/>
  </r>
  <r>
    <n v="180"/>
    <x v="22"/>
    <s v="EUROPE"/>
    <s v="EUROPE INCL TURKEY"/>
    <s v="HU"/>
    <s v="HUNGARY"/>
    <s v="Export"/>
    <s v="N"/>
    <s v="DAP"/>
    <s v="HU-SÓSKÚT "/>
    <n v="43916"/>
    <x v="2"/>
    <n v="2020"/>
    <n v="2020560043"/>
    <s v="ZRP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-22.13"/>
    <n v="-621.64684999999997"/>
    <n v="28.09068459105287"/>
    <s v="EUR"/>
    <n v="17.084899923731783"/>
    <n v="-590.97536000000002"/>
    <n v="487.98275000000001"/>
    <n v="87.839659999999995"/>
    <n v="24.356850000000001"/>
    <n v="0"/>
    <n v="0"/>
    <n v="0"/>
    <s v=""/>
    <n v="-77.590090000000004"/>
    <n v="0"/>
    <n v="522.58916999999997"/>
    <n v="506.51836852345753"/>
    <n v="541.12478852345748"/>
    <n v="0"/>
    <n v="0"/>
    <n v="33.775449999999999"/>
    <n v="29.917324951345208"/>
    <n v="6.3217800000000004"/>
    <n v="7.3266460820613144"/>
    <n v="37.243971033406524"/>
    <n v="12.432936999999999"/>
    <n v="12.32015149375394"/>
    <n v="0"/>
    <n v="0"/>
    <n v="0"/>
    <n v="1.4585873806511467"/>
    <n v="32.278538733809874"/>
    <n v="38.193143463397618"/>
    <n v="7.2352045140155923"/>
    <n v="-1.1638769687348359E-2"/>
    <s v="N"/>
    <s v="Y"/>
  </r>
  <r>
    <n v="695"/>
    <x v="44"/>
    <s v="EUROPE"/>
    <s v="EUROPE INCL TURKEY"/>
    <s v="IT"/>
    <s v="ITALY"/>
    <s v="Export"/>
    <s v="N"/>
    <s v="DDP"/>
    <s v="IT- SAN DONATO MILANESE VAT EX"/>
    <n v="43898"/>
    <x v="2"/>
    <n v="2020"/>
    <n v="2020540393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42.42"/>
    <n v="1126.1023600000001"/>
    <n v="26.546495992456389"/>
    <s v="EUR"/>
    <n v="17.464800184978227"/>
    <n v="1019.21099"/>
    <n v="-543.47347000000002"/>
    <n v="-59.472029999999997"/>
    <n v="-18.559840000000001"/>
    <n v="0"/>
    <n v="0"/>
    <n v="0"/>
    <s v=""/>
    <n v="-133.21946"/>
    <n v="43.111499999999999"/>
    <n v="-711.61330000000009"/>
    <n v="-564.11685732780973"/>
    <n v="-732.25668732780969"/>
    <n v="-45.346069999999997"/>
    <n v="-39.169173343100361"/>
    <n v="-54.063510000000001"/>
    <n v="-47.887906650549475"/>
    <n v="-10.62341"/>
    <n v="-12.312033201824642"/>
    <n v="-99.369113195474483"/>
    <n v="-22.522047200000003"/>
    <n v="-22.317738234616392"/>
    <n v="0"/>
    <n v="0"/>
    <n v="0"/>
    <n v="0.85001682850693294"/>
    <n v="-36.057713865264098"/>
    <n v="-42.664801215913833"/>
    <n v="229.49402002618569"/>
    <n v="0.20379499073795182"/>
    <s v="N"/>
    <s v="Y"/>
  </r>
  <r>
    <n v="695"/>
    <x v="44"/>
    <s v="EUROPE"/>
    <s v="EUROPE INCL TURKEY"/>
    <s v="IT"/>
    <s v="ITALY"/>
    <s v="Export"/>
    <s v="N"/>
    <s v="DDP"/>
    <s v="IT- SAN DONATO MILANESE VAT EX"/>
    <n v="43907"/>
    <x v="2"/>
    <n v="2020"/>
    <n v="2020540449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44.23"/>
    <n v="1185.5498399999999"/>
    <n v="26.804201673072576"/>
    <s v="EUR"/>
    <n v="17.464800184978227"/>
    <n v="1077.76656"/>
    <n v="-566.65115000000003"/>
    <n v="-62.008360000000003"/>
    <n v="-19.35136"/>
    <n v="0"/>
    <n v="0"/>
    <n v="0"/>
    <s v=""/>
    <n v="-138.90096"/>
    <n v="44.950110000000002"/>
    <n v="-741.96172000000001"/>
    <n v="-588.17492220768258"/>
    <n v="-763.48549220768257"/>
    <n v="-47.018059999999998"/>
    <n v="-40.613410211652159"/>
    <n v="-56.366399999999999"/>
    <n v="-49.927740567113226"/>
    <n v="-11.074719999999999"/>
    <n v="-12.835080293513231"/>
    <n v="-103.37623107227861"/>
    <n v="-23.7109968"/>
    <n v="-23.495902267011804"/>
    <n v="0"/>
    <n v="0"/>
    <n v="0"/>
    <n v="0.85001682850693294"/>
    <n v="-37.596244324861644"/>
    <n v="-44.485246529464135"/>
    <n v="250.70696792356279"/>
    <n v="0.21146893995073443"/>
    <s v="N"/>
    <s v="Y"/>
  </r>
  <r>
    <n v="695"/>
    <x v="44"/>
    <s v="EUROPE"/>
    <s v="EUROPE INCL TURKEY"/>
    <s v="IT"/>
    <s v="ITALY"/>
    <s v="Export"/>
    <s v="N"/>
    <s v="DDP"/>
    <s v="IT- SAN DONATO MILANESE VAT EX"/>
    <n v="43909"/>
    <x v="2"/>
    <n v="2020"/>
    <n v="2020540486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21.66"/>
    <n v="570.39251999999999"/>
    <n v="26.333911357340721"/>
    <s v="EUR"/>
    <n v="17.464800184978227"/>
    <n v="476.83661999999998"/>
    <n v="-277.52507000000003"/>
    <n v="-30.369440000000001"/>
    <n v="-9.4776000000000007"/>
    <n v="0"/>
    <n v="0"/>
    <n v="0"/>
    <s v=""/>
    <n v="-68.028630000000007"/>
    <n v="22.01493"/>
    <n v="-363.38581000000005"/>
    <n v="-288.06662875021374"/>
    <n v="-373.92736875021376"/>
    <n v="-22.951550000000001"/>
    <n v="-19.825163248829178"/>
    <n v="-27.592289999999998"/>
    <n v="-24.440459152483619"/>
    <n v="-5.4153000000000002"/>
    <n v="-6.2760783399907361"/>
    <n v="-50.541700741303529"/>
    <n v="-11.407850399999999"/>
    <n v="-11.304363976595514"/>
    <n v="0"/>
    <n v="0"/>
    <n v="0"/>
    <n v="0.85001682850693294"/>
    <n v="-18.411364505460167"/>
    <n v="-21.784997509115829"/>
    <n v="112.83408902277135"/>
    <n v="0.1978183182044031"/>
    <s v="N"/>
    <s v="Y"/>
  </r>
  <r>
    <n v="695"/>
    <x v="44"/>
    <s v="EUROPE"/>
    <s v="EUROPE INCL TURKEY"/>
    <s v="IT"/>
    <s v="ITALY"/>
    <s v="Export"/>
    <s v="N"/>
    <s v="DDP"/>
    <s v="IT- SAN DONATO MILANESE VAT EX"/>
    <n v="43912"/>
    <x v="2"/>
    <n v="2020"/>
    <n v="2020540502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21.66"/>
    <n v="560.48901000000001"/>
    <n v="25.876685595567867"/>
    <s v="EUR"/>
    <n v="17.464800184978227"/>
    <n v="551.08163000000002"/>
    <n v="-277.54172"/>
    <n v="-30.371259999999999"/>
    <n v="-9.4781600000000008"/>
    <n v="0"/>
    <n v="0"/>
    <n v="0"/>
    <s v=""/>
    <n v="-68.032719999999998"/>
    <n v="22.016249999999999"/>
    <n v="-363.40760999999998"/>
    <n v="-288.0839111866029"/>
    <n v="-373.94980118660288"/>
    <n v="-22.952929999999999"/>
    <n v="-19.826355269641859"/>
    <n v="-27.59395"/>
    <n v="-24.441929532875864"/>
    <n v="-5.4156199999999997"/>
    <n v="-6.2764492049601364"/>
    <n v="-50.544734007477864"/>
    <n v="-11.209780200000001"/>
    <n v="-11.108090572298675"/>
    <n v="0"/>
    <n v="0"/>
    <n v="0"/>
    <n v="0.85001682850693294"/>
    <n v="-18.411364505460167"/>
    <n v="-21.784997509115829"/>
    <n v="103.10138672450475"/>
    <n v="0.18394898898107698"/>
    <s v="N"/>
    <s v="Y"/>
  </r>
  <r>
    <n v="814"/>
    <x v="67"/>
    <s v="EUROPE"/>
    <s v="EUROPE INCL TURKEY"/>
    <s v="IT"/>
    <s v="ITALY"/>
    <s v="Export"/>
    <s v="N"/>
    <s v="DDP"/>
    <s v="IT- CABIATE VAT EXCLUDED"/>
    <n v="43916"/>
    <x v="2"/>
    <n v="2020"/>
    <n v="2020540554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44.37"/>
    <n v="1099.1505500000001"/>
    <n v="24.77238111336489"/>
    <s v="EUR"/>
    <n v="17.084899869611046"/>
    <n v="973.66060000000004"/>
    <n v="-760.34605999999997"/>
    <n v="0"/>
    <n v="-4.07951"/>
    <n v="0"/>
    <n v="0"/>
    <n v="0"/>
    <s v=""/>
    <n v="-2.3222700000000001"/>
    <n v="25.820229999999999"/>
    <n v="-740.92760999999996"/>
    <n v="-789.22717211712688"/>
    <n v="-769.80872211712688"/>
    <n v="-47.825620000000001"/>
    <n v="-41.310966970704357"/>
    <n v="-50.778550000000003"/>
    <n v="-44.978183293135409"/>
    <n v="-10.59703"/>
    <n v="-12.28146002090965"/>
    <n v="-98.570610284749407"/>
    <n v="-21.983011000000001"/>
    <n v="-21.783591906631504"/>
    <n v="0"/>
    <n v="0"/>
    <n v="0"/>
    <n v="0.85001682850693294"/>
    <n v="-37.715246680852616"/>
    <n v="-44.626054454269131"/>
    <n v="164.36157123722313"/>
    <n v="0.14953508528674542"/>
    <s v="N"/>
    <s v="Y"/>
  </r>
  <r>
    <n v="814"/>
    <x v="67"/>
    <s v="EUROPE"/>
    <s v="EUROPE INCL TURKEY"/>
    <s v="IT"/>
    <s v="ITALY"/>
    <s v="Export"/>
    <s v="N"/>
    <s v="DDP"/>
    <s v="IT- CABIATE VAT EXCLUDED"/>
    <n v="43916"/>
    <x v="2"/>
    <n v="2020"/>
    <n v="2020540554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0.59"/>
    <n v="510.08078999999998"/>
    <n v="24.773229237493929"/>
    <s v="EUR"/>
    <n v="17.084899869611046"/>
    <n v="451.84503000000001"/>
    <n v="-358.88648999999998"/>
    <n v="0"/>
    <n v="-1.6209800000000001"/>
    <n v="0"/>
    <n v="0"/>
    <n v="0"/>
    <s v=""/>
    <n v="27.43074"/>
    <n v="-0.93837999999999999"/>
    <n v="-334.01510999999994"/>
    <n v="-372.51849455725664"/>
    <n v="-347.64711455725666"/>
    <n v="-23.216840000000001"/>
    <n v="-20.054316293319935"/>
    <n v="-13.398339999999999"/>
    <n v="-11.867865316038914"/>
    <n v="-3.0145900000000001"/>
    <n v="-3.4937682128326544"/>
    <n v="-35.415949822191507"/>
    <n v="-10.201615799999999"/>
    <n v="-10.109071745241998"/>
    <n v="0"/>
    <n v="0"/>
    <n v="0"/>
    <n v="0.85001682850693294"/>
    <n v="-17.50184649895775"/>
    <n v="-20.708822655249076"/>
    <n v="96.199831220060744"/>
    <n v="0.18859724401709138"/>
    <s v="N"/>
    <s v="Y"/>
  </r>
  <r>
    <n v="938"/>
    <x v="16"/>
    <s v="EUROPE"/>
    <s v="EUROPE INCL TURKEY"/>
    <s v="IT"/>
    <s v="ITALY"/>
    <s v="Export"/>
    <s v="N"/>
    <s v="DDP"/>
    <s v="IT-RUTIGLIANO VAT EX."/>
    <n v="43893"/>
    <x v="2"/>
    <n v="2020"/>
    <n v="202054037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4.47"/>
    <n v="360.72744999999998"/>
    <n v="24.929333102971661"/>
    <s v="EUR"/>
    <n v="17.433100365015139"/>
    <n v="322.71631000000002"/>
    <n v="-202.21701999999999"/>
    <n v="-23.544280000000001"/>
    <n v="-7.6624600000000003"/>
    <n v="0"/>
    <n v="0"/>
    <n v="0"/>
    <s v=""/>
    <n v="-32.339779999999998"/>
    <n v="14.321400000000001"/>
    <n v="-251.44214000000002"/>
    <n v="-209.89806516331853"/>
    <n v="-259.12318516331857"/>
    <n v="-15.511100000000001"/>
    <n v="-13.398227556261526"/>
    <n v="-19.925370000000001"/>
    <n v="-17.649321298925262"/>
    <n v="-3.9508299999999998"/>
    <n v="-4.5788263970575223"/>
    <n v="-35.626375252244316"/>
    <n v="-7.2145489999999999"/>
    <n v="-7.1491021501284049"/>
    <n v="0"/>
    <n v="0"/>
    <n v="0"/>
    <n v="0.85001682850693294"/>
    <n v="-12.29974350849532"/>
    <n v="-14.553504799487815"/>
    <n v="44.275282634820869"/>
    <n v="0.12273887843805863"/>
    <s v="N"/>
    <s v="Y"/>
  </r>
  <r>
    <n v="938"/>
    <x v="16"/>
    <s v="EUROPE"/>
    <s v="EUROPE INCL TURKEY"/>
    <s v="IT"/>
    <s v="ITALY"/>
    <s v="Export"/>
    <s v="N"/>
    <s v="DDP"/>
    <s v="IT-RUTIGLIANO VAT EX."/>
    <n v="43893"/>
    <x v="2"/>
    <n v="2020"/>
    <n v="202054037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67"/>
    <n v="166.36842999999999"/>
    <n v="24.942793103448274"/>
    <s v="EUR"/>
    <n v="17.433100365015139"/>
    <n v="148.83770999999999"/>
    <n v="-91.089699999999993"/>
    <n v="-10.34346"/>
    <n v="-3.07308"/>
    <n v="0"/>
    <n v="0"/>
    <n v="0"/>
    <s v=""/>
    <n v="-14.38335"/>
    <n v="4.5182200000000003"/>
    <n v="-114.37137"/>
    <n v="-94.549666424256159"/>
    <n v="-117.83133642425616"/>
    <n v="-7.1838300000000004"/>
    <n v="-6.205271648400065"/>
    <n v="-8.1462400000000006"/>
    <n v="-7.2157057629623411"/>
    <n v="-1.6194900000000001"/>
    <n v="-1.876912841547393"/>
    <n v="-15.297890252909799"/>
    <n v="-3.3273685999999998"/>
    <n v="-3.2971843440982576"/>
    <n v="0"/>
    <n v="0"/>
    <n v="0"/>
    <n v="0.85001682850693294"/>
    <n v="-5.6696122461412424"/>
    <n v="-6.7084918460666012"/>
    <n v="23.23352713266917"/>
    <n v="0.13965105719077334"/>
    <s v="N"/>
    <s v="Y"/>
  </r>
  <r>
    <n v="938"/>
    <x v="16"/>
    <s v="EUROPE"/>
    <s v="EUROPE INCL TURKEY"/>
    <s v="IT"/>
    <s v="ITALY"/>
    <s v="Export"/>
    <s v="N"/>
    <s v="DDP"/>
    <s v="IT-RUTIGLIANO VAT EX."/>
    <n v="43915"/>
    <x v="2"/>
    <n v="2020"/>
    <n v="202054053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88"/>
    <n v="1048.2869000000001"/>
    <n v="24.446989272388059"/>
    <s v="EUR"/>
    <n v="17.433100365015139"/>
    <n v="947.32122000000004"/>
    <n v="-601.98711000000003"/>
    <n v="-68.905699999999996"/>
    <n v="-22.13158"/>
    <n v="0"/>
    <n v="0"/>
    <n v="0"/>
    <s v=""/>
    <n v="-94.897279999999995"/>
    <n v="43.27216"/>
    <n v="-744.64951000000008"/>
    <n v="-624.85308923184516"/>
    <n v="-767.51548923184509"/>
    <n v="-45.322719999999997"/>
    <n v="-39.149004005436453"/>
    <n v="-58.965699999999998"/>
    <n v="-52.230125960824687"/>
    <n v="-11.695690000000001"/>
    <n v="-13.554755356166096"/>
    <n v="-104.93388532242723"/>
    <n v="-20.965738000000002"/>
    <n v="-20.775547108326361"/>
    <n v="0"/>
    <n v="0"/>
    <n v="0"/>
    <n v="0.85001682850693294"/>
    <n v="-36.448721606377283"/>
    <n v="-43.127455825987383"/>
    <n v="111.93452251141402"/>
    <n v="0.1067785188495764"/>
    <s v="N"/>
    <s v="Y"/>
  </r>
  <r>
    <n v="1015"/>
    <x v="14"/>
    <s v="EUROPE"/>
    <s v="EUROPE INCL TURKEY"/>
    <s v="FR"/>
    <s v="FRANCE"/>
    <s v="Export"/>
    <s v="N"/>
    <s v="DDP"/>
    <s v="FR- LOMME VAT EXCLUDED"/>
    <n v="43914"/>
    <x v="2"/>
    <n v="2020"/>
    <n v="2020540520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1.74"/>
    <n v="590.54790000000003"/>
    <n v="27.164116835326592"/>
    <s v="EUR"/>
    <n v="17.034400062766892"/>
    <n v="539.64247"/>
    <n v="-372.47946000000002"/>
    <n v="0"/>
    <n v="-1.9984599999999999"/>
    <n v="0"/>
    <n v="0"/>
    <n v="0"/>
    <s v=""/>
    <n v="-1.13734"/>
    <n v="12.64865"/>
    <n v="-362.96661000000006"/>
    <n v="-386.62778220684737"/>
    <n v="-377.11493220684736"/>
    <n v="-23.475739999999998"/>
    <n v="-20.277949763178043"/>
    <n v="-24.877210000000002"/>
    <n v="-22.035519155269718"/>
    <n v="-5.1923700000000004"/>
    <n v="-6.0177129411514967"/>
    <n v="-48.331181859599255"/>
    <n v="-11.810958000000001"/>
    <n v="-11.703814782168131"/>
    <n v="0"/>
    <n v="0"/>
    <n v="0"/>
    <n v="1.7839995220890117"/>
    <n v="-38.78414961021511"/>
    <n v="-45.890819357855868"/>
    <n v="107.5071517935294"/>
    <n v="0.18204645515381462"/>
    <s v="N"/>
    <s v="Y"/>
  </r>
  <r>
    <n v="1065"/>
    <x v="35"/>
    <s v="EUROPE"/>
    <s v="EUROPE INCL TURKEY"/>
    <s v="FR"/>
    <s v="FRANCE"/>
    <s v="Export"/>
    <s v="N"/>
    <s v="DDP"/>
    <s v="FR- COUVAINS VAT UNPAID"/>
    <n v="43908"/>
    <x v="2"/>
    <n v="2020"/>
    <n v="202054045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02"/>
    <n v="528.73641999999995"/>
    <n v="25.153968601332064"/>
    <s v="EUR"/>
    <n v="17.348800055648834"/>
    <n v="467.98005999999998"/>
    <n v="-306.79165"/>
    <n v="-33.384129999999999"/>
    <n v="-10.52435"/>
    <n v="0"/>
    <n v="0"/>
    <n v="0"/>
    <s v=""/>
    <n v="-40.281329999999997"/>
    <n v="23.171769999999999"/>
    <n v="-367.8096900000001"/>
    <n v="-318.44487542770639"/>
    <n v="-379.46291542770638"/>
    <n v="-23.60371"/>
    <n v="-20.388488098974651"/>
    <n v="-30.35378"/>
    <n v="-26.886507796687923"/>
    <n v="-5.9864800000000002"/>
    <n v="-6.9380491313108674"/>
    <n v="-54.21304502697344"/>
    <n v="-10.5747284"/>
    <n v="-10.478799650742397"/>
    <n v="0"/>
    <n v="0"/>
    <n v="0"/>
    <n v="1.7839995220890117"/>
    <n v="-37.499669954311024"/>
    <n v="-44.370976214449421"/>
    <n v="40.210683680128305"/>
    <n v="7.6050527558000083E-2"/>
    <s v="N"/>
    <s v="Y"/>
  </r>
  <r>
    <n v="1065"/>
    <x v="35"/>
    <s v="EUROPE"/>
    <s v="EUROPE INCL TURKEY"/>
    <s v="FR"/>
    <s v="FRANCE"/>
    <s v="Export"/>
    <s v="N"/>
    <s v="DDP"/>
    <s v="FR- COUVAINS VAT UNPAID"/>
    <n v="43908"/>
    <x v="2"/>
    <n v="2020"/>
    <n v="202054046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89"/>
    <n v="525.52170000000001"/>
    <n v="25.156615605552897"/>
    <s v="EUR"/>
    <n v="17.348800055648834"/>
    <n v="464.86111"/>
    <n v="-304.92624000000001"/>
    <n v="-33.181139999999999"/>
    <n v="-10.46036"/>
    <n v="0"/>
    <n v="0"/>
    <n v="0"/>
    <s v=""/>
    <n v="-40.036430000000003"/>
    <n v="23.030889999999999"/>
    <n v="-365.57328000000001"/>
    <n v="-316.50860938177067"/>
    <n v="-377.15564938177067"/>
    <n v="-23.01906"/>
    <n v="-19.883477252499013"/>
    <n v="-30.14498"/>
    <n v="-26.701558744940549"/>
    <n v="-5.9349299999999996"/>
    <n v="-6.878305102646431"/>
    <n v="-53.463341100085991"/>
    <n v="-10.510434"/>
    <n v="-10.415088498003506"/>
    <n v="0"/>
    <n v="0"/>
    <n v="0"/>
    <n v="1.7839995220890117"/>
    <n v="-37.267750016439457"/>
    <n v="-44.096560091334375"/>
    <n v="40.391060928805466"/>
    <n v="7.6858978285398047E-2"/>
    <s v="N"/>
    <s v="Y"/>
  </r>
  <r>
    <n v="1065"/>
    <x v="35"/>
    <s v="EUROPE"/>
    <s v="EUROPE INCL TURKEY"/>
    <s v="FR"/>
    <s v="FRANCE"/>
    <s v="Export"/>
    <s v="N"/>
    <s v="DDP"/>
    <s v="FR- COUVAINS VAT UNPAID"/>
    <n v="43908"/>
    <x v="2"/>
    <n v="2020"/>
    <n v="202054046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05"/>
    <n v="76.677350000000004"/>
    <n v="25.140114754098363"/>
    <s v="EUR"/>
    <n v="17.348800055648834"/>
    <n v="67.959400000000002"/>
    <n v="-42.78839"/>
    <n v="-4.89771"/>
    <n v="-1.57308"/>
    <n v="0"/>
    <n v="0"/>
    <n v="0"/>
    <s v=""/>
    <n v="-6.7452500000000004"/>
    <n v="3.0757400000000001"/>
    <n v="-52.928689999999989"/>
    <n v="-44.413671373722586"/>
    <n v="-54.55397137372259"/>
    <n v="-3.38828"/>
    <n v="-2.9267393327571738"/>
    <n v="-4.19285"/>
    <n v="-3.7139062817001034"/>
    <n v="-0.83233999999999997"/>
    <n v="-0.96464296447249254"/>
    <n v="-7.6052885789297697"/>
    <n v="-1.5335470000000002"/>
    <n v="-1.5196354138038244"/>
    <n v="0"/>
    <n v="0"/>
    <n v="0"/>
    <n v="1.7839995220890117"/>
    <n v="-5.4411985423714855"/>
    <n v="-6.438224426930101"/>
    <n v="6.5602302066137197"/>
    <n v="8.5556298002131256E-2"/>
    <s v="N"/>
    <s v="Y"/>
  </r>
  <r>
    <n v="1065"/>
    <x v="35"/>
    <s v="EUROPE"/>
    <s v="EUROPE INCL TURKEY"/>
    <s v="FR"/>
    <s v="FRANCE"/>
    <s v="Export"/>
    <s v="N"/>
    <s v="DDP"/>
    <s v="FR- COUVAINS VAT UNPAID"/>
    <n v="43908"/>
    <x v="2"/>
    <n v="2020"/>
    <n v="202054046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1.71"/>
    <n v="294.50369000000001"/>
    <n v="25.149760034158838"/>
    <s v="EUR"/>
    <n v="17.348800055648834"/>
    <n v="261.01929999999999"/>
    <n v="-170.88139000000001"/>
    <n v="-18.594799999999999"/>
    <n v="-5.8620000000000001"/>
    <n v="0"/>
    <n v="0"/>
    <n v="0"/>
    <s v=""/>
    <n v="-22.436540000000001"/>
    <n v="12.90657"/>
    <n v="-204.86816000000002"/>
    <n v="-177.37217734401611"/>
    <n v="-211.35894734401612"/>
    <n v="-12.840590000000001"/>
    <n v="-11.091485889244231"/>
    <n v="-16.890049999999999"/>
    <n v="-14.960721893993066"/>
    <n v="-3.3239200000000002"/>
    <n v="-3.8522671534101542"/>
    <n v="-29.90447493664745"/>
    <n v="-5.8900738000000006"/>
    <n v="-5.8366419395023845"/>
    <n v="0"/>
    <n v="0"/>
    <n v="0"/>
    <n v="1.7839995220890117"/>
    <n v="-20.890634403662329"/>
    <n v="-24.718560012902131"/>
    <n v="22.685065766931928"/>
    <n v="7.702812065591412E-2"/>
    <s v="N"/>
    <s v="Y"/>
  </r>
  <r>
    <n v="1065"/>
    <x v="35"/>
    <s v="EUROPE"/>
    <s v="EUROPE INCL TURKEY"/>
    <s v="FR"/>
    <s v="FRANCE"/>
    <s v="Export"/>
    <s v="N"/>
    <s v="DDP"/>
    <s v="FR- COUVAINS VAT UNPAID"/>
    <n v="43908"/>
    <x v="2"/>
    <n v="2020"/>
    <n v="202054046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6.57"/>
    <n v="165.19041999999999"/>
    <n v="25.143138508371383"/>
    <s v="EUR"/>
    <n v="17.348800055648834"/>
    <n v="146.40878000000001"/>
    <n v="-101.43689000000001"/>
    <n v="-7.9399499999999996"/>
    <n v="-2.87608"/>
    <n v="0"/>
    <n v="0"/>
    <n v="0"/>
    <s v=""/>
    <n v="-7.1832799999999999"/>
    <n v="5.0938999999999997"/>
    <n v="-114.34229999999999"/>
    <n v="-105.28988582258988"/>
    <n v="-118.19529582258988"/>
    <n v="-7.3286300000000004"/>
    <n v="-6.3303474554122472"/>
    <n v="-11.796810000000001"/>
    <n v="-10.449275972911646"/>
    <n v="-2.15896"/>
    <n v="-2.502133232305948"/>
    <n v="-19.281756660629842"/>
    <n v="-3.3038083999999999"/>
    <n v="-3.2738378706766404"/>
    <n v="0"/>
    <n v="0"/>
    <n v="0"/>
    <n v="1.7839995220890117"/>
    <n v="-11.720876860124807"/>
    <n v="-13.86856868358386"/>
    <n v="10.570960962519763"/>
    <n v="6.3992578761648308E-2"/>
    <s v="N"/>
    <s v="Y"/>
  </r>
  <r>
    <n v="1065"/>
    <x v="35"/>
    <s v="EUROPE"/>
    <s v="EUROPE INCL TURKEY"/>
    <s v="FR"/>
    <s v="FRANCE"/>
    <s v="Export"/>
    <s v="N"/>
    <s v="DDP"/>
    <s v="FR- COUVAINS VAT UNPAID"/>
    <n v="43908"/>
    <x v="2"/>
    <n v="2020"/>
    <n v="202054046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7.57"/>
    <n v="441.91924"/>
    <n v="25.1519203187251"/>
    <s v="EUR"/>
    <n v="17.348800055648834"/>
    <n v="392.75047000000001"/>
    <n v="-256.41705000000002"/>
    <n v="-27.902539999999998"/>
    <n v="-8.7962900000000008"/>
    <n v="0"/>
    <n v="0"/>
    <n v="0"/>
    <s v=""/>
    <n v="-33.667119999999997"/>
    <n v="19.36693"/>
    <n v="-307.41606999999999"/>
    <n v="-266.15683818249278"/>
    <n v="-317.15585818249281"/>
    <n v="-19.431819999999998"/>
    <n v="-16.784879614747748"/>
    <n v="-25.351240000000001"/>
    <n v="-22.45540133438757"/>
    <n v="-4.99193"/>
    <n v="-5.7854123959429682"/>
    <n v="-45.025693345078288"/>
    <n v="-8.8383848"/>
    <n v="-8.7582073082242857"/>
    <n v="0"/>
    <n v="0"/>
    <n v="0"/>
    <n v="1.7839995220890117"/>
    <n v="-31.344871603103936"/>
    <n v="-37.08839448562685"/>
    <n v="33.891086678577778"/>
    <n v="7.669067922586438E-2"/>
    <s v="N"/>
    <s v="Y"/>
  </r>
  <r>
    <n v="1065"/>
    <x v="35"/>
    <s v="EUROPE"/>
    <s v="EUROPE INCL TURKEY"/>
    <s v="FR"/>
    <s v="FRANCE"/>
    <s v="Export"/>
    <s v="N"/>
    <s v="DDP"/>
    <s v="FR- COUVAINS VAT UNPAID"/>
    <n v="43908"/>
    <x v="2"/>
    <n v="2020"/>
    <n v="2020540467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4.3899999999999997"/>
    <n v="110.49173"/>
    <n v="25.168958997722097"/>
    <s v="EUR"/>
    <n v="17.348800055648834"/>
    <n v="98.198369999999997"/>
    <n v="-66.856369999999998"/>
    <n v="-3.54129"/>
    <n v="-1.38259"/>
    <n v="0"/>
    <n v="0"/>
    <n v="0"/>
    <s v=""/>
    <n v="-2.5404499999999999"/>
    <n v="0.36570999999999998"/>
    <n v="-73.954989999999981"/>
    <n v="-69.39585355793956"/>
    <n v="-76.494473557939557"/>
    <n v="-4.6810900000000002"/>
    <n v="-4.0434468884437766"/>
    <n v="-5.7961900000000002"/>
    <n v="-5.1340988709177102"/>
    <n v="-1.0918099999999999"/>
    <n v="-1.2653565070052046"/>
    <n v="-10.442902266366691"/>
    <n v="-2.2098346000000002"/>
    <n v="-2.1897880644082042"/>
    <n v="0"/>
    <n v="0"/>
    <n v="0"/>
    <n v="1.7839995220890117"/>
    <n v="-7.8317579019707608"/>
    <n v="-9.266821388269884"/>
    <n v="12.097744723015667"/>
    <n v="0.10949004711045493"/>
    <s v="N"/>
    <s v="Y"/>
  </r>
  <r>
    <n v="1065"/>
    <x v="35"/>
    <s v="EUROPE"/>
    <s v="EUROPE INCL TURKEY"/>
    <s v="FR"/>
    <s v="FRANCE"/>
    <s v="Export"/>
    <s v="N"/>
    <s v="DDP"/>
    <s v="FR- COUVAINS VAT UNPAID"/>
    <n v="43908"/>
    <x v="2"/>
    <n v="2020"/>
    <n v="202054046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35"/>
    <n v="537.01268000000005"/>
    <n v="25.152818735362999"/>
    <s v="EUR"/>
    <n v="17.348800055648834"/>
    <n v="476.00961000000001"/>
    <n v="-311.59377999999998"/>
    <n v="-33.906689999999998"/>
    <n v="-10.689080000000001"/>
    <n v="0"/>
    <n v="0"/>
    <n v="0"/>
    <s v=""/>
    <n v="-40.91187"/>
    <n v="23.534490000000002"/>
    <n v="-373.56692999999996"/>
    <n v="-323.42941033808495"/>
    <n v="-385.40256033808498"/>
    <n v="-22.87585"/>
    <n v="-19.75977486077101"/>
    <n v="-30.790849999999999"/>
    <n v="-27.273651867795323"/>
    <n v="-6.0563900000000004"/>
    <n v="-7.0190715375946846"/>
    <n v="-54.052498266161017"/>
    <n v="-10.740253600000001"/>
    <n v="-10.642823287316276"/>
    <n v="0"/>
    <n v="0"/>
    <n v="0"/>
    <n v="1.7839995220890117"/>
    <n v="-38.088389796600403"/>
    <n v="-45.067570988510717"/>
    <n v="41.847227119927048"/>
    <n v="7.7925957204450072E-2"/>
    <s v="N"/>
    <s v="Y"/>
  </r>
  <r>
    <n v="1065"/>
    <x v="35"/>
    <s v="EUROPE"/>
    <s v="EUROPE INCL TURKEY"/>
    <s v="FR"/>
    <s v="FRANCE"/>
    <s v="Export"/>
    <s v="N"/>
    <s v="DDP"/>
    <s v="FR- COUVAINS VAT UNPAID"/>
    <n v="43909"/>
    <x v="2"/>
    <n v="2020"/>
    <n v="202054048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69"/>
    <n v="544.78075999999999"/>
    <n v="25.116678653757489"/>
    <s v="EUR"/>
    <n v="17.348800055648834"/>
    <n v="483.54635000000002"/>
    <n v="-304.44882999999999"/>
    <n v="-34.848370000000003"/>
    <n v="-11.19281"/>
    <n v="0"/>
    <n v="0"/>
    <n v="0"/>
    <s v=""/>
    <n v="-47.993510000000001"/>
    <n v="21.884540000000001"/>
    <n v="-376.59897999999998"/>
    <n v="-316.01306536035435"/>
    <n v="-388.16321536035434"/>
    <n v="-23.517209999999999"/>
    <n v="-20.313770852382429"/>
    <n v="-29.818950000000001"/>
    <n v="-26.412770721275816"/>
    <n v="-5.9134900000000004"/>
    <n v="-6.8534571496965668"/>
    <n v="-53.579998723354812"/>
    <n v="-10.8956152"/>
    <n v="-10.79677552308422"/>
    <n v="0"/>
    <n v="0"/>
    <n v="0"/>
    <n v="1.7839995220890117"/>
    <n v="-38.694949634110664"/>
    <n v="-45.785274695119313"/>
    <n v="46.455495698087304"/>
    <n v="8.5273745163260362E-2"/>
    <s v="N"/>
    <s v="Y"/>
  </r>
  <r>
    <n v="1065"/>
    <x v="35"/>
    <s v="EUROPE"/>
    <s v="EUROPE INCL TURKEY"/>
    <s v="FR"/>
    <s v="FRANCE"/>
    <s v="Export"/>
    <s v="N"/>
    <s v="DDP"/>
    <s v="FR- COUVAINS VAT UNPAID"/>
    <n v="43913"/>
    <x v="2"/>
    <n v="2020"/>
    <n v="202054051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8.08"/>
    <n v="197.94631999999999"/>
    <n v="24.498306930693069"/>
    <s v="EUR"/>
    <n v="17.348800055648834"/>
    <n v="175.18065999999999"/>
    <n v="-117.91589999999999"/>
    <n v="-12.831250000000001"/>
    <n v="-4.0450600000000003"/>
    <n v="0"/>
    <n v="0"/>
    <n v="0"/>
    <s v=""/>
    <n v="-15.482239999999999"/>
    <n v="8.9061299999999992"/>
    <n v="-141.36832000000001"/>
    <n v="-122.39483729901346"/>
    <n v="-145.84725729901345"/>
    <n v="-9.0066299999999995"/>
    <n v="-7.7797756609816027"/>
    <n v="-11.66178"/>
    <n v="-10.329670271487087"/>
    <n v="-2.2979400000000001"/>
    <n v="-2.6632045243289038"/>
    <n v="-20.772650456797592"/>
    <n v="-3.9589263999999997"/>
    <n v="-3.9230129615087659"/>
    <n v="0"/>
    <n v="0"/>
    <n v="0"/>
    <n v="1.7839995220890117"/>
    <n v="-14.414716138479214"/>
    <n v="-17.056017498227941"/>
    <n v="10.347381784452235"/>
    <n v="5.2273675936244914E-2"/>
    <s v="N"/>
    <s v="Y"/>
  </r>
  <r>
    <n v="1065"/>
    <x v="35"/>
    <s v="EUROPE"/>
    <s v="EUROPE INCL TURKEY"/>
    <s v="FR"/>
    <s v="FRANCE"/>
    <s v="Export"/>
    <s v="N"/>
    <s v="DDP"/>
    <s v="FR- COUVAINS VAT UNPAID"/>
    <n v="43913"/>
    <x v="2"/>
    <n v="2020"/>
    <n v="202054051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3.47"/>
    <n v="330.16340000000002"/>
    <n v="24.511017074981442"/>
    <s v="EUR"/>
    <n v="17.348800055648834"/>
    <n v="292.19146000000001"/>
    <n v="-208.14277999999999"/>
    <n v="-16.292349999999999"/>
    <n v="-5.9015300000000002"/>
    <n v="0"/>
    <n v="0"/>
    <n v="0"/>
    <s v=""/>
    <n v="-14.739710000000001"/>
    <n v="10.45241"/>
    <n v="-234.62396000000001"/>
    <n v="-216.04891022384896"/>
    <n v="-242.53009022384896"/>
    <n v="-14.59679"/>
    <n v="-12.608461940865746"/>
    <n v="-24.146049999999999"/>
    <n v="-21.387878596478476"/>
    <n v="-4.39236"/>
    <n v="-5.0905389281187947"/>
    <n v="-39.086879465463021"/>
    <n v="-6.6032680000000008"/>
    <n v="-6.5433663915338443"/>
    <n v="0"/>
    <n v="0"/>
    <n v="0"/>
    <n v="1.7839995220890117"/>
    <n v="-24.03047356253899"/>
    <n v="-28.433732141229008"/>
    <n v="13.569331777925193"/>
    <n v="4.1098837054395466E-2"/>
    <s v="N"/>
    <s v="Y"/>
  </r>
  <r>
    <n v="1177"/>
    <x v="68"/>
    <s v="EUROPE"/>
    <s v="EUROPE INCL TURKEY"/>
    <s v="DE"/>
    <s v="GERMANY"/>
    <s v="Export"/>
    <s v="N"/>
    <s v="DDP"/>
    <s v="DE-ASPERG VAT EX."/>
    <n v="43920"/>
    <x v="2"/>
    <n v="2020"/>
    <n v="202054058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.7"/>
    <n v="273.21809000000002"/>
    <n v="25.534400934579441"/>
    <s v="EUR"/>
    <n v="17.606299139593531"/>
    <n v="244.53882999999999"/>
    <n v="-150.2347"/>
    <n v="-17.196400000000001"/>
    <n v="-5.5232700000000001"/>
    <n v="0"/>
    <n v="0"/>
    <n v="0"/>
    <s v=""/>
    <n v="-23.6829"/>
    <n v="10.79917"/>
    <n v="-185.8381"/>
    <n v="-155.94124001229773"/>
    <n v="-191.54464001229772"/>
    <n v="-11.43817"/>
    <n v="-9.8800990572689162"/>
    <n v="-14.696429999999999"/>
    <n v="-13.017676209634461"/>
    <n v="-2.9067500000000002"/>
    <n v="-3.3687867181445297"/>
    <n v="-26.266561985047908"/>
    <n v="-5.4643618000000007"/>
    <n v="-5.4147917899593629"/>
    <s v=""/>
    <s v=""/>
    <n v="0"/>
    <n v="1.7412532312605673"/>
    <n v="-18.631409574488067"/>
    <n v="-22.045362854619928"/>
    <n v="27.946733358075104"/>
    <n v="0.10228727299160573"/>
    <s v="N"/>
    <s v="Y"/>
  </r>
  <r>
    <n v="1177"/>
    <x v="68"/>
    <s v="EUROPE"/>
    <s v="EUROPE INCL TURKEY"/>
    <s v="DE"/>
    <s v="GERMANY"/>
    <s v="Export"/>
    <s v="N"/>
    <s v="DDP"/>
    <s v="DE-ASPERG VAT EX."/>
    <n v="43920"/>
    <x v="2"/>
    <n v="2020"/>
    <n v="2020540589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10.039999999999999"/>
    <n v="256.39438000000001"/>
    <n v="25.537288844621518"/>
    <s v="EUR"/>
    <n v="17.606299139593531"/>
    <n v="229.48122000000001"/>
    <n v="-146.59313"/>
    <n v="-15.95185"/>
    <n v="-5.0288000000000004"/>
    <n v="0"/>
    <n v="0"/>
    <n v="0"/>
    <s v=""/>
    <n v="-19.247599999999998"/>
    <n v="11.072139999999999"/>
    <n v="-175.74924000000001"/>
    <n v="-152.16134800737754"/>
    <n v="-181.31745800737755"/>
    <n v="-10.74751"/>
    <n v="-9.2835185540159184"/>
    <n v="-14.488569999999999"/>
    <n v="-12.833559782928477"/>
    <n v="-2.85094"/>
    <n v="-3.3041055495749432"/>
    <n v="-25.421183886519337"/>
    <n v="-5.1278876000000002"/>
    <n v="-5.0813699188648922"/>
    <s v=""/>
    <s v=""/>
    <n v="0"/>
    <n v="1.7412532312605673"/>
    <n v="-17.482182441856093"/>
    <n v="-20.685555426204118"/>
    <n v="23.88881276103411"/>
    <n v="9.3172138800523274E-2"/>
    <s v="N"/>
    <s v="Y"/>
  </r>
  <r>
    <n v="1210"/>
    <x v="69"/>
    <s v="EUROPE"/>
    <s v="EUROPE INCL TURKEY"/>
    <s v="GB"/>
    <s v="UNITED KINGDOM"/>
    <s v="Export"/>
    <s v="N"/>
    <s v="DDP"/>
    <s v="GB--PERSHORE VAT EX."/>
    <n v="43909"/>
    <x v="2"/>
    <n v="2020"/>
    <n v="202054047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1000000000000001"/>
    <n v="27.71557"/>
    <n v="25.195972727272725"/>
    <s v="GBP"/>
    <n v="18.727997406109878"/>
    <n v="24.756170000000001"/>
    <n v="-16.747920000000001"/>
    <n v="-2.5694499999999998"/>
    <n v="-0.79764000000000002"/>
    <n v="0"/>
    <n v="0"/>
    <n v="0"/>
    <s v=""/>
    <n v="-0.43182999999999999"/>
    <n v="0.36637999999999998"/>
    <n v="-20.180460000000004"/>
    <n v="-17.384075798911713"/>
    <n v="-20.816615798911712"/>
    <n v="-1.2741100000000001"/>
    <n v="-1.1005548098915212"/>
    <n v="-1.91764"/>
    <n v="-1.6985905152913618"/>
    <n v="-0.36249999999999999"/>
    <n v="-0.42012047314952849"/>
    <n v="-3.2192657983324118"/>
    <n v="-0.55431140000000001"/>
    <n v="-0.54928295886280443"/>
    <n v="0"/>
    <n v="0"/>
    <n v="0"/>
    <n v="1.654058623318966"/>
    <n v="-1.8194644856508628"/>
    <n v="-2.1528566921845367"/>
    <n v="0.97754875170853417"/>
    <n v="3.5270743185456199E-2"/>
    <s v="N"/>
    <s v="Y"/>
  </r>
  <r>
    <n v="1210"/>
    <x v="69"/>
    <s v="EUROPE"/>
    <s v="EUROPE INCL TURKEY"/>
    <s v="GB"/>
    <s v="UNITED KINGDOM"/>
    <s v="Export"/>
    <s v="N"/>
    <s v="DDP"/>
    <s v="GB--PERSHORE VAT EX."/>
    <n v="43909"/>
    <x v="2"/>
    <n v="2020"/>
    <n v="202054047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2.45"/>
    <n v="303.08589999999998"/>
    <n v="24.344248995983936"/>
    <s v="GBP"/>
    <n v="18.727997406109878"/>
    <n v="269.91467999999998"/>
    <n v="-165.59764999999999"/>
    <n v="-22.96218"/>
    <n v="-8.3860100000000006"/>
    <n v="0"/>
    <n v="0"/>
    <n v="0"/>
    <s v=""/>
    <n v="-30.761109999999999"/>
    <n v="9.7433800000000002"/>
    <n v="-217.96356999999998"/>
    <n v="-171.88773887871758"/>
    <n v="-224.2536588787176"/>
    <n v="-14.13409"/>
    <n v="-12.208789455337175"/>
    <n v="-17.44463"/>
    <n v="-15.451952952987604"/>
    <n v="-3.46251"/>
    <n v="-4.0128864537516522"/>
    <n v="-31.673628862076431"/>
    <n v="-6.0617179999999999"/>
    <n v="-6.0067290675095641"/>
    <n v="0"/>
    <n v="0"/>
    <n v="0"/>
    <n v="1.654058623318966"/>
    <n v="-20.593029860321124"/>
    <n v="-24.366423470634068"/>
    <n v="16.785459721062317"/>
    <n v="5.5381856170354071E-2"/>
    <s v="N"/>
    <s v="Y"/>
  </r>
  <r>
    <n v="1210"/>
    <x v="69"/>
    <s v="EUROPE"/>
    <s v="EUROPE INCL TURKEY"/>
    <s v="GB"/>
    <s v="UNITED KINGDOM"/>
    <s v="Export"/>
    <s v="N"/>
    <s v="DDP"/>
    <s v="GB--PERSHORE VAT EX."/>
    <n v="43909"/>
    <x v="2"/>
    <n v="2020"/>
    <n v="202054047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0599999999999996"/>
    <n v="123.08808999999999"/>
    <n v="24.325709486166009"/>
    <s v="GBP"/>
    <n v="18.727997406109878"/>
    <n v="109.61667"/>
    <n v="-69.006550000000004"/>
    <n v="-7.8358699999999999"/>
    <n v="-2.3280799999999999"/>
    <n v="0"/>
    <n v="0"/>
    <n v="0"/>
    <s v=""/>
    <n v="-10.8963"/>
    <n v="3.4228499999999999"/>
    <n v="-86.643950000000004"/>
    <n v="-71.627706355260301"/>
    <n v="-89.265106355260301"/>
    <n v="-5.65367"/>
    <n v="-4.883545150763589"/>
    <n v="-6.1754300000000004"/>
    <n v="-5.4700187865531253"/>
    <n v="-1.22946"/>
    <n v="-1.4248863914990879"/>
    <n v="-11.778450328815802"/>
    <n v="-2.4617618000000001"/>
    <n v="-2.4394299044173064"/>
    <n v="0"/>
    <n v="0"/>
    <n v="0"/>
    <n v="1.654058623318966"/>
    <n v="-8.3695366339939667"/>
    <n v="-9.9031407840488654"/>
    <n v="9.7019626274577213"/>
    <n v="7.8821294793490759E-2"/>
    <s v="N"/>
    <s v="Y"/>
  </r>
  <r>
    <n v="1210"/>
    <x v="69"/>
    <s v="EUROPE"/>
    <s v="EUROPE INCL TURKEY"/>
    <s v="GB"/>
    <s v="UNITED KINGDOM"/>
    <s v="Export"/>
    <s v="N"/>
    <s v="DDP"/>
    <s v="GB--PERSHORE VAT EX."/>
    <n v="43909"/>
    <x v="2"/>
    <n v="2020"/>
    <n v="2020540475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2.06"/>
    <n v="51.576349999999998"/>
    <n v="25.037063106796115"/>
    <s v="GBP"/>
    <n v="18.727997406109878"/>
    <n v="46.069189999999999"/>
    <n v="-37.087409999999998"/>
    <n v="-2.3241900000000002"/>
    <n v="-0.71782999999999997"/>
    <n v="0"/>
    <n v="0"/>
    <n v="0"/>
    <s v=""/>
    <n v="2.21827"/>
    <n v="0.26064999999999999"/>
    <n v="-37.650510000000004"/>
    <n v="-38.496144394367555"/>
    <n v="-39.059244394367553"/>
    <n v="-2.3247"/>
    <n v="-2.0080367994559487"/>
    <n v="-3.95587"/>
    <n v="-3.5039961941373976"/>
    <n v="-0.72943000000000002"/>
    <n v="-0.8453751082192017"/>
    <n v="-6.3574081018125472"/>
    <n v="-1.0315270000000001"/>
    <n v="-1.0221694930085725"/>
    <n v="0"/>
    <n v="0"/>
    <n v="0"/>
    <n v="1.654058623318966"/>
    <n v="-3.4073607640370702"/>
    <n v="-4.0317134417274048"/>
    <n v="1.1058145690839201"/>
    <n v="2.1440341728019143E-2"/>
    <s v="N"/>
    <s v="Y"/>
  </r>
  <r>
    <n v="1378"/>
    <x v="58"/>
    <s v="EUROPE"/>
    <s v="EUROPE INCL TURKEY"/>
    <s v="ES"/>
    <s v="SPAIN"/>
    <s v="Export"/>
    <s v="N"/>
    <s v="DDP"/>
    <s v="ES- VALENCIA VAT EX."/>
    <n v="43898"/>
    <x v="2"/>
    <n v="2020"/>
    <n v="202054039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64"/>
    <n v="16.98976"/>
    <n v="26.546500000000002"/>
    <s v="EUR"/>
    <n v="17.464800250187675"/>
    <n v="15.1088"/>
    <n v="-9.9257200000000001"/>
    <n v="-1.4205000000000001"/>
    <n v="-0.40365000000000001"/>
    <n v="0"/>
    <n v="0"/>
    <n v="0"/>
    <s v=""/>
    <n v="-0.19627"/>
    <n v="0.36720000000000003"/>
    <n v="-11.578940000000001"/>
    <n v="-10.302740211248558"/>
    <n v="-11.955960211248559"/>
    <n v="-0.72346999999999995"/>
    <n v="-0.62492122996618715"/>
    <n v="-1.17849"/>
    <n v="-1.0438726436482952"/>
    <n v="-0.21898999999999999"/>
    <n v="-0.25379912390349035"/>
    <n v="-1.922592997517973"/>
    <n v="-0.33979520000000002"/>
    <n v="-0.33671274461138345"/>
    <n v="0"/>
    <n v="0"/>
    <n v="0"/>
    <n v="1.3738409484069736"/>
    <n v="-0.87925820698046309"/>
    <n v="-1.0403703562144155"/>
    <n v="1.7341236904076691"/>
    <n v="0.10206875732250892"/>
    <s v="N"/>
    <s v="Y"/>
  </r>
  <r>
    <n v="1378"/>
    <x v="58"/>
    <s v="EUROPE"/>
    <s v="EUROPE INCL TURKEY"/>
    <s v="ES"/>
    <s v="SPAIN"/>
    <s v="Export"/>
    <s v="N"/>
    <s v="DDP"/>
    <s v="ES- VALENCIA VAT EX."/>
    <n v="43898"/>
    <x v="2"/>
    <n v="2020"/>
    <n v="202054039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6.72"/>
    <n v="435.06056999999998"/>
    <n v="26.020369019138755"/>
    <s v="EUR"/>
    <n v="17.464800250187675"/>
    <n v="386.22530999999998"/>
    <n v="-234.62325999999999"/>
    <n v="-26.885590000000001"/>
    <n v="-8.6427899999999998"/>
    <n v="0"/>
    <n v="0"/>
    <n v="0"/>
    <s v=""/>
    <n v="-37.020650000000003"/>
    <n v="16.849240000000002"/>
    <n v="-290.32304999999997"/>
    <n v="-243.53522921221085"/>
    <n v="-299.23501921221083"/>
    <n v="-17.87931"/>
    <n v="-15.443847562644962"/>
    <n v="-22.977319999999999"/>
    <n v="-20.352651080919522"/>
    <n v="-4.5517300000000001"/>
    <n v="-5.275241272410768"/>
    <n v="-41.07173991597525"/>
    <n v="-8.7012114"/>
    <n v="-8.6222782780270517"/>
    <n v="0"/>
    <n v="0"/>
    <n v="0"/>
    <n v="1.3738409484069736"/>
    <n v="-22.970620657364595"/>
    <n v="-27.1796755561016"/>
    <n v="58.951857037685244"/>
    <n v="0.13550264285656879"/>
    <s v="N"/>
    <s v="Y"/>
  </r>
  <r>
    <n v="1378"/>
    <x v="58"/>
    <s v="EUROPE"/>
    <s v="EUROPE INCL TURKEY"/>
    <s v="ES"/>
    <s v="SPAIN"/>
    <s v="Export"/>
    <s v="N"/>
    <s v="DDP"/>
    <s v="ES- VALENCIA VAT EX."/>
    <n v="43898"/>
    <x v="2"/>
    <n v="2020"/>
    <n v="202054039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5.81"/>
    <n v="1192.0829799999999"/>
    <n v="26.02233093211089"/>
    <s v="EUR"/>
    <n v="17.464800250187675"/>
    <n v="1058.2725800000001"/>
    <n v="-668.64922000000001"/>
    <n v="-72.760369999999995"/>
    <n v="-22.937729999999998"/>
    <n v="0"/>
    <n v="0"/>
    <n v="0"/>
    <s v=""/>
    <n v="-87.792680000000004"/>
    <n v="50.502580000000002"/>
    <n v="-801.63742000000002"/>
    <n v="-694.04730398540198"/>
    <n v="-827.03550398540199"/>
    <n v="-49.569589999999998"/>
    <n v="-42.817378953819251"/>
    <n v="-66.101799999999997"/>
    <n v="-58.551078681966651"/>
    <n v="-13.013809999999999"/>
    <n v="-15.082394523249835"/>
    <n v="-116.45085215903573"/>
    <n v="-23.8416596"/>
    <n v="-23.625379758178859"/>
    <n v="0"/>
    <n v="0"/>
    <n v="0"/>
    <n v="1.3738409484069736"/>
    <n v="-62.935653846523465"/>
    <n v="-74.467759403409957"/>
    <n v="150.50348469397338"/>
    <n v="0.12625252370768131"/>
    <s v="N"/>
    <s v="Y"/>
  </r>
  <r>
    <n v="1378"/>
    <x v="58"/>
    <s v="EUROPE"/>
    <s v="EUROPE INCL TURKEY"/>
    <s v="ES"/>
    <s v="SPAIN"/>
    <s v="Export"/>
    <s v="N"/>
    <s v="DDP"/>
    <s v="ES- VALENCIA VAT EX."/>
    <n v="43898"/>
    <x v="2"/>
    <n v="2020"/>
    <n v="202054039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.25"/>
    <n v="32.562069999999999"/>
    <n v="26.049655999999999"/>
    <s v="EUR"/>
    <n v="17.464800250187675"/>
    <n v="28.907029999999999"/>
    <n v="-19.351109999999998"/>
    <n v="-1.50345"/>
    <n v="-0.54640999999999995"/>
    <n v="0"/>
    <n v="0"/>
    <n v="0"/>
    <s v=""/>
    <n v="-1.30331"/>
    <n v="0.88721000000000005"/>
    <n v="-21.817070000000001"/>
    <n v="-20.086145803961234"/>
    <n v="-22.552105803961233"/>
    <n v="-1.33876"/>
    <n v="-1.1563983936162283"/>
    <n v="-2.2010700000000001"/>
    <n v="-1.9496446806972934"/>
    <n v="-0.40266999999999997"/>
    <n v="-0.46667561633964316"/>
    <n v="-3.5727186906531649"/>
    <n v="-0.65124139999999997"/>
    <n v="-0.64533365744589621"/>
    <n v="0"/>
    <n v="0"/>
    <n v="0"/>
    <n v="1.3738409484069736"/>
    <n v="-1.717301185508717"/>
    <n v="-2.0319733519812804"/>
    <n v="3.7599384959584246"/>
    <n v="0.11546988554346897"/>
    <s v="N"/>
    <s v="Y"/>
  </r>
  <r>
    <n v="1378"/>
    <x v="58"/>
    <s v="EUROPE"/>
    <s v="EUROPE INCL TURKEY"/>
    <s v="ES"/>
    <s v="SPAIN"/>
    <s v="Export"/>
    <s v="N"/>
    <s v="DDP"/>
    <s v="ES- VALENCIA VAT EX."/>
    <n v="43912"/>
    <x v="2"/>
    <n v="2020"/>
    <n v="202054050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.61"/>
    <n v="196.91673"/>
    <n v="25.876048620236531"/>
    <s v="EUR"/>
    <n v="17.464800250187675"/>
    <n v="178.86845"/>
    <n v="-118.03695"/>
    <n v="-16.892679999999999"/>
    <n v="-4.8002799999999999"/>
    <n v="0"/>
    <n v="0"/>
    <n v="0"/>
    <s v=""/>
    <n v="-2.3340399999999999"/>
    <n v="4.3667600000000002"/>
    <n v="-137.69718999999998"/>
    <n v="-122.5204852824919"/>
    <n v="-142.18072528249189"/>
    <n v="-8.5693400000000004"/>
    <n v="-7.4020519065039974"/>
    <n v="-14.01651"/>
    <n v="-12.415422573312261"/>
    <n v="-2.6053700000000002"/>
    <n v="-3.0195014541505856"/>
    <n v="-22.836975933966844"/>
    <n v="-3.9383346000000001"/>
    <n v="-3.9026079602183166"/>
    <n v="0"/>
    <n v="0"/>
    <n v="0"/>
    <n v="1.3738409484069736"/>
    <n v="-10.454929617377068"/>
    <n v="-12.370653766862032"/>
    <n v="15.625767056460917"/>
    <n v="7.9352155890771284E-2"/>
    <s v="N"/>
    <s v="Y"/>
  </r>
  <r>
    <n v="1378"/>
    <x v="58"/>
    <s v="EUROPE"/>
    <s v="EUROPE INCL TURKEY"/>
    <s v="ES"/>
    <s v="SPAIN"/>
    <s v="Export"/>
    <s v="N"/>
    <s v="DDP"/>
    <s v="ES- VALENCIA VAT EX."/>
    <n v="43912"/>
    <x v="2"/>
    <n v="2020"/>
    <n v="202054050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93"/>
    <n v="1088.69874"/>
    <n v="25.359858839972048"/>
    <s v="EUR"/>
    <n v="17.464800250187675"/>
    <n v="987.34352999999999"/>
    <n v="-602.33825999999999"/>
    <n v="-69.051969999999997"/>
    <n v="-22.20534"/>
    <n v="0"/>
    <n v="0"/>
    <n v="0"/>
    <s v=""/>
    <n v="-95.076210000000003"/>
    <n v="43.240270000000002"/>
    <n v="-745.43150999999989"/>
    <n v="-625.21757737227017"/>
    <n v="-768.31082737227018"/>
    <n v="-46.128"/>
    <n v="-39.844591338798132"/>
    <n v="-59.00394"/>
    <n v="-52.263997856125542"/>
    <n v="-11.69117"/>
    <n v="-13.549516888473304"/>
    <n v="-105.65810608339697"/>
    <n v="-21.773974800000001"/>
    <n v="-21.576451980507962"/>
    <n v="0"/>
    <n v="0"/>
    <n v="0"/>
    <n v="1.3738409484069736"/>
    <n v="-58.978991915111372"/>
    <n v="-69.786092800445076"/>
    <n v="123.36726176337986"/>
    <n v="0.11331625290884405"/>
    <s v="N"/>
    <s v="Y"/>
  </r>
  <r>
    <n v="1378"/>
    <x v="58"/>
    <s v="EUROPE"/>
    <s v="EUROPE INCL TURKEY"/>
    <s v="ES"/>
    <s v="SPAIN"/>
    <s v="Export"/>
    <s v="N"/>
    <s v="DDP"/>
    <s v="ES- VALENCIA VAT EX."/>
    <n v="43912"/>
    <x v="2"/>
    <n v="2020"/>
    <n v="2020540504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4.19"/>
    <n v="359.90938"/>
    <n v="25.363592670894999"/>
    <s v="EUR"/>
    <n v="17.464800250187675"/>
    <n v="326.40269000000001"/>
    <n v="-219.33748"/>
    <n v="-17.10162"/>
    <n v="-6.2054799999999997"/>
    <n v="0"/>
    <n v="0"/>
    <n v="0"/>
    <s v=""/>
    <n v="-15.13341"/>
    <n v="10.51139"/>
    <n v="-247.26659999999998"/>
    <n v="-227.66883158399858"/>
    <n v="-255.59795158399857"/>
    <n v="-15.14719"/>
    <n v="-13.083888212823657"/>
    <n v="-25.202269999999999"/>
    <n v="-22.323447980753439"/>
    <n v="-4.60609"/>
    <n v="-5.3382419590877568"/>
    <n v="-40.745578152664848"/>
    <n v="-7.1981875999999998"/>
    <n v="-7.1328891727241199"/>
    <n v="0"/>
    <n v="0"/>
    <n v="0"/>
    <n v="1.3738409484069736"/>
    <n v="-19.494803057894956"/>
    <n v="-23.066961491691494"/>
    <n v="33.365999598920972"/>
    <n v="9.2706668547846607E-2"/>
    <s v="N"/>
    <s v="Y"/>
  </r>
  <r>
    <n v="1380"/>
    <x v="30"/>
    <s v="EUROPE"/>
    <s v="EUROPE INCL TURKEY"/>
    <s v="ES"/>
    <s v="SPAIN"/>
    <s v="Export"/>
    <s v="N"/>
    <s v="DDP"/>
    <s v="ES- BENIAJAN (MURCIA) VAT EX"/>
    <n v="43898"/>
    <x v="2"/>
    <n v="2020"/>
    <n v="202054039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37"/>
    <n v="541.20096999999998"/>
    <n v="25.325267664950864"/>
    <s v="EUR"/>
    <n v="17.464795930985023"/>
    <n v="490.78899999999999"/>
    <n v="-311.14602000000002"/>
    <n v="-33.912039999999998"/>
    <n v="-10.66723"/>
    <n v="0"/>
    <n v="0"/>
    <n v="0"/>
    <s v=""/>
    <n v="-41.15681"/>
    <n v="23.204560000000001"/>
    <n v="-373.67754000000002"/>
    <n v="-322.96464254723571"/>
    <n v="-385.49616254723571"/>
    <n v="-23.147310000000001"/>
    <n v="-19.99425744759095"/>
    <n v="-30.6553"/>
    <n v="-27.153585565284036"/>
    <n v="-6.0386800000000003"/>
    <n v="-6.9985464794443999"/>
    <n v="-54.146389492319386"/>
    <n v="-10.824019399999999"/>
    <n v="-10.725829205064873"/>
    <n v="0"/>
    <n v="0"/>
    <n v="0"/>
    <n v="1.3738409484069736"/>
    <n v="-29.358981067457027"/>
    <n v="-34.738616425471967"/>
    <n v="56.093972329908048"/>
    <n v="0.10364721321528313"/>
    <s v="N"/>
    <s v="Y"/>
  </r>
  <r>
    <n v="1380"/>
    <x v="30"/>
    <s v="EUROPE"/>
    <s v="EUROPE INCL TURKEY"/>
    <s v="ES"/>
    <s v="SPAIN"/>
    <s v="Export"/>
    <s v="N"/>
    <s v="DDP"/>
    <s v="ES- BENIAJAN (MURCIA) VAT EX"/>
    <n v="43913"/>
    <x v="2"/>
    <n v="2020"/>
    <n v="202054051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3.46"/>
    <n v="2534.99028"/>
    <n v="24.502129132031705"/>
    <s v="EUR"/>
    <n v="17.464795930985023"/>
    <n v="2331.1997700000002"/>
    <n v="-1452.3017500000001"/>
    <n v="-166.23594"/>
    <n v="-53.392699999999998"/>
    <n v="0"/>
    <n v="0"/>
    <n v="0"/>
    <s v=""/>
    <n v="-228.94077999999999"/>
    <n v="104.39467"/>
    <n v="-1796.4765000000002"/>
    <n v="-1507.4662229633368"/>
    <n v="-1851.6409729633367"/>
    <n v="-110.87486"/>
    <n v="-95.771841104024773"/>
    <n v="-142.19676000000001"/>
    <n v="-125.95381189439213"/>
    <n v="-28.179279999999999"/>
    <n v="-32.658461921691156"/>
    <n v="-254.38411492010806"/>
    <n v="-50.699805599999998"/>
    <n v="-50.239881831290099"/>
    <n v="0"/>
    <n v="0"/>
    <n v="0"/>
    <n v="1.3738409484069736"/>
    <n v="-142.13758452218548"/>
    <n v="-168.18237039678658"/>
    <n v="210.54293988847851"/>
    <n v="8.3054732615573779E-2"/>
    <s v="N"/>
    <s v="Y"/>
  </r>
  <r>
    <n v="1380"/>
    <x v="30"/>
    <s v="EUROPE"/>
    <s v="EUROPE INCL TURKEY"/>
    <s v="ES"/>
    <s v="SPAIN"/>
    <s v="Export"/>
    <s v="N"/>
    <s v="DDP"/>
    <s v="ES- BENIAJAN (MURCIA) VAT EX"/>
    <n v="43913"/>
    <x v="2"/>
    <n v="2020"/>
    <n v="202054051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8"/>
    <n v="93.181880000000007"/>
    <n v="24.521547368421057"/>
    <s v="EUR"/>
    <n v="17.464795930985023"/>
    <n v="85.690950000000001"/>
    <n v="-55.50817"/>
    <n v="-6.0402300000000002"/>
    <n v="-1.90418"/>
    <n v="0"/>
    <n v="0"/>
    <n v="0"/>
    <s v=""/>
    <n v="-7.2881099999999996"/>
    <n v="4.1924799999999998"/>
    <n v="-66.548209999999997"/>
    <n v="-57.616601628075436"/>
    <n v="-68.656641628075434"/>
    <n v="-4.16221"/>
    <n v="-3.5952470628741535"/>
    <n v="-5.48597"/>
    <n v="-4.8593148918321223"/>
    <n v="-1.0794299999999999"/>
    <n v="-1.2510086685015049"/>
    <n v="-9.7055706232077803"/>
    <n v="-1.8636376000000001"/>
    <n v="-1.8467315937864088"/>
    <n v="0"/>
    <n v="0"/>
    <n v="0"/>
    <n v="1.3738409484069736"/>
    <n v="-5.2205956039464994"/>
    <n v="-6.1771989900230917"/>
    <n v="6.7957371649072922"/>
    <n v="7.292981387483588E-2"/>
    <s v="N"/>
    <s v="Y"/>
  </r>
  <r>
    <n v="1482"/>
    <x v="23"/>
    <s v="EUROPE"/>
    <s v="EUROPE INCL TURKEY"/>
    <s v="BE"/>
    <s v="BELGIUM"/>
    <s v="Export"/>
    <s v="N"/>
    <s v="DDP"/>
    <s v="HEIST OP DEN BERG VAT EXCLUD"/>
    <n v="43895"/>
    <x v="2"/>
    <n v="2020"/>
    <n v="202054038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3"/>
    <n v="532.03282000000002"/>
    <n v="24.978066666666667"/>
    <s v="EUR"/>
    <n v="17.464799615038682"/>
    <n v="481.71271999999999"/>
    <n v="-309.98901000000001"/>
    <n v="-33.797150000000002"/>
    <n v="-10.62621"/>
    <n v="0"/>
    <n v="0"/>
    <n v="0"/>
    <s v=""/>
    <n v="-41.066929999999999"/>
    <n v="23.056830000000001"/>
    <n v="-372.42247000000003"/>
    <n v="-321.76368448557201"/>
    <n v="-384.19714448557204"/>
    <n v="-22.824090000000002"/>
    <n v="-19.715065442463342"/>
    <n v="-30.502549999999999"/>
    <n v="-27.018283996057928"/>
    <n v="-6.0019900000000002"/>
    <n v="-6.9560244927965202"/>
    <n v="-53.689373931317796"/>
    <n v="-10.640656400000001"/>
    <n v="-10.544129584263352"/>
    <n v="0"/>
    <n v="0"/>
    <n v="0"/>
    <n v="1.602414756848094"/>
    <n v="-34.1314343208644"/>
    <n v="-40.385557053203179"/>
    <n v="43.216614945643663"/>
    <n v="8.1229227448118071E-2"/>
    <s v="N"/>
    <s v="Y"/>
  </r>
  <r>
    <n v="1482"/>
    <x v="23"/>
    <s v="EUROPE"/>
    <s v="EUROPE INCL TURKEY"/>
    <s v="BE"/>
    <s v="BELGIUM"/>
    <s v="Export"/>
    <s v="N"/>
    <s v="DDP"/>
    <s v="HEIST OP DEN BERG VAT EXCLUD"/>
    <n v="43895"/>
    <x v="2"/>
    <n v="2020"/>
    <n v="202054039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8"/>
    <n v="544.49256000000003"/>
    <n v="24.976722935779819"/>
    <s v="EUR"/>
    <n v="17.464799615038682"/>
    <n v="494.04757999999998"/>
    <n v="-318.22487999999998"/>
    <n v="-34.628259999999997"/>
    <n v="-10.91656"/>
    <n v="0"/>
    <n v="0"/>
    <n v="0"/>
    <s v=""/>
    <n v="-41.78246"/>
    <n v="24.03529"/>
    <n v="-381.51687000000004"/>
    <n v="-330.3123871513348"/>
    <n v="-393.6043771513348"/>
    <n v="-23.18516"/>
    <n v="-20.02695164162003"/>
    <n v="-31.4331"/>
    <n v="-27.842538498469423"/>
    <n v="-6.1771500000000001"/>
    <n v="-7.1590267054223728"/>
    <n v="-55.028516845511824"/>
    <n v="-10.889851200000001"/>
    <n v="-10.791063811265042"/>
    <n v="0"/>
    <n v="0"/>
    <n v="0"/>
    <n v="1.602414756848094"/>
    <n v="-34.932641699288453"/>
    <n v="-41.33357482440514"/>
    <n v="43.735027367483205"/>
    <n v="8.0322543557772769E-2"/>
    <s v="N"/>
    <s v="Y"/>
  </r>
  <r>
    <n v="1482"/>
    <x v="23"/>
    <s v="EUROPE"/>
    <s v="EUROPE INCL TURKEY"/>
    <s v="BE"/>
    <s v="BELGIUM"/>
    <s v="Export"/>
    <s v="N"/>
    <s v="DDP"/>
    <s v="HEIST OP DEN BERG VAT EXCLUD"/>
    <n v="43905"/>
    <x v="2"/>
    <n v="2020"/>
    <n v="202054042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78"/>
    <n v="531.64763000000005"/>
    <n v="25.584582771896056"/>
    <s v="EUR"/>
    <n v="17.464799615038682"/>
    <n v="481.33141999999998"/>
    <n v="-301.59422000000001"/>
    <n v="-32.932699999999997"/>
    <n v="-10.33239"/>
    <n v="0"/>
    <n v="0"/>
    <n v="0"/>
    <s v=""/>
    <n v="-40.24015"/>
    <n v="22.154199999999999"/>
    <n v="-362.94526000000002"/>
    <n v="-313.05002537590667"/>
    <n v="-374.40106537590668"/>
    <n v="-22.285489999999999"/>
    <n v="-19.249831812237087"/>
    <n v="-29.577369999999998"/>
    <n v="-26.198786085638211"/>
    <n v="-5.8226300000000002"/>
    <n v="-6.7481546774472809"/>
    <n v="-52.196772575322576"/>
    <n v="-10.632952600000001"/>
    <n v="-10.536495669358324"/>
    <n v="0"/>
    <n v="0"/>
    <n v="0"/>
    <n v="1.602414756848094"/>
    <n v="-33.298178647303395"/>
    <n v="-39.399618571153148"/>
    <n v="55.113677808259332"/>
    <n v="0.10366580174214136"/>
    <s v="N"/>
    <s v="Y"/>
  </r>
  <r>
    <n v="1482"/>
    <x v="23"/>
    <s v="EUROPE"/>
    <s v="EUROPE INCL TURKEY"/>
    <s v="BE"/>
    <s v="BELGIUM"/>
    <s v="Export"/>
    <s v="N"/>
    <s v="DDP"/>
    <s v="BEHEIST OP DEN BERG VAT EXCLUD"/>
    <n v="43905"/>
    <x v="2"/>
    <n v="2020"/>
    <n v="202054042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64"/>
    <n v="553.84806000000003"/>
    <n v="25.593718114602588"/>
    <s v="EUR"/>
    <n v="17.464799615038682"/>
    <n v="508.12700000000001"/>
    <n v="-298.21739000000002"/>
    <n v="-36.596179999999997"/>
    <n v="-12.375030000000001"/>
    <n v="0"/>
    <n v="0"/>
    <n v="0"/>
    <s v=""/>
    <n v="-49.870710000000003"/>
    <n v="20.109829999999999"/>
    <n v="-376.94947999999999"/>
    <n v="-309.54492929949606"/>
    <n v="-388.27701929949603"/>
    <n v="-22.95936"/>
    <n v="-19.831909395602416"/>
    <n v="-29.935369999999999"/>
    <n v="-26.515892218423463"/>
    <n v="-5.9274100000000001"/>
    <n v="-6.8695897758655082"/>
    <n v="-53.21739138989139"/>
    <n v="-11.076961200000001"/>
    <n v="-10.976476441120427"/>
    <n v="0"/>
    <n v="0"/>
    <n v="0"/>
    <n v="1.602414756848094"/>
    <n v="-34.676255338192753"/>
    <n v="-41.03020913762051"/>
    <n v="60.346963731871675"/>
    <n v="0.10895942062498454"/>
    <s v="N"/>
    <s v="Y"/>
  </r>
  <r>
    <n v="1482"/>
    <x v="23"/>
    <s v="EUROPE"/>
    <s v="EUROPE INCL TURKEY"/>
    <s v="BE"/>
    <s v="BELGIUM"/>
    <s v="Export"/>
    <s v="N"/>
    <s v="DDP"/>
    <s v="BEHEIST OP DEN BERG VAT EXCLUD"/>
    <n v="43905"/>
    <x v="2"/>
    <n v="2020"/>
    <n v="202054042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94"/>
    <n v="561.46816999999999"/>
    <n v="25.5910742935278"/>
    <s v="EUR"/>
    <n v="17.464799615038682"/>
    <n v="515.11830999999995"/>
    <n v="-308.02159"/>
    <n v="-35.257309999999997"/>
    <n v="-11.324159999999999"/>
    <n v="0"/>
    <n v="0"/>
    <n v="0"/>
    <s v=""/>
    <n v="-48.556510000000003"/>
    <n v="22.141269999999999"/>
    <n v="-381.01830000000001"/>
    <n v="-319.72153367470742"/>
    <n v="-392.71824367470742"/>
    <n v="-23.269179999999999"/>
    <n v="-20.099526705882209"/>
    <n v="-30.141120000000001"/>
    <n v="-26.69813966764292"/>
    <n v="-5.9655500000000004"/>
    <n v="-6.9137922444059861"/>
    <n v="-53.711458617931115"/>
    <n v="-11.2293634"/>
    <n v="-11.127496123113618"/>
    <n v="0"/>
    <n v="0"/>
    <n v="0"/>
    <n v="1.602414756848094"/>
    <n v="-35.156979765247186"/>
    <n v="-41.599019800341686"/>
    <n v="62.311951783906146"/>
    <n v="0.11098038163749541"/>
    <s v="N"/>
    <s v="Y"/>
  </r>
  <r>
    <n v="1482"/>
    <x v="23"/>
    <s v="EUROPE"/>
    <s v="EUROPE INCL TURKEY"/>
    <s v="BE"/>
    <s v="BELGIUM"/>
    <s v="Export"/>
    <s v="N"/>
    <s v="DDP"/>
    <s v="HEIST OP DEN BERG VAT EXCLUD"/>
    <n v="43905"/>
    <x v="2"/>
    <n v="2020"/>
    <n v="202054042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05"/>
    <n v="538.68960000000004"/>
    <n v="25.590954869358672"/>
    <s v="EUR"/>
    <n v="17.464799615038682"/>
    <n v="494.22003999999998"/>
    <n v="-307.28348999999997"/>
    <n v="-33.437660000000001"/>
    <n v="-10.54121"/>
    <n v="0"/>
    <n v="0"/>
    <n v="0"/>
    <s v=""/>
    <n v="-40.345959999999998"/>
    <n v="23.208919999999999"/>
    <n v="-368.39939999999996"/>
    <n v="-318.95539756066"/>
    <n v="-380.07130756065999"/>
    <n v="-22.576219999999999"/>
    <n v="-19.500959501274735"/>
    <n v="-30.366140000000001"/>
    <n v="-26.897455930210903"/>
    <n v="-5.9733900000000002"/>
    <n v="-6.92287843615631"/>
    <n v="-53.321293867641948"/>
    <n v="-10.773792"/>
    <n v="-10.676057443401689"/>
    <n v="0"/>
    <n v="0"/>
    <n v="0"/>
    <n v="1.602414756848094"/>
    <n v="-33.730830631652381"/>
    <n v="-39.911548167602206"/>
    <n v="54.709392960694217"/>
    <n v="0.10156014328231734"/>
    <s v="N"/>
    <s v="Y"/>
  </r>
  <r>
    <n v="3176"/>
    <x v="1"/>
    <s v="EUROPE"/>
    <s v="EUROPE INCL TURKEY"/>
    <s v="HU"/>
    <s v="HUNGARY"/>
    <s v="Export"/>
    <s v="Y"/>
    <s v="CIP"/>
    <s v="HU- BUDAPEST"/>
    <n v="43906"/>
    <x v="2"/>
    <n v="2020"/>
    <n v="2020540436"/>
    <s v="ZH"/>
    <s v="manufactured"/>
    <s v="BOPP"/>
    <s v="BSS"/>
    <n v="18"/>
    <s v="BSS18"/>
    <s v="1"/>
    <s v="EG"/>
    <s v="L3"/>
    <s v="FERT"/>
    <s v="10BSS181"/>
    <s v="TRASPARENT METALL.COMMODITIES"/>
    <s v="STANDARD"/>
    <s v="ALIMENTARY PACKING"/>
    <s v="FLEXIBLE PACKAGING"/>
    <s v="STANDARD GRADE COEX"/>
    <n v="47.68"/>
    <n v="1284.7655500000001"/>
    <n v="26.945586199664433"/>
    <s v="EUR"/>
    <n v="17.960099419649858"/>
    <n v="1219.4634900000001"/>
    <n v="-781.52797999999996"/>
    <n v="-104.61320000000001"/>
    <n v="-10.1815"/>
    <n v="0"/>
    <n v="0"/>
    <n v="0"/>
    <s v=""/>
    <n v="102.44243"/>
    <n v="-38.352559999999997"/>
    <n v="-832.23280999999997"/>
    <n v="-811.21366971482769"/>
    <n v="-861.9184997148277"/>
    <n v="-48.798789999999997"/>
    <n v="-42.151574865110746"/>
    <n v="-43.715319999999998"/>
    <n v="-38.721776728127679"/>
    <n v="-9.8390799999999992"/>
    <n v="-11.403031572292587"/>
    <n v="-92.276383165531016"/>
    <n v="0"/>
    <n v="0"/>
    <n v="0"/>
    <n v="0"/>
    <n v="0"/>
    <n v="1.4585873806511467"/>
    <n v="-69.545446309446675"/>
    <n v="-82.288706748070425"/>
    <n v="248.28196037157096"/>
    <n v="0.19325079223331521"/>
    <s v="N"/>
    <s v="N"/>
  </r>
  <r>
    <n v="3176"/>
    <x v="1"/>
    <s v="EUROPE"/>
    <s v="EUROPE INCL TURKEY"/>
    <s v="HU"/>
    <s v="HUNGARY"/>
    <s v="Export"/>
    <s v="Y"/>
    <s v="CIP"/>
    <s v="HU- BUDAPEST"/>
    <n v="43906"/>
    <x v="2"/>
    <n v="2020"/>
    <n v="202054043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3.58"/>
    <n v="1101.3769"/>
    <n v="25.27253097751262"/>
    <s v="EUR"/>
    <n v="17.960099419649858"/>
    <n v="1041.67869"/>
    <n v="-636.16224999999997"/>
    <n v="-69.225229999999996"/>
    <n v="-21.823250000000002"/>
    <n v="0"/>
    <n v="0"/>
    <n v="0"/>
    <s v=""/>
    <n v="-83.527349999999998"/>
    <n v="48.048940000000002"/>
    <n v="-762.68913999999995"/>
    <n v="-660.32634347466569"/>
    <n v="-786.85323347466567"/>
    <n v="-46.704329999999999"/>
    <n v="-40.342415509069752"/>
    <n v="-62.863799999999998"/>
    <n v="-55.68295114576933"/>
    <n v="-12.36496"/>
    <n v="-14.330407850137915"/>
    <n v="-110.35577450497699"/>
    <n v="0"/>
    <n v="0"/>
    <n v="0"/>
    <n v="0"/>
    <n v="0"/>
    <n v="1.4585873806511467"/>
    <n v="-63.565238048776969"/>
    <n v="-75.212706377535852"/>
    <n v="128.95518564282148"/>
    <n v="0.1170854279246473"/>
    <s v="N"/>
    <s v="N"/>
  </r>
  <r>
    <n v="3242"/>
    <x v="24"/>
    <s v="EUROPE"/>
    <s v="EUROPE INCL TURKEY"/>
    <s v="DE"/>
    <s v="GERMANY"/>
    <s v="Export"/>
    <s v="N"/>
    <s v="DAP"/>
    <s v="DE-REMSCHEID"/>
    <n v="43899"/>
    <x v="2"/>
    <n v="2020"/>
    <n v="202054040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34"/>
    <n v="585.33975999999996"/>
    <n v="26.201421665174571"/>
    <s v="EUR"/>
    <n v="17.464799837026248"/>
    <n v="528.63311999999996"/>
    <n v="-346.52537000000001"/>
    <n v="-49.592529999999996"/>
    <n v="-14.09235"/>
    <n v="0"/>
    <n v="0"/>
    <n v="0"/>
    <s v=""/>
    <n v="-6.8523300000000003"/>
    <n v="12.819789999999999"/>
    <n v="-404.24279000000001"/>
    <n v="-359.68784770442699"/>
    <n v="-417.40526770442699"/>
    <n v="-24.53332"/>
    <n v="-21.191469597293679"/>
    <n v="-41.146149999999999"/>
    <n v="-36.446079624306783"/>
    <n v="-7.6470099999999999"/>
    <n v="-8.8625254051839342"/>
    <n v="-66.500074626784397"/>
    <n v="-11.7067952"/>
    <n v="-11.600596895999029"/>
    <n v="0"/>
    <n v="0"/>
    <n v="0"/>
    <n v="1.7412532312605673"/>
    <n v="-38.899597186361071"/>
    <n v="-46.027421137589648"/>
    <n v="43.806399635199888"/>
    <n v="7.4839268795271807E-2"/>
    <s v="N"/>
    <s v="Y"/>
  </r>
  <r>
    <n v="3246"/>
    <x v="70"/>
    <s v="EUROPE"/>
    <s v="EUROPE INCL TURKEY"/>
    <s v="DE"/>
    <s v="GERMANY"/>
    <s v="Export"/>
    <s v="Y"/>
    <s v="DAP"/>
    <s v="DE- HOLZHAUSEN"/>
    <n v="43893"/>
    <x v="2"/>
    <n v="2020"/>
    <n v="202054038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2.37"/>
    <n v="624.04639999999995"/>
    <n v="27.896575771122034"/>
    <s v="EUR"/>
    <n v="17.433100145712"/>
    <n v="579.04633999999999"/>
    <n v="-335.66449999999998"/>
    <n v="-77.384010000000004"/>
    <n v="-21.93937"/>
    <n v="0"/>
    <n v="0"/>
    <n v="0"/>
    <s v=""/>
    <n v="1.3519099999999999"/>
    <n v="10.274900000000001"/>
    <n v="-423.36106999999998"/>
    <n v="-348.41443659892093"/>
    <n v="-436.11100659892094"/>
    <n v="-24.456600000000002"/>
    <n v="-21.125200150373967"/>
    <n v="-52.191549999999999"/>
    <n v="-46.229778169184449"/>
    <n v="-9.8776499999999992"/>
    <n v="-11.447732390635696"/>
    <n v="-78.802710710194106"/>
    <n v="0"/>
    <n v="0"/>
    <n v="0"/>
    <n v="0"/>
    <n v="0"/>
    <n v="1.7412532312605673"/>
    <n v="-38.951834783298892"/>
    <n v="-46.089230566154008"/>
    <n v="63.043452124730898"/>
    <n v="0.10102366126097499"/>
    <s v="N"/>
    <s v="N"/>
  </r>
  <r>
    <n v="3425"/>
    <x v="0"/>
    <s v="EUROPE"/>
    <s v="EUROPE INCL TURKEY"/>
    <s v="IT"/>
    <s v="ITALY"/>
    <s v="Export"/>
    <s v="Y"/>
    <s v="CIF"/>
    <s v="IT- GENOVA"/>
    <n v="43898"/>
    <x v="2"/>
    <n v="2020"/>
    <n v="202054039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51"/>
    <n v="37.401040000000002"/>
    <n v="24.768900662251657"/>
    <s v="EUR"/>
    <n v="17.464800326950023"/>
    <n v="36.169069999999998"/>
    <n v="-22.869969999999999"/>
    <n v="-3.50867"/>
    <n v="-1.08921"/>
    <n v="0"/>
    <n v="0"/>
    <n v="0"/>
    <s v=""/>
    <n v="-0.58965000000000001"/>
    <n v="0.50029000000000001"/>
    <n v="-27.557209999999998"/>
    <n v="-23.738666771684894"/>
    <n v="-28.425906771684893"/>
    <n v="-1.63375"/>
    <n v="-1.411205799075647"/>
    <n v="-2.61463"/>
    <n v="-2.3159642680567014"/>
    <n v="-0.49253000000000002"/>
    <n v="-0.57081913555955111"/>
    <n v="-4.2979892026919"/>
    <n v="0"/>
    <n v="0"/>
    <n v="0"/>
    <n v="0"/>
    <n v="0"/>
    <n v="0.85001682850693294"/>
    <n v="-1.2835254110454688"/>
    <n v="-1.5187140461110298"/>
    <n v="3.1584299795121789"/>
    <n v="8.4447651175266217E-2"/>
    <s v="N"/>
    <s v="N"/>
  </r>
  <r>
    <n v="3425"/>
    <x v="0"/>
    <s v="EUROPE"/>
    <s v="EUROPE INCL TURKEY"/>
    <s v="IT"/>
    <s v="ITALY"/>
    <s v="Export"/>
    <s v="Y"/>
    <s v="CIF"/>
    <s v="IT- GENOVA"/>
    <n v="43898"/>
    <x v="2"/>
    <n v="2020"/>
    <n v="2020540392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4.83"/>
    <n v="119.77396"/>
    <n v="24.79792132505176"/>
    <s v="EUR"/>
    <n v="17.464800326950023"/>
    <n v="115.82899999999999"/>
    <n v="-73.239769999999993"/>
    <n v="-11.236319999999999"/>
    <n v="-3.4881099999999998"/>
    <n v="0"/>
    <n v="0"/>
    <n v="0"/>
    <s v=""/>
    <n v="-1.8882699999999999"/>
    <n v="1.6021300000000001"/>
    <n v="-88.250340000000008"/>
    <n v="-76.021721692894403"/>
    <n v="-91.032291692894404"/>
    <n v="-5.2119299999999997"/>
    <n v="-4.5019775610566706"/>
    <n v="-8.3716899999999992"/>
    <n v="-7.4154029071981906"/>
    <n v="-1.5763400000000001"/>
    <n v="-1.8269040183297318"/>
    <n v="-13.744284486584593"/>
    <n v="0"/>
    <n v="0"/>
    <n v="0"/>
    <n v="0"/>
    <n v="0"/>
    <n v="0.85001682850693294"/>
    <n v="-4.1055812816884858"/>
    <n v="-4.8578734057723665"/>
    <n v="10.139510414748639"/>
    <n v="8.4655382645348276E-2"/>
    <s v="N"/>
    <s v="N"/>
  </r>
  <r>
    <n v="3425"/>
    <x v="0"/>
    <s v="EUROPE"/>
    <s v="EUROPE INCL TURKEY"/>
    <s v="IT"/>
    <s v="ITALY"/>
    <s v="Export"/>
    <s v="Y"/>
    <s v="CIF"/>
    <s v="IT- GENOVA"/>
    <n v="43898"/>
    <x v="2"/>
    <n v="2020"/>
    <n v="202054039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.0299999999999998"/>
    <n v="48.594760000000001"/>
    <n v="23.938305418719214"/>
    <s v="EUR"/>
    <n v="17.464800326950023"/>
    <n v="46.936999999999998"/>
    <n v="-28.489609999999999"/>
    <n v="-3.2610399999999999"/>
    <n v="-1.04739"/>
    <n v="0"/>
    <n v="0"/>
    <n v="0"/>
    <s v=""/>
    <n v="-4.4910300000000003"/>
    <n v="2.0478999999999998"/>
    <n v="-35.241170000000004"/>
    <n v="-29.57176411885375"/>
    <n v="-36.323324118853748"/>
    <n v="-2.1804000000000001"/>
    <n v="-1.8833928840425651"/>
    <n v="-2.7898900000000002"/>
    <n v="-2.4712045497101736"/>
    <n v="-0.55306999999999995"/>
    <n v="-0.64098215195809571"/>
    <n v="-4.9955795857108347"/>
    <n v="0"/>
    <n v="0"/>
    <n v="0"/>
    <n v="0"/>
    <n v="0"/>
    <n v="0.85001682850693294"/>
    <n v="-1.7255341618690736"/>
    <n v="-2.0417149096724434"/>
    <n v="5.2341413857629746"/>
    <n v="0.10770999559958676"/>
    <s v="N"/>
    <s v="N"/>
  </r>
  <r>
    <n v="3425"/>
    <x v="0"/>
    <s v="EUROPE"/>
    <s v="EUROPE INCL TURKEY"/>
    <s v="IT"/>
    <s v="ITALY"/>
    <s v="Export"/>
    <s v="Y"/>
    <s v="CIF"/>
    <s v="IT- GENOVA"/>
    <n v="43898"/>
    <x v="2"/>
    <n v="2020"/>
    <n v="202054039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3.06"/>
    <n v="312.63528000000002"/>
    <n v="23.938382848392038"/>
    <s v="EUR"/>
    <n v="17.464800326950023"/>
    <n v="301.96987999999999"/>
    <n v="-189.06144"/>
    <n v="-20.676780000000001"/>
    <n v="-6.4732500000000002"/>
    <n v="0"/>
    <n v="0"/>
    <n v="0"/>
    <s v=""/>
    <n v="-25.40605"/>
    <n v="13.712020000000001"/>
    <n v="-227.90550000000002"/>
    <n v="-196.24278140875995"/>
    <n v="-235.08684140875994"/>
    <n v="-14.07329"/>
    <n v="-12.156271436923221"/>
    <n v="-18.480119999999999"/>
    <n v="-16.369160297785925"/>
    <n v="-3.6403799999999999"/>
    <n v="-4.2190294290871186"/>
    <n v="-32.744461163796259"/>
    <n v="0"/>
    <n v="0"/>
    <n v="0"/>
    <n v="0"/>
    <n v="0"/>
    <n v="0.85001682850693294"/>
    <n v="-11.101219780300545"/>
    <n v="-13.135367842523211"/>
    <n v="31.668609584920617"/>
    <n v="0.1012957001683259"/>
    <s v="N"/>
    <s v="N"/>
  </r>
  <r>
    <n v="3425"/>
    <x v="0"/>
    <s v="EUROPE"/>
    <s v="EUROPE INCL TURKEY"/>
    <s v="IT"/>
    <s v="ITALY"/>
    <s v="Export"/>
    <s v="Y"/>
    <s v="CIF"/>
    <s v="IT- RAVENNA"/>
    <n v="43899"/>
    <x v="2"/>
    <n v="2020"/>
    <n v="2020540402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20.190000000000001"/>
    <n v="730.43592000000001"/>
    <n v="36.178104011887072"/>
    <s v="EUR"/>
    <n v="17.464800326950023"/>
    <n v="712.93601000000001"/>
    <n v="-375.04917"/>
    <n v="-34.920740000000002"/>
    <n v="-2.8877199999999998"/>
    <n v="0"/>
    <n v="-23.898250000000001"/>
    <n v="0"/>
    <s v=""/>
    <n v="50.625979999999998"/>
    <n v="-12.1348"/>
    <n v="-398.2647"/>
    <n v="-389.29510050196831"/>
    <n v="-412.51063050196831"/>
    <n v="-21.629899999999999"/>
    <n v="-18.683544185723846"/>
    <n v="-30.843630000000001"/>
    <n v="-27.320402878098133"/>
    <n v="-7.9991099999999999"/>
    <n v="-9.2705927668279315"/>
    <n v="-55.274539830649914"/>
    <n v="0"/>
    <n v="0"/>
    <n v="0"/>
    <n v="0"/>
    <n v="0"/>
    <n v="0.85001682850693294"/>
    <n v="-17.161839767554977"/>
    <n v="-20.30651429866337"/>
    <n v="242.34423536871842"/>
    <n v="0.33178028179216379"/>
    <s v="N"/>
    <s v="N"/>
  </r>
  <r>
    <n v="3425"/>
    <x v="0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08"/>
    <n v="52.325760000000002"/>
    <n v="25.156615384615385"/>
    <s v="EUR"/>
    <n v="17.464800326950023"/>
    <n v="50.580849999999998"/>
    <n v="-32.312869999999997"/>
    <n v="-4.6244100000000001"/>
    <n v="-1.31409"/>
    <n v="0"/>
    <n v="0"/>
    <n v="0"/>
    <s v=""/>
    <n v="-0.63890999999999998"/>
    <n v="1.19539"/>
    <n v="-37.694889999999994"/>
    <n v="-33.540247467170865"/>
    <n v="-38.922267467170869"/>
    <n v="-2.3450600000000001"/>
    <n v="-2.0256234253590431"/>
    <n v="-3.8359800000000002"/>
    <n v="-3.397801070507164"/>
    <n v="-0.71255999999999997"/>
    <n v="-0.82582357061359457"/>
    <n v="-6.2492480664798018"/>
    <n v="0"/>
    <n v="0"/>
    <n v="0"/>
    <n v="0"/>
    <n v="0"/>
    <n v="0.85001682850693294"/>
    <n v="-1.7680350032944205"/>
    <n v="-2.0920034542456567"/>
    <n v="5.0622410121036747"/>
    <n v="9.6744720231558501E-2"/>
    <s v="N"/>
    <s v="N"/>
  </r>
  <r>
    <n v="3425"/>
    <x v="0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03"/>
    <n v="73.512320000000003"/>
    <n v="24.261491749174919"/>
    <s v="EUR"/>
    <n v="17.464800326950023"/>
    <n v="70.977999999999994"/>
    <n v="-42.478189999999998"/>
    <n v="-4.8622199999999998"/>
    <n v="-1.5616699999999999"/>
    <n v="0"/>
    <n v="0"/>
    <n v="0"/>
    <s v=""/>
    <n v="-6.6962200000000003"/>
    <n v="3.0533999999999999"/>
    <n v="-52.544899999999998"/>
    <n v="-44.091688684957504"/>
    <n v="-54.158398684957504"/>
    <n v="-3.31535"/>
    <n v="-2.8637436241563559"/>
    <n v="-4.1598300000000004"/>
    <n v="-3.6846581126929276"/>
    <n v="-0.82465999999999995"/>
    <n v="-0.95574220520686937"/>
    <n v="-7.5041439420561531"/>
    <n v="0"/>
    <n v="0"/>
    <n v="0"/>
    <n v="0"/>
    <n v="0"/>
    <n v="0.85001682850693294"/>
    <n v="-2.5755509903760068"/>
    <n v="-3.0474858011367019"/>
    <n v="8.8022915718496435"/>
    <n v="0.11973899846787101"/>
    <s v="N"/>
    <s v="N"/>
  </r>
  <r>
    <n v="3425"/>
    <x v="0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93"/>
    <n v="86.096400000000003"/>
    <n v="29.384436860068259"/>
    <s v="EUR"/>
    <n v="17.464800326950023"/>
    <n v="83.643119999999996"/>
    <n v="-42.758299999999998"/>
    <n v="-4.6528299999999998"/>
    <n v="-1.4668000000000001"/>
    <n v="0"/>
    <n v="0"/>
    <n v="0"/>
    <s v=""/>
    <n v="-5.6141500000000004"/>
    <n v="3.2295099999999999"/>
    <n v="-51.262570000000004"/>
    <n v="-44.382438430121866"/>
    <n v="-52.886708430121864"/>
    <n v="-3.1495700000000002"/>
    <n v="-2.7205456456585679"/>
    <n v="-4.2260099999999996"/>
    <n v="-3.743278458692167"/>
    <n v="-0.83155999999999997"/>
    <n v="-0.96373898110957767"/>
    <n v="-7.4275630854603127"/>
    <n v="0"/>
    <n v="0"/>
    <n v="0"/>
    <n v="0"/>
    <n v="0"/>
    <n v="0.85001682850693294"/>
    <n v="-2.4905493075253138"/>
    <n v="-2.9469087119902766"/>
    <n v="22.83521977242755"/>
    <n v="0.26522850865341119"/>
    <s v="N"/>
    <s v="N"/>
  </r>
  <r>
    <n v="3425"/>
    <x v="0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8.01"/>
    <n v="289.71377999999999"/>
    <n v="36.169011235955054"/>
    <s v="EUR"/>
    <n v="17.464800326950023"/>
    <n v="283.00887"/>
    <n v="-148.84018"/>
    <n v="-13.86477"/>
    <n v="-1.1473599999999999"/>
    <n v="0"/>
    <n v="-9.4814399999999992"/>
    <n v="0"/>
    <s v=""/>
    <n v="20.207719999999998"/>
    <n v="-4.8517299999999999"/>
    <n v="-157.97775999999999"/>
    <n v="-154.49375033100605"/>
    <n v="-163.63133033100604"/>
    <n v="-8.5535999999999994"/>
    <n v="-7.3884559589738048"/>
    <n v="-12.23653"/>
    <n v="-10.838767338018714"/>
    <n v="-3.1726700000000001"/>
    <n v="-3.6769755077167301"/>
    <n v="-21.90419880470925"/>
    <n v="0"/>
    <n v="0"/>
    <n v="0"/>
    <n v="0"/>
    <n v="0"/>
    <n v="0.85001682850693294"/>
    <n v="-6.8086347963405327"/>
    <n v="-8.0562248406287065"/>
    <n v="96.122026023655991"/>
    <n v="0.33178272025464578"/>
    <s v="N"/>
    <s v="N"/>
  </r>
  <r>
    <n v="3425"/>
    <x v="0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ZSS"/>
    <n v="35"/>
    <s v="ZSS35"/>
    <n v="1"/>
    <s v="EG"/>
    <s v="L3"/>
    <s v="FERT"/>
    <s v="20ZSS351"/>
    <s v="METALLIZED"/>
    <s v="VALUE ADDED"/>
    <s v="ALIMENTARY PACKING"/>
    <s v="FLEXIBLE PACKAGING"/>
    <s v="MID &amp; STD BARRIER METAL FILMS"/>
    <n v="4.8499999999999996"/>
    <n v="175.54342"/>
    <n v="36.194519587628868"/>
    <s v="EUR"/>
    <n v="17.464800326950023"/>
    <n v="167.96981"/>
    <n v="-114.95022"/>
    <n v="-9.1496200000000005"/>
    <n v="-0.58604000000000001"/>
    <n v="0"/>
    <n v="-5.6651400000000001"/>
    <n v="0"/>
    <s v=""/>
    <n v="26.469429999999999"/>
    <n v="-2.154E-2"/>
    <n v="-103.90313"/>
    <n v="-119.31650841307919"/>
    <n v="-108.26941841307919"/>
    <n v="-5.27182"/>
    <n v="-4.5537095367608122"/>
    <n v="-6.4951299999999996"/>
    <n v="-5.7531998777582771"/>
    <n v="-1.59518"/>
    <n v="-1.8487386934032135"/>
    <n v="-12.155648107922303"/>
    <n v="0"/>
    <n v="0"/>
    <n v="0"/>
    <n v="0"/>
    <n v="0"/>
    <n v="0.85001682850693294"/>
    <n v="-4.1225816182586241"/>
    <n v="-4.8779888236016511"/>
    <n v="50.240364655396846"/>
    <n v="0.28619907630486435"/>
    <s v="N"/>
    <s v="N"/>
  </r>
  <r>
    <n v="3425"/>
    <x v="0"/>
    <s v="EUROPE"/>
    <s v="EUROPE INCL TURKEY"/>
    <s v="IT"/>
    <s v="ITALY"/>
    <s v="Export"/>
    <s v="Y"/>
    <s v="CIF"/>
    <s v="IT- GENOVA"/>
    <n v="43907"/>
    <x v="2"/>
    <n v="2020"/>
    <n v="2020540443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9.21"/>
    <n v="520.97082999999998"/>
    <n v="27.119772514315457"/>
    <s v="EUR"/>
    <n v="17.464800326950023"/>
    <n v="503.47086000000002"/>
    <n v="-316.07637999999997"/>
    <n v="0"/>
    <n v="-1.67601"/>
    <n v="0"/>
    <n v="0"/>
    <n v="0"/>
    <s v=""/>
    <n v="-10.156090000000001"/>
    <n v="7.3503800000000004"/>
    <n v="-320.55810000000002"/>
    <n v="-328.0822781674155"/>
    <n v="-332.56399816741549"/>
    <n v="-20.764060000000001"/>
    <n v="-17.93564614191564"/>
    <n v="-20.910049999999998"/>
    <n v="-18.521522602922413"/>
    <n v="-4.3040399999999996"/>
    <n v="-4.9881801965641284"/>
    <n v="-41.445348941402187"/>
    <n v="0"/>
    <n v="0"/>
    <n v="0"/>
    <n v="0"/>
    <n v="0"/>
    <n v="0.85001682850693294"/>
    <n v="-16.328823275618184"/>
    <n v="-19.320858825028399"/>
    <n v="127.6406240661539"/>
    <n v="0.24500531837099959"/>
    <s v="N"/>
    <s v="N"/>
  </r>
  <r>
    <n v="3425"/>
    <x v="0"/>
    <s v="EUROPE"/>
    <s v="EUROPE INCL TURKEY"/>
    <s v="IT"/>
    <s v="ITALY"/>
    <s v="Export"/>
    <s v="Y"/>
    <s v="CIF"/>
    <s v="IT- GIOIA TAURO"/>
    <n v="43909"/>
    <x v="2"/>
    <n v="2020"/>
    <n v="202054047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16"/>
    <n v="510.93515000000002"/>
    <n v="23.056640342960289"/>
    <s v="EUR"/>
    <n v="17.464800326950023"/>
    <n v="490.93517000000003"/>
    <n v="-311.06344000000001"/>
    <n v="-35.605499999999999"/>
    <n v="-11.436"/>
    <n v="0"/>
    <n v="0"/>
    <n v="0"/>
    <s v=""/>
    <n v="-49.036099999999998"/>
    <n v="22.359950000000001"/>
    <n v="-384.78108999999995"/>
    <n v="-322.87892581468179"/>
    <n v="-396.59657581468178"/>
    <n v="-23.994070000000001"/>
    <n v="-20.725674507988987"/>
    <n v="-30.475059999999999"/>
    <n v="-26.993934142453831"/>
    <n v="-6.0471399999999997"/>
    <n v="-7.0083512220729371"/>
    <n v="-54.727959872515761"/>
    <n v="0"/>
    <n v="0"/>
    <n v="0"/>
    <n v="0"/>
    <n v="0"/>
    <n v="0.85001682850693294"/>
    <n v="-18.836372919713636"/>
    <n v="-22.287882954847962"/>
    <n v="37.32273135795451"/>
    <n v="7.3047883587485624E-2"/>
    <s v="N"/>
    <s v="N"/>
  </r>
  <r>
    <n v="3425"/>
    <x v="0"/>
    <s v="EUROPE"/>
    <s v="EUROPE INCL TURKEY"/>
    <s v="IT"/>
    <s v="ITALY"/>
    <s v="Export"/>
    <s v="Y"/>
    <s v="CIF"/>
    <s v="IT-NAPOLI"/>
    <n v="43909"/>
    <x v="2"/>
    <n v="2020"/>
    <n v="202054047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93"/>
    <n v="47.798830000000002"/>
    <n v="24.766233160621763"/>
    <s v="EUR"/>
    <n v="17.464800326950023"/>
    <n v="45.985930000000003"/>
    <n v="-29.924479999999999"/>
    <n v="-4.28261"/>
    <n v="-1.21695"/>
    <n v="0"/>
    <n v="0"/>
    <n v="0"/>
    <s v=""/>
    <n v="-0.59177000000000002"/>
    <n v="1.1070899999999999"/>
    <n v="-34.908719999999995"/>
    <n v="-31.061136461304898"/>
    <n v="-36.045376461304897"/>
    <n v="-2.15767"/>
    <n v="-1.8637590919611637"/>
    <n v="-3.5540099999999999"/>
    <n v="-3.1480401312293509"/>
    <n v="-0.66086"/>
    <n v="-0.76590569899475147"/>
    <n v="-5.7777049221852668"/>
    <n v="0"/>
    <n v="0"/>
    <n v="0"/>
    <n v="0"/>
    <n v="0"/>
    <n v="0.85001682850693294"/>
    <n v="-1.6405324790183806"/>
    <n v="-1.9411378205260181"/>
    <n v="4.03461079598382"/>
    <n v="8.4408149655207459E-2"/>
    <s v="N"/>
    <s v="N"/>
  </r>
  <r>
    <n v="3425"/>
    <x v="0"/>
    <s v="EUROPE"/>
    <s v="EUROPE INCL TURKEY"/>
    <s v="IT"/>
    <s v="ITALY"/>
    <s v="Export"/>
    <s v="Y"/>
    <s v="CIF"/>
    <s v="IT-NAPOLI"/>
    <n v="43909"/>
    <x v="2"/>
    <n v="2020"/>
    <n v="202054047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43"/>
    <n v="177.85379"/>
    <n v="23.937253028263797"/>
    <s v="EUR"/>
    <n v="17.464800326950023"/>
    <n v="170.86913000000001"/>
    <n v="-104.35936"/>
    <n v="-11.945360000000001"/>
    <n v="-3.8366799999999999"/>
    <n v="0"/>
    <n v="0"/>
    <n v="0"/>
    <s v=""/>
    <n v="-16.451160000000002"/>
    <n v="7.5015900000000002"/>
    <n v="-129.09097"/>
    <n v="-108.32336341264556"/>
    <n v="-133.05497341264555"/>
    <n v="-8.20655"/>
    <n v="-7.0886800002474368"/>
    <n v="-10.221579999999999"/>
    <n v="-9.0539824155169253"/>
    <n v="-2.0271699999999999"/>
    <n v="-2.3493948125642197"/>
    <n v="-18.492057228328584"/>
    <n v="0"/>
    <n v="0"/>
    <n v="0"/>
    <n v="0"/>
    <n v="0"/>
    <n v="0.85001682850693294"/>
    <n v="-6.3156250358065114"/>
    <n v="-7.4728777235794368"/>
    <n v="18.833881635446431"/>
    <n v="0.10589530667548007"/>
    <s v="N"/>
    <s v="N"/>
  </r>
  <r>
    <n v="3425"/>
    <x v="0"/>
    <s v="EUROPE"/>
    <s v="EUROPE INCL TURKEY"/>
    <s v="IT"/>
    <s v="ITALY"/>
    <s v="Export"/>
    <s v="Y"/>
    <s v="CIF"/>
    <s v="IT-NAPOLI"/>
    <n v="43909"/>
    <x v="2"/>
    <n v="2020"/>
    <n v="202054047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29"/>
    <n v="102.54213"/>
    <n v="23.902594405594407"/>
    <s v="EUR"/>
    <n v="17.464800326950023"/>
    <n v="98.515110000000007"/>
    <n v="-62.562559999999998"/>
    <n v="-6.8078599999999998"/>
    <n v="-2.1461899999999998"/>
    <n v="0"/>
    <n v="0"/>
    <n v="0"/>
    <s v=""/>
    <n v="-8.2143300000000004"/>
    <n v="4.7252999999999998"/>
    <n v="-75.00564"/>
    <n v="-64.938946759595339"/>
    <n v="-77.382026759595334"/>
    <n v="-4.7033699999999996"/>
    <n v="-4.0626919780862583"/>
    <n v="-6.1852600000000004"/>
    <n v="-5.4787259186349102"/>
    <n v="-1.2178800000000001"/>
    <n v="-1.4114657154188905"/>
    <n v="-10.952883612140058"/>
    <n v="0"/>
    <n v="0"/>
    <n v="0"/>
    <n v="0"/>
    <n v="0"/>
    <n v="0.85001682850693294"/>
    <n v="-3.6465721942947424"/>
    <n v="-4.3147571243816669"/>
    <n v="9.8924625038829426"/>
    <n v="9.6472176888493952E-2"/>
    <s v="N"/>
    <s v="N"/>
  </r>
  <r>
    <n v="3425"/>
    <x v="0"/>
    <s v="EUROPE"/>
    <s v="EUROPE INCL TURKEY"/>
    <s v="IT"/>
    <s v="ITALY"/>
    <s v="Export"/>
    <s v="Y"/>
    <s v="CIF"/>
    <s v="IT-NAPOLI"/>
    <n v="43909"/>
    <x v="2"/>
    <n v="2020"/>
    <n v="202054047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7.64"/>
    <n v="182.71528000000001"/>
    <n v="23.915612565445027"/>
    <s v="EUR"/>
    <n v="17.464800326950023"/>
    <n v="175.53954999999999"/>
    <n v="-117.97615999999999"/>
    <n v="-9.2345799999999993"/>
    <n v="-3.3450199999999999"/>
    <n v="0"/>
    <n v="0"/>
    <n v="0"/>
    <s v=""/>
    <n v="-8.3545400000000001"/>
    <n v="5.9244700000000003"/>
    <n v="-132.98582999999999"/>
    <n v="-122.45738622494828"/>
    <n v="-137.46705622494829"/>
    <n v="-8.35764"/>
    <n v="-7.2191890035725113"/>
    <n v="-13.710990000000001"/>
    <n v="-12.144801719433632"/>
    <n v="-2.5051600000000001"/>
    <n v="-2.903362771076615"/>
    <n v="-22.267353494082759"/>
    <n v="0"/>
    <n v="0"/>
    <n v="0"/>
    <n v="0"/>
    <n v="0"/>
    <n v="0.85001682850693294"/>
    <n v="-6.4941285697929674"/>
    <n v="-7.6840896107869314"/>
    <n v="15.296780670182024"/>
    <n v="8.3719219707197035E-2"/>
    <s v="N"/>
    <s v="N"/>
  </r>
  <r>
    <n v="3425"/>
    <x v="0"/>
    <s v="EUROPE"/>
    <s v="EUROPE INCL TURKEY"/>
    <s v="IT"/>
    <s v="ITALY"/>
    <s v="Export"/>
    <s v="Y"/>
    <s v="CIF"/>
    <s v="IT- RAVENNA"/>
    <n v="43913"/>
    <x v="2"/>
    <n v="2020"/>
    <n v="202054050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4.45"/>
    <n v="347.22142000000002"/>
    <n v="24.029164013840834"/>
    <s v="EUR"/>
    <n v="17.464800326950023"/>
    <n v="333.96235000000001"/>
    <n v="-224.09943000000001"/>
    <n v="-32.071680000000001"/>
    <n v="-9.1135800000000007"/>
    <n v="0"/>
    <n v="0"/>
    <n v="0"/>
    <s v=""/>
    <n v="-4.4314099999999996"/>
    <n v="8.2905999999999995"/>
    <n v="-261.4255"/>
    <n v="-232.6116602905262"/>
    <n v="-269.93773029052619"/>
    <n v="-16.096620000000001"/>
    <n v="-13.903989894119077"/>
    <n v="-26.610769999999999"/>
    <n v="-23.571056885859655"/>
    <n v="-4.9462299999999999"/>
    <n v="-5.7324482425003929"/>
    <n v="-43.207495022479122"/>
    <n v="0"/>
    <n v="0"/>
    <n v="0"/>
    <n v="0"/>
    <n v="0"/>
    <n v="0.85001682850693294"/>
    <n v="-12.28274317192518"/>
    <n v="-14.533389381658528"/>
    <n v="19.542805305336181"/>
    <n v="5.6283409316557079E-2"/>
    <s v="N"/>
    <s v="N"/>
  </r>
  <r>
    <n v="3425"/>
    <x v="0"/>
    <s v="EUROPE"/>
    <s v="EUROPE INCL TURKEY"/>
    <s v="IT"/>
    <s v="ITALY"/>
    <s v="Export"/>
    <s v="Y"/>
    <s v="CIF"/>
    <s v="IT- RAVENNA"/>
    <n v="43913"/>
    <x v="2"/>
    <n v="2020"/>
    <n v="2020540509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1.32"/>
    <n v="30.900600000000001"/>
    <n v="23.409545454545455"/>
    <s v="EUR"/>
    <n v="17.464800326950023"/>
    <n v="29.687290000000001"/>
    <n v="-21.7621"/>
    <n v="-1.4980199999999999"/>
    <n v="-0.53712000000000004"/>
    <n v="0"/>
    <n v="0"/>
    <n v="0"/>
    <s v=""/>
    <n v="-0.10664999999999999"/>
    <n v="0.64763999999999999"/>
    <n v="-23.256250000000001"/>
    <n v="-22.588715252013181"/>
    <n v="-24.082865252013182"/>
    <n v="-1.4371"/>
    <n v="-1.2413428332680105"/>
    <n v="-2.2419799999999999"/>
    <n v="-1.9858815854242333"/>
    <n v="-0.41387000000000002"/>
    <n v="-0.47965589026867689"/>
    <n v="-3.7068803089609208"/>
    <n v="0"/>
    <n v="0"/>
    <n v="0"/>
    <n v="0"/>
    <n v="0"/>
    <n v="0.85001682850693294"/>
    <n v="-1.1220222136291516"/>
    <n v="-1.3276175767328207"/>
    <n v="1.7832368622930774"/>
    <n v="5.7708810259123687E-2"/>
    <s v="N"/>
    <s v="N"/>
  </r>
  <r>
    <n v="3425"/>
    <x v="0"/>
    <s v="EUROPE"/>
    <s v="EUROPE INCL TURKEY"/>
    <s v="IT"/>
    <s v="ITALY"/>
    <s v="Export"/>
    <s v="Y"/>
    <s v="CIF"/>
    <s v="IT- RAVENNA"/>
    <n v="43913"/>
    <x v="2"/>
    <n v="2020"/>
    <n v="2020540509"/>
    <s v="ZH"/>
    <s v="manufactured"/>
    <s v="BOPP"/>
    <s v="ZES"/>
    <n v="30"/>
    <s v="ZES30"/>
    <n v="1"/>
    <s v="EG"/>
    <s v="L3"/>
    <s v="FERT"/>
    <s v="20ZES301"/>
    <s v="METALLIZED"/>
    <s v="VALUE ADDED"/>
    <s v="ALIMENTARY PACKING"/>
    <s v="FLEXIBLE PACKAGING"/>
    <s v="MID &amp; STD BARRIER METAL FILMS"/>
    <n v="6.02"/>
    <n v="199.31764000000001"/>
    <n v="33.109242524916951"/>
    <s v="EUR"/>
    <n v="17.464800326950023"/>
    <n v="193.78997000000001"/>
    <n v="-162.43200999999999"/>
    <n v="-14.665139999999999"/>
    <n v="-1.4730099999999999"/>
    <n v="0"/>
    <n v="-7.1986100000000004"/>
    <n v="0"/>
    <s v=""/>
    <n v="61.12433"/>
    <n v="-2.9666700000000001"/>
    <n v="-127.61110999999998"/>
    <n v="-168.60185467864576"/>
    <n v="-133.78095467864577"/>
    <n v="-6.9155699999999998"/>
    <n v="-5.9735531678124385"/>
    <n v="-12.5288"/>
    <n v="-11.097651721899007"/>
    <n v="-3.1810200000000002"/>
    <n v="-3.6866527655120365"/>
    <n v="-20.757857655223482"/>
    <n v="0"/>
    <n v="0"/>
    <n v="0"/>
    <n v="0"/>
    <n v="0"/>
    <n v="0.85001682850693294"/>
    <n v="-5.117101307611736"/>
    <n v="-6.0547407666148336"/>
    <n v="38.724086899515925"/>
    <n v="0.19428329022717669"/>
    <s v="N"/>
    <s v="N"/>
  </r>
  <r>
    <n v="3425"/>
    <x v="0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14.95"/>
    <n v="371.21154999999999"/>
    <n v="24.830204013377926"/>
    <s v="EUR"/>
    <n v="17.464800326950023"/>
    <n v="357.78992"/>
    <n v="-310.59791999999999"/>
    <n v="0"/>
    <n v="-2.1142300000000001"/>
    <n v="0"/>
    <n v="0"/>
    <n v="0"/>
    <s v=""/>
    <n v="42.469250000000002"/>
    <n v="1.22081"/>
    <n v="-269.02209000000005"/>
    <n v="-322.39572342501731"/>
    <n v="-280.81989342501731"/>
    <n v="-16.402799999999999"/>
    <n v="-14.168463033559615"/>
    <n v="-19.7928"/>
    <n v="-17.531894594949449"/>
    <n v="-4.3636600000000003"/>
    <n v="-5.057276976175646"/>
    <n v="-36.757634604684711"/>
    <n v="0"/>
    <n v="0"/>
    <n v="0"/>
    <n v="0"/>
    <n v="0"/>
    <n v="0.85001682850693294"/>
    <n v="-12.707751586178647"/>
    <n v="-15.036274827390658"/>
    <n v="38.597747142907309"/>
    <n v="0.10397776454667779"/>
    <s v="N"/>
    <s v="N"/>
  </r>
  <r>
    <n v="3425"/>
    <x v="0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79"/>
    <n v="90.993179999999995"/>
    <n v="24.008754617414247"/>
    <s v="EUR"/>
    <n v="17.464800326950023"/>
    <n v="87.594380000000001"/>
    <n v="-58.727690000000003"/>
    <n v="-8.4047300000000007"/>
    <n v="-2.3883200000000002"/>
    <n v="0"/>
    <n v="0"/>
    <n v="0"/>
    <s v=""/>
    <n v="-1.16127"/>
    <n v="2.1726200000000002"/>
    <n v="-68.509389999999996"/>
    <n v="-60.958412415093306"/>
    <n v="-70.740112415093307"/>
    <n v="-4.2644900000000003"/>
    <n v="-3.6835948083244721"/>
    <n v="-6.9751599999999998"/>
    <n v="-6.1783966847999077"/>
    <n v="-1.2971600000000001"/>
    <n v="-1.5033475115879791"/>
    <n v="-11.365339004712359"/>
    <n v="0"/>
    <n v="0"/>
    <n v="0"/>
    <n v="0"/>
    <n v="0"/>
    <n v="0.85001682850693294"/>
    <n v="-3.2215637800412757"/>
    <n v="-3.8118716786495379"/>
    <n v="5.0758569015447907"/>
    <n v="5.5782827916826198E-2"/>
    <s v="N"/>
    <s v="N"/>
  </r>
  <r>
    <n v="3425"/>
    <x v="0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22"/>
    <n v="28.5076"/>
    <n v="23.366885245901639"/>
    <s v="EUR"/>
    <n v="17.464800326950023"/>
    <n v="27.41292"/>
    <n v="-17.123249999999999"/>
    <n v="-1.9599899999999999"/>
    <n v="-0.62953000000000003"/>
    <n v="0"/>
    <n v="0"/>
    <n v="0"/>
    <s v=""/>
    <n v="-2.6992600000000002"/>
    <n v="1.2308399999999999"/>
    <n v="-21.181189999999997"/>
    <n v="-17.773662396507444"/>
    <n v="-21.831602396507442"/>
    <n v="-1.31037"/>
    <n v="-1.1318755886364227"/>
    <n v="-1.6768099999999999"/>
    <n v="-1.4852702081442335"/>
    <n v="-0.33239999999999997"/>
    <n v="-0.38523598696525041"/>
    <n v="-3.002381783745907"/>
    <n v="0"/>
    <n v="0"/>
    <n v="0"/>
    <n v="0"/>
    <n v="0"/>
    <n v="0.85001682850693294"/>
    <n v="-1.0370205307784581"/>
    <n v="-1.2270404875863947"/>
    <n v="2.4465753321602559"/>
    <n v="8.5821862666806609E-2"/>
    <s v="N"/>
    <s v="N"/>
  </r>
  <r>
    <n v="3425"/>
    <x v="0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05"/>
    <n v="24.590530000000001"/>
    <n v="23.419552380952382"/>
    <s v="EUR"/>
    <n v="17.464800326950023"/>
    <n v="23.646070000000002"/>
    <n v="-15.3582"/>
    <n v="-1.6712400000000001"/>
    <n v="-0.52685000000000004"/>
    <n v="0"/>
    <n v="0"/>
    <n v="0"/>
    <s v=""/>
    <n v="-2.0165199999999999"/>
    <n v="1.1599999999999999"/>
    <n v="-18.41281"/>
    <n v="-15.941568441624145"/>
    <n v="-18.996178441624146"/>
    <n v="-1.1435599999999999"/>
    <n v="-0.98778791344510897"/>
    <n v="-1.5188299999999999"/>
    <n v="-1.3453360549112341"/>
    <n v="-0.29925000000000002"/>
    <n v="-0.34681669404136944"/>
    <n v="-2.6799406623977124"/>
    <n v="0"/>
    <n v="0"/>
    <n v="0"/>
    <n v="0"/>
    <n v="0"/>
    <n v="0.85001682850693294"/>
    <n v="-0.89251766993227966"/>
    <n v="-1.0560594360374711"/>
    <n v="1.8583514599406719"/>
    <n v="7.5571834358213172E-2"/>
    <s v="N"/>
    <s v="N"/>
  </r>
  <r>
    <n v="3425"/>
    <x v="0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1.27"/>
    <n v="29.69472"/>
    <n v="23.381669291338582"/>
    <s v="EUR"/>
    <n v="17.464800326950023"/>
    <n v="28.55424"/>
    <n v="-19.62715"/>
    <n v="-1.5363199999999999"/>
    <n v="-0.55649000000000004"/>
    <n v="0"/>
    <n v="0"/>
    <n v="0"/>
    <s v=""/>
    <n v="-1.3898999999999999"/>
    <n v="0.98563000000000001"/>
    <n v="-22.124230000000001"/>
    <n v="-20.372670953563787"/>
    <n v="-22.869750953563788"/>
    <n v="-1.3569100000000001"/>
    <n v="-1.1720760586526311"/>
    <n v="-2.2806099999999998"/>
    <n v="-2.0200989315401392"/>
    <n v="-0.41652"/>
    <n v="-0.48272711579652861"/>
    <n v="-3.6749021059892986"/>
    <n v="0"/>
    <n v="0"/>
    <n v="0"/>
    <n v="0"/>
    <n v="0"/>
    <n v="0.85001682850693294"/>
    <n v="-1.0795213722038048"/>
    <n v="-1.2773290321596078"/>
    <n v="1.8727379082873061"/>
    <n v="6.3066360224555279E-2"/>
    <s v="N"/>
    <s v="N"/>
  </r>
  <r>
    <n v="3425"/>
    <x v="0"/>
    <s v="EUROPE"/>
    <s v="EUROPE INCL TURKEY"/>
    <s v="IT"/>
    <s v="ITALY"/>
    <s v="Export"/>
    <s v="Y"/>
    <s v="CIF"/>
    <s v="IT- VENICE"/>
    <n v="43913"/>
    <x v="2"/>
    <n v="2020"/>
    <n v="202054051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5.58"/>
    <n v="162.10527999999999"/>
    <n v="29.051125448028671"/>
    <s v="EUR"/>
    <n v="17.464800326950023"/>
    <n v="156.82467"/>
    <n v="-90.752750000000006"/>
    <n v="-16.482669999999999"/>
    <n v="-4.2590899999999996"/>
    <n v="0"/>
    <n v="0"/>
    <n v="0"/>
    <s v=""/>
    <n v="3.74085"/>
    <n v="3.0955300000000001"/>
    <n v="-104.65813000000001"/>
    <n v="-94.199917659009898"/>
    <n v="-108.10529765900989"/>
    <n v="-6.1711600000000004"/>
    <n v="-5.3305443176885507"/>
    <n v="-12.01558"/>
    <n v="-10.643056164725694"/>
    <n v="-2.2693400000000001"/>
    <n v="-2.6300584676886927"/>
    <n v="-18.603658950102936"/>
    <n v="0"/>
    <n v="0"/>
    <n v="0"/>
    <n v="0"/>
    <n v="0"/>
    <n v="0.85001682850693294"/>
    <n v="-4.7430939030686856"/>
    <n v="-5.6122015743705598"/>
    <n v="29.784121816516603"/>
    <n v="0.18373319990882842"/>
    <s v="N"/>
    <s v="N"/>
  </r>
  <r>
    <n v="3425"/>
    <x v="0"/>
    <s v="EUROPE"/>
    <s v="EUROPE INCL TURKEY"/>
    <s v="IT"/>
    <s v="ITALY"/>
    <s v="Export"/>
    <s v="Y"/>
    <s v="CIF"/>
    <s v="IT- VENICE"/>
    <n v="43913"/>
    <x v="2"/>
    <n v="2020"/>
    <n v="202054051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03"/>
    <n v="99.173919999999995"/>
    <n v="24.60891315136476"/>
    <s v="EUR"/>
    <n v="17.464800326950023"/>
    <n v="95.362290000000002"/>
    <n v="-62.46996"/>
    <n v="-8.9403000000000006"/>
    <n v="-2.5405099999999998"/>
    <n v="0"/>
    <n v="0"/>
    <n v="0"/>
    <s v=""/>
    <n v="-1.2352700000000001"/>
    <n v="2.31108"/>
    <n v="-72.874959999999987"/>
    <n v="-64.842829425682879"/>
    <n v="-75.24782942568288"/>
    <n v="-4.4932600000000003"/>
    <n v="-3.8812024904389544"/>
    <n v="-7.4184700000000001"/>
    <n v="-6.571067968948034"/>
    <n v="-1.3790899999999999"/>
    <n v="-1.5983005332849194"/>
    <n v="-12.050570992671908"/>
    <n v="0"/>
    <n v="0"/>
    <n v="0"/>
    <n v="0"/>
    <n v="0"/>
    <n v="0.85001682850693294"/>
    <n v="-3.4255678188829402"/>
    <n v="-4.0532566926009608"/>
    <n v="7.8222628890442465"/>
    <n v="7.8874192822510666E-2"/>
    <s v="N"/>
    <s v="N"/>
  </r>
  <r>
    <n v="3425"/>
    <x v="0"/>
    <s v="EUROPE"/>
    <s v="EUROPE INCL TURKEY"/>
    <s v="IT"/>
    <s v="ITALY"/>
    <s v="Export"/>
    <s v="Y"/>
    <s v="CIF"/>
    <s v="IT- VENICE"/>
    <n v="43913"/>
    <x v="2"/>
    <n v="2020"/>
    <n v="202054051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16"/>
    <n v="75.215729999999994"/>
    <n v="23.802446202531641"/>
    <s v="EUR"/>
    <n v="17.464800326950023"/>
    <n v="72.226389999999995"/>
    <n v="-44.345170000000003"/>
    <n v="-5.0759100000000004"/>
    <n v="-1.63032"/>
    <n v="0"/>
    <n v="0"/>
    <n v="0"/>
    <s v=""/>
    <n v="-6.9906100000000002"/>
    <n v="3.18764"/>
    <n v="-54.854370000000003"/>
    <n v="-46.029584366036246"/>
    <n v="-56.538784366036246"/>
    <n v="-3.3993799999999998"/>
    <n v="-2.936327326250511"/>
    <n v="-4.3429700000000002"/>
    <n v="-3.8468782723529578"/>
    <n v="-0.86112"/>
    <n v="-0.99799763265799168"/>
    <n v="-7.7812032312614603"/>
    <n v="0"/>
    <n v="0"/>
    <n v="0"/>
    <n v="0"/>
    <n v="0"/>
    <n v="0.85001682850693294"/>
    <n v="-2.6860531780819081"/>
    <n v="-3.1782360170270554"/>
    <n v="7.7175063856752306"/>
    <n v="0.10260495225766247"/>
    <s v="N"/>
    <s v="N"/>
  </r>
  <r>
    <n v="3425"/>
    <x v="0"/>
    <s v="EUROPE"/>
    <s v="EUROPE INCL TURKEY"/>
    <s v="IT"/>
    <s v="ITALY"/>
    <s v="Export"/>
    <s v="Y"/>
    <s v="CIF"/>
    <s v="IT- VENICE"/>
    <n v="43913"/>
    <x v="2"/>
    <n v="2020"/>
    <n v="202054051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8.3699999999999992"/>
    <n v="275.74295999999998"/>
    <n v="32.944200716845877"/>
    <s v="EUR"/>
    <n v="17.464800326950023"/>
    <n v="267.82465999999999"/>
    <n v="-157.28729999999999"/>
    <n v="-17.874099999999999"/>
    <n v="-1.8023100000000001"/>
    <n v="0"/>
    <n v="-9.9842700000000004"/>
    <n v="0"/>
    <s v=""/>
    <n v="29.61862"/>
    <n v="-6.1060499999999998"/>
    <n v="-163.43541000000002"/>
    <n v="-163.26172715215776"/>
    <n v="-169.40983715215776"/>
    <n v="-9.0404099999999996"/>
    <n v="-7.8089542573964614"/>
    <n v="-15.541180000000001"/>
    <n v="-13.765931532735971"/>
    <n v="-4.0273399999999997"/>
    <n v="-4.6674978933352333"/>
    <n v="-26.242383683467668"/>
    <n v="0"/>
    <n v="0"/>
    <n v="0"/>
    <n v="0"/>
    <n v="0"/>
    <n v="0.85001682850693294"/>
    <n v="-7.114640854603028"/>
    <n v="-8.4183023615558401"/>
    <n v="71.672436802818709"/>
    <n v="0.2599248111459263"/>
    <s v="N"/>
    <s v="N"/>
  </r>
  <r>
    <n v="3425"/>
    <x v="0"/>
    <s v="EUROPE"/>
    <s v="EUROPE INCL TURKEY"/>
    <s v="IT"/>
    <s v="ITALY"/>
    <s v="Export"/>
    <s v="Y"/>
    <s v="CIF"/>
    <s v="IT- GIOIA TAURO"/>
    <n v="43914"/>
    <x v="2"/>
    <n v="2020"/>
    <n v="202054051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15"/>
    <n v="502.28381000000002"/>
    <n v="22.676469977426638"/>
    <s v="EUR"/>
    <n v="17.464800326950023"/>
    <n v="482.28388999999999"/>
    <n v="-310.98626999999999"/>
    <n v="-35.596670000000003"/>
    <n v="-11.43317"/>
    <n v="0"/>
    <n v="0"/>
    <n v="0"/>
    <s v=""/>
    <n v="-49.02384"/>
    <n v="22.354379999999999"/>
    <n v="-384.68557000000004"/>
    <n v="-322.7988245764742"/>
    <n v="-396.4981245764742"/>
    <n v="-23.98847"/>
    <n v="-20.720837322082438"/>
    <n v="-30.456410000000002"/>
    <n v="-26.977414507324099"/>
    <n v="-6.03871"/>
    <n v="-6.9985812480352809"/>
    <n v="-54.696833077441816"/>
    <n v="0"/>
    <n v="0"/>
    <n v="0"/>
    <n v="0"/>
    <n v="0"/>
    <n v="0.85001682850693294"/>
    <n v="-18.827872751428565"/>
    <n v="-22.277825245933318"/>
    <n v="28.811027100150685"/>
    <n v="5.7360055264673339E-2"/>
    <s v="N"/>
    <s v="N"/>
  </r>
  <r>
    <n v="3425"/>
    <x v="0"/>
    <s v="EUROPE"/>
    <s v="EUROPE INCL TURKEY"/>
    <s v="IT"/>
    <s v="ITALY"/>
    <s v="Export"/>
    <s v="Y"/>
    <s v="CIF"/>
    <s v="IT- GENOVA"/>
    <n v="43916"/>
    <x v="2"/>
    <n v="2020"/>
    <n v="2020540548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21.48"/>
    <n v="547.11914999999999"/>
    <n v="25.471096368715084"/>
    <s v="EUR"/>
    <n v="17.464800326950023"/>
    <n v="527.11922000000004"/>
    <n v="-365.05752999999999"/>
    <n v="0"/>
    <n v="-1.3768400000000001"/>
    <n v="0"/>
    <n v="0"/>
    <n v="0"/>
    <s v=""/>
    <n v="35.047559999999997"/>
    <n v="1.71462"/>
    <n v="-329.67219"/>
    <n v="-378.9239363743967"/>
    <n v="-343.53859637439672"/>
    <n v="-23.00939"/>
    <n v="-19.875124468978239"/>
    <n v="-14.74488"/>
    <n v="-13.060591830118945"/>
    <n v="-3.2197100000000001"/>
    <n v="-3.7314926582186718"/>
    <n v="-36.66720895731585"/>
    <n v="0"/>
    <n v="0"/>
    <n v="0"/>
    <n v="0"/>
    <n v="0"/>
    <n v="0.85001682850693294"/>
    <n v="-18.258361476328918"/>
    <n v="-21.603958748652261"/>
    <n v="145.30938591963519"/>
    <n v="0.26559001986977643"/>
    <s v="N"/>
    <s v="N"/>
  </r>
  <r>
    <n v="3425"/>
    <x v="0"/>
    <s v="EUROPE"/>
    <s v="EUROPE INCL TURKEY"/>
    <s v="IT"/>
    <s v="ITALY"/>
    <s v="Export"/>
    <s v="Y"/>
    <s v="CIF"/>
    <s v="IT- RAVENNA"/>
    <n v="43916"/>
    <x v="2"/>
    <n v="2020"/>
    <n v="202054054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8"/>
    <n v="501.40866999999997"/>
    <n v="23.000397706422017"/>
    <s v="EUR"/>
    <n v="17.464800326950023"/>
    <n v="481.40857"/>
    <n v="-306.07736999999997"/>
    <n v="-35.034770000000002"/>
    <n v="-11.252689999999999"/>
    <n v="0"/>
    <n v="0"/>
    <n v="0"/>
    <s v=""/>
    <n v="-48.249879999999997"/>
    <n v="22.001539999999999"/>
    <n v="-378.61316999999997"/>
    <n v="-317.70346409652933"/>
    <n v="-390.23926409652933"/>
    <n v="-23.937930000000001"/>
    <n v="-20.67718171927584"/>
    <n v="-29.960370000000001"/>
    <n v="-26.538036501439194"/>
    <n v="-5.9338199999999999"/>
    <n v="-6.8770186647838214"/>
    <n v="-54.092236885498849"/>
    <n v="0"/>
    <n v="0"/>
    <n v="0"/>
    <n v="0"/>
    <n v="0"/>
    <n v="0.85001682850693294"/>
    <n v="-18.530366861451139"/>
    <n v="-21.925805433920829"/>
    <n v="35.151363584050969"/>
    <n v="7.010521693621885E-2"/>
    <s v="N"/>
    <s v="N"/>
  </r>
  <r>
    <n v="3425"/>
    <x v="0"/>
    <s v="EUROPE"/>
    <s v="EUROPE INCL TURKEY"/>
    <s v="IT"/>
    <s v="ITALY"/>
    <s v="Export"/>
    <s v="Y"/>
    <s v="CIF"/>
    <s v="IT- GENOVA"/>
    <n v="43916"/>
    <x v="2"/>
    <n v="2020"/>
    <n v="2020540553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9.3"/>
    <n v="507.25085000000001"/>
    <n v="26.282427461139896"/>
    <s v="EUR"/>
    <n v="17.464800326950023"/>
    <n v="487.25092000000001"/>
    <n v="-330.81772999999998"/>
    <n v="0"/>
    <n v="-1.77494"/>
    <n v="0"/>
    <n v="0"/>
    <n v="0"/>
    <s v=""/>
    <n v="-1.0102800000000001"/>
    <n v="11.234030000000001"/>
    <n v="-322.36892"/>
    <n v="-343.3835660753042"/>
    <n v="-334.93475607530422"/>
    <n v="-20.975570000000001"/>
    <n v="-18.118344926039583"/>
    <n v="-22.105399999999999"/>
    <n v="-19.580329351036518"/>
    <n v="-4.6183100000000001"/>
    <n v="-5.3524043651067563"/>
    <n v="-43.051078642182858"/>
    <n v="0"/>
    <n v="0"/>
    <n v="0"/>
    <n v="0"/>
    <n v="0"/>
    <n v="0.85001682850693294"/>
    <n v="-16.405324790183805"/>
    <n v="-19.411378205260181"/>
    <n v="109.85363707725276"/>
    <n v="0.21656668900062515"/>
    <s v="N"/>
    <s v="N"/>
  </r>
  <r>
    <n v="3425"/>
    <x v="0"/>
    <s v="EUROPE"/>
    <s v="EUROPE INCL TURKEY"/>
    <s v="IT"/>
    <s v="ITALY"/>
    <s v="Export"/>
    <s v="Y"/>
    <s v="CIF"/>
    <s v="IT- GENOVA"/>
    <n v="43918"/>
    <x v="2"/>
    <n v="2020"/>
    <n v="2020540564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0.76"/>
    <n v="507.18626999999998"/>
    <n v="24.430937861271673"/>
    <s v="EUR"/>
    <n v="17.464800326950023"/>
    <n v="487.18635"/>
    <n v="-361.84089"/>
    <n v="0"/>
    <n v="-1.6343099999999999"/>
    <n v="0"/>
    <n v="0"/>
    <n v="0"/>
    <s v=""/>
    <n v="27.656559999999999"/>
    <n v="-0.94616"/>
    <n v="-336.76480000000004"/>
    <n v="-375.58511498178132"/>
    <n v="-350.50902498178129"/>
    <n v="-23.399190000000001"/>
    <n v="-20.211827159401921"/>
    <n v="-13.55096"/>
    <n v="-12.003051734993342"/>
    <n v="-3.0658500000000002"/>
    <n v="-3.553176145118571"/>
    <n v="-35.768055039513833"/>
    <n v="0"/>
    <n v="0"/>
    <n v="0"/>
    <n v="0"/>
    <n v="0"/>
    <n v="0.85001682850693294"/>
    <n v="-17.646349359803928"/>
    <n v="-20.879803706797997"/>
    <n v="100.02938627190686"/>
    <n v="0.19722416040936372"/>
    <s v="N"/>
    <s v="N"/>
  </r>
  <r>
    <n v="3425"/>
    <x v="0"/>
    <s v="EUROPE"/>
    <s v="EUROPE INCL TURKEY"/>
    <s v="IT"/>
    <s v="ITALY"/>
    <s v="Export"/>
    <s v="Y"/>
    <s v="CIF"/>
    <s v="IT- RAVENNA"/>
    <n v="43918"/>
    <x v="2"/>
    <n v="2020"/>
    <n v="2020540568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21.84"/>
    <n v="577.59330999999997"/>
    <n v="26.446580128205127"/>
    <s v="EUR"/>
    <n v="17.464800326950023"/>
    <n v="557.59339"/>
    <n v="-371.20024000000001"/>
    <n v="0"/>
    <n v="-1.40001"/>
    <n v="0"/>
    <n v="0"/>
    <n v="0"/>
    <s v=""/>
    <n v="35.637270000000001"/>
    <n v="1.74346"/>
    <n v="-335.21951999999999"/>
    <n v="-385.29997210007093"/>
    <n v="-349.31925210007091"/>
    <n v="-24.2377"/>
    <n v="-20.936118008419776"/>
    <n v="-15.00342"/>
    <n v="-13.289599147354416"/>
    <n v="-3.2804000000000002"/>
    <n v="-3.8018295175716235"/>
    <n v="-38.027546673345817"/>
    <n v="0"/>
    <n v="0"/>
    <n v="0"/>
    <n v="0"/>
    <n v="0"/>
    <n v="0.85001682850693294"/>
    <n v="-18.564367534591415"/>
    <n v="-21.966036269579398"/>
    <n v="168.28047495700383"/>
    <n v="0.29134768710704739"/>
    <s v="N"/>
    <s v="N"/>
  </r>
  <r>
    <n v="3425"/>
    <x v="0"/>
    <s v="EUROPE"/>
    <s v="EUROPE INCL TURKEY"/>
    <s v="IT"/>
    <s v="ITALY"/>
    <s v="Export"/>
    <s v="Y"/>
    <s v="CIF"/>
    <s v="IT-SALERNO"/>
    <n v="43918"/>
    <x v="2"/>
    <n v="2020"/>
    <n v="20205405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1.59"/>
    <n v="513.93326999999999"/>
    <n v="23.804227420101899"/>
    <s v="EUR"/>
    <n v="17.464800326950023"/>
    <n v="493.93333999999999"/>
    <n v="-334.90769"/>
    <n v="-47.929870000000001"/>
    <n v="-13.61989"/>
    <n v="0"/>
    <n v="0"/>
    <n v="0"/>
    <s v=""/>
    <n v="-6.6225699999999996"/>
    <n v="12.389989999999999"/>
    <n v="-390.69002999999998"/>
    <n v="-347.62887980109923"/>
    <n v="-403.41121980109926"/>
    <n v="-24.098590000000002"/>
    <n v="-20.815957127801926"/>
    <n v="-39.771889999999999"/>
    <n v="-35.228799529218911"/>
    <n v="-7.3939000000000004"/>
    <n v="-8.569182803918066"/>
    <n v="-64.613939460938909"/>
    <n v="0"/>
    <n v="0"/>
    <n v="0"/>
    <n v="0"/>
    <n v="0"/>
    <n v="0.85001682850693294"/>
    <n v="-18.351863327464681"/>
    <n v="-21.714593546713331"/>
    <n v="24.193517191248489"/>
    <n v="4.7075211128574122E-2"/>
    <s v="N"/>
    <s v="N"/>
  </r>
  <r>
    <n v="3425"/>
    <x v="0"/>
    <s v="EUROPE"/>
    <s v="EUROPE INCL TURKEY"/>
    <s v="IT"/>
    <s v="ITALY"/>
    <s v="Export"/>
    <s v="Y"/>
    <s v="CIF"/>
    <s v="IT-NAPOLI"/>
    <n v="43920"/>
    <x v="2"/>
    <n v="2020"/>
    <n v="2020540581"/>
    <s v="ZH"/>
    <s v="manufactured"/>
    <s v="BOPP"/>
    <s v="TNS"/>
    <n v="25"/>
    <s v="TNS25"/>
    <s v="1"/>
    <s v="EG"/>
    <s v="L3"/>
    <s v="FERT"/>
    <s v="10TNS251"/>
    <s v="TRANSPARENT COMMODITIES"/>
    <s v="STANDARD"/>
    <s v="ALIMENTARY PACKING"/>
    <s v="FLEXIBLE PACKAGING"/>
    <s v="TREATED CLEAR STANDARD"/>
    <n v="21.21"/>
    <n v="515.59451000000001"/>
    <n v="24.309029231494577"/>
    <s v="EUR"/>
    <n v="17.464800326950023"/>
    <n v="495.59446000000003"/>
    <n v="-368.39075000000003"/>
    <n v="0"/>
    <n v="-1.89916"/>
    <n v="0"/>
    <n v="0"/>
    <n v="0"/>
    <s v=""/>
    <n v="11.07391"/>
    <n v="4.6405799999999999"/>
    <n v="-354.57542000000001"/>
    <n v="-382.38376596126176"/>
    <n v="-368.56843596126174"/>
    <n v="-23.199310000000001"/>
    <n v="-20.039174173866044"/>
    <n v="-17.617979999999999"/>
    <n v="-15.605501411418674"/>
    <n v="-3.79922"/>
    <n v="-4.4031175282735218"/>
    <n v="-40.047793113558235"/>
    <n v="0"/>
    <n v="0"/>
    <n v="0"/>
    <n v="0"/>
    <n v="0"/>
    <n v="0.85001682850693294"/>
    <n v="-18.028856932632049"/>
    <n v="-21.332400607956917"/>
    <n v="85.645880317223117"/>
    <n v="0.16611092371255681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.48"/>
    <n v="60.408270000000002"/>
    <n v="24.358173387096777"/>
    <s v="EUR"/>
    <n v="17.464800326950023"/>
    <n v="57.993040000000001"/>
    <n v="-34.775700000000001"/>
    <n v="-3.9805600000000001"/>
    <n v="-1.2785"/>
    <n v="0"/>
    <n v="0"/>
    <n v="0"/>
    <s v=""/>
    <n v="-5.4819899999999997"/>
    <n v="2.49973"/>
    <n v="-43.017020000000002"/>
    <n v="-36.096626014467112"/>
    <n v="-44.337946014467114"/>
    <n v="-2.6589100000000001"/>
    <n v="-2.2967217819251591"/>
    <n v="-3.4052699999999998"/>
    <n v="-3.016290504998965"/>
    <n v="-0.67496"/>
    <n v="-0.78224693670898149"/>
    <n v="-6.0952592236331053"/>
    <n v="0"/>
    <n v="0"/>
    <n v="0"/>
    <n v="0"/>
    <n v="0"/>
    <n v="0.85001682850693294"/>
    <n v="-2.1080417346971938"/>
    <n v="-2.49431181083136"/>
    <n v="7.4807529510684221"/>
    <n v="0.12383656991117974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0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0.75"/>
    <n v="24.67963"/>
    <n v="32.906173333333335"/>
    <s v="EUR"/>
    <n v="17.464800326950023"/>
    <n v="23.94914"/>
    <n v="-10.93554"/>
    <n v="-1.18997"/>
    <n v="-0.37513000000000002"/>
    <n v="0"/>
    <n v="0"/>
    <n v="0"/>
    <s v=""/>
    <n v="-1.4357800000000001"/>
    <n v="0.82591999999999999"/>
    <n v="-13.1105"/>
    <n v="-11.350917383294821"/>
    <n v="-13.525877383294821"/>
    <n v="-0.81081000000000003"/>
    <n v="-0.70036405444439198"/>
    <n v="-1.0774999999999999"/>
    <n v="-0.95441859797795314"/>
    <n v="-0.21060000000000001"/>
    <n v="-0.24407550798700886"/>
    <n v="-1.898858160409354"/>
    <n v="0"/>
    <n v="0"/>
    <n v="0"/>
    <n v="0"/>
    <n v="0"/>
    <n v="0.85001682850693294"/>
    <n v="-0.63751262138019971"/>
    <n v="-0.75432816859819352"/>
    <n v="8.5005662876976302"/>
    <n v="0.34443653684020509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0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12.59"/>
    <n v="478.83078999999998"/>
    <n v="38.032628276409845"/>
    <s v="EUR"/>
    <n v="17.464800326950023"/>
    <n v="466.55567000000002"/>
    <n v="-234.08044000000001"/>
    <n v="-21.805"/>
    <n v="-1.8044500000000001"/>
    <n v="0"/>
    <n v="-14.91136"/>
    <n v="0"/>
    <s v=""/>
    <n v="31.780619999999999"/>
    <n v="-7.6301800000000002"/>
    <n v="-248.45080999999999"/>
    <n v="-242.97179064639701"/>
    <n v="-257.34216064639702"/>
    <n v="-13.505739999999999"/>
    <n v="-11.666031283126506"/>
    <n v="-19.2483"/>
    <n v="-17.049592110866858"/>
    <n v="-4.9921100000000003"/>
    <n v="-5.7856210074882561"/>
    <n v="-34.501244401481614"/>
    <n v="0"/>
    <n v="0"/>
    <n v="0"/>
    <n v="0"/>
    <n v="0"/>
    <n v="0.85001682850693294"/>
    <n v="-10.701711870902285"/>
    <n v="-12.662655523535008"/>
    <n v="174.32472942858635"/>
    <n v="0.36406332480955611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0"/>
    <s v="ZH"/>
    <s v="manufactured"/>
    <s v="BOPP"/>
    <s v="ZSS"/>
    <n v="35"/>
    <s v="ZSS35"/>
    <n v="1"/>
    <s v="EG"/>
    <s v="L3"/>
    <s v="FERT"/>
    <s v="20ZSS351"/>
    <s v="METALLIZED"/>
    <s v="VALUE ADDED"/>
    <s v="ALIMENTARY PACKING"/>
    <s v="FLEXIBLE PACKAGING"/>
    <s v="MID &amp; STD BARRIER METAL FILMS"/>
    <n v="4.7"/>
    <n v="178.62508"/>
    <n v="38.005336170212765"/>
    <s v="EUR"/>
    <n v="17.464800326950023"/>
    <n v="174.04586"/>
    <n v="-110.30022"/>
    <n v="-8.8883500000000009"/>
    <n v="-0.58243"/>
    <n v="0"/>
    <n v="-5.4967100000000002"/>
    <n v="0"/>
    <s v=""/>
    <n v="24.923739999999999"/>
    <n v="-2.2200000000000002E-3"/>
    <n v="-100.34618999999999"/>
    <n v="-114.48988203410558"/>
    <n v="-104.53585203410557"/>
    <n v="-5.0461299999999998"/>
    <n v="-4.3587623068949313"/>
    <n v="-6.41709"/>
    <n v="-5.6840742838963747"/>
    <n v="-1.58972"/>
    <n v="-1.8424108098628096"/>
    <n v="-11.885247400654116"/>
    <n v="0"/>
    <n v="0"/>
    <n v="0"/>
    <n v="0"/>
    <n v="0"/>
    <n v="0.85001682850693294"/>
    <n v="-3.9950790939825849"/>
    <n v="-4.727123189882013"/>
    <n v="57.476857375358293"/>
    <n v="0.32177372502986867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88"/>
    <n v="154.52170000000001"/>
    <n v="26.279200680272112"/>
    <s v="EUR"/>
    <n v="17.464800326950023"/>
    <n v="148.92993999999999"/>
    <n v="-91.260779999999997"/>
    <n v="-13.06066"/>
    <n v="-3.7113700000000001"/>
    <n v="0"/>
    <n v="0"/>
    <n v="0"/>
    <s v=""/>
    <n v="-1.8045899999999999"/>
    <n v="3.3761999999999999"/>
    <n v="-106.46120000000001"/>
    <n v="-94.727244755635681"/>
    <n v="-109.92766475563567"/>
    <n v="-6.6245500000000002"/>
    <n v="-5.7221749816474841"/>
    <n v="-10.833069999999999"/>
    <n v="-9.5956227203684694"/>
    <n v="-2.0119500000000001"/>
    <n v="-2.3317555474570866"/>
    <n v="-17.64955324947304"/>
    <n v="0"/>
    <n v="0"/>
    <n v="0"/>
    <n v="0"/>
    <n v="0"/>
    <n v="0.85001682850693294"/>
    <n v="-4.9980989516207659"/>
    <n v="-5.9139328418098378"/>
    <n v="21.030549153081456"/>
    <n v="0.13610094344730517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84"/>
    <n v="156.84643"/>
    <n v="26.857265410958906"/>
    <s v="EUR"/>
    <n v="17.464800326950023"/>
    <n v="151.29253"/>
    <n v="-82.044970000000006"/>
    <n v="-9.3911700000000007"/>
    <n v="-3.0163199999999999"/>
    <n v="0"/>
    <n v="0"/>
    <n v="0"/>
    <s v=""/>
    <n v="-12.933490000000001"/>
    <n v="5.8975499999999998"/>
    <n v="-101.48840000000001"/>
    <n v="-85.161379884752108"/>
    <n v="-104.60480988475211"/>
    <n v="-6.3449600000000004"/>
    <n v="-5.4806698374310745"/>
    <n v="-8.0336300000000005"/>
    <n v="-7.1159590545462876"/>
    <n v="-1.5922499999999999"/>
    <n v="-1.8453429610271359"/>
    <n v="-14.441971853004498"/>
    <n v="0"/>
    <n v="0"/>
    <n v="0"/>
    <n v="0"/>
    <n v="0"/>
    <n v="0.85001682850693294"/>
    <n v="-4.9640982784804883"/>
    <n v="-5.8737020061512668"/>
    <n v="31.925946256092121"/>
    <n v="0.20354907826778157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2.56"/>
    <n v="62.507820000000002"/>
    <n v="24.417117187500001"/>
    <s v="EUR"/>
    <n v="17.464800326950023"/>
    <n v="60.07199"/>
    <n v="-37.416069999999998"/>
    <n v="-4.0715000000000003"/>
    <n v="-1.2835300000000001"/>
    <n v="0"/>
    <n v="0"/>
    <n v="0"/>
    <s v=""/>
    <n v="-4.9126399999999997"/>
    <n v="2.8259799999999999"/>
    <n v="-44.857759999999999"/>
    <n v="-38.837288270865066"/>
    <n v="-46.278978270865068"/>
    <n v="-2.7781799999999999"/>
    <n v="-2.3997452039026661"/>
    <n v="-3.69781"/>
    <n v="-3.2754140471358286"/>
    <n v="-0.72753000000000001"/>
    <n v="-0.84317309746338343"/>
    <n v="-6.518332348501878"/>
    <n v="0"/>
    <n v="0"/>
    <n v="0"/>
    <n v="0"/>
    <n v="0"/>
    <n v="0.85001682850693294"/>
    <n v="-2.1760430809777485"/>
    <n v="-2.5747734821485007"/>
    <n v="7.1357358984845547"/>
    <n v="0.11415749099048014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4.6900000000000004"/>
    <n v="114.47405000000001"/>
    <n v="24.408113006396587"/>
    <s v="EUR"/>
    <n v="17.464800326950023"/>
    <n v="110.01297"/>
    <n v="-72.516760000000005"/>
    <n v="-5.6762199999999998"/>
    <n v="-2.0560800000000001"/>
    <n v="0"/>
    <n v="0"/>
    <n v="0"/>
    <s v=""/>
    <n v="-5.1352599999999997"/>
    <n v="3.6415899999999999"/>
    <n v="-81.742730000000009"/>
    <n v="-75.271248759934906"/>
    <n v="-84.49721875993491"/>
    <n v="-5.0871000000000004"/>
    <n v="-4.3941515045005195"/>
    <n v="-8.4251100000000001"/>
    <n v="-7.4627208111462027"/>
    <n v="-1.5382"/>
    <n v="-1.7827015497892544"/>
    <n v="-13.639573865435977"/>
    <n v="0"/>
    <n v="0"/>
    <n v="0"/>
    <n v="0"/>
    <n v="0"/>
    <n v="0.85001682850693294"/>
    <n v="-3.9865789256975157"/>
    <n v="-4.7170654809673707"/>
    <n v="11.620191893661747"/>
    <n v="0.10150939792609545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2.06"/>
    <n v="50.232529999999997"/>
    <n v="24.384723300970872"/>
    <s v="EUR"/>
    <n v="17.464800326950023"/>
    <n v="48.275060000000003"/>
    <n v="-33.905569999999997"/>
    <n v="-2.3339300000000001"/>
    <n v="-0.83684000000000003"/>
    <n v="0"/>
    <n v="0"/>
    <n v="0"/>
    <s v=""/>
    <n v="-0.16614000000000001"/>
    <n v="1.0090300000000001"/>
    <n v="-36.233449999999998"/>
    <n v="-35.193444850781887"/>
    <n v="-37.521324850781888"/>
    <n v="-2.2472500000000002"/>
    <n v="-1.9411367908019881"/>
    <n v="-3.4936099999999999"/>
    <n v="-3.0945395434633478"/>
    <n v="-0.6452"/>
    <n v="-0.74775649455469184"/>
    <n v="-5.7834328288200281"/>
    <n v="0"/>
    <n v="0"/>
    <n v="0"/>
    <n v="0"/>
    <n v="0"/>
    <n v="0.85001682850693294"/>
    <n v="-1.751034666724282"/>
    <n v="-2.0718880364163716"/>
    <n v="4.8558842839817098"/>
    <n v="9.6668120916499928E-2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1.17"/>
    <n v="281.64323000000002"/>
    <n v="25.2142551477171"/>
    <s v="EUR"/>
    <n v="17.464800326950023"/>
    <n v="271.29196000000002"/>
    <n v="-173.24875"/>
    <n v="-24.794270000000001"/>
    <n v="-7.0456099999999999"/>
    <n v="0"/>
    <n v="0"/>
    <n v="0"/>
    <s v=""/>
    <n v="-3.4258199999999999"/>
    <n v="6.4093400000000003"/>
    <n v="-202.10511000000002"/>
    <n v="-179.82945954283909"/>
    <n v="-208.68581954283908"/>
    <n v="-12.39209"/>
    <n v="-10.704079125121551"/>
    <n v="-20.568670000000001"/>
    <n v="-18.219137989486022"/>
    <n v="-3.8214800000000002"/>
    <n v="-4.4289158227074772"/>
    <n v="-33.352132937315048"/>
    <n v="0"/>
    <n v="0"/>
    <n v="0"/>
    <n v="0"/>
    <n v="0"/>
    <n v="0.85001682850693294"/>
    <n v="-9.4946879744224404"/>
    <n v="-11.234460857655762"/>
    <n v="28.370816662190123"/>
    <n v="0.100733174598907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"/>
    <n v="73.076179999999994"/>
    <n v="24.358726666666666"/>
    <s v="EUR"/>
    <n v="17.464800326950023"/>
    <n v="70.299310000000006"/>
    <n v="-42.068339999999999"/>
    <n v="-4.8152900000000001"/>
    <n v="-1.5466200000000001"/>
    <n v="0"/>
    <n v="0"/>
    <n v="0"/>
    <s v=""/>
    <n v="-6.6315400000000002"/>
    <n v="3.02393"/>
    <n v="-52.037859999999995"/>
    <n v="-43.666270873898938"/>
    <n v="-53.635790873898941"/>
    <n v="-3.2099500000000001"/>
    <n v="-2.7727008751295319"/>
    <n v="-4.1189"/>
    <n v="-3.6484034925395745"/>
    <n v="-0.81620000000000004"/>
    <n v="-0.94593746257833156"/>
    <n v="-7.3670418302474383"/>
    <n v="0"/>
    <n v="0"/>
    <n v="0"/>
    <n v="0"/>
    <n v="0"/>
    <n v="0.85001682850693294"/>
    <n v="-2.5500504855207988"/>
    <n v="-3.0173126743927741"/>
    <n v="9.0560346214608423"/>
    <n v="0.12392594442485695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2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2.4"/>
    <n v="64.984679999999997"/>
    <n v="27.07695"/>
    <s v="EUR"/>
    <n v="17.464800326950023"/>
    <n v="62.758899999999997"/>
    <n v="-35.058779999999999"/>
    <n v="-3.8149899999999999"/>
    <n v="-1.20268"/>
    <n v="0"/>
    <n v="0"/>
    <n v="0"/>
    <s v=""/>
    <n v="-4.6031599999999999"/>
    <n v="2.6479599999999999"/>
    <n v="-42.031650000000006"/>
    <n v="-36.390458572609013"/>
    <n v="-43.363328572609014"/>
    <n v="-2.58901"/>
    <n v="-2.2363433364130625"/>
    <n v="-3.4618199999999999"/>
    <n v="-3.0663808731805458"/>
    <n v="-0.67979000000000001"/>
    <n v="-0.78784467984087725"/>
    <n v="-6.0905688894344854"/>
    <n v="0"/>
    <n v="0"/>
    <n v="0"/>
    <n v="0"/>
    <n v="0"/>
    <n v="0.85001682850693294"/>
    <n v="-2.0400403884166391"/>
    <n v="-2.4138501395142193"/>
    <n v="13.116932398442279"/>
    <n v="0.20184653365135105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2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5.01"/>
    <n v="122.26501"/>
    <n v="24.404193612774453"/>
    <s v="EUR"/>
    <n v="17.464800326950023"/>
    <n v="115.17354"/>
    <n v="-82.525450000000006"/>
    <n v="-5.6807499999999997"/>
    <n v="-2.0368300000000001"/>
    <n v="0"/>
    <n v="0"/>
    <n v="0"/>
    <s v=""/>
    <n v="-0.40465000000000001"/>
    <n v="2.4561099999999998"/>
    <n v="-88.191570000000013"/>
    <n v="-85.6601105175627"/>
    <n v="-91.326230517562706"/>
    <n v="-5.6677099999999996"/>
    <n v="-4.8956726668578634"/>
    <n v="-8.5086099999999991"/>
    <n v="-7.5366827164187393"/>
    <n v="-1.5736600000000001"/>
    <n v="-1.8237980242109988"/>
    <n v="-14.256153407487602"/>
    <n v="0"/>
    <n v="0"/>
    <n v="0"/>
    <n v="0"/>
    <n v="0"/>
    <n v="0.85001682850693294"/>
    <n v="-4.2585843108197334"/>
    <n v="-5.0389121662359324"/>
    <n v="11.643713908713764"/>
    <n v="9.5233410676642177E-2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4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4.95"/>
    <n v="163.0993"/>
    <n v="32.949353535353531"/>
    <s v="EUR"/>
    <n v="17.464800326950023"/>
    <n v="158.46162000000001"/>
    <n v="-72.269080000000002"/>
    <n v="-7.86409"/>
    <n v="-2.4791500000000002"/>
    <n v="0"/>
    <n v="0"/>
    <n v="0"/>
    <s v=""/>
    <n v="-9.4887899999999998"/>
    <n v="5.4584099999999998"/>
    <n v="-86.642700000000005"/>
    <n v="-75.014160841323246"/>
    <n v="-89.387780841323249"/>
    <n v="-5.32761"/>
    <n v="-4.6019000013548021"/>
    <n v="-7.1356099999999998"/>
    <n v="-6.3205186931948614"/>
    <n v="-1.40106"/>
    <n v="-1.6237627313403542"/>
    <n v="-12.546181425890017"/>
    <n v="0"/>
    <n v="0"/>
    <n v="0"/>
    <n v="0"/>
    <n v="0"/>
    <n v="0.85001682850693294"/>
    <n v="-4.2075833011093184"/>
    <n v="-4.9785659127480777"/>
    <n v="56.186771820038658"/>
    <n v="0.34449425484988994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4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7.1"/>
    <n v="267.14726000000002"/>
    <n v="37.626374647887332"/>
    <s v="EUR"/>
    <n v="17.464800326950023"/>
    <n v="260.49964999999997"/>
    <n v="-131.94092000000001"/>
    <n v="-12.29055"/>
    <n v="-1.01708"/>
    <n v="0"/>
    <n v="-8.4049099999999992"/>
    <n v="0"/>
    <s v=""/>
    <n v="17.913360000000001"/>
    <n v="-4.30084"/>
    <n v="-140.04093999999998"/>
    <n v="-136.9525860081817"/>
    <n v="-145.0526060081817"/>
    <n v="-7.6116799999999998"/>
    <n v="-6.5748412894923458"/>
    <n v="-10.84934"/>
    <n v="-9.6100342197551072"/>
    <n v="-2.81379"/>
    <n v="-3.26105044453355"/>
    <n v="-19.445925953781003"/>
    <n v="0"/>
    <n v="0"/>
    <n v="0"/>
    <n v="0"/>
    <n v="0"/>
    <n v="0.85001682850693294"/>
    <n v="-6.0351194823992236"/>
    <n v="-7.1409733293962319"/>
    <n v="95.507754708641087"/>
    <n v="0.35750976711736099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4"/>
    <s v="ZH"/>
    <s v="manufactured"/>
    <s v="BOPP"/>
    <s v="ZSS"/>
    <n v="35"/>
    <s v="ZSS35"/>
    <n v="1"/>
    <s v="EG"/>
    <s v="L3"/>
    <s v="FERT"/>
    <s v="20ZSS351"/>
    <s v="METALLIZED"/>
    <s v="VALUE ADDED"/>
    <s v="ALIMENTARY PACKING"/>
    <s v="FLEXIBLE PACKAGING"/>
    <s v="MID &amp; STD BARRIER METAL FILMS"/>
    <n v="9.3000000000000007"/>
    <n v="350.22363999999999"/>
    <n v="37.658455913978493"/>
    <s v="EUR"/>
    <n v="17.464800326950023"/>
    <n v="341.50887"/>
    <n v="-218.48696000000001"/>
    <n v="-17.60642"/>
    <n v="-1.15367"/>
    <n v="0"/>
    <n v="-10.8881"/>
    <n v="0"/>
    <s v=""/>
    <n v="49.369929999999997"/>
    <n v="-4.3899999999999998E-3"/>
    <n v="-198.76961000000006"/>
    <n v="-226.78600528983847"/>
    <n v="-207.06865528983849"/>
    <n v="-9.9976400000000005"/>
    <n v="-8.6357934476331462"/>
    <n v="-12.711399999999999"/>
    <n v="-11.259393565045897"/>
    <n v="-3.1490900000000002"/>
    <n v="-3.649647395283997"/>
    <n v="-23.544834407963041"/>
    <n v="0"/>
    <n v="0"/>
    <n v="0"/>
    <n v="0"/>
    <n v="0"/>
    <n v="0.85001682850693294"/>
    <n v="-7.9051565051144772"/>
    <n v="-9.3536692906176011"/>
    <n v="110.25648101158086"/>
    <n v="0.31481735787904225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2.0499999999999998"/>
    <n v="48.026299999999999"/>
    <n v="23.427463414634147"/>
    <s v="EUR"/>
    <n v="17.464800326950023"/>
    <n v="46.075899999999997"/>
    <n v="-33.362459999999999"/>
    <n v="-6.0593399999999997"/>
    <n v="-1.5657300000000001"/>
    <n v="0"/>
    <n v="0"/>
    <n v="0"/>
    <s v=""/>
    <n v="1.3752"/>
    <n v="1.13798"/>
    <n v="-38.474350000000001"/>
    <n v="-34.629705269559445"/>
    <n v="-39.741595269559447"/>
    <n v="-2.2902200000000001"/>
    <n v="-1.9782535548027718"/>
    <n v="-4.4159499999999996"/>
    <n v="-3.9115218633324753"/>
    <n v="-0.83350000000000002"/>
    <n v="-0.9659873499865711"/>
    <n v="-6.855762768121819"/>
    <n v="0"/>
    <n v="0"/>
    <n v="0"/>
    <n v="0"/>
    <n v="0"/>
    <n v="0.85001682850693294"/>
    <n v="-1.7425344984392124"/>
    <n v="-2.0618303275017289"/>
    <n v="-0.63288836518299574"/>
    <n v="-1.3177953854096522E-2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9"/>
    <n v="75.25497"/>
    <n v="24.354359223300971"/>
    <s v="EUR"/>
    <n v="17.464800326950023"/>
    <n v="72.315049999999999"/>
    <n v="-47.958289999999998"/>
    <n v="-6.8634899999999996"/>
    <n v="-1.95034"/>
    <n v="0"/>
    <n v="0"/>
    <n v="0"/>
    <s v=""/>
    <n v="-0.94832000000000005"/>
    <n v="1.7742100000000001"/>
    <n v="-55.94623"/>
    <n v="-49.779945721390447"/>
    <n v="-57.767885721390449"/>
    <n v="-3.4576199999999999"/>
    <n v="-2.9866340596786158"/>
    <n v="-5.6957800000000001"/>
    <n v="-5.0451585726133334"/>
    <n v="-1.0590999999999999"/>
    <n v="-1.2274471534142499"/>
    <n v="-9.2592397857061997"/>
    <n v="0"/>
    <n v="0"/>
    <n v="0"/>
    <n v="0"/>
    <n v="0"/>
    <n v="0.85001682850693294"/>
    <n v="-2.6265520000864226"/>
    <n v="-3.1078320546245575"/>
    <n v="5.1200124382787937"/>
    <n v="6.8035538892365424E-2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75"/>
    <n v="88.696520000000007"/>
    <n v="23.652405333333334"/>
    <s v="EUR"/>
    <n v="17.464800326950023"/>
    <n v="85.131510000000006"/>
    <n v="-52.63599"/>
    <n v="-6.0249199999999998"/>
    <n v="-1.93513"/>
    <n v="0"/>
    <n v="0"/>
    <n v="0"/>
    <s v=""/>
    <n v="-8.2973300000000005"/>
    <n v="3.78356"/>
    <n v="-65.10981000000001"/>
    <n v="-54.635324261804385"/>
    <n v="-67.109144261804389"/>
    <n v="-4.0476900000000002"/>
    <n v="-3.4963266110852369"/>
    <n v="-5.13734"/>
    <n v="-4.5505084363211674"/>
    <n v="-1.01111"/>
    <n v="-1.1718289975343994"/>
    <n v="-9.2186640449408035"/>
    <n v="0"/>
    <n v="0"/>
    <n v="0"/>
    <n v="0"/>
    <n v="0"/>
    <n v="0.85001682850693294"/>
    <n v="-3.1875631069009986"/>
    <n v="-3.7716408429909678"/>
    <n v="8.5970708502638473"/>
    <n v="9.6926811223978643E-2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8.8699999999999992"/>
    <n v="209.76937000000001"/>
    <n v="23.64930890642616"/>
    <s v="EUR"/>
    <n v="17.464800326950023"/>
    <n v="201.33815999999999"/>
    <n v="-129.43821"/>
    <n v="-14.08508"/>
    <n v="-4.4403300000000003"/>
    <n v="0"/>
    <n v="0"/>
    <n v="0"/>
    <s v=""/>
    <n v="-16.995059999999999"/>
    <n v="9.7764000000000006"/>
    <n v="-155.18227999999999"/>
    <n v="-134.35481265228469"/>
    <n v="-160.09888265228469"/>
    <n v="-9.6054200000000005"/>
    <n v="-8.2970004018712782"/>
    <n v="-12.764939999999999"/>
    <n v="-11.306817761552384"/>
    <n v="-2.4997400000000001"/>
    <n v="-2.897081245657386"/>
    <n v="-22.500899409081047"/>
    <n v="0"/>
    <n v="0"/>
    <n v="0"/>
    <n v="0"/>
    <n v="0"/>
    <n v="0.85001682850693294"/>
    <n v="-7.5396492688564942"/>
    <n v="-8.9211878072879678"/>
    <n v="18.248400131346308"/>
    <n v="8.6992682160156681E-2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3.27"/>
    <n v="77.462710000000001"/>
    <n v="23.688902140672784"/>
    <s v="EUR"/>
    <n v="17.464800326950023"/>
    <n v="74.349310000000003"/>
    <n v="-53.898310000000002"/>
    <n v="-3.7101600000000001"/>
    <n v="-1.3302799999999999"/>
    <n v="0"/>
    <n v="0"/>
    <n v="0"/>
    <s v=""/>
    <n v="-0.26423000000000002"/>
    <n v="1.6040700000000001"/>
    <n v="-57.598910000000004"/>
    <n v="-55.945592436149752"/>
    <n v="-59.646192436149754"/>
    <n v="-3.6748099999999999"/>
    <n v="-3.1742391323649137"/>
    <n v="-5.55471"/>
    <n v="-4.9202028124121737"/>
    <n v="-1.0263"/>
    <n v="-1.1894334940506512"/>
    <n v="-9.2838754388277387"/>
    <n v="0"/>
    <n v="0"/>
    <n v="0"/>
    <n v="0"/>
    <n v="0"/>
    <n v="0.85001682850693294"/>
    <n v="-2.7795550292176707"/>
    <n v="-3.2888708150881238"/>
    <n v="5.2437713099343846"/>
    <n v="6.7694137087824374E-2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48"/>
    <n v="84.604950000000002"/>
    <n v="24.311767241379311"/>
    <s v="EUR"/>
    <n v="17.464800326950023"/>
    <n v="81.314930000000004"/>
    <n v="-53.916820000000001"/>
    <n v="-7.7162300000000004"/>
    <n v="-2.1926600000000001"/>
    <n v="0"/>
    <n v="0"/>
    <n v="0"/>
    <s v=""/>
    <n v="-1.0661799999999999"/>
    <n v="1.9946699999999999"/>
    <n v="-62.897220000000004"/>
    <n v="-55.964805523090568"/>
    <n v="-64.945205523090564"/>
    <n v="-3.8621099999999999"/>
    <n v="-3.3360257252750096"/>
    <n v="-6.4016000000000002"/>
    <n v="-5.6703536861398289"/>
    <n v="-1.18954"/>
    <n v="-1.3786209865663177"/>
    <n v="-10.385000397981157"/>
    <n v="0"/>
    <n v="0"/>
    <n v="0"/>
    <n v="0"/>
    <n v="0"/>
    <n v="0.85001682850693294"/>
    <n v="-2.9580585632041267"/>
    <n v="-3.5000827022956185"/>
    <n v="5.7746613766326629"/>
    <n v="6.8254415097847854E-2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87"/>
    <n v="91.610759999999999"/>
    <n v="23.672031007751936"/>
    <s v="EUR"/>
    <n v="17.464800326950023"/>
    <n v="87.945650000000001"/>
    <n v="-54.365349999999999"/>
    <n v="-6.2228599999999998"/>
    <n v="-1.9986900000000001"/>
    <n v="0"/>
    <n v="0"/>
    <n v="0"/>
    <s v=""/>
    <n v="-8.5701199999999993"/>
    <n v="3.9079000000000002"/>
    <n v="-67.249120000000005"/>
    <n v="-56.430372561748854"/>
    <n v="-69.314142561748852"/>
    <n v="-4.1723699999999999"/>
    <n v="-3.6040231001617489"/>
    <n v="-5.3172300000000003"/>
    <n v="-4.709849839189153"/>
    <n v="-1.05128"/>
    <n v="-1.218384140724514"/>
    <n v="-9.5322570800754143"/>
    <n v="0"/>
    <n v="0"/>
    <n v="0"/>
    <n v="0"/>
    <n v="0"/>
    <n v="0.85001682850693294"/>
    <n v="-3.2895651263218304"/>
    <n v="-3.8923333499666786"/>
    <n v="8.872027008209054"/>
    <n v="9.6844813952084385E-2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9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12.26"/>
    <n v="290.00707"/>
    <n v="23.654736541598695"/>
    <s v="EUR"/>
    <n v="17.464800326950023"/>
    <n v="278.40463"/>
    <n v="-178.94875999999999"/>
    <n v="-19.472639999999998"/>
    <n v="-6.1387600000000004"/>
    <n v="0"/>
    <n v="0"/>
    <n v="0"/>
    <s v=""/>
    <n v="-23.495819999999998"/>
    <n v="13.51595"/>
    <n v="-214.54003"/>
    <n v="-185.74597967755162"/>
    <n v="-221.3372496775516"/>
    <n v="-13.40076"/>
    <n v="-11.575351323042673"/>
    <n v="-17.677409999999998"/>
    <n v="-15.658142801003665"/>
    <n v="-3.4745499999999998"/>
    <n v="-4.0268402482253638"/>
    <n v="-31.2603343722717"/>
    <n v="0"/>
    <n v="0"/>
    <n v="0"/>
    <n v="0"/>
    <n v="0"/>
    <n v="0.85001682850693294"/>
    <n v="-10.421206317494997"/>
    <n v="-12.330751129351803"/>
    <n v="25.078734820824899"/>
    <n v="8.6476287701623619E-2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52"/>
    <n v="36.050170000000001"/>
    <n v="23.71721710526316"/>
    <s v="EUR"/>
    <n v="17.464800326950023"/>
    <n v="34.607979999999998"/>
    <n v="-22.244700000000002"/>
    <n v="-2.4205999999999999"/>
    <n v="-0.76309000000000005"/>
    <n v="0"/>
    <n v="0"/>
    <n v="0"/>
    <s v=""/>
    <n v="-2.92075"/>
    <n v="1.68014"/>
    <n v="-26.668999999999997"/>
    <n v="-23.089646411258915"/>
    <n v="-27.513946411258914"/>
    <n v="-1.64819"/>
    <n v="-1.4236788284489614"/>
    <n v="-2.1983199999999998"/>
    <n v="-1.9472088095655629"/>
    <n v="-0.43245"/>
    <n v="-0.50118923755452027"/>
    <n v="-3.8720768755690447"/>
    <n v="0"/>
    <n v="0"/>
    <n v="0"/>
    <n v="0"/>
    <n v="0"/>
    <n v="0.85001682850693294"/>
    <n v="-1.2920255793305382"/>
    <n v="-1.5287717550256725"/>
    <n v="3.1353749581463703"/>
    <n v="8.6972542935203082E-2"/>
    <s v="N"/>
    <s v="N"/>
  </r>
  <r>
    <n v="3712"/>
    <x v="25"/>
    <s v="EUROPE"/>
    <s v="EUROPE INCL TURKEY"/>
    <s v="FR"/>
    <s v="FRANCE"/>
    <s v="Export"/>
    <s v="N"/>
    <s v="DDP"/>
    <s v="FR- MONSWILLER VAT EXCLUDED"/>
    <n v="43918"/>
    <x v="2"/>
    <n v="2020"/>
    <n v="202054057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49"/>
    <n v="583.68065999999999"/>
    <n v="27.160570497906004"/>
    <s v="EUR"/>
    <n v="17.084899866934165"/>
    <n v="530.66673000000003"/>
    <n v="-316.76945000000001"/>
    <n v="-53.596119999999999"/>
    <n v="-17.61401"/>
    <n v="0"/>
    <n v="0"/>
    <n v="0"/>
    <s v=""/>
    <n v="-20.470739999999999"/>
    <n v="14.24729"/>
    <n v="-394.20302999999996"/>
    <n v="-328.80167385439944"/>
    <n v="-406.23525385439945"/>
    <n v="-22.652830000000002"/>
    <n v="-19.567133932042719"/>
    <n v="-41.30885"/>
    <n v="-36.590194618173157"/>
    <n v="-7.7213500000000002"/>
    <n v="-8.9486819733878953"/>
    <n v="-65.106010523603771"/>
    <n v="-11.6736132"/>
    <n v="-11.567715906827626"/>
    <n v="0"/>
    <n v="0"/>
    <n v="0"/>
    <n v="1.7839995220890117"/>
    <n v="-38.338149729692859"/>
    <n v="-45.363096044173076"/>
    <n v="55.408583670996066"/>
    <n v="9.4929620712456128E-2"/>
    <s v="N"/>
    <s v="Y"/>
  </r>
  <r>
    <n v="3712"/>
    <x v="25"/>
    <s v="EUROPE"/>
    <s v="EUROPE INCL TURKEY"/>
    <s v="FR"/>
    <s v="FRANCE"/>
    <s v="Export"/>
    <s v="N"/>
    <s v="DDP"/>
    <s v="FR- MONSWILLER VAT EXCLUDED"/>
    <n v="43918"/>
    <x v="2"/>
    <n v="2020"/>
    <n v="2020540570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1.9"/>
    <n v="46.813139999999997"/>
    <n v="24.638494736842105"/>
    <s v="EUR"/>
    <n v="17.084899866934165"/>
    <n v="42.215940000000003"/>
    <n v="-29.39284"/>
    <n v="-2.3007200000000001"/>
    <n v="-0.83338000000000001"/>
    <n v="0"/>
    <n v="0"/>
    <n v="0"/>
    <s v=""/>
    <n v="-2.08148"/>
    <n v="1.47604"/>
    <n v="-33.132379999999998"/>
    <n v="-30.509302558483927"/>
    <n v="-34.248842558483929"/>
    <n v="-2.0196200000000002"/>
    <n v="-1.7445138215327671"/>
    <n v="-3.4144399999999999"/>
    <n v="-3.0244130280091346"/>
    <n v="-0.62319000000000002"/>
    <n v="-0.72224793837808188"/>
    <n v="-5.4911747879199844"/>
    <n v="-0.93626279999999995"/>
    <n v="-0.92776948310493712"/>
    <n v="0"/>
    <n v="0"/>
    <n v="0"/>
    <n v="1.7839995220890117"/>
    <n v="-3.3895990919691221"/>
    <n v="-4.0106971839892438"/>
    <n v="2.1346559865019028"/>
    <n v="4.5599504466094412E-2"/>
    <s v="N"/>
    <s v="Y"/>
  </r>
  <r>
    <n v="3712"/>
    <x v="25"/>
    <s v="EUROPE"/>
    <s v="EUROPE INCL TURKEY"/>
    <s v="FR"/>
    <s v="FRANCE"/>
    <s v="Export"/>
    <s v="N"/>
    <s v="DDP"/>
    <s v="FR- MONSWILLER VAT EXCLUDED"/>
    <n v="43918"/>
    <x v="2"/>
    <n v="2020"/>
    <n v="2020540570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13.63"/>
    <n v="335.32636000000002"/>
    <n v="24.602080704328689"/>
    <s v="EUR"/>
    <n v="17.084899866934165"/>
    <n v="302.39573000000001"/>
    <n v="-224.33461"/>
    <n v="-15.44237"/>
    <n v="-5.53688"/>
    <n v="0"/>
    <n v="0"/>
    <n v="0"/>
    <s v=""/>
    <n v="-1.09979"/>
    <n v="6.6764900000000003"/>
    <n v="-239.73716000000002"/>
    <n v="-232.85577340704381"/>
    <n v="-248.2583234070438"/>
    <n v="-14.790839999999999"/>
    <n v="-12.776079070359627"/>
    <n v="-23.109680000000001"/>
    <n v="-20.469891772918004"/>
    <n v="-4.2653800000000004"/>
    <n v="-4.9433750724483758"/>
    <n v="-38.189345915726008"/>
    <n v="-6.7065272000000009"/>
    <n v="-6.645688874718938"/>
    <n v="0"/>
    <n v="0"/>
    <n v="0"/>
    <n v="1.7839995220890117"/>
    <n v="-24.315913486073232"/>
    <n v="-28.771475061985999"/>
    <n v="13.461526740525276"/>
    <n v="4.0144552729243457E-2"/>
    <s v="N"/>
    <s v="Y"/>
  </r>
  <r>
    <n v="3712"/>
    <x v="25"/>
    <s v="EUROPE"/>
    <s v="EUROPE INCL TURKEY"/>
    <s v="FR"/>
    <s v="FRANCE"/>
    <s v="Export"/>
    <s v="N"/>
    <s v="DDP"/>
    <s v="FR- MONSWILLER VAT EXCLUDED"/>
    <n v="43918"/>
    <x v="2"/>
    <n v="2020"/>
    <n v="2020540570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4.5599999999999996"/>
    <n v="122.32771"/>
    <n v="26.826252192982459"/>
    <s v="EUR"/>
    <n v="17.084899866934165"/>
    <n v="111.10669"/>
    <n v="-69.416550000000001"/>
    <n v="-3.6768999999999998"/>
    <n v="-1.4355500000000001"/>
    <n v="0"/>
    <n v="0"/>
    <n v="0"/>
    <s v=""/>
    <n v="-2.6377000000000002"/>
    <n v="0.37967000000000001"/>
    <n v="-76.787030000000001"/>
    <n v="-72.053279863943985"/>
    <n v="-79.423759863943985"/>
    <n v="-4.85067"/>
    <n v="-4.1899272430924368"/>
    <n v="-6.0174300000000001"/>
    <n v="-5.3300669178937126"/>
    <n v="-1.1331800000000001"/>
    <n v="-1.3133023938305732"/>
    <n v="-10.833296554816723"/>
    <n v="-2.4465542"/>
    <n v="-2.4243602603053471"/>
    <n v="0"/>
    <n v="0"/>
    <n v="0"/>
    <n v="1.7839995220890117"/>
    <n v="-8.1350378207258931"/>
    <n v="-9.6256732415741837"/>
    <n v="20.020620079359752"/>
    <n v="0.16366381811087408"/>
    <s v="N"/>
    <s v="Y"/>
  </r>
  <r>
    <n v="3712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6.79"/>
    <n v="199.42916"/>
    <n v="29.371010309278351"/>
    <s v="EUR"/>
    <n v="17.084899866934165"/>
    <n v="184.39955"/>
    <n v="-110.50033000000001"/>
    <n v="-20.069279999999999"/>
    <n v="-5.1858599999999999"/>
    <n v="0"/>
    <n v="0"/>
    <n v="0"/>
    <s v=""/>
    <n v="4.5549099999999996"/>
    <n v="3.7690899999999998"/>
    <n v="-127.43146999999999"/>
    <n v="-114.69759304586826"/>
    <n v="-131.62873304586827"/>
    <n v="-7.3862800000000002"/>
    <n v="-6.3801445567537689"/>
    <n v="-14.63181"/>
    <n v="-12.960437666895402"/>
    <n v="-2.7642199999999999"/>
    <n v="-3.2036011428672819"/>
    <n v="-22.544183366516453"/>
    <n v="-3.9885831999999999"/>
    <n v="-3.9524007295654981"/>
    <n v="0"/>
    <n v="0"/>
    <n v="0"/>
    <n v="1.7839995220890117"/>
    <n v="-12.113356754984389"/>
    <n v="-14.332965199624718"/>
    <n v="26.97087765842506"/>
    <n v="0.13524039141730859"/>
    <s v="N"/>
    <s v="Y"/>
  </r>
  <r>
    <n v="3712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3.270000000000003"/>
    <n v="871.86032"/>
    <n v="26.205600240456867"/>
    <s v="EUR"/>
    <n v="17.084899866934165"/>
    <n v="800.36288999999999"/>
    <n v="-515.98218999999995"/>
    <n v="-73.844110000000001"/>
    <n v="-20.983809999999998"/>
    <n v="0"/>
    <n v="0"/>
    <n v="0"/>
    <s v=""/>
    <n v="-10.2026"/>
    <n v="19.088509999999999"/>
    <n v="-601.92419999999981"/>
    <n v="-535.58134394291733"/>
    <n v="-621.52335394291731"/>
    <n v="-35.934959999999997"/>
    <n v="-31.040014654354341"/>
    <n v="-61.196170000000002"/>
    <n v="-54.205812318348478"/>
    <n v="-11.34211"/>
    <n v="-13.144972744038618"/>
    <n v="-98.390799716741441"/>
    <n v="-17.437206400000001"/>
    <n v="-17.279024616295878"/>
    <n v="0"/>
    <n v="0"/>
    <n v="0"/>
    <n v="1.7839995220890117"/>
    <n v="-59.353664099901422"/>
    <n v="-70.229418584906398"/>
    <n v="64.437723139138967"/>
    <n v="7.3908310380657039E-2"/>
    <s v="N"/>
    <s v="Y"/>
  </r>
  <r>
    <n v="3712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1.489999999999995"/>
    <n v="1798.53135"/>
    <n v="25.15780318925724"/>
    <s v="EUR"/>
    <n v="17.084899866934165"/>
    <n v="1646.3949500000001"/>
    <n v="-1003.57437"/>
    <n v="-114.87289"/>
    <n v="-36.89564"/>
    <n v="0"/>
    <n v="0"/>
    <n v="0"/>
    <s v=""/>
    <n v="-158.20346000000001"/>
    <n v="72.139150000000001"/>
    <n v="-1241.4072100000001"/>
    <n v="-1041.6943069900663"/>
    <n v="-1279.5271469900663"/>
    <n v="-74.200029999999998"/>
    <n v="-64.092739175263645"/>
    <n v="-98.106560000000002"/>
    <n v="-86.899977213586965"/>
    <n v="-19.375830000000001"/>
    <n v="-22.455676875213321"/>
    <n v="-173.44839326406395"/>
    <n v="-35.970627"/>
    <n v="-35.64431911505028"/>
    <n v="0"/>
    <n v="0"/>
    <n v="0"/>
    <n v="1.7839995220890117"/>
    <n v="-127.53812583414344"/>
    <n v="-150.90775878073211"/>
    <n v="159.00373185008735"/>
    <n v="8.8407539768538004E-2"/>
    <s v="N"/>
    <s v="Y"/>
  </r>
  <r>
    <n v="3712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24.03"/>
    <n v="604.62992999999994"/>
    <n v="25.16146192259675"/>
    <s v="EUR"/>
    <n v="17.084899866934165"/>
    <n v="553.48463000000004"/>
    <n v="-350.80520000000001"/>
    <n v="-38.173549999999999"/>
    <n v="-12.034219999999999"/>
    <n v="0"/>
    <n v="0"/>
    <n v="0"/>
    <s v=""/>
    <n v="-46.060250000000003"/>
    <n v="26.496089999999999"/>
    <n v="-420.57713000000001"/>
    <n v="-364.13024348410926"/>
    <n v="-433.90217348410926"/>
    <n v="-24.995059999999999"/>
    <n v="-21.590312850952557"/>
    <n v="-34.630299999999998"/>
    <n v="-30.674526564785069"/>
    <n v="-6.7964700000000002"/>
    <n v="-7.8767894955767614"/>
    <n v="-60.141628911314385"/>
    <n v="-12.092598599999999"/>
    <n v="-11.982900476786524"/>
    <n v="0"/>
    <n v="0"/>
    <n v="0"/>
    <n v="1.7839995220890117"/>
    <n v="-42.869508515798955"/>
    <n v="-50.724764911190277"/>
    <n v="47.878462216599502"/>
    <n v="7.9186391280033894E-2"/>
    <s v="N"/>
    <s v="Y"/>
  </r>
  <r>
    <n v="3712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4.14"/>
    <n v="1362.1003700000001"/>
    <n v="25.158854266715924"/>
    <s v="EUR"/>
    <n v="17.084899866934165"/>
    <n v="1246.8811700000001"/>
    <n v="-790.28868999999997"/>
    <n v="-85.996780000000001"/>
    <n v="-27.110499999999998"/>
    <n v="0"/>
    <n v="0"/>
    <n v="0"/>
    <s v=""/>
    <n v="-103.76384"/>
    <n v="59.689929999999997"/>
    <n v="-947.46987999999999"/>
    <n v="-820.30714799107238"/>
    <n v="-977.4883379910724"/>
    <n v="-56.45881"/>
    <n v="-48.768171434374985"/>
    <n v="-77.990539999999996"/>
    <n v="-69.081783612383745"/>
    <n v="-15.295970000000001"/>
    <n v="-17.727310768775155"/>
    <n v="-135.57726581553391"/>
    <n v="-27.242007400000002"/>
    <n v="-26.994881270770211"/>
    <n v="0"/>
    <n v="0"/>
    <n v="0"/>
    <n v="1.7839995220890117"/>
    <n v="-96.585734125899094"/>
    <n v="-114.28376081114614"/>
    <n v="107.75612411147746"/>
    <n v="7.9110267117449978E-2"/>
    <s v="N"/>
    <s v="Y"/>
  </r>
  <r>
    <n v="3712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7.2"/>
    <n v="181.19094000000001"/>
    <n v="25.165408333333335"/>
    <s v="EUR"/>
    <n v="17.084899866934165"/>
    <n v="165.86399"/>
    <n v="-118.54268"/>
    <n v="-8.16005"/>
    <n v="-2.9258000000000002"/>
    <n v="0"/>
    <n v="0"/>
    <n v="0"/>
    <s v=""/>
    <n v="-0.58121"/>
    <n v="3.5280399999999998"/>
    <n v="-126.68170000000001"/>
    <n v="-123.04542501553242"/>
    <n v="-131.18444501553242"/>
    <n v="-7.76912"/>
    <n v="-6.710835316122167"/>
    <n v="-12.20819"/>
    <n v="-10.813664578792082"/>
    <n v="-2.25176"/>
    <n v="-2.6096840734322271"/>
    <n v="-20.134183968346477"/>
    <n v="-3.6238188000000005"/>
    <n v="-3.590945293289399"/>
    <n v="0"/>
    <n v="0"/>
    <n v="0"/>
    <n v="1.7839995220890117"/>
    <n v="-12.844796559040885"/>
    <n v="-15.198431434064503"/>
    <n v="11.082934288767216"/>
    <n v="6.116715487411907E-2"/>
    <s v="N"/>
    <s v="Y"/>
  </r>
  <r>
    <n v="3821"/>
    <x v="71"/>
    <s v="EUROPE"/>
    <s v="EUROPE INCL TURKEY"/>
    <s v="HR"/>
    <s v="CROATIA"/>
    <s v="Export"/>
    <s v="N"/>
    <s v="DDP"/>
    <s v="HR - UMAG - VAT EXCLUDED"/>
    <n v="43914"/>
    <x v="2"/>
    <n v="2020"/>
    <n v="2020540521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2.5"/>
    <n v="621.00591999999995"/>
    <n v="27.600263111111108"/>
    <s v="EUR"/>
    <n v="17.034400108185242"/>
    <n v="563.58586000000003"/>
    <n v="-385.64569"/>
    <n v="0"/>
    <n v="-2.0691199999999998"/>
    <n v="0"/>
    <n v="0"/>
    <n v="0"/>
    <s v=""/>
    <n v="-1.17787"/>
    <n v="13.095980000000001"/>
    <n v="-375.79669999999999"/>
    <n v="-400.29412049279006"/>
    <n v="-390.44513049279004"/>
    <n v="-24.266670000000001"/>
    <n v="-20.96114180765419"/>
    <n v="-25.755469999999999"/>
    <n v="-22.813456675325508"/>
    <n v="-5.3752300000000002"/>
    <n v="-6.2296390921035592"/>
    <n v="-50.004237575083259"/>
    <n v="-12.4201184"/>
    <n v="-12.30744917780576"/>
    <n v="0"/>
    <n v="0"/>
    <n v="0"/>
    <n v="1.7641645137763775"/>
    <n v="-39.693701559968495"/>
    <n v="-46.967034374614272"/>
    <n v="121.28206837970662"/>
    <n v="0.19529937553527127"/>
    <s v="N"/>
    <s v="Y"/>
  </r>
  <r>
    <n v="3950"/>
    <x v="2"/>
    <s v="EUROPE"/>
    <s v="EUROPE INCL TURKEY"/>
    <s v="BE"/>
    <s v="BELGIUM"/>
    <s v="Export"/>
    <s v="N"/>
    <s v="DDP"/>
    <s v="BE- ATHUS QUAI  VAT UNPAID"/>
    <n v="43909"/>
    <x v="2"/>
    <n v="2020"/>
    <n v="2020540473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6.97"/>
    <n v="187.19739000000001"/>
    <n v="26.85758823529412"/>
    <s v="EUR"/>
    <n v="17.323500363188948"/>
    <n v="166.13669999999999"/>
    <n v="-126.91001"/>
    <n v="-9.6848700000000001"/>
    <n v="-3.6374200000000001"/>
    <n v="0"/>
    <n v="0"/>
    <n v="0"/>
    <s v=""/>
    <n v="2.7930299999999999"/>
    <n v="1.87043"/>
    <n v="-135.56883999999999"/>
    <n v="-131.7305810799576"/>
    <n v="-140.3894110799576"/>
    <n v="-7.5322199999999997"/>
    <n v="-6.5062050766112129"/>
    <n v="-12.71524"/>
    <n v="-11.262794926917113"/>
    <n v="-2.3538199999999998"/>
    <n v="-2.7279668196105464"/>
    <n v="-20.496966823138873"/>
    <n v="-3.7439478000000004"/>
    <n v="-3.7099845419233435"/>
    <n v="0.01"/>
    <n v="-1.8719739000000002"/>
    <n v="-1.8692637064683537"/>
    <n v="1.602414756848094"/>
    <n v="-11.168830855231215"/>
    <n v="-13.215367730555219"/>
    <n v="7.5163961179566279"/>
    <n v="4.0152248479301059E-2"/>
    <s v="Y"/>
    <s v="Y"/>
  </r>
  <r>
    <n v="3950"/>
    <x v="2"/>
    <s v="EUROPE"/>
    <s v="EUROPE INCL TURKEY"/>
    <s v="BE"/>
    <s v="BELGIUM"/>
    <s v="Export"/>
    <s v="N"/>
    <s v="DDP"/>
    <s v="BE- ATHUS QUAI  VAT UNPAID"/>
    <n v="43909"/>
    <x v="2"/>
    <n v="2020"/>
    <n v="2020540473"/>
    <s v="ZH"/>
    <s v="manufactured"/>
    <s v="BOPP"/>
    <s v="LTS"/>
    <n v="40"/>
    <s v="LTS40"/>
    <s v="1"/>
    <s v="EG"/>
    <s v="L2"/>
    <s v="FERT"/>
    <s v="10LTS401"/>
    <s v="TRANSPARENT SPECIALTIES"/>
    <s v="VALUE ADDED"/>
    <s v="WRAP AROUND LABELS"/>
    <s v="LABELS"/>
    <s v="ROLL-FED MONOWEB"/>
    <n v="6.87"/>
    <n v="186.97739000000001"/>
    <n v="27.216505094614266"/>
    <s v="EUR"/>
    <n v="17.323500363188948"/>
    <n v="166.13786999999999"/>
    <n v="-38.630940000000002"/>
    <n v="-2.5049000000000001"/>
    <n v="-0.92679"/>
    <n v="0"/>
    <n v="0"/>
    <n v="0"/>
    <s v=""/>
    <n v="-32.999160000000003"/>
    <n v="0.70725000000000005"/>
    <n v="-74.35454"/>
    <n v="-40.098304096461561"/>
    <n v="-75.821904096461566"/>
    <n v="-7.3354999999999997"/>
    <n v="-6.3362816459797449"/>
    <n v="-3.8931499999999999"/>
    <n v="-3.4484406169075346"/>
    <n v="-0.78458000000000006"/>
    <n v="-0.9092913677893989"/>
    <n v="-10.694013630676677"/>
    <n v="-3.7395478000000004"/>
    <n v="-3.7056244565651921"/>
    <n v="0.01"/>
    <n v="-1.8697739000000002"/>
    <n v="-1.8670668915692623"/>
    <n v="1.602414756848094"/>
    <n v="-11.008589379546406"/>
    <n v="-13.025764176314828"/>
    <n v="81.863016748412491"/>
    <n v="0.43782307983020025"/>
    <s v="Y"/>
    <s v="Y"/>
  </r>
  <r>
    <n v="3950"/>
    <x v="2"/>
    <s v="EUROPE"/>
    <s v="EUROPE INCL TURKEY"/>
    <s v="BE"/>
    <s v="BELGIUM"/>
    <s v="Export"/>
    <s v="N"/>
    <s v="DDP"/>
    <s v="BE- ATHUS QUAI  VAT UNPAID"/>
    <n v="43909"/>
    <x v="2"/>
    <n v="2020"/>
    <n v="202054047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47"/>
    <n v="169.14354"/>
    <n v="26.142741885625966"/>
    <s v="EUR"/>
    <n v="17.323500363188948"/>
    <n v="149.74454"/>
    <n v="-98.056880000000007"/>
    <n v="-15.043710000000001"/>
    <n v="-4.6700600000000003"/>
    <n v="0"/>
    <n v="0"/>
    <n v="0"/>
    <s v=""/>
    <n v="-2.5281400000000001"/>
    <n v="2.1450399999999998"/>
    <n v="-118.15375000000002"/>
    <n v="-101.78148895652654"/>
    <n v="-121.87835895652654"/>
    <n v="-6.9761899999999999"/>
    <n v="-6.0259157052508261"/>
    <n v="-11.208310000000001"/>
    <n v="-9.9279995507213687"/>
    <n v="-2.11043"/>
    <n v="-2.4458892417902329"/>
    <n v="-18.399804497762428"/>
    <n v="-3.3828708000000001"/>
    <n v="-3.3521830553630725"/>
    <n v="0.01"/>
    <n v="-1.6914354"/>
    <n v="-1.6889865852594323"/>
    <n v="1.602414756848094"/>
    <n v="-10.367623476807168"/>
    <n v="-12.267349959353266"/>
    <n v="11.556856945735261"/>
    <n v="6.832573650601885E-2"/>
    <s v="Y"/>
    <s v="Y"/>
  </r>
  <r>
    <n v="4060"/>
    <x v="27"/>
    <s v="EUROPE"/>
    <s v="EUROPE INCL TURKEY"/>
    <s v="GB"/>
    <s v="UNITED KINGDOM"/>
    <s v="Export"/>
    <s v="N"/>
    <s v="DDP"/>
    <s v="GB- BURNLEY VAT EXC"/>
    <n v="43918"/>
    <x v="2"/>
    <n v="2020"/>
    <n v="2020540566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2.82"/>
    <n v="317.38594999999998"/>
    <n v="24.75709438377535"/>
    <s v="GBP"/>
    <n v="18.750100215052679"/>
    <n v="286.31740000000002"/>
    <n v="-208.5436"/>
    <n v="-37.876060000000003"/>
    <n v="-9.7871199999999998"/>
    <n v="0"/>
    <n v="0"/>
    <n v="0"/>
    <s v=""/>
    <n v="8.5963200000000004"/>
    <n v="7.1132900000000001"/>
    <n v="-240.49716999999998"/>
    <n v="-216.46495503787483"/>
    <n v="-248.41852503787484"/>
    <n v="-14.15063"/>
    <n v="-12.223076429425445"/>
    <n v="-27.60868"/>
    <n v="-24.454976944428733"/>
    <n v="-5.2133799999999999"/>
    <n v="-6.0420625442987284"/>
    <n v="-42.720115918152906"/>
    <n v="-6.3477189999999997"/>
    <n v="-6.2901356067178877"/>
    <n v="0"/>
    <n v="0"/>
    <n v="0"/>
    <n v="1.654058623318966"/>
    <n v="-21.205031550949144"/>
    <n v="-25.09056617618705"/>
    <n v="-5.1333927389327094"/>
    <n v="-1.6173976002821517E-2"/>
    <s v="N"/>
    <s v="Y"/>
  </r>
  <r>
    <n v="4060"/>
    <x v="27"/>
    <s v="EUROPE"/>
    <s v="EUROPE INCL TURKEY"/>
    <s v="GB"/>
    <s v="UNITED KINGDOM"/>
    <s v="Export"/>
    <s v="N"/>
    <s v="DDP"/>
    <s v="GB- BURNLEY VAT EXC"/>
    <n v="43918"/>
    <x v="2"/>
    <n v="2020"/>
    <n v="202054056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4"/>
    <n v="72.490319999999997"/>
    <n v="23.845499999999998"/>
    <s v="GBP"/>
    <n v="18.750100215052679"/>
    <n v="65.143469999999994"/>
    <n v="-47.21228"/>
    <n v="-6.7567199999999996"/>
    <n v="-1.9200200000000001"/>
    <n v="0"/>
    <n v="0"/>
    <n v="0"/>
    <s v=""/>
    <n v="-0.93355999999999995"/>
    <n v="1.74661"/>
    <n v="-55.075970000000005"/>
    <n v="-49.005599152577958"/>
    <n v="-56.869289152577956"/>
    <n v="-3.3817400000000002"/>
    <n v="-2.9210901906448834"/>
    <n v="-5.60555"/>
    <n v="-4.9652354263529617"/>
    <n v="-1.0416099999999999"/>
    <n v="-1.2071770649304285"/>
    <n v="-9.0935026819282729"/>
    <n v="-1.4498063999999999"/>
    <n v="-1.4366544674531869"/>
    <n v="0"/>
    <n v="0"/>
    <n v="0"/>
    <n v="1.654058623318966"/>
    <n v="-5.0283382148896569"/>
    <n v="-5.9497130402190823"/>
    <n v="-0.85883934217850122"/>
    <n v="-1.1847641756561444E-2"/>
    <s v="N"/>
    <s v="Y"/>
  </r>
  <r>
    <n v="4060"/>
    <x v="27"/>
    <s v="EUROPE"/>
    <s v="EUROPE INCL TURKEY"/>
    <s v="GB"/>
    <s v="UNITED KINGDOM"/>
    <s v="Export"/>
    <s v="N"/>
    <s v="DDP"/>
    <s v="GB- BURNLEY VAT EXC"/>
    <n v="43918"/>
    <x v="2"/>
    <n v="2020"/>
    <n v="2020540566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4.82"/>
    <n v="114.76505"/>
    <n v="23.810176348547717"/>
    <s v="GBP"/>
    <n v="18.750100215052679"/>
    <n v="103.13381"/>
    <n v="-73.358810000000005"/>
    <n v="-3.88571"/>
    <n v="-1.5170699999999999"/>
    <n v="0"/>
    <n v="0"/>
    <n v="0"/>
    <s v=""/>
    <n v="-2.7875000000000001"/>
    <n v="0.4012"/>
    <n v="-81.147890000000004"/>
    <n v="-76.145283328196129"/>
    <n v="-83.934363328196127"/>
    <n v="-5.1623400000000004"/>
    <n v="-4.4591425522877897"/>
    <n v="-6.3618199999999998"/>
    <n v="-5.6351177030051991"/>
    <n v="-1.19922"/>
    <n v="-1.3898396518906968"/>
    <n v="-11.484099907183685"/>
    <n v="-2.2953010000000003"/>
    <n v="-2.2744791551477275"/>
    <n v="0"/>
    <n v="0"/>
    <n v="0"/>
    <n v="1.654058623318966"/>
    <n v="-7.9725625643974167"/>
    <n v="-9.4334265966631499"/>
    <n v="7.6386810128093146"/>
    <n v="6.6559296691887593E-2"/>
    <s v="N"/>
    <s v="Y"/>
  </r>
  <r>
    <n v="4060"/>
    <x v="27"/>
    <s v="EUROPE"/>
    <s v="EUROPE INCL TURKEY"/>
    <s v="GB"/>
    <s v="UNITED KINGDOM"/>
    <s v="Export"/>
    <s v="N"/>
    <s v="DDP"/>
    <s v="GB- BURNLEY VAT EXC"/>
    <n v="43918"/>
    <x v="2"/>
    <n v="2020"/>
    <n v="202054057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1.76"/>
    <n v="518.26044999999999"/>
    <n v="23.81711626838235"/>
    <s v="GBP"/>
    <n v="18.750100215052679"/>
    <n v="468.07785999999999"/>
    <n v="-337.53784999999999"/>
    <n v="-48.306179999999998"/>
    <n v="-13.72701"/>
    <n v="0"/>
    <n v="0"/>
    <n v="0"/>
    <s v=""/>
    <n v="-6.6729000000000003"/>
    <n v="12.48612"/>
    <n v="-393.75782000000004"/>
    <n v="-350.35894423914681"/>
    <n v="-406.5789142391468"/>
    <n v="-24.580259999999999"/>
    <n v="-21.232015580588929"/>
    <n v="-40.061700000000002"/>
    <n v="-35.485504915650459"/>
    <n v="-7.4381700000000004"/>
    <n v="-8.6204896545286314"/>
    <n v="-65.338010150768014"/>
    <n v="-10.365209"/>
    <n v="-10.271180907972251"/>
    <n v="0"/>
    <n v="0"/>
    <n v="0"/>
    <n v="1.654058623318966"/>
    <n v="-35.992315643420703"/>
    <n v="-42.587419656305009"/>
    <n v="-6.5150749541920803"/>
    <n v="-1.2571044065183983E-2"/>
    <s v="N"/>
    <s v="Y"/>
  </r>
  <r>
    <n v="4060"/>
    <x v="27"/>
    <s v="EUROPE"/>
    <s v="EUROPE INCL TURKEY"/>
    <s v="GB"/>
    <s v="UNITED KINGDOM"/>
    <s v="Export"/>
    <s v="N"/>
    <s v="DDP"/>
    <s v="GB- BURNLEY VAT EXC"/>
    <n v="43920"/>
    <x v="2"/>
    <n v="2020"/>
    <n v="202054059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2"/>
    <n v="517.04642999999999"/>
    <n v="24.38898254716981"/>
    <s v="GBP"/>
    <n v="18.750100215052679"/>
    <n v="466.87626999999998"/>
    <n v="-297.53546"/>
    <n v="-34.057029999999997"/>
    <n v="-10.93867"/>
    <n v="0"/>
    <n v="0"/>
    <n v="0"/>
    <s v=""/>
    <n v="-46.90325"/>
    <n v="21.387460000000001"/>
    <n v="-368.04695000000004"/>
    <n v="-308.83709675613829"/>
    <n v="-379.34858675613827"/>
    <n v="-22.86617"/>
    <n v="-19.751413439418261"/>
    <n v="-29.12968"/>
    <n v="-25.802235123105731"/>
    <n v="-5.7716000000000003"/>
    <n v="-6.689013304358121"/>
    <n v="-52.242661866882109"/>
    <n v="-10.3409286"/>
    <n v="-10.247120767851785"/>
    <n v="0"/>
    <n v="0"/>
    <n v="0"/>
    <n v="1.654058623318966"/>
    <n v="-35.066042814362078"/>
    <n v="-41.491419885738331"/>
    <n v="33.716640723389482"/>
    <n v="6.521008320933476E-2"/>
    <s v="N"/>
    <s v="Y"/>
  </r>
  <r>
    <n v="4060"/>
    <x v="27"/>
    <s v="EUROPE"/>
    <s v="EUROPE INCL TURKEY"/>
    <s v="GB"/>
    <s v="UNITED KINGDOM"/>
    <s v="Export"/>
    <s v="N"/>
    <s v="DDP"/>
    <s v="GB- BURNLEY VAT EXC"/>
    <n v="43921"/>
    <x v="2"/>
    <n v="2020"/>
    <n v="2020540600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19.559999999999999"/>
    <n v="475.26249000000001"/>
    <n v="24.297673312883436"/>
    <s v="GBP"/>
    <n v="18.750100215052679"/>
    <n v="429.75020999999998"/>
    <n v="-285.54239000000001"/>
    <n v="-31.071850000000001"/>
    <n v="-9.7954000000000008"/>
    <n v="0"/>
    <n v="0"/>
    <n v="0"/>
    <s v=""/>
    <n v="-37.491239999999998"/>
    <n v="21.566770000000002"/>
    <n v="-342.33410999999995"/>
    <n v="-296.38847997616477"/>
    <n v="-353.18019997616477"/>
    <n v="-21.368099999999998"/>
    <n v="-18.457405744592702"/>
    <n v="-28.191970000000001"/>
    <n v="-24.971638498038534"/>
    <n v="-5.5347499999999998"/>
    <n v="-6.4145152793499394"/>
    <n v="-49.843559521981177"/>
    <n v="-9.5052497999999996"/>
    <n v="-9.4190228360341841"/>
    <n v="0"/>
    <n v="0"/>
    <n v="0"/>
    <n v="1.654058623318966"/>
    <n v="-32.353386672118972"/>
    <n v="-38.281706271935931"/>
    <n v="24.538001393883945"/>
    <n v="5.1630418790012116E-2"/>
    <s v="N"/>
    <s v="Y"/>
  </r>
  <r>
    <n v="4060"/>
    <x v="27"/>
    <s v="EUROPE"/>
    <s v="EUROPE INCL TURKEY"/>
    <s v="GB"/>
    <s v="UNITED KINGDOM"/>
    <s v="Export"/>
    <s v="N"/>
    <s v="DDP"/>
    <s v="GB- BURNLEY VAT EXC"/>
    <n v="43921"/>
    <x v="2"/>
    <n v="2020"/>
    <n v="202054060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04"/>
    <n v="49.438960000000002"/>
    <n v="24.234784313725491"/>
    <s v="GBP"/>
    <n v="18.750100215052679"/>
    <n v="44.704700000000003"/>
    <n v="-29.703399999999998"/>
    <n v="-3.2322299999999999"/>
    <n v="-1.0189600000000001"/>
    <n v="0"/>
    <n v="0"/>
    <n v="0"/>
    <s v=""/>
    <n v="-3.9"/>
    <n v="2.2434699999999999"/>
    <n v="-35.611119999999993"/>
    <n v="-30.831658921549312"/>
    <n v="-36.73937892154931"/>
    <n v="-2.21672"/>
    <n v="-1.9147654897793225"/>
    <n v="-2.93506"/>
    <n v="-2.5997919723259133"/>
    <n v="-0.57726"/>
    <n v="-0.66901722573874989"/>
    <n v="-5.1835746878439855"/>
    <n v="-0.98877920000000008"/>
    <n v="-0.97980948008284996"/>
    <n v="0"/>
    <n v="0"/>
    <n v="0"/>
    <n v="1.654058623318966"/>
    <n v="-3.3742795915706907"/>
    <n v="-3.9925705927785944"/>
    <n v="2.5436263177452614"/>
    <n v="5.1449834659654275E-2"/>
    <s v="N"/>
    <s v="Y"/>
  </r>
  <r>
    <n v="4140"/>
    <x v="42"/>
    <s v="MEA"/>
    <s v="EGYPT"/>
    <s v="EG"/>
    <s v="EGYPT"/>
    <s v="Local"/>
    <s v="N"/>
    <s v="DDP"/>
    <s v="EG-CAIRO"/>
    <n v="43894"/>
    <x v="2"/>
    <n v="2020"/>
    <n v="2020540384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7.21"/>
    <n v="212.72450000000001"/>
    <n v="29.504091539528435"/>
    <s v="EGP"/>
    <n v="1"/>
    <n v="204.42276000000001"/>
    <n v="-111.0198"/>
    <n v="-12.451930000000001"/>
    <n v="-3.7796799999999999"/>
    <n v="0"/>
    <n v="0"/>
    <n v="0"/>
    <s v=""/>
    <n v="-8.2094199999999997"/>
    <n v="6.6458300000000001"/>
    <n v="-128.81500000000003"/>
    <n v="-115.2367946813705"/>
    <n v="-133.03199468137049"/>
    <n v="-9.1138300000000001"/>
    <n v="-7.8723732197641034"/>
    <n v="-10.476330000000001"/>
    <n v="-9.2796326594472127"/>
    <n v="-2.1173299999999999"/>
    <n v="-2.4538860176929411"/>
    <n v="-19.605891896904257"/>
    <n v="0"/>
    <n v="0"/>
    <n v="0"/>
    <n v="0"/>
    <n v="0"/>
    <n v="0.16304448922213866"/>
    <n v="-1.1755507672916197"/>
    <n v="-1.3909545123443889"/>
    <n v="58.695658909380874"/>
    <n v="0.2759233605408915"/>
    <s v="N"/>
    <s v="N"/>
  </r>
  <r>
    <n v="4140"/>
    <x v="42"/>
    <s v="MEA"/>
    <s v="EGYPT"/>
    <s v="EG"/>
    <s v="EGYPT"/>
    <s v="Local"/>
    <s v="N"/>
    <s v="DDP"/>
    <s v="EG-CAIRO"/>
    <n v="43899"/>
    <x v="2"/>
    <n v="2020"/>
    <n v="2020540413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7.37"/>
    <n v="217.26750000000001"/>
    <n v="29.47998643147897"/>
    <s v="EGP"/>
    <n v="1"/>
    <n v="208.82946999999999"/>
    <n v="-112.27552"/>
    <n v="-12.536860000000001"/>
    <n v="-3.8352599999999999"/>
    <n v="0"/>
    <n v="0"/>
    <n v="0"/>
    <s v=""/>
    <n v="-9.5669000000000004"/>
    <n v="7.1579800000000002"/>
    <n v="-131.05655999999999"/>
    <n v="-116.54021216021022"/>
    <n v="-135.32125216021024"/>
    <n v="-9.4335799999999992"/>
    <n v="-8.1485678971960454"/>
    <n v="-10.764250000000001"/>
    <n v="-9.5346639380827689"/>
    <n v="-2.1725599999999998"/>
    <n v="-2.5178949935054886"/>
    <n v="-20.201126828784304"/>
    <n v="0"/>
    <n v="0"/>
    <n v="0"/>
    <n v="0"/>
    <n v="0"/>
    <n v="0.16304448922213866"/>
    <n v="-1.2016378855671619"/>
    <n v="-1.4218217414671492"/>
    <n v="60.323299269538325"/>
    <n v="0.27764529563574081"/>
    <s v="N"/>
    <s v="N"/>
  </r>
  <r>
    <n v="4140"/>
    <x v="42"/>
    <s v="MEA"/>
    <s v="EGYPT"/>
    <s v="EG"/>
    <s v="EGYPT"/>
    <s v="Local"/>
    <s v="N"/>
    <s v="DDP"/>
    <s v="EG-CAIRO"/>
    <n v="43906"/>
    <x v="2"/>
    <n v="2020"/>
    <n v="2020540442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7.48"/>
    <n v="220.66"/>
    <n v="29.499999999999996"/>
    <s v="EGP"/>
    <n v="1"/>
    <n v="212.12019000000001"/>
    <n v="-114.1844"/>
    <n v="-12.75789"/>
    <n v="-3.89866"/>
    <n v="0"/>
    <n v="0"/>
    <n v="0"/>
    <s v=""/>
    <n v="-9.5511700000000008"/>
    <n v="7.2180299999999997"/>
    <n v="-133.17409000000001"/>
    <n v="-118.52159937790809"/>
    <n v="-137.5112893779081"/>
    <n v="-9.5633900000000001"/>
    <n v="-8.2606955940762372"/>
    <n v="-10.923360000000001"/>
    <n v="-9.67559901290808"/>
    <n v="-2.2050900000000002"/>
    <n v="-2.5555957355511558"/>
    <n v="-20.491890342535473"/>
    <n v="0"/>
    <n v="0"/>
    <n v="0"/>
    <n v="0"/>
    <n v="0"/>
    <n v="0.16304448922213866"/>
    <n v="-1.2195727793815971"/>
    <n v="-1.443042961489047"/>
    <n v="61.213777318067379"/>
    <n v="0.27741220573763881"/>
    <s v="N"/>
    <s v="N"/>
  </r>
  <r>
    <n v="4140"/>
    <x v="42"/>
    <s v="MEA"/>
    <s v="EGYPT"/>
    <s v="EG"/>
    <s v="EGYPT"/>
    <s v="Local"/>
    <s v="N"/>
    <s v="DDP"/>
    <s v="EG- CAIRO"/>
    <n v="43907"/>
    <x v="2"/>
    <n v="2020"/>
    <n v="2020540455"/>
    <s v="ZH"/>
    <s v="manufactured"/>
    <s v="BOPP"/>
    <s v="TSS"/>
    <n v="30"/>
    <s v="TSS30"/>
    <n v="1"/>
    <s v="EG"/>
    <s v="L2"/>
    <s v="FERT"/>
    <s v="30TSS301"/>
    <s v="TRANSPARENT COMMODITIES"/>
    <s v="STANDARD"/>
    <s v="ALIMENTARY PACKING"/>
    <s v="FLEXIBLE PACKAGING"/>
    <s v="STANDARD GRADE COEX"/>
    <n v="0.92"/>
    <n v="30.887"/>
    <n v="33.572826086956518"/>
    <s v="EGP"/>
    <n v="1"/>
    <n v="28.429259999999999"/>
    <n v="-13.77252"/>
    <n v="-1.52352"/>
    <n v="-0.47373999999999999"/>
    <n v="0"/>
    <n v="0"/>
    <n v="0"/>
    <s v=""/>
    <n v="-1.4975000000000001"/>
    <n v="0.98997999999999997"/>
    <n v="-16.2773"/>
    <n v="-14.295657706869124"/>
    <n v="-16.800437706869126"/>
    <n v="-1.19353"/>
    <n v="-1.0309511598290784"/>
    <n v="-1.3642300000000001"/>
    <n v="-1.2083958087419613"/>
    <n v="-0.27477000000000001"/>
    <n v="-0.31844552388219577"/>
    <n v="-2.5577924924532356"/>
    <n v="0"/>
    <n v="0"/>
    <n v="0"/>
    <n v="0"/>
    <n v="0"/>
    <n v="0.16304448922213866"/>
    <n v="-0.15000093008436757"/>
    <n v="-0.1774865674558721"/>
    <n v="11.351283233221768"/>
    <n v="0.36751006032381806"/>
    <s v="N"/>
    <s v="N"/>
  </r>
  <r>
    <n v="4140"/>
    <x v="42"/>
    <s v="MEA"/>
    <s v="EGYPT"/>
    <s v="EG"/>
    <s v="EGYPT"/>
    <s v="Local"/>
    <s v="N"/>
    <s v="DDP"/>
    <s v="EG-CAIRO"/>
    <n v="43907"/>
    <x v="2"/>
    <n v="2020"/>
    <n v="2020540456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5.55"/>
    <n v="163.666"/>
    <n v="29.489369369369371"/>
    <s v="EGP"/>
    <n v="1"/>
    <n v="158.75602000000001"/>
    <n v="-84.576319999999996"/>
    <n v="-9.4439200000000003"/>
    <n v="-2.8890699999999998"/>
    <n v="0"/>
    <n v="0"/>
    <n v="0"/>
    <s v=""/>
    <n v="-7.2066800000000004"/>
    <n v="5.3920599999999999"/>
    <n v="-98.72393000000001"/>
    <n v="-87.788881107206905"/>
    <n v="-101.9364911072069"/>
    <n v="-7.1062399999999997"/>
    <n v="-6.1382507100984389"/>
    <n v="-8.1086299999999998"/>
    <n v="-7.1823919035934765"/>
    <n v="-1.6365799999999999"/>
    <n v="-1.8967193488194631"/>
    <n v="-15.217361962511379"/>
    <n v="0"/>
    <n v="0"/>
    <n v="0"/>
    <n v="0"/>
    <n v="0"/>
    <n v="0.16304448922213866"/>
    <n v="-0.90489691518286952"/>
    <n v="-1.0707070101957501"/>
    <n v="45.441439920085969"/>
    <n v="0.27764740337080379"/>
    <s v="N"/>
    <s v="N"/>
  </r>
  <r>
    <n v="4140"/>
    <x v="42"/>
    <s v="MEA"/>
    <s v="EGYPT"/>
    <s v="EG"/>
    <s v="EGYPT"/>
    <s v="Local"/>
    <s v="N"/>
    <s v="DDP"/>
    <s v="EG-CAIRO"/>
    <n v="43908"/>
    <x v="2"/>
    <n v="2020"/>
    <n v="2020540487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2.38"/>
    <n v="70.121499999999997"/>
    <n v="29.462815126050419"/>
    <s v="EGP"/>
    <n v="1"/>
    <n v="67.167850000000001"/>
    <n v="-36.545479999999998"/>
    <n v="-4.0963799999999999"/>
    <n v="-1.24478"/>
    <n v="0"/>
    <n v="0"/>
    <n v="0"/>
    <s v=""/>
    <n v="-2.7597100000000001"/>
    <n v="2.2074799999999999"/>
    <n v="-42.438869999999994"/>
    <n v="-37.933629634462783"/>
    <n v="-43.827019634462786"/>
    <n v="-3.0099100000000001"/>
    <n v="-2.5999096842820388"/>
    <n v="-3.45627"/>
    <n v="-3.0614648423510538"/>
    <n v="-0.69840000000000002"/>
    <n v="-0.80941279571760205"/>
    <n v="-6.4707873223506951"/>
    <n v="0"/>
    <n v="0"/>
    <n v="0"/>
    <n v="0"/>
    <n v="0"/>
    <n v="0.16304448922213866"/>
    <n v="-0.38804588434868997"/>
    <n v="-0.4591500332010604"/>
    <n v="19.364543009985457"/>
    <n v="0.27615699906569963"/>
    <s v="N"/>
    <s v="N"/>
  </r>
  <r>
    <n v="4149"/>
    <x v="41"/>
    <s v="MEA"/>
    <s v="EGYPT"/>
    <s v="EG"/>
    <s v="EGYPT"/>
    <s v="Local"/>
    <s v="N"/>
    <s v="DDP"/>
    <s v="EG-GIZA"/>
    <n v="43906"/>
    <x v="2"/>
    <n v="2020"/>
    <n v="2020540429"/>
    <s v="ZH"/>
    <s v="manufactured"/>
    <s v="BOPP"/>
    <s v="TSS"/>
    <n v="20"/>
    <s v="TSS20"/>
    <n v="1"/>
    <s v="EG"/>
    <s v="L2"/>
    <s v="FERT"/>
    <s v="30TSS201"/>
    <s v="TRANSPARENT COMMODITIES"/>
    <s v="STANDARD"/>
    <s v="ALIMENTARY PACKING"/>
    <s v="FLEXIBLE PACKAGING"/>
    <s v="STANDARD GRADE COEX"/>
    <n v="5.44"/>
    <n v="171.20249999999999"/>
    <n v="31.471047794117641"/>
    <s v="EGP"/>
    <n v="1"/>
    <n v="170.77250000000001"/>
    <n v="-85.462230000000005"/>
    <n v="-12.316879999999999"/>
    <n v="-3.5336400000000001"/>
    <n v="0"/>
    <n v="0"/>
    <n v="0"/>
    <s v=""/>
    <n v="-6.0819700000000001"/>
    <n v="3.03539"/>
    <n v="-104.35933"/>
    <n v="-88.708441661055616"/>
    <n v="-107.60554166105561"/>
    <n v="-7.01952"/>
    <n v="-6.0633434312027452"/>
    <n v="-10.25062"/>
    <n v="-9.0797052146679977"/>
    <n v="-1.9644900000000001"/>
    <n v="-2.2767516366828064"/>
    <n v="-17.419800282553549"/>
    <n v="0"/>
    <n v="0"/>
    <n v="0"/>
    <n v="0"/>
    <n v="0"/>
    <n v="0.16304448922213866"/>
    <n v="-0.88696202136843438"/>
    <n v="-1.0494857901738526"/>
    <n v="45.127672266216969"/>
    <n v="0.26359236732066982"/>
    <s v="N"/>
    <s v="N"/>
  </r>
  <r>
    <n v="4149"/>
    <x v="41"/>
    <s v="MEA"/>
    <s v="EGYPT"/>
    <s v="EG"/>
    <s v="EGYPT"/>
    <s v="Local"/>
    <s v="N"/>
    <s v="DDP"/>
    <s v="EG-GIZA"/>
    <n v="43921"/>
    <x v="2"/>
    <n v="2020"/>
    <n v="2020540596"/>
    <s v="ZH"/>
    <s v="manufactured"/>
    <s v="BOPP"/>
    <s v="TSS"/>
    <n v="20"/>
    <s v="TSS20"/>
    <n v="1"/>
    <s v="EG"/>
    <s v="L2"/>
    <s v="FERT"/>
    <s v="30TSS201"/>
    <s v="TRANSPARENT COMMODITIES"/>
    <s v="STANDARD"/>
    <s v="ALIMENTARY PACKING"/>
    <s v="FLEXIBLE PACKAGING"/>
    <s v="STANDARD GRADE COEX"/>
    <n v="2.5099999999999998"/>
    <n v="78.938999999999993"/>
    <n v="31.449800796812749"/>
    <s v="EGP"/>
    <n v="1"/>
    <n v="78.799639999999997"/>
    <n v="-39.621420000000001"/>
    <n v="-5.70214"/>
    <n v="-1.6327499999999999"/>
    <n v="0"/>
    <n v="0"/>
    <n v="0"/>
    <s v=""/>
    <n v="-2.4651999999999998"/>
    <n v="1.4191800000000001"/>
    <n v="-48.002330000000008"/>
    <n v="-41.126406654707957"/>
    <n v="-49.507316654707957"/>
    <n v="-3.24091"/>
    <n v="-2.7994436029271643"/>
    <n v="-4.7540699999999996"/>
    <n v="-4.2110188622636171"/>
    <n v="-0.91008999999999995"/>
    <n v="-1.0547515625066328"/>
    <n v="-8.0652140276974151"/>
    <n v="0"/>
    <n v="0"/>
    <n v="0"/>
    <n v="0"/>
    <n v="0"/>
    <n v="0.16304448922213866"/>
    <n v="-0.409241667947568"/>
    <n v="-0.48422965686330316"/>
    <n v="20.882239660731319"/>
    <n v="0.26453640989537897"/>
    <s v="N"/>
    <s v="N"/>
  </r>
  <r>
    <n v="4149"/>
    <x v="41"/>
    <s v="MEA"/>
    <s v="EGYPT"/>
    <s v="EG"/>
    <s v="EGYPT"/>
    <s v="Local"/>
    <s v="N"/>
    <s v="DDP"/>
    <s v="EG-GIZA"/>
    <n v="43921"/>
    <x v="2"/>
    <n v="2020"/>
    <n v="2020540596"/>
    <s v="ZH"/>
    <s v="manufactured"/>
    <s v="BOPP"/>
    <s v="TSS"/>
    <n v="25"/>
    <s v="TSS25"/>
    <n v="1"/>
    <s v="EG"/>
    <s v="L3"/>
    <s v="FERT"/>
    <s v="30TSS251"/>
    <s v="TRANSPARENT COMMODITIES"/>
    <s v="STANDARD"/>
    <s v="ALIMENTARY PACKING"/>
    <s v="FLEXIBLE PACKAGING"/>
    <s v="STANDARD GRADE COEX"/>
    <n v="1.36"/>
    <n v="42.84"/>
    <n v="31.5"/>
    <s v="EGP"/>
    <n v="1"/>
    <n v="42.76437"/>
    <n v="-23.778479999999998"/>
    <n v="-2.6613699999999998"/>
    <n v="-0.93006999999999995"/>
    <n v="0"/>
    <n v="0"/>
    <n v="0"/>
    <s v=""/>
    <n v="0.35870999999999997"/>
    <n v="0.12956999999999999"/>
    <n v="-26.881640000000001"/>
    <n v="-24.681685767719582"/>
    <n v="-27.784845767719581"/>
    <n v="-1.0245899999999999"/>
    <n v="-0.88502362642688104"/>
    <n v="-2.1038000000000001"/>
    <n v="-1.863485704339692"/>
    <n v="-0.4158"/>
    <n v="-0.48189266961537641"/>
    <n v="-3.2304020003819494"/>
    <n v="0"/>
    <n v="0"/>
    <n v="0"/>
    <n v="0"/>
    <n v="0"/>
    <n v="0.16304448922213866"/>
    <n v="-0.2217405053421086"/>
    <n v="-0.26237144754346314"/>
    <n v="11.562380784355009"/>
    <n v="0.26989684370576583"/>
    <s v="N"/>
    <s v="N"/>
  </r>
  <r>
    <n v="4160"/>
    <x v="11"/>
    <s v="MEA"/>
    <s v="EGYPT"/>
    <s v="EG"/>
    <s v="EGYPT"/>
    <s v="Local"/>
    <s v="N"/>
    <s v="DDP"/>
    <s v="ALEXANDRIA"/>
    <n v="43899"/>
    <x v="2"/>
    <n v="2020"/>
    <n v="2020540411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3.65"/>
    <n v="113.2182"/>
    <n v="31.018684931506851"/>
    <s v="EGP"/>
    <n v="1"/>
    <n v="109.40384"/>
    <n v="-75.673029999999997"/>
    <n v="0"/>
    <n v="-0.73995"/>
    <n v="0"/>
    <n v="0"/>
    <n v="0"/>
    <s v=""/>
    <n v="7.8458399999999999"/>
    <n v="0.83155000000000001"/>
    <n v="-67.735590000000002"/>
    <n v="-78.547407048357044"/>
    <n v="-70.609967048357049"/>
    <n v="-3.9091399999999998"/>
    <n v="-3.376649449058041"/>
    <n v="-5.3685499999999999"/>
    <n v="-4.7553076233638434"/>
    <n v="-1.13012"/>
    <n v="-1.3097559975606763"/>
    <n v="-9.4417130699825602"/>
    <n v="0"/>
    <n v="0"/>
    <n v="0"/>
    <n v="0"/>
    <n v="0"/>
    <n v="0.16304448922213866"/>
    <n v="-0.59511238566080604"/>
    <n v="-0.7041586643629707"/>
    <n v="32.462361217297413"/>
    <n v="0.28672387670266275"/>
    <s v="N"/>
    <s v="N"/>
  </r>
  <r>
    <n v="4198"/>
    <x v="3"/>
    <s v="MEA"/>
    <s v="EGYPT"/>
    <s v="EG"/>
    <s v="EGYPT"/>
    <s v="Local"/>
    <s v="N"/>
    <s v="DDP"/>
    <s v="EG- 6TH OF OCTOBER"/>
    <n v="43912"/>
    <x v="2"/>
    <n v="2020"/>
    <n v="2020540489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26.31"/>
    <n v="855.15625"/>
    <n v="32.503088179399469"/>
    <s v="EGP"/>
    <n v="1"/>
    <n v="853.44624999999996"/>
    <n v="-422.24126000000001"/>
    <n v="-42.254019999999997"/>
    <n v="-21.08231"/>
    <n v="0"/>
    <n v="0"/>
    <n v="0"/>
    <s v=""/>
    <n v="-2.5309900000000001"/>
    <n v="14.39006"/>
    <n v="-473.71851999999996"/>
    <n v="-438.27974275420399"/>
    <n v="-489.757002754204"/>
    <n v="-27.669319999999999"/>
    <n v="-23.900293704960845"/>
    <n v="-44.062449999999998"/>
    <n v="-39.029254526657695"/>
    <n v="-8.1179100000000002"/>
    <n v="-9.4082763867180397"/>
    <n v="-72.337824618336583"/>
    <n v="0"/>
    <n v="0"/>
    <n v="0"/>
    <n v="0"/>
    <n v="0"/>
    <n v="0.16304448922213866"/>
    <n v="-4.289700511434468"/>
    <n v="-5.0757299888739071"/>
    <n v="287.98569263858553"/>
    <n v="0.33676382840982044"/>
    <s v="N"/>
    <s v="N"/>
  </r>
  <r>
    <n v="4198"/>
    <x v="3"/>
    <s v="MEA"/>
    <s v="EGYPT"/>
    <s v="EG"/>
    <s v="EGYPT"/>
    <s v="Local"/>
    <s v="N"/>
    <s v="DDP"/>
    <s v="EG- 6TH OF OCTOBER"/>
    <n v="43915"/>
    <x v="2"/>
    <n v="2020"/>
    <n v="2020540525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14.92"/>
    <n v="484.89350000000002"/>
    <n v="32.499564343163541"/>
    <s v="EGP"/>
    <n v="1"/>
    <n v="484.0385"/>
    <n v="-239.42062000000001"/>
    <n v="-23.959009999999999"/>
    <n v="-11.95416"/>
    <n v="0"/>
    <n v="0"/>
    <n v="0"/>
    <s v=""/>
    <n v="-1.43513"/>
    <n v="8.1595099999999992"/>
    <n v="-268.60941000000003"/>
    <n v="-248.5148129381104"/>
    <n v="-277.70360293811041"/>
    <n v="-15.68915"/>
    <n v="-13.552024154593839"/>
    <n v="-24.98443"/>
    <n v="-22.130491556267575"/>
    <n v="-4.6030499999999996"/>
    <n v="-5.3347187418784472"/>
    <n v="-41.017234452739864"/>
    <n v="0"/>
    <n v="0"/>
    <n v="0"/>
    <n v="0"/>
    <n v="0"/>
    <n v="0.16304448922213866"/>
    <n v="-2.4326237791943086"/>
    <n v="-2.8783691156974038"/>
    <n v="163.29429349345233"/>
    <n v="0.33676321397059833"/>
    <s v="N"/>
    <s v="N"/>
  </r>
  <r>
    <n v="4198"/>
    <x v="3"/>
    <s v="MEA"/>
    <s v="EGYPT"/>
    <s v="EG"/>
    <s v="EGYPT"/>
    <s v="Local"/>
    <s v="N"/>
    <s v="DDP"/>
    <s v="EG- 6TH OF OCTOBER"/>
    <n v="43915"/>
    <x v="2"/>
    <n v="2020"/>
    <n v="2020540526"/>
    <s v="ZH"/>
    <s v="distribution"/>
    <s v="BOPP"/>
    <s v="XZMX"/>
    <n v="18"/>
    <s v="XZMX18"/>
    <n v="1"/>
    <s v="IT"/>
    <s v="T1"/>
    <s v="ZZFT"/>
    <s v="2XZMX181R"/>
    <s v="METALLIZED HIGH BARRIER"/>
    <s v="SPECIALTY"/>
    <s v="ALIMENTARY PACKING"/>
    <s v="FLEXIBLE PACKAGING"/>
    <s v="HIGH BARRIER METAL FILMS"/>
    <n v="5.75"/>
    <n v="530.68880999999999"/>
    <n v="92.293706086956519"/>
    <s v="EGP"/>
    <n v="1"/>
    <n v="530.68880999999999"/>
    <n v="0"/>
    <n v="0"/>
    <n v="0"/>
    <n v="0"/>
    <n v="0"/>
    <n v="0"/>
    <n v="-476.43326000000002"/>
    <n v="0"/>
    <n v="0"/>
    <n v="-476.43326000000002"/>
    <n v="0"/>
    <n v="-476.43326000000002"/>
    <n v="0"/>
    <n v="0"/>
    <n v="0"/>
    <n v="0"/>
    <n v="0"/>
    <n v="0"/>
    <n v="0"/>
    <n v="0"/>
    <n v="0"/>
    <n v="0"/>
    <n v="0"/>
    <n v="0"/>
    <n v="0.16304448922213866"/>
    <n v="-0.9375058130272973"/>
    <n v="-1.1092910465992005"/>
    <n v="53.146258953400768"/>
    <n v="0.10014580664212755"/>
    <s v="N"/>
    <s v="N"/>
  </r>
  <r>
    <n v="4198"/>
    <x v="3"/>
    <s v="MEA"/>
    <s v="EGYPT"/>
    <s v="EG"/>
    <s v="EGYPT"/>
    <s v="Local"/>
    <s v="N"/>
    <s v="DDP"/>
    <s v="EG- 6TH OF OCTOBER"/>
    <n v="43921"/>
    <x v="2"/>
    <n v="2020"/>
    <n v="2020540587"/>
    <s v="ZH"/>
    <s v="manufactured"/>
    <s v="BOPP"/>
    <s v="TES"/>
    <n v="25"/>
    <s v="TES25"/>
    <s v="1"/>
    <s v="EG"/>
    <s v="L2"/>
    <s v="FERT"/>
    <s v="10TES251"/>
    <s v="TRANSPARENT COMMODITIES"/>
    <s v="VALUE ADDED"/>
    <s v="ALIMENTARY PACKING"/>
    <s v="FLEXIBLE PACKAGING"/>
    <s v="TREATED CLEAR ADDED VALUE"/>
    <n v="4.99"/>
    <n v="154.7706"/>
    <n v="31.016152304609218"/>
    <s v="EGP"/>
    <n v="1"/>
    <n v="154.45083"/>
    <n v="-95.603520000000003"/>
    <n v="-10.45613"/>
    <n v="-3.3491499999999998"/>
    <n v="0"/>
    <n v="0"/>
    <n v="0"/>
    <s v=""/>
    <n v="11.12453"/>
    <n v="1.08697"/>
    <n v="-97.197299999999998"/>
    <n v="-99.234940119296724"/>
    <n v="-100.82872011929672"/>
    <n v="-5.2644200000000003"/>
    <n v="-4.5473175410985878"/>
    <n v="-8.5834100000000007"/>
    <n v="-7.6029384112018041"/>
    <n v="-1.5900399999999999"/>
    <n v="-1.8427816748322103"/>
    <n v="-13.993037627132601"/>
    <n v="0"/>
    <n v="0"/>
    <s v=""/>
    <s v=""/>
    <n v="0"/>
    <n v="0.16304448922213866"/>
    <n v="-0.81359200121847197"/>
    <n v="-0.96267170826608894"/>
    <n v="38.986170545304596"/>
    <n v="0.25189648773930318"/>
    <s v="N"/>
    <s v="N"/>
  </r>
  <r>
    <n v="4198"/>
    <x v="3"/>
    <s v="MEA"/>
    <s v="EGYPT"/>
    <s v="EG"/>
    <s v="EGYPT"/>
    <s v="Local"/>
    <s v="N"/>
    <s v="DDP"/>
    <s v="EG- 6TH OF OCTOBER"/>
    <n v="43921"/>
    <x v="2"/>
    <n v="2020"/>
    <n v="2020540587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9.1999999999999993"/>
    <n v="298.90575000000001"/>
    <n v="32.489755434782616"/>
    <s v="EGP"/>
    <n v="1"/>
    <n v="298.36552"/>
    <n v="-147.58745999999999"/>
    <n v="-14.76919"/>
    <n v="-7.36897"/>
    <n v="0"/>
    <n v="0"/>
    <n v="0"/>
    <s v=""/>
    <n v="-0.88466999999999996"/>
    <n v="5.0298100000000003"/>
    <n v="-165.58047999999999"/>
    <n v="-153.19344680466889"/>
    <n v="-171.1864668046689"/>
    <n v="-9.67136"/>
    <n v="-8.3539582659208875"/>
    <n v="-15.401300000000001"/>
    <n v="-13.642029840406359"/>
    <n v="-2.8374899999999998"/>
    <n v="-3.2885176313298086"/>
    <n v="-25.284505737657057"/>
    <n v="0"/>
    <n v="0"/>
    <n v="0"/>
    <n v="0"/>
    <n v="0"/>
    <n v="0.16304448922213866"/>
    <n v="-1.5000093008436755"/>
    <n v="-1.7748656745587208"/>
    <n v="100.65991178311533"/>
    <n v="0.33676137639746084"/>
    <s v="N"/>
    <s v="N"/>
  </r>
  <r>
    <n v="4214"/>
    <x v="72"/>
    <s v="MEA"/>
    <s v="EGYPT"/>
    <s v="EG"/>
    <s v="EGYPT"/>
    <s v="Local"/>
    <s v="N"/>
    <s v="DDP"/>
    <s v="EG- 10TH OF RAMADAN"/>
    <n v="43915"/>
    <x v="2"/>
    <n v="2020"/>
    <n v="2020540538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6.04"/>
    <n v="166.19900000000001"/>
    <n v="27.516390728476821"/>
    <s v="EGP"/>
    <n v="1"/>
    <n v="159.27303000000001"/>
    <n v="-103.56913"/>
    <n v="0"/>
    <n v="-0.55567999999999995"/>
    <n v="0"/>
    <n v="0"/>
    <n v="0"/>
    <s v=""/>
    <n v="-0.31631999999999999"/>
    <n v="3.5170499999999998"/>
    <n v="-100.92408"/>
    <n v="-107.50311718394529"/>
    <n v="-104.85806718394529"/>
    <n v="-6.4206899999999996"/>
    <n v="-5.5460841389851661"/>
    <n v="-6.9164599999999998"/>
    <n v="-6.1264019082789742"/>
    <n v="-1.44329"/>
    <n v="-1.6727053177709876"/>
    <n v="-13.345191365035127"/>
    <n v="0"/>
    <n v="0"/>
    <n v="0"/>
    <n v="0"/>
    <n v="0"/>
    <n v="0.16304448922213866"/>
    <n v="-0.98478871490171749"/>
    <n v="-1.1652378993842036"/>
    <n v="46.830503551635388"/>
    <n v="0.28177367825098459"/>
    <s v="N"/>
    <s v="N"/>
  </r>
  <r>
    <n v="4214"/>
    <x v="72"/>
    <s v="MEA"/>
    <s v="EGYPT"/>
    <s v="EG"/>
    <s v="EGYPT"/>
    <s v="Local"/>
    <s v="N"/>
    <s v="DDP"/>
    <s v="EG- 10TH OF RAMADAN"/>
    <n v="43916"/>
    <x v="2"/>
    <n v="2020"/>
    <n v="2020540557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5.1"/>
    <n v="415.20875000000001"/>
    <n v="27.497268211920531"/>
    <s v="EGP"/>
    <n v="1"/>
    <n v="398.87249000000003"/>
    <n v="-258.74288000000001"/>
    <n v="0"/>
    <n v="-1.3882399999999999"/>
    <n v="0"/>
    <n v="0"/>
    <n v="0"/>
    <s v=""/>
    <n v="-0.79025000000000001"/>
    <n v="8.7865199999999994"/>
    <n v="-252.13485000000003"/>
    <n v="-268.57101289883866"/>
    <n v="-261.96298289883867"/>
    <n v="-16.040569999999999"/>
    <n v="-13.85557484589371"/>
    <n v="-17.279129999999999"/>
    <n v="-15.30535779942347"/>
    <n v="-3.6057199999999998"/>
    <n v="-4.1788601170888766"/>
    <n v="-33.339792762406056"/>
    <n v="0"/>
    <n v="0"/>
    <n v="0"/>
    <n v="0"/>
    <n v="0"/>
    <n v="0.16304448922213866"/>
    <n v="-2.4619717872542934"/>
    <n v="-2.9130947484605092"/>
    <n v="116.99287959029476"/>
    <n v="0.28176882011830134"/>
    <s v="N"/>
    <s v="N"/>
  </r>
  <r>
    <n v="4221"/>
    <x v="37"/>
    <s v="MEA"/>
    <s v="EGYPT"/>
    <s v="EG"/>
    <s v="EGYPT"/>
    <s v="Local"/>
    <s v="N"/>
    <s v="DDP"/>
    <s v="EG- CAIRO"/>
    <n v="43907"/>
    <x v="2"/>
    <n v="2020"/>
    <n v="2020540445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3.54"/>
    <n v="132.9"/>
    <n v="37.542372881355931"/>
    <s v="EGP"/>
    <n v="1"/>
    <n v="131.94"/>
    <n v="-58.262070000000001"/>
    <n v="-10.49512"/>
    <n v="-3.6390400000000001"/>
    <n v="0"/>
    <n v="0"/>
    <n v="0"/>
    <s v=""/>
    <n v="2.8176800000000002"/>
    <n v="1.2475000000000001"/>
    <n v="-68.331050000000005"/>
    <n v="-60.475106227012077"/>
    <n v="-70.544086227012073"/>
    <n v="-10.1091"/>
    <n v="-8.7320707228374115"/>
    <n v="-8.2888500000000001"/>
    <n v="-7.3420256109972692"/>
    <n v="-1.61812"/>
    <n v="-1.8753250758971451"/>
    <n v="-17.949421409731826"/>
    <n v="0"/>
    <n v="0"/>
    <n v="0"/>
    <n v="0"/>
    <n v="0"/>
    <n v="0.16304448922213866"/>
    <n v="-0.57717749184637079"/>
    <n v="-0.68293744434107295"/>
    <n v="43.723554918915035"/>
    <n v="0.32899589856218986"/>
    <s v="N"/>
    <s v="N"/>
  </r>
  <r>
    <n v="4221"/>
    <x v="37"/>
    <s v="MEA"/>
    <s v="EGYPT"/>
    <s v="EG"/>
    <s v="EGYPT"/>
    <s v="Local"/>
    <s v="N"/>
    <s v="DDP"/>
    <s v="EG- CAIRO"/>
    <n v="43907"/>
    <x v="2"/>
    <n v="2020"/>
    <n v="2020540446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3.92"/>
    <n v="147"/>
    <n v="37.5"/>
    <s v="EGP"/>
    <n v="1"/>
    <n v="143.1"/>
    <n v="-64.171719999999993"/>
    <n v="-11.43683"/>
    <n v="-4.0133799999999997"/>
    <n v="0"/>
    <n v="0"/>
    <n v="0"/>
    <s v=""/>
    <n v="2.5426700000000002"/>
    <n v="1.50146"/>
    <n v="-75.577799999999996"/>
    <n v="-66.609229362603756"/>
    <n v="-78.015309362603759"/>
    <n v="-10.457839999999999"/>
    <n v="-9.0333064751677199"/>
    <n v="-9.2215100000000003"/>
    <n v="-8.168149090895291"/>
    <n v="-1.7962899999999999"/>
    <n v="-2.081815737141425"/>
    <n v="-19.283271303204437"/>
    <n v="0"/>
    <n v="0"/>
    <n v="0"/>
    <n v="0"/>
    <n v="0"/>
    <n v="0.16304448922213866"/>
    <n v="-0.63913439775078351"/>
    <n v="-0.75624711350762885"/>
    <n v="48.945172220684178"/>
    <n v="0.33296035524274953"/>
    <s v="N"/>
    <s v="N"/>
  </r>
  <r>
    <n v="4222"/>
    <x v="9"/>
    <s v="MEA"/>
    <s v="EGYPT"/>
    <s v="EG"/>
    <s v="EGYPT"/>
    <s v="Local"/>
    <s v="N"/>
    <s v="DDP"/>
    <s v="EG-10TH OF RAMADAN"/>
    <n v="43906"/>
    <x v="2"/>
    <n v="2020"/>
    <n v="202054044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8.58"/>
    <n v="270.36765000000003"/>
    <n v="31.511381118881122"/>
    <s v="EGP"/>
    <n v="1"/>
    <n v="268.18205999999998"/>
    <n v="-117.39663"/>
    <n v="-13.01731"/>
    <n v="-36.613939999999999"/>
    <n v="0"/>
    <n v="0"/>
    <n v="0"/>
    <s v=""/>
    <n v="45.056649999999998"/>
    <n v="-48.123899999999999"/>
    <n v="-170.09512999999998"/>
    <n v="-121.85584326034473"/>
    <n v="-174.55434326034472"/>
    <n v="-9.2044300000000003"/>
    <n v="-7.9506319774664771"/>
    <n v="-18.5398"/>
    <n v="-16.422023130201072"/>
    <n v="-3.4271199999999999"/>
    <n v="-3.9718711060419647"/>
    <n v="-28.344526213709514"/>
    <n v="0"/>
    <n v="0"/>
    <n v="0.02"/>
    <n v="-5.4073530000000005"/>
    <n v="-5.3995243795668157"/>
    <n v="0.16304448922213866"/>
    <n v="-1.3989217175259496"/>
    <n v="-1.6552551617080244"/>
    <n v="60.414000984670949"/>
    <n v="0.22345129302514907"/>
    <s v="Y"/>
    <s v="N"/>
  </r>
  <r>
    <n v="4222"/>
    <x v="9"/>
    <s v="MEA"/>
    <s v="EGYPT"/>
    <s v="EG"/>
    <s v="EGYPT"/>
    <s v="Local"/>
    <s v="N"/>
    <s v="DDP"/>
    <s v="EG-10TH OF RAMADAN"/>
    <n v="43906"/>
    <x v="2"/>
    <n v="2020"/>
    <n v="2020540440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7.63"/>
    <n v="240.28200000000001"/>
    <n v="31.491743119266058"/>
    <s v="EGP"/>
    <n v="1"/>
    <n v="238.30534"/>
    <n v="-123.71378"/>
    <n v="-8.1870700000000003"/>
    <n v="-24.571850000000001"/>
    <n v="0"/>
    <n v="0"/>
    <n v="0"/>
    <s v=""/>
    <n v="37.237400000000001"/>
    <n v="-29.38522"/>
    <n v="-148.62052"/>
    <n v="-128.41294494420129"/>
    <n v="-153.3196849442013"/>
    <n v="-8.1001999999999992"/>
    <n v="-6.9968166571828947"/>
    <n v="-11.084680000000001"/>
    <n v="-9.8184916423519812"/>
    <n v="-2.0275500000000002"/>
    <n v="-2.3498352147153838"/>
    <n v="-19.165143514250261"/>
    <n v="0"/>
    <n v="0"/>
    <n v="0.02"/>
    <n v="-4.8056400000000004"/>
    <n v="-4.7986825234863471"/>
    <n v="0.16304448922213866"/>
    <n v="-1.2440294527649178"/>
    <n v="-1.4719809887916346"/>
    <n v="61.526508029270467"/>
    <n v="0.25605958011532476"/>
    <s v="Y"/>
    <s v="N"/>
  </r>
  <r>
    <n v="4222"/>
    <x v="9"/>
    <s v="MEA"/>
    <s v="EGYPT"/>
    <s v="EG"/>
    <s v="EGYPT"/>
    <s v="Local"/>
    <s v="N"/>
    <s v="DDP"/>
    <s v="EG-10TH OF RAMADAN"/>
    <n v="43906"/>
    <x v="2"/>
    <n v="2020"/>
    <n v="2020540440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0.67"/>
    <n v="21.408000000000001"/>
    <n v="31.952238805970151"/>
    <s v="EGP"/>
    <n v="1"/>
    <n v="20.90915"/>
    <n v="-12.574719999999999"/>
    <n v="-1.42899"/>
    <n v="-0.14409"/>
    <n v="0"/>
    <n v="-0.79820999999999998"/>
    <n v="0"/>
    <s v=""/>
    <n v="2.3679399999999999"/>
    <n v="-0.48815999999999998"/>
    <n v="-13.066230000000001"/>
    <n v="-13.052360271012226"/>
    <n v="-13.543870271012226"/>
    <n v="-0.71538999999999997"/>
    <n v="-0.61794186172959575"/>
    <n v="-1.2410300000000001"/>
    <n v="-1.099268782040445"/>
    <n v="-0.32107000000000002"/>
    <n v="-0.37210504914239761"/>
    <n v="-2.0893156929124386"/>
    <n v="0"/>
    <n v="0"/>
    <n v="0.02"/>
    <n v="-0.42816000000000004"/>
    <n v="-0.42754012145227577"/>
    <n v="0.16304448922213866"/>
    <n v="-0.10923980777883291"/>
    <n v="-0.12925652195155904"/>
    <n v="5.2180173926715021"/>
    <n v="0.24374147013600064"/>
    <s v="Y"/>
    <s v="N"/>
  </r>
  <r>
    <n v="4222"/>
    <x v="9"/>
    <s v="MEA"/>
    <s v="EGYPT"/>
    <s v="EG"/>
    <s v="EGYPT"/>
    <s v="Local"/>
    <s v="N"/>
    <s v="DDP"/>
    <s v="EG-10TH OF RAMADAN"/>
    <n v="43907"/>
    <x v="2"/>
    <n v="2020"/>
    <n v="2020540444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7.15"/>
    <n v="225.16200000000001"/>
    <n v="31.49118881118881"/>
    <s v="EGP"/>
    <n v="1"/>
    <n v="223.42236"/>
    <n v="-97.767849999999996"/>
    <n v="-10.840820000000001"/>
    <n v="-30.492080000000001"/>
    <n v="0"/>
    <n v="0"/>
    <n v="0"/>
    <s v=""/>
    <n v="37.523130000000002"/>
    <n v="-40.077509999999997"/>
    <n v="-141.65512999999999"/>
    <n v="-101.48148039258788"/>
    <n v="-145.36876039258789"/>
    <n v="-7.6556899999999999"/>
    <n v="-6.6128563880186313"/>
    <n v="-15.439579999999999"/>
    <n v="-13.675937166560043"/>
    <n v="-2.8538899999999998"/>
    <n v="-3.3075244610116079"/>
    <n v="-23.596318015590281"/>
    <n v="0"/>
    <n v="0"/>
    <n v="0.02"/>
    <n v="-4.5032399999999999"/>
    <n v="-4.4967203300839547"/>
    <n v="0.16304448922213866"/>
    <n v="-1.1657680979382914"/>
    <n v="-1.3793793014233537"/>
    <n v="50.320821960314525"/>
    <n v="0.22348718682688254"/>
    <s v="Y"/>
    <s v="N"/>
  </r>
  <r>
    <n v="4222"/>
    <x v="9"/>
    <s v="MEA"/>
    <s v="EGYPT"/>
    <s v="EG"/>
    <s v="EGYPT"/>
    <s v="Local"/>
    <s v="N"/>
    <s v="DDP"/>
    <s v="EG-10TH OF RAMADAN"/>
    <n v="43907"/>
    <x v="2"/>
    <n v="2020"/>
    <n v="2020540444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1.3"/>
    <n v="40.792499999999997"/>
    <n v="31.378846153846151"/>
    <s v="EGP"/>
    <n v="1"/>
    <n v="40.477139999999999"/>
    <n v="-21.002800000000001"/>
    <n v="-1.38991"/>
    <n v="-4.1715400000000002"/>
    <n v="0"/>
    <n v="0"/>
    <n v="0"/>
    <s v=""/>
    <n v="6.3217600000000003"/>
    <n v="-4.9886999999999997"/>
    <n v="-25.231189999999998"/>
    <n v="-21.800573873614329"/>
    <n v="-26.02896387361433"/>
    <n v="-1.3891500000000001"/>
    <n v="-1.199924428943189"/>
    <n v="-1.8818299999999999"/>
    <n v="-1.6668710442996304"/>
    <n v="-0.34421000000000002"/>
    <n v="-0.39892322224220472"/>
    <n v="-3.2657186954850239"/>
    <n v="0"/>
    <n v="0"/>
    <n v="0.02"/>
    <n v="-0.81584999999999996"/>
    <n v="-0.81466883428353687"/>
    <n v="0.16304448922213866"/>
    <n v="-0.21195783598878026"/>
    <n v="-0.25079623662242795"/>
    <n v="10.432352359994677"/>
    <n v="0.25574192216693459"/>
    <s v="Y"/>
    <s v="N"/>
  </r>
  <r>
    <n v="4222"/>
    <x v="9"/>
    <s v="MEA"/>
    <s v="EGYPT"/>
    <s v="EG"/>
    <s v="EGYPT"/>
    <s v="Local"/>
    <s v="N"/>
    <s v="DDP"/>
    <s v="EG-10TH OF RAMADAN"/>
    <n v="43907"/>
    <x v="2"/>
    <n v="2020"/>
    <n v="202054045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85"/>
    <n v="89.645849999999996"/>
    <n v="31.454684210526313"/>
    <s v="EGP"/>
    <n v="1"/>
    <n v="88.954939999999993"/>
    <n v="-38.925229999999999"/>
    <n v="-4.31616"/>
    <n v="-12.140090000000001"/>
    <n v="0"/>
    <n v="0"/>
    <n v="0"/>
    <s v=""/>
    <n v="14.939439999999999"/>
    <n v="-15.956440000000001"/>
    <n v="-56.398479999999999"/>
    <n v="-40.40377245712137"/>
    <n v="-57.87702245712137"/>
    <n v="-3.0480299999999998"/>
    <n v="-2.6328370997744721"/>
    <n v="-6.1471099999999996"/>
    <n v="-5.4449337427529061"/>
    <n v="-1.13625"/>
    <n v="-1.3168603796307634"/>
    <n v="-9.3946312221581429"/>
    <n v="0"/>
    <n v="0"/>
    <n v="0.02"/>
    <n v="-1.7929169999999999"/>
    <n v="-1.7903212629247238"/>
    <n v="0.16304448922213866"/>
    <n v="-0.46467679428309516"/>
    <n v="-0.54982251874916899"/>
    <n v="20.034052539046588"/>
    <n v="0.22347997747856246"/>
    <s v="Y"/>
    <s v="N"/>
  </r>
  <r>
    <n v="4222"/>
    <x v="9"/>
    <s v="MEA"/>
    <s v="EGYPT"/>
    <s v="EG"/>
    <s v="EGYPT"/>
    <s v="Local"/>
    <s v="N"/>
    <s v="DDP"/>
    <s v="EG-10TH OF RAMADAN"/>
    <n v="43907"/>
    <x v="2"/>
    <n v="2020"/>
    <n v="2020540457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1.1499999999999999"/>
    <n v="36.212400000000002"/>
    <n v="31.489043478260875"/>
    <s v="EGP"/>
    <n v="1"/>
    <n v="35.933309999999999"/>
    <n v="-18.644639999999999"/>
    <n v="-1.2338499999999999"/>
    <n v="-3.7031700000000001"/>
    <n v="0"/>
    <n v="0"/>
    <n v="0"/>
    <s v=""/>
    <n v="5.6119700000000003"/>
    <n v="-4.4285800000000002"/>
    <n v="-22.39827"/>
    <n v="-19.352841129132528"/>
    <n v="-23.10647112913253"/>
    <n v="-1.2220500000000001"/>
    <n v="-1.055586256624572"/>
    <n v="-1.67055"/>
    <n v="-1.479725279677095"/>
    <n v="-0.30558000000000002"/>
    <n v="-0.3541528667173322"/>
    <n v="-2.8894644030189993"/>
    <n v="0"/>
    <n v="0"/>
    <n v="0.02"/>
    <n v="-0.72424800000000011"/>
    <n v="-0.72319945319872914"/>
    <n v="0.16304448922213866"/>
    <n v="-0.18750116260545943"/>
    <n v="-0.2218582093198401"/>
    <n v="9.271406805329903"/>
    <n v="0.2560285097184915"/>
    <s v="Y"/>
    <s v="N"/>
  </r>
  <r>
    <n v="4222"/>
    <x v="9"/>
    <s v="MEA"/>
    <s v="EGYPT"/>
    <s v="EG"/>
    <s v="EGYPT"/>
    <s v="Local"/>
    <s v="N"/>
    <s v="DDP"/>
    <s v="EG-10TH OF RAMADAN"/>
    <n v="43908"/>
    <x v="2"/>
    <n v="2020"/>
    <n v="2020540461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2.04"/>
    <n v="385.18400000000003"/>
    <n v="31.992026578073094"/>
    <s v="EGP"/>
    <n v="1"/>
    <n v="376.38123000000002"/>
    <n v="-226.25092000000001"/>
    <n v="-25.711099999999998"/>
    <n v="-2.5925199999999999"/>
    <n v="0"/>
    <n v="-14.36195"/>
    <n v="0"/>
    <s v=""/>
    <n v="42.605110000000003"/>
    <n v="-8.7833000000000006"/>
    <n v="-235.09468000000001"/>
    <n v="-234.84487284710639"/>
    <n v="-243.68863284710639"/>
    <n v="-12.837960000000001"/>
    <n v="-11.089214139434548"/>
    <n v="-22.327359999999999"/>
    <n v="-19.776935153363372"/>
    <n v="-5.7756699999999999"/>
    <n v="-6.6937302431876891"/>
    <n v="-37.559879535985608"/>
    <n v="0"/>
    <n v="0"/>
    <n v="0.02"/>
    <n v="-7.7036800000000003"/>
    <n v="-7.6925268190150122"/>
    <n v="0.16304448922213866"/>
    <n v="-1.9630556502345493"/>
    <n v="-2.3227589914877171"/>
    <n v="93.920201806405302"/>
    <n v="0.24383204340368575"/>
    <s v="Y"/>
    <s v="N"/>
  </r>
  <r>
    <n v="4222"/>
    <x v="9"/>
    <s v="MEA"/>
    <s v="EGYPT"/>
    <s v="EG"/>
    <s v="EGYPT"/>
    <s v="Local"/>
    <s v="N"/>
    <s v="DDP"/>
    <s v="EG-10TH OF RAMADAN"/>
    <n v="43914"/>
    <x v="2"/>
    <n v="2020"/>
    <n v="202054054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75"/>
    <n v="20.125800000000002"/>
    <n v="26.834400000000002"/>
    <s v="EGP"/>
    <n v="1"/>
    <n v="19.749790000000001"/>
    <n v="-11.56038"/>
    <n v="-1.65445"/>
    <n v="-0.47012999999999999"/>
    <n v="0"/>
    <n v="0"/>
    <n v="0"/>
    <s v=""/>
    <n v="-0.22858999999999999"/>
    <n v="0.42768"/>
    <n v="-13.48587"/>
    <n v="-11.999491410528769"/>
    <n v="-13.924981410528769"/>
    <n v="-0.82694000000000001"/>
    <n v="-0.71429687742164683"/>
    <n v="-1.3718699999999999"/>
    <n v="-1.215163101631568"/>
    <n v="-0.25461"/>
    <n v="-0.29508103080993503"/>
    <n v="-2.2245410098631502"/>
    <n v="0"/>
    <n v="0"/>
    <n v="0.01"/>
    <n v="-0.20125800000000002"/>
    <n v="-0.20096662407334201"/>
    <n v="0.16304448922213866"/>
    <n v="-0.12228336691660399"/>
    <n v="-0.14469013651293922"/>
    <n v="3.630620819021801"/>
    <n v="0.18039634792265652"/>
    <s v="Y"/>
    <s v="N"/>
  </r>
  <r>
    <n v="4222"/>
    <x v="9"/>
    <s v="MEA"/>
    <s v="EGYPT"/>
    <s v="EG"/>
    <s v="EGYPT"/>
    <s v="Local"/>
    <s v="N"/>
    <s v="DDP"/>
    <s v="EG-10TH OF RAMADAN"/>
    <n v="43914"/>
    <x v="2"/>
    <n v="2020"/>
    <n v="202054054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59"/>
    <n v="123.652"/>
    <n v="26.93943355119826"/>
    <s v="EGP"/>
    <n v="1"/>
    <n v="121.42476000000001"/>
    <n v="-64.408000000000001"/>
    <n v="-7.3723900000000002"/>
    <n v="-2.3679100000000002"/>
    <n v="0"/>
    <n v="0"/>
    <n v="0"/>
    <s v=""/>
    <n v="-10.15316"/>
    <n v="4.6297800000000002"/>
    <n v="-79.671679999999995"/>
    <n v="-66.854484261705664"/>
    <n v="-82.118164261705658"/>
    <n v="-4.8713300000000004"/>
    <n v="-4.2077730039548102"/>
    <n v="-6.2958400000000001"/>
    <n v="-5.5766745112700855"/>
    <n v="-1.2432000000000001"/>
    <n v="-1.4408104061227418"/>
    <n v="-11.225257921347637"/>
    <n v="0"/>
    <n v="0"/>
    <n v="0.01"/>
    <n v="-1.2365200000000001"/>
    <n v="-1.2347297995566331"/>
    <n v="0.16304448922213866"/>
    <n v="-0.74837420552961642"/>
    <n v="-0.88550363545918798"/>
    <n v="28.188344381930886"/>
    <n v="0.22796513102845797"/>
    <s v="Y"/>
    <s v="N"/>
  </r>
  <r>
    <n v="4222"/>
    <x v="9"/>
    <s v="MEA"/>
    <s v="EGYPT"/>
    <s v="EG"/>
    <s v="EGYPT"/>
    <s v="Local"/>
    <s v="N"/>
    <s v="DDP"/>
    <s v="EG-10TH OF RAMADAN"/>
    <n v="43914"/>
    <x v="2"/>
    <n v="2020"/>
    <n v="2020540541"/>
    <s v="ZH"/>
    <s v="manufactured"/>
    <s v="BOPP"/>
    <s v="ZSS"/>
    <n v="18"/>
    <s v="ZSS18"/>
    <n v="1"/>
    <s v="EG"/>
    <s v="L3"/>
    <s v="FERT"/>
    <s v="20ZSS181"/>
    <s v="METALLIZED"/>
    <s v="VALUE ADDED"/>
    <s v="ALIMENTARY PACKING"/>
    <s v="FLEXIBLE PACKAGING"/>
    <s v="MID &amp; STD BARRIER METAL FILMS"/>
    <n v="8.7899999999999991"/>
    <n v="285.64249999999998"/>
    <n v="32.496302616609782"/>
    <s v="EGP"/>
    <n v="1"/>
    <n v="278.61318"/>
    <n v="-159.79592"/>
    <n v="-21.313939999999999"/>
    <n v="-2.0852200000000001"/>
    <n v="0"/>
    <n v="-10.51004"/>
    <n v="0"/>
    <s v=""/>
    <n v="27.849430000000002"/>
    <n v="-7.24641"/>
    <n v="-173.10209999999998"/>
    <n v="-165.86563499448482"/>
    <n v="-179.17181499448481"/>
    <n v="-9.7240800000000007"/>
    <n v="-8.3994969160982507"/>
    <n v="-18.22616"/>
    <n v="-16.144209813198934"/>
    <n v="-4.7444100000000002"/>
    <n v="-5.4985483421113237"/>
    <n v="-30.042255071408508"/>
    <n v="0"/>
    <n v="0"/>
    <n v="0.02"/>
    <n v="-5.7128499999999995"/>
    <n v="-5.704579089215791"/>
    <n v="0.16304448922213866"/>
    <n v="-1.4331610602625986"/>
    <n v="-1.6957683999316473"/>
    <n v="69.028082444959225"/>
    <n v="0.24165900538245963"/>
    <s v="Y"/>
    <s v="N"/>
  </r>
  <r>
    <n v="4222"/>
    <x v="9"/>
    <s v="MEA"/>
    <s v="EGYPT"/>
    <s v="EG"/>
    <s v="EGYPT"/>
    <s v="Local"/>
    <s v="N"/>
    <s v="DDP"/>
    <s v="EG-10TH OF RAMADAN"/>
    <n v="43914"/>
    <x v="2"/>
    <n v="2020"/>
    <n v="2020540541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92"/>
    <n v="125.504"/>
    <n v="32.016326530612247"/>
    <s v="EGP"/>
    <n v="1"/>
    <n v="122.46604000000001"/>
    <n v="-73.719049999999996"/>
    <n v="-8.3774200000000008"/>
    <n v="-0.84472000000000003"/>
    <n v="0"/>
    <n v="-4.6795299999999997"/>
    <n v="0"/>
    <s v=""/>
    <n v="13.881970000000001"/>
    <n v="-2.86185"/>
    <n v="-76.6006"/>
    <n v="-76.519206744703965"/>
    <n v="-79.400756744703969"/>
    <n v="-4.1681400000000002"/>
    <n v="-3.6003692972359098"/>
    <n v="-7.2749199999999998"/>
    <n v="-6.443915495871714"/>
    <n v="-1.88191"/>
    <n v="-2.1810452955167703"/>
    <n v="-12.225330088624393"/>
    <n v="0"/>
    <n v="0"/>
    <n v="0.02"/>
    <n v="-2.5100800000000003"/>
    <n v="-2.506445973596152"/>
    <n v="0.16304448922213866"/>
    <n v="-0.63913439775078351"/>
    <n v="-0.75624711350762885"/>
    <n v="30.615220079567866"/>
    <n v="0.24393820180685766"/>
    <s v="Y"/>
    <s v="N"/>
  </r>
  <r>
    <n v="4222"/>
    <x v="9"/>
    <s v="MEA"/>
    <s v="EGYPT"/>
    <s v="EG"/>
    <s v="EGYPT"/>
    <s v="Local"/>
    <s v="N"/>
    <s v="DDP"/>
    <s v="EG-10TH OF RAMADAN"/>
    <n v="43915"/>
    <x v="2"/>
    <n v="2020"/>
    <n v="2020540542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0.33"/>
    <n v="330.68799999999999"/>
    <n v="32.012391093901257"/>
    <s v="EGP"/>
    <n v="1"/>
    <n v="322.81768"/>
    <n v="-194.24086"/>
    <n v="-22.07349"/>
    <n v="-2.2257400000000001"/>
    <n v="0"/>
    <n v="-12.32999"/>
    <n v="0"/>
    <s v=""/>
    <n v="36.577289999999998"/>
    <n v="-7.54061"/>
    <n v="-201.83339999999998"/>
    <n v="-201.61893736570261"/>
    <n v="-209.21147736570262"/>
    <n v="-10.98348"/>
    <n v="-9.4873454751531057"/>
    <n v="-19.167339999999999"/>
    <n v="-16.977880064748717"/>
    <n v="-4.9578300000000004"/>
    <n v="-5.7458920976411783"/>
    <n v="-32.211117637542998"/>
    <n v="0"/>
    <n v="0"/>
    <n v="0.02"/>
    <n v="-6.6137600000000001"/>
    <n v="-6.6041847759160204"/>
    <n v="0.16304448922213866"/>
    <n v="-1.6842495736646923"/>
    <n v="-1.992865480238216"/>
    <n v="80.668354740600122"/>
    <n v="0.24394097983779311"/>
    <s v="Y"/>
    <s v="N"/>
  </r>
  <r>
    <n v="4222"/>
    <x v="9"/>
    <s v="MEA"/>
    <s v="EGYPT"/>
    <s v="EG"/>
    <s v="EGYPT"/>
    <s v="Local"/>
    <s v="N"/>
    <s v="DDP"/>
    <s v="EG-10TH OF RAMADAN"/>
    <n v="43916"/>
    <x v="2"/>
    <n v="2020"/>
    <n v="2020540558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.8"/>
    <n v="49.543999999999997"/>
    <n v="27.524444444444441"/>
    <s v="EGP"/>
    <n v="1"/>
    <n v="48.74344"/>
    <n v="-26.560459999999999"/>
    <n v="-4.4939299999999998"/>
    <n v="-1.47689"/>
    <n v="0"/>
    <n v="0"/>
    <n v="0"/>
    <s v=""/>
    <n v="-1.7164699999999999"/>
    <n v="1.1946099999999999"/>
    <n v="-33.053139999999999"/>
    <n v="-27.569336962080222"/>
    <n v="-34.062016962080222"/>
    <n v="-1.9706900000000001"/>
    <n v="-1.7022489096742994"/>
    <n v="-3.4605700000000001"/>
    <n v="-3.0652736590297596"/>
    <n v="-0.64546999999999999"/>
    <n v="-0.74806941187262388"/>
    <n v="-5.5155919805766835"/>
    <n v="0"/>
    <n v="0"/>
    <n v="0.01"/>
    <n v="-0.49543999999999999"/>
    <n v="-0.49472271527540052"/>
    <n v="0.16304448922213866"/>
    <n v="-0.29348008059984959"/>
    <n v="-0.34725632763105413"/>
    <n v="9.1244120144366363"/>
    <n v="0.18416785109067974"/>
    <s v="Y"/>
    <s v="N"/>
  </r>
  <r>
    <n v="4222"/>
    <x v="9"/>
    <s v="MEA"/>
    <s v="EGYPT"/>
    <s v="EG"/>
    <s v="EGYPT"/>
    <s v="Local"/>
    <s v="N"/>
    <s v="DDP"/>
    <s v="EG-10TH OF RAMADAN"/>
    <n v="43916"/>
    <x v="2"/>
    <n v="2020"/>
    <n v="202054055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62"/>
    <n v="43.810200000000002"/>
    <n v="27.043333333333333"/>
    <s v="EGP"/>
    <n v="1"/>
    <n v="43.105649999999997"/>
    <n v="-25.16479"/>
    <n v="-3.6014300000000001"/>
    <n v="-1.02339"/>
    <n v="0"/>
    <n v="0"/>
    <n v="0"/>
    <s v=""/>
    <n v="-0.49763000000000002"/>
    <n v="0.93098000000000003"/>
    <n v="-29.356259999999999"/>
    <n v="-26.120653598995904"/>
    <n v="-30.312123598995903"/>
    <n v="-1.7843800000000001"/>
    <n v="-1.5413174621298258"/>
    <n v="-2.9846499999999998"/>
    <n v="-2.6437173721159146"/>
    <n v="-0.55320999999999998"/>
    <n v="-0.64114440538220874"/>
    <n v="-4.8261792396279493"/>
    <n v="0"/>
    <n v="0"/>
    <n v="0.01"/>
    <n v="-0.43810200000000005"/>
    <n v="-0.43746772769171555"/>
    <n v="0.16304448922213866"/>
    <n v="-0.26413207253986465"/>
    <n v="-0.31253069486794871"/>
    <n v="7.9218987388164859"/>
    <n v="0.18082315850684283"/>
    <s v="Y"/>
    <s v="N"/>
  </r>
  <r>
    <n v="4222"/>
    <x v="9"/>
    <s v="MEA"/>
    <s v="EGYPT"/>
    <s v="EG"/>
    <s v="EGYPT"/>
    <s v="Local"/>
    <s v="N"/>
    <s v="DDP"/>
    <s v="EG-10TH OF RAMADAN"/>
    <n v="43916"/>
    <x v="2"/>
    <n v="2020"/>
    <n v="2020540558"/>
    <s v="ZH"/>
    <s v="manufactured"/>
    <s v="BOPP"/>
    <s v="ZSS"/>
    <n v="18"/>
    <s v="ZSS18"/>
    <n v="1"/>
    <s v="EG"/>
    <s v="L3"/>
    <s v="FERT"/>
    <s v="20ZSS181"/>
    <s v="METALLIZED"/>
    <s v="VALUE ADDED"/>
    <s v="ALIMENTARY PACKING"/>
    <s v="FLEXIBLE PACKAGING"/>
    <s v="MID &amp; STD BARRIER METAL FILMS"/>
    <n v="0.31"/>
    <n v="9.9124999999999996"/>
    <n v="31.975806451612904"/>
    <s v="EGP"/>
    <n v="1"/>
    <n v="9.6907099999999993"/>
    <n v="-5.5453099999999997"/>
    <n v="-0.73965000000000003"/>
    <n v="-7.2359999999999994E-2"/>
    <n v="0"/>
    <n v="-0.36473"/>
    <n v="0"/>
    <s v=""/>
    <n v="0.96643999999999997"/>
    <n v="-0.25147000000000003"/>
    <n v="-6.0070799999999993"/>
    <n v="-5.7559439839970041"/>
    <n v="-6.2177139839970046"/>
    <n v="-0.33745000000000003"/>
    <n v="-0.29148364002942745"/>
    <n v="-0.63249"/>
    <n v="-0.56024150258475702"/>
    <n v="-0.16464000000000001"/>
    <n v="-0.19081002675679554"/>
    <n v="-1.0425351693709801"/>
    <n v="0"/>
    <n v="0"/>
    <n v="0.02"/>
    <n v="-0.19825000000000001"/>
    <n v="-0.19796297897494783"/>
    <n v="0.16304448922213866"/>
    <n v="-5.0543791658862983E-2"/>
    <n v="-5.9805256425348202E-2"/>
    <n v="2.3944826112317186"/>
    <n v="0.2415619279931116"/>
    <s v="Y"/>
    <s v="N"/>
  </r>
  <r>
    <n v="4222"/>
    <x v="9"/>
    <s v="MEA"/>
    <s v="EGYPT"/>
    <s v="EG"/>
    <s v="EGYPT"/>
    <s v="Local"/>
    <s v="N"/>
    <s v="DDP"/>
    <s v="EG-10TH OF RAMADAN"/>
    <n v="43916"/>
    <x v="2"/>
    <n v="2020"/>
    <n v="2020540558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8.39"/>
    <n v="268.44799999999998"/>
    <n v="31.996185935637659"/>
    <s v="EGP"/>
    <n v="1"/>
    <n v="262.38932999999997"/>
    <n v="-157.68208000000001"/>
    <n v="-17.918949999999999"/>
    <n v="-1.8068200000000001"/>
    <n v="0"/>
    <n v="-10.00933"/>
    <n v="0"/>
    <s v=""/>
    <n v="29.69294"/>
    <n v="-6.1213699999999998"/>
    <n v="-163.84561000000002"/>
    <n v="-163.6715025418118"/>
    <n v="-169.83503254181181"/>
    <n v="-8.9451999999999998"/>
    <n v="-7.726713459153161"/>
    <n v="-15.56105"/>
    <n v="-13.783531808876871"/>
    <n v="-4.0255000000000001"/>
    <n v="-4.6653654197611782"/>
    <n v="-26.175610687791213"/>
    <n v="0"/>
    <n v="0"/>
    <n v="0.02"/>
    <n v="-5.3689599999999995"/>
    <n v="-5.3611869639209875"/>
    <n v="0.16304448922213866"/>
    <n v="-1.3679432645737435"/>
    <n v="-1.6186003271247469"/>
    <n v="65.457569479351207"/>
    <n v="0.24383705402666889"/>
    <s v="Y"/>
    <s v="N"/>
  </r>
  <r>
    <n v="4222"/>
    <x v="9"/>
    <s v="MEA"/>
    <s v="EGYPT"/>
    <s v="EG"/>
    <s v="EGYPT"/>
    <s v="Local"/>
    <s v="N"/>
    <s v="DDP"/>
    <s v="EG-10TH OF RAMADAN"/>
    <n v="43919"/>
    <x v="2"/>
    <n v="2020"/>
    <n v="202054057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9.11"/>
    <n v="785.88630000000001"/>
    <n v="26.997124699416009"/>
    <s v="EGP"/>
    <n v="1"/>
    <n v="772.11715000000004"/>
    <n v="-451.41698000000002"/>
    <n v="-64.603909999999999"/>
    <n v="-18.358080000000001"/>
    <n v="0"/>
    <n v="0"/>
    <n v="0"/>
    <s v=""/>
    <n v="-8.9259199999999996"/>
    <n v="16.6999"/>
    <n v="-526.60499000000004"/>
    <n v="-468.56367819023575"/>
    <n v="-543.75168819023577"/>
    <n v="-32.091099999999997"/>
    <n v="-27.719752972435494"/>
    <n v="-53.546340000000001"/>
    <n v="-47.429812296659676"/>
    <n v="-9.9276999999999997"/>
    <n v="-11.505737989756067"/>
    <n v="-86.655303258851248"/>
    <n v="0"/>
    <n v="0"/>
    <n v="0.01"/>
    <n v="-7.8588630000000004"/>
    <n v="-7.8474851492357907"/>
    <n v="0.16304448922213866"/>
    <n v="-4.7462250812564566"/>
    <n v="-5.6159064985222145"/>
    <n v="142.01591690315502"/>
    <n v="0.18070796870126762"/>
    <s v="Y"/>
    <s v="N"/>
  </r>
  <r>
    <n v="4306"/>
    <x v="73"/>
    <s v="MEA"/>
    <s v="EGYPT"/>
    <s v="EG"/>
    <s v="EGYPT"/>
    <s v="Local"/>
    <s v="N"/>
    <s v="DDP"/>
    <s v="EG- 10TH OF RAMADAN"/>
    <n v="43895"/>
    <x v="2"/>
    <n v="2020"/>
    <n v="2020540399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2.52"/>
    <n v="93.944500000000005"/>
    <n v="37.279563492063495"/>
    <s v="EGP"/>
    <n v="1"/>
    <n v="92.859499999999997"/>
    <n v="-42.332329999999999"/>
    <n v="-7.5083900000000003"/>
    <n v="-2.6338499999999998"/>
    <n v="0"/>
    <n v="0"/>
    <n v="0"/>
    <s v=""/>
    <n v="2.7547100000000002"/>
    <n v="0.57772999999999997"/>
    <n v="-49.142129999999995"/>
    <n v="-43.94028831428286"/>
    <n v="-50.750088314282863"/>
    <n v="-7.5025700000000004"/>
    <n v="-6.4805939048024346"/>
    <n v="-5.8512500000000003"/>
    <n v="-5.1828694398315536"/>
    <n v="-1.14446"/>
    <n v="-1.326375384001957"/>
    <n v="-12.989838728635945"/>
    <n v="0"/>
    <n v="0"/>
    <n v="0"/>
    <n v="0"/>
    <n v="0"/>
    <n v="0.16304448922213866"/>
    <n v="-0.41087211283978942"/>
    <n v="-0.48615885868347575"/>
    <n v="29.718414098397723"/>
    <n v="0.31634011675401669"/>
    <s v="N"/>
    <s v="N"/>
  </r>
  <r>
    <n v="4319"/>
    <x v="4"/>
    <s v="MEA"/>
    <s v="EGYPT"/>
    <s v="EG"/>
    <s v="EGYPT"/>
    <s v="Local"/>
    <s v="N"/>
    <s v="DDP"/>
    <s v="EG- 6TH OF OCTOBER"/>
    <n v="43891"/>
    <x v="2"/>
    <n v="2020"/>
    <n v="202054037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7.25"/>
    <n v="231.93279999999999"/>
    <n v="31.990731034482756"/>
    <s v="EGP"/>
    <n v="1"/>
    <n v="231.45403999999999"/>
    <n v="-100.39144"/>
    <n v="-11.324479999999999"/>
    <n v="-30.791229999999999"/>
    <n v="0"/>
    <n v="0"/>
    <n v="0"/>
    <s v=""/>
    <n v="33.500900000000001"/>
    <n v="-40.337829999999997"/>
    <n v="-149.34407999999999"/>
    <n v="-104.20472527465483"/>
    <n v="-153.15736527465484"/>
    <n v="-7.6724199999999998"/>
    <n v="-6.6273074809144452"/>
    <n v="-13.31601"/>
    <n v="-11.794939763211513"/>
    <n v="-2.4786899999999998"/>
    <n v="-2.8726852843889787"/>
    <n v="-21.294932528514938"/>
    <n v="0"/>
    <n v="0"/>
    <n v="0.02"/>
    <n v="-4.6386560000000001"/>
    <n v="-4.6319402784363968"/>
    <n v="0.16304448922213866"/>
    <n v="-1.1820725468605053"/>
    <n v="-1.3986713196250791"/>
    <n v="51.449890598768739"/>
    <n v="0.2218310243258769"/>
    <s v="Y"/>
    <s v="N"/>
  </r>
  <r>
    <n v="4319"/>
    <x v="4"/>
    <s v="MEA"/>
    <s v="EGYPT"/>
    <s v="EG"/>
    <s v="EGYPT"/>
    <s v="Local"/>
    <s v="N"/>
    <s v="DDP"/>
    <s v="EG- 6TH OF OCTOBER"/>
    <n v="43891"/>
    <x v="2"/>
    <n v="2020"/>
    <n v="2020540378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6"/>
    <n v="85.700999999999993"/>
    <n v="32.961923076923071"/>
    <s v="EGP"/>
    <n v="1"/>
    <n v="84.24924"/>
    <n v="-51.773389999999999"/>
    <n v="-5.9679900000000004"/>
    <n v="-0.55027999999999999"/>
    <n v="0"/>
    <n v="-3.0202100000000001"/>
    <n v="0"/>
    <s v=""/>
    <n v="6.0913199999999996"/>
    <n v="-1.2798400000000001"/>
    <n v="-56.500390000000003"/>
    <n v="-53.739959118900593"/>
    <n v="-58.46695911890059"/>
    <n v="-2.7608700000000002"/>
    <n v="-2.3847931167522458"/>
    <n v="-4.7732099999999997"/>
    <n v="-4.2279725253404603"/>
    <n v="-1.2481100000000001"/>
    <n v="-1.4465008654969878"/>
    <n v="-8.0592665075896939"/>
    <n v="0"/>
    <n v="0"/>
    <n v="0.02"/>
    <n v="-1.7140199999999999"/>
    <n v="-1.7115384878821693"/>
    <n v="0.16304448922213866"/>
    <n v="-0.42391567197756053"/>
    <n v="-0.5015924732448559"/>
    <n v="16.961643412382685"/>
    <n v="0.1979165168712464"/>
    <s v="Y"/>
    <s v="N"/>
  </r>
  <r>
    <n v="4319"/>
    <x v="4"/>
    <s v="MEA"/>
    <s v="EGYPT"/>
    <s v="EG"/>
    <s v="EGYPT"/>
    <s v="Local"/>
    <s v="N"/>
    <s v="DDP"/>
    <s v="EG-6TH OF OCTOBER"/>
    <n v="43899"/>
    <x v="2"/>
    <n v="2020"/>
    <n v="2020540398"/>
    <s v="ZH"/>
    <s v="manufactured"/>
    <s v="BOPP"/>
    <s v="ZES"/>
    <n v="18"/>
    <s v="ZES18"/>
    <n v="1"/>
    <s v="EG"/>
    <s v="L3"/>
    <s v="FERT"/>
    <s v="20ZES181"/>
    <s v="METALLIZED"/>
    <s v="VALUE ADDED"/>
    <s v="ALIMENTARY PACKING"/>
    <s v="FLEXIBLE PACKAGING"/>
    <s v="MID &amp; STD BARRIER METAL FILMS"/>
    <n v="8.16"/>
    <n v="277.50799999999998"/>
    <n v="34.008333333333333"/>
    <s v="EGP"/>
    <n v="1"/>
    <n v="276.95800000000003"/>
    <n v="-138.90052"/>
    <n v="-19.788630000000001"/>
    <n v="-2.7156099999999999"/>
    <n v="0"/>
    <n v="-9.4642300000000006"/>
    <n v="0"/>
    <s v=""/>
    <n v="19.261559999999999"/>
    <n v="-7.9775799999999997"/>
    <n v="-159.58500999999998"/>
    <n v="-144.17654062046225"/>
    <n v="-164.86103062046226"/>
    <n v="-8.68614"/>
    <n v="-7.5029417839834371"/>
    <n v="-15.66089"/>
    <n v="-13.871967217528491"/>
    <n v="-4.0728"/>
    <n v="-4.7201838980507578"/>
    <n v="-26.095092899562687"/>
    <n v="0"/>
    <n v="0"/>
    <n v="0.02"/>
    <n v="-5.55016"/>
    <n v="-5.5421246274279774"/>
    <n v="0.16304448922213866"/>
    <n v="-1.3304430320526515"/>
    <n v="-1.5742286852607785"/>
    <n v="79.435523167286277"/>
    <n v="0.28624588540613705"/>
    <s v="Y"/>
    <s v="N"/>
  </r>
  <r>
    <n v="4319"/>
    <x v="4"/>
    <s v="MEA"/>
    <s v="EGYPT"/>
    <s v="EG"/>
    <s v="EGYPT"/>
    <s v="Local"/>
    <s v="N"/>
    <s v="DDP"/>
    <s v="EG-6TH OF OCTOBER"/>
    <n v="43899"/>
    <x v="2"/>
    <n v="2020"/>
    <n v="2020540404"/>
    <s v="ZH"/>
    <s v="manufactured"/>
    <s v="BOPP"/>
    <s v="ZES"/>
    <n v="18"/>
    <s v="ZES18"/>
    <n v="1"/>
    <s v="EG"/>
    <s v="L3"/>
    <s v="FERT"/>
    <s v="20ZES181"/>
    <s v="METALLIZED"/>
    <s v="VALUE ADDED"/>
    <s v="ALIMENTARY PACKING"/>
    <s v="FLEXIBLE PACKAGING"/>
    <s v="MID &amp; STD BARRIER METAL FILMS"/>
    <n v="4.0599999999999996"/>
    <n v="138.04"/>
    <n v="34"/>
    <s v="EGP"/>
    <n v="1"/>
    <n v="137.76499999999999"/>
    <n v="-69.092889999999997"/>
    <n v="-9.8434000000000008"/>
    <n v="-1.3508199999999999"/>
    <n v="0"/>
    <n v="-4.7077600000000004"/>
    <n v="0"/>
    <s v=""/>
    <n v="9.5812200000000001"/>
    <n v="-3.9682599999999999"/>
    <n v="-79.381909999999991"/>
    <n v="-71.717325908284067"/>
    <n v="-82.006345908284061"/>
    <n v="-4.3207199999999997"/>
    <n v="-3.7321653375254042"/>
    <n v="-7.7901499999999997"/>
    <n v="-6.9002914533994915"/>
    <n v="-2.0259200000000002"/>
    <n v="-2.3479461212774977"/>
    <n v="-12.980402912202393"/>
    <n v="0"/>
    <n v="0"/>
    <n v="0.02"/>
    <n v="-2.7607999999999997"/>
    <n v="-2.7568029879144307"/>
    <n v="0.16304448922213866"/>
    <n v="-0.6619606262418829"/>
    <n v="-0.7832559389900442"/>
    <n v="39.513192252609059"/>
    <n v="0.28624451066798801"/>
    <s v="Y"/>
    <s v="N"/>
  </r>
  <r>
    <n v="4319"/>
    <x v="4"/>
    <s v="MEA"/>
    <s v="EGYPT"/>
    <s v="EG"/>
    <s v="EGYPT"/>
    <s v="Local"/>
    <s v="N"/>
    <s v="DDP"/>
    <s v="EG- 6TH OF OCTOBER"/>
    <n v="43899"/>
    <x v="2"/>
    <n v="2020"/>
    <n v="202054040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49"/>
    <n v="94.221900000000005"/>
    <n v="26.997679083094557"/>
    <s v="EGP"/>
    <n v="1"/>
    <n v="93.24024"/>
    <n v="-50.936599999999999"/>
    <n v="-5.5427600000000004"/>
    <n v="-1.74736"/>
    <n v="0"/>
    <n v="0"/>
    <n v="0"/>
    <s v=""/>
    <n v="-6.6878900000000003"/>
    <n v="3.8472"/>
    <n v="-61.067409999999995"/>
    <n v="-52.871384347360525"/>
    <n v="-63.002194347360529"/>
    <n v="-3.75244"/>
    <n v="-3.2412946219944425"/>
    <n v="-5.02677"/>
    <n v="-4.4525687013991986"/>
    <n v="-0.98589000000000004"/>
    <n v="-1.142600202133486"/>
    <n v="-8.8364635255271278"/>
    <n v="0"/>
    <n v="0"/>
    <n v="0.01"/>
    <n v="-0.94221900000000003"/>
    <n v="-0.94085488063957823"/>
    <n v="0.16304448922213866"/>
    <n v="-0.56902526738526393"/>
    <n v="-0.67329143524021051"/>
    <n v="20.76909581123256"/>
    <n v="0.22042747823205178"/>
    <s v="Y"/>
    <s v="N"/>
  </r>
  <r>
    <n v="4319"/>
    <x v="4"/>
    <s v="MEA"/>
    <s v="EGYPT"/>
    <s v="EG"/>
    <s v="EGYPT"/>
    <s v="Local"/>
    <s v="N"/>
    <s v="DDP"/>
    <s v="EG- 6TH OF OCTOBER"/>
    <n v="43899"/>
    <x v="2"/>
    <n v="2020"/>
    <n v="202054040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95"/>
    <n v="187.7148"/>
    <n v="27.009323741007194"/>
    <s v="EGP"/>
    <n v="1"/>
    <n v="185.75693999999999"/>
    <n v="-101.47911000000001"/>
    <n v="-11.04264"/>
    <n v="-3.4811999999999999"/>
    <n v="0"/>
    <n v="0"/>
    <n v="0"/>
    <s v=""/>
    <n v="-13.324020000000001"/>
    <n v="7.6646299999999998"/>
    <n v="-121.66234000000001"/>
    <n v="-105.33370951414263"/>
    <n v="-125.51693951414262"/>
    <n v="-7.4758500000000003"/>
    <n v="-6.4575136177626176"/>
    <n v="-10.014659999999999"/>
    <n v="-8.8706986138523334"/>
    <n v="-1.9641599999999999"/>
    <n v="-2.2763691821831116"/>
    <n v="-17.604581413798062"/>
    <n v="0"/>
    <n v="0"/>
    <n v="0.01"/>
    <n v="-1.877148"/>
    <n v="-1.8744303155453488"/>
    <n v="0.16304448922213866"/>
    <n v="-1.1331592000938637"/>
    <n v="-1.3407952650199033"/>
    <n v="41.378053491494065"/>
    <n v="0.22043042685762693"/>
    <s v="Y"/>
    <s v="N"/>
  </r>
  <r>
    <n v="4319"/>
    <x v="4"/>
    <s v="MEA"/>
    <s v="EGYPT"/>
    <s v="EG"/>
    <s v="EGYPT"/>
    <s v="Local"/>
    <s v="N"/>
    <s v="DDP"/>
    <s v="EG- 6TH OF OCTOBER"/>
    <n v="43901"/>
    <x v="2"/>
    <n v="2020"/>
    <n v="202054041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53"/>
    <n v="146.28173000000001"/>
    <n v="26.452392405063293"/>
    <s v="EGP"/>
    <n v="1"/>
    <n v="145.18462"/>
    <n v="-77.635630000000006"/>
    <n v="-8.8864699999999992"/>
    <n v="-2.8542100000000001"/>
    <n v="0"/>
    <n v="0"/>
    <n v="0"/>
    <s v=""/>
    <n v="-12.23854"/>
    <n v="5.5806300000000002"/>
    <n v="-96.034220000000005"/>
    <n v="-80.584554775534173"/>
    <n v="-98.983144775534171"/>
    <n v="-5.8692799999999998"/>
    <n v="-5.0697854459976819"/>
    <n v="-7.5890199999999997"/>
    <n v="-6.7221362676813428"/>
    <n v="-1.49865"/>
    <n v="-1.7368649574773543"/>
    <n v="-13.528786671156379"/>
    <n v="0"/>
    <n v="0"/>
    <n v="0.01"/>
    <n v="-1.4628173000000002"/>
    <n v="-1.4606994724039848"/>
    <n v="0.16304448922213866"/>
    <n v="-0.9016360253984268"/>
    <n v="-1.066848606555405"/>
    <n v="31.242250474350065"/>
    <n v="0.21357588862498456"/>
    <s v="Y"/>
    <s v="N"/>
  </r>
  <r>
    <n v="4319"/>
    <x v="4"/>
    <s v="MEA"/>
    <s v="EGYPT"/>
    <s v="EG"/>
    <s v="EGYPT"/>
    <s v="Local"/>
    <s v="N"/>
    <s v="DDP"/>
    <s v="EG- 6TH OF OCTOBER"/>
    <n v="43905"/>
    <x v="2"/>
    <n v="2020"/>
    <n v="202054042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86"/>
    <n v="22.7529"/>
    <n v="26.456860465116279"/>
    <s v="EGP"/>
    <n v="1"/>
    <n v="22.30725"/>
    <n v="-13.31598"/>
    <n v="-1.9056999999999999"/>
    <n v="-0.54152999999999996"/>
    <n v="0"/>
    <n v="0"/>
    <n v="0"/>
    <s v=""/>
    <n v="-0.26334000000000002"/>
    <n v="0.49264000000000002"/>
    <n v="-15.533910000000001"/>
    <n v="-13.821776415028994"/>
    <n v="-16.039706415028995"/>
    <n v="-0.94120999999999999"/>
    <n v="-0.81300138341116424"/>
    <n v="-1.57918"/>
    <n v="-1.3987923541112057"/>
    <n v="-0.29263"/>
    <n v="-0.33914442498688696"/>
    <n v="-2.5509381625092571"/>
    <n v="0"/>
    <n v="0"/>
    <n v="0.01"/>
    <n v="-0.22752900000000001"/>
    <n v="-0.22719958962517481"/>
    <n v="0.16304448922213866"/>
    <n v="-0.14021826073103924"/>
    <n v="-0.16591135653483696"/>
    <n v="3.7691444763017365"/>
    <n v="0.16565556374359913"/>
    <s v="Y"/>
    <s v="N"/>
  </r>
  <r>
    <n v="4319"/>
    <x v="4"/>
    <s v="MEA"/>
    <s v="EGYPT"/>
    <s v="EG"/>
    <s v="EGYPT"/>
    <s v="Local"/>
    <s v="N"/>
    <s v="DDP"/>
    <s v="EG-6TH OF OCTOBER"/>
    <n v="43905"/>
    <x v="2"/>
    <n v="2020"/>
    <n v="202054042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1399999999999997"/>
    <n v="115.9144"/>
    <n v="27.99864734299517"/>
    <s v="EGP"/>
    <n v="1"/>
    <n v="114.17568"/>
    <n v="-75.360470000000007"/>
    <n v="-5.7510899999999996"/>
    <n v="-2.1599699999999999"/>
    <n v="0"/>
    <n v="0"/>
    <n v="0"/>
    <s v=""/>
    <n v="1.6583300000000001"/>
    <n v="1.11083"/>
    <n v="-80.502370000000013"/>
    <n v="-78.222974716956628"/>
    <n v="-83.364874716956621"/>
    <n v="-4.4603299999999999"/>
    <n v="-3.8527581097420538"/>
    <n v="-7.5440300000000002"/>
    <n v="-6.6822854159662359"/>
    <n v="-1.3936900000000001"/>
    <n v="-1.6152212475138386"/>
    <n v="-12.150264773222128"/>
    <n v="0"/>
    <n v="0"/>
    <n v="0.02"/>
    <n v="-2.3182879999999999"/>
    <n v="-2.3149316449022641"/>
    <n v="0.16304448922213866"/>
    <n v="-0.67500418537965401"/>
    <n v="-0.79868955355142435"/>
    <n v="17.285639311367568"/>
    <n v="0.14912417535153155"/>
    <s v="Y"/>
    <s v="N"/>
  </r>
  <r>
    <n v="4319"/>
    <x v="4"/>
    <s v="MEA"/>
    <s v="EGYPT"/>
    <s v="EG"/>
    <s v="EGYPT"/>
    <s v="Local"/>
    <s v="N"/>
    <s v="DDP"/>
    <s v="EG- 6TH OF OCTOBER"/>
    <n v="43905"/>
    <x v="2"/>
    <n v="2020"/>
    <n v="202054042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44"/>
    <n v="91.234200000000001"/>
    <n v="26.521569767441861"/>
    <s v="EGP"/>
    <n v="1"/>
    <n v="90.342849999999999"/>
    <n v="-53.394150000000003"/>
    <n v="-7.6414400000000002"/>
    <n v="-2.1714000000000002"/>
    <n v="0"/>
    <n v="0"/>
    <n v="0"/>
    <s v=""/>
    <n v="-1.05585"/>
    <n v="1.9753400000000001"/>
    <n v="-62.287500000000009"/>
    <n v="-55.422282338252266"/>
    <n v="-64.315632338252271"/>
    <n v="-3.8161900000000002"/>
    <n v="-3.2963608008413119"/>
    <n v="-6.3343800000000003"/>
    <n v="-5.6108121379671347"/>
    <n v="-1.1747799999999999"/>
    <n v="-1.3615148398526982"/>
    <n v="-10.268687778661146"/>
    <n v="0"/>
    <n v="0"/>
    <n v="0.01"/>
    <n v="-0.91234199999999999"/>
    <n v="-0.91102113575768906"/>
    <n v="0.16304448922213866"/>
    <n v="-0.56087304292415696"/>
    <n v="-0.66364542613934785"/>
    <n v="15.075213321189546"/>
    <n v="0.16523642801920274"/>
    <s v="Y"/>
    <s v="N"/>
  </r>
  <r>
    <n v="4319"/>
    <x v="4"/>
    <s v="MEA"/>
    <s v="EGYPT"/>
    <s v="EG"/>
    <s v="EGYPT"/>
    <s v="Local"/>
    <s v="N"/>
    <s v="DDP"/>
    <s v="EG- 6TH OF OCTOBER"/>
    <n v="43905"/>
    <x v="2"/>
    <n v="2020"/>
    <n v="202054042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1299999999999999"/>
    <n v="29.86205"/>
    <n v="26.426592920353986"/>
    <s v="EGP"/>
    <n v="1"/>
    <n v="29.570170000000001"/>
    <n v="-15.84859"/>
    <n v="-1.81409"/>
    <n v="-0.58265999999999996"/>
    <n v="0"/>
    <n v="0"/>
    <n v="0"/>
    <s v=""/>
    <n v="-2.4983900000000001"/>
    <n v="1.13923"/>
    <n v="-19.604499999999998"/>
    <n v="-16.450585497534867"/>
    <n v="-20.206495497534867"/>
    <n v="-1.1981599999999999"/>
    <n v="-1.034950476033957"/>
    <n v="-1.5492300000000001"/>
    <n v="-1.3722635030583616"/>
    <n v="-0.30593999999999999"/>
    <n v="-0.35457008980790827"/>
    <n v="-2.7617840689002273"/>
    <n v="0"/>
    <n v="0"/>
    <n v="0.01"/>
    <n v="-0.29862050000000001"/>
    <n v="-0.29818816526097558"/>
    <n v="0.16304448922213866"/>
    <n v="-0.18424027282101665"/>
    <n v="-0.21799980567949503"/>
    <n v="6.3775824626244351"/>
    <n v="0.2135681395826621"/>
    <s v="Y"/>
    <s v="N"/>
  </r>
  <r>
    <n v="4319"/>
    <x v="4"/>
    <s v="MEA"/>
    <s v="EGYPT"/>
    <s v="EG"/>
    <s v="EGYPT"/>
    <s v="Local"/>
    <s v="N"/>
    <s v="DDP"/>
    <s v="EGT- 6TH OF OCTOBER"/>
    <n v="43906"/>
    <x v="2"/>
    <n v="2020"/>
    <n v="202054043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36"/>
    <n v="11.1972"/>
    <n v="31.103333333333335"/>
    <s v="EGP"/>
    <n v="1"/>
    <n v="10.9222"/>
    <n v="-4.9403699999999997"/>
    <n v="-0.54779999999999995"/>
    <n v="-1.54081"/>
    <n v="0"/>
    <n v="0"/>
    <n v="0"/>
    <s v=""/>
    <n v="1.8960999999999999"/>
    <n v="-2.0251800000000002"/>
    <n v="-7.158059999999999"/>
    <n v="-5.1280258416967275"/>
    <n v="-7.3457158416967276"/>
    <n v="-0.38688"/>
    <n v="-0.33418044348669396"/>
    <n v="-0.78027000000000002"/>
    <n v="-0.69114078834733883"/>
    <n v="-0.14426"/>
    <n v="-0.16719056401807167"/>
    <n v="-1.1925117958521045"/>
    <n v="0"/>
    <n v="0"/>
    <n v="0.02"/>
    <n v="-0.223944"/>
    <n v="-0.22361977989188256"/>
    <n v="0.16304448922213866"/>
    <n v="-5.8696016119969913E-2"/>
    <n v="-6.9451265526210809E-2"/>
    <n v="2.3659013170330749"/>
    <n v="0.21129401252394123"/>
    <s v="Y"/>
    <s v="N"/>
  </r>
  <r>
    <n v="4319"/>
    <x v="4"/>
    <s v="MEA"/>
    <s v="EGYPT"/>
    <s v="EG"/>
    <s v="EGYPT"/>
    <s v="Local"/>
    <s v="N"/>
    <s v="DDP"/>
    <s v="EG-6TH OF OCTOBER"/>
    <n v="43906"/>
    <x v="2"/>
    <n v="2020"/>
    <n v="2020540431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3.6"/>
    <n v="115.248"/>
    <n v="32.013333333333335"/>
    <s v="EGP"/>
    <n v="1"/>
    <n v="115.248"/>
    <n v="-68.638109999999998"/>
    <n v="-6.0214499999999997"/>
    <n v="-15.37444"/>
    <n v="0"/>
    <n v="0"/>
    <n v="0"/>
    <s v=""/>
    <n v="33.42709"/>
    <n v="-21.280940000000001"/>
    <n v="-77.887849999999986"/>
    <n v="-71.245271468578778"/>
    <n v="-80.495011468578781"/>
    <n v="-3.8227699999999998"/>
    <n v="-3.3020444942815059"/>
    <n v="-8.4532000000000007"/>
    <n v="-7.4876021275426776"/>
    <n v="-1.5356000000000001"/>
    <n v="-1.7796882719128717"/>
    <n v="-12.569334893737054"/>
    <n v="0"/>
    <n v="0"/>
    <n v="0.02"/>
    <n v="-2.3049600000000003"/>
    <n v="-2.3016229408226776"/>
    <n v="0.16304448922213866"/>
    <n v="-0.58696016119969918"/>
    <n v="-0.69451265526210826"/>
    <n v="19.187518041599382"/>
    <n v="0.16648894593918664"/>
    <s v="Y"/>
    <s v="N"/>
  </r>
  <r>
    <n v="4319"/>
    <x v="4"/>
    <s v="MEA"/>
    <s v="EGYPT"/>
    <s v="EG"/>
    <s v="EGYPT"/>
    <s v="Local"/>
    <s v="N"/>
    <s v="DDP"/>
    <s v="EG- 6TH OF OCTOBER"/>
    <n v="43906"/>
    <x v="2"/>
    <n v="2020"/>
    <n v="202054043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77"/>
    <n v="76.251999999999995"/>
    <n v="27.527797833935015"/>
    <s v="EGP"/>
    <n v="1"/>
    <n v="74.93356"/>
    <n v="-40.993569999999998"/>
    <n v="-3.2411400000000001"/>
    <n v="-1.1726399999999999"/>
    <n v="0"/>
    <n v="0"/>
    <n v="0"/>
    <s v=""/>
    <n v="-4.5138800000000003"/>
    <n v="1.9841800000000001"/>
    <n v="-47.937049999999999"/>
    <n v="-42.550676630172177"/>
    <n v="-49.494156630172178"/>
    <n v="-3.0345499999999999"/>
    <n v="-2.6211933022708518"/>
    <n v="-4.7060399999999998"/>
    <n v="-4.1684752657337976"/>
    <n v="-0.85989000000000004"/>
    <n v="-0.99657212043185683"/>
    <n v="-7.7862406884365063"/>
    <n v="0"/>
    <n v="0"/>
    <n v="0.02"/>
    <n v="-1.52504"/>
    <n v="-1.5228320880502115"/>
    <n v="0.16304448922213866"/>
    <n v="-0.45163323514532405"/>
    <n v="-0.53438890418778873"/>
    <n v="16.914381689153309"/>
    <n v="0.22182213829346523"/>
    <s v="Y"/>
    <s v="N"/>
  </r>
  <r>
    <n v="4319"/>
    <x v="4"/>
    <s v="MEA"/>
    <s v="EGYPT"/>
    <s v="EG"/>
    <s v="EGYPT"/>
    <s v="Local"/>
    <s v="N"/>
    <s v="DDP"/>
    <s v="EG- 6TH OF OCTOBER"/>
    <n v="43906"/>
    <x v="2"/>
    <n v="2020"/>
    <n v="2020540434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59"/>
    <n v="51.772500000000001"/>
    <n v="32.561320754716981"/>
    <s v="EGP"/>
    <n v="1"/>
    <n v="50.895569999999999"/>
    <n v="-29.94248"/>
    <n v="-3.40266"/>
    <n v="-0.34310000000000002"/>
    <n v="0"/>
    <n v="-1.9006799999999999"/>
    <n v="0"/>
    <s v=""/>
    <n v="5.6384400000000001"/>
    <n v="-1.1624000000000001"/>
    <n v="-31.112880000000004"/>
    <n v="-31.079820176320283"/>
    <n v="-32.250220176320283"/>
    <n v="-1.69017"/>
    <n v="-1.4599404470841231"/>
    <n v="-2.95445"/>
    <n v="-2.6169670782329133"/>
    <n v="-0.76412000000000002"/>
    <n v="-0.88557918880832476"/>
    <n v="-4.9624867141253608"/>
    <n v="0"/>
    <n v="0"/>
    <n v="0.02"/>
    <n v="-1.03545"/>
    <n v="-1.0339509033019407"/>
    <n v="0.16304448922213866"/>
    <n v="-0.25924073786320045"/>
    <n v="-0.30674308940743111"/>
    <n v="13.219099116844983"/>
    <n v="0.25533051556028746"/>
    <s v="Y"/>
    <s v="N"/>
  </r>
  <r>
    <n v="4319"/>
    <x v="4"/>
    <s v="MEA"/>
    <s v="EGYPT"/>
    <s v="EG"/>
    <s v="EGYPT"/>
    <s v="Local"/>
    <s v="N"/>
    <s v="DDP"/>
    <s v="EG-6TH OF OCTOBER"/>
    <n v="43908"/>
    <x v="2"/>
    <n v="2020"/>
    <n v="202054045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6.44"/>
    <n v="180.446"/>
    <n v="28.019565217391303"/>
    <s v="EGP"/>
    <n v="1"/>
    <n v="177.52431000000001"/>
    <n v="-117.31469"/>
    <n v="-8.9529899999999998"/>
    <n v="-3.3624900000000002"/>
    <n v="0"/>
    <n v="0"/>
    <n v="0"/>
    <s v=""/>
    <n v="2.58127"/>
    <n v="1.7294499999999999"/>
    <n v="-125.31944999999999"/>
    <n v="-121.77079083765804"/>
    <n v="-129.77555083765805"/>
    <n v="-6.9304300000000003"/>
    <n v="-5.9863889861287447"/>
    <n v="-11.741009999999999"/>
    <n v="-10.399849933220537"/>
    <n v="-2.1677499999999998"/>
    <n v="-2.5123204294341805"/>
    <n v="-18.898559348783461"/>
    <n v="0"/>
    <n v="0"/>
    <n v="0.02"/>
    <n v="-3.6089199999999999"/>
    <n v="-3.6036951025587323"/>
    <n v="0.16304448922213866"/>
    <n v="-1.0500065105905729"/>
    <n v="-1.2424059721911047"/>
    <n v="26.925788738808656"/>
    <n v="0.1492179862053393"/>
    <s v="Y"/>
    <s v="N"/>
  </r>
  <r>
    <n v="4319"/>
    <x v="4"/>
    <s v="MEA"/>
    <s v="EGYPT"/>
    <s v="EG"/>
    <s v="EGYPT"/>
    <s v="Local"/>
    <s v="N"/>
    <s v="DDP"/>
    <s v="EG-6TH OF OCTOBER"/>
    <n v="43908"/>
    <x v="2"/>
    <n v="2020"/>
    <n v="2020540451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8.5"/>
    <n v="271.9264"/>
    <n v="31.991341176470588"/>
    <s v="EGP"/>
    <n v="1"/>
    <n v="271.43639999999999"/>
    <n v="-161.95086000000001"/>
    <n v="-14.20754"/>
    <n v="-36.275829999999999"/>
    <n v="0"/>
    <n v="0"/>
    <n v="0"/>
    <s v=""/>
    <n v="78.870840000000001"/>
    <n v="-50.212130000000002"/>
    <n v="-183.77552000000003"/>
    <n v="-168.10242859644296"/>
    <n v="-189.92708859644296"/>
    <n v="-9.0197800000000008"/>
    <n v="-7.7911344100300166"/>
    <n v="-19.945229999999999"/>
    <n v="-17.666912717352957"/>
    <n v="-3.62323"/>
    <n v="-4.199153384633286"/>
    <n v="-29.65720051201626"/>
    <n v="0"/>
    <n v="0"/>
    <n v="0.02"/>
    <n v="-5.4385279999999998"/>
    <n v="-5.4306542452391682"/>
    <n v="0.16304448922213866"/>
    <n v="-1.3858781583881785"/>
    <n v="-1.6398215471466442"/>
    <n v="45.27163509915497"/>
    <n v="0.16648488377426748"/>
    <s v="Y"/>
    <s v="N"/>
  </r>
  <r>
    <n v="4319"/>
    <x v="4"/>
    <s v="MEA"/>
    <s v="EGYPT"/>
    <s v="EG"/>
    <s v="EGYPT"/>
    <s v="Local"/>
    <s v="N"/>
    <s v="DDP"/>
    <s v="EGT- 6TH OF OCTOBER"/>
    <n v="43908"/>
    <x v="2"/>
    <n v="2020"/>
    <n v="202054045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67"/>
    <n v="18.438749999999999"/>
    <n v="27.5205223880597"/>
    <s v="EGP"/>
    <n v="1"/>
    <n v="17.94717"/>
    <n v="-9.9127700000000001"/>
    <n v="-0.78376000000000001"/>
    <n v="-0.28355999999999998"/>
    <n v="0"/>
    <n v="0"/>
    <n v="0"/>
    <s v=""/>
    <n v="-1.0915699999999999"/>
    <n v="0.47983999999999999"/>
    <n v="-11.591819999999998"/>
    <n v="-10.28929831627916"/>
    <n v="-11.96834831627916"/>
    <n v="-0.73540000000000005"/>
    <n v="-0.63522616351353078"/>
    <n v="-1.1375900000000001"/>
    <n v="-1.0076445966345615"/>
    <n v="-0.20768"/>
    <n v="-0.24069136514122505"/>
    <n v="-1.8835621252893173"/>
    <n v="0"/>
    <n v="0"/>
    <n v="0.02"/>
    <n v="-0.36877499999999996"/>
    <n v="-0.36824109746020872"/>
    <n v="0.16304448922213866"/>
    <n v="-0.10923980777883291"/>
    <n v="-0.12925652195155904"/>
    <n v="4.0893419390197536"/>
    <n v="0.2217797811142162"/>
    <s v="Y"/>
    <s v="N"/>
  </r>
  <r>
    <n v="4319"/>
    <x v="4"/>
    <s v="MEA"/>
    <s v="EGYPT"/>
    <s v="EG"/>
    <s v="EGYPT"/>
    <s v="Local"/>
    <s v="N"/>
    <s v="DDP"/>
    <s v="EG- 6TH OF OCTOBER"/>
    <n v="43908"/>
    <x v="2"/>
    <n v="2020"/>
    <n v="202054045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4"/>
    <n v="37.046999999999997"/>
    <n v="26.462142857142858"/>
    <s v="EGP"/>
    <n v="1"/>
    <n v="36.68403"/>
    <n v="-21.68149"/>
    <n v="-3.1029200000000001"/>
    <n v="-0.88173000000000001"/>
    <n v="0"/>
    <n v="0"/>
    <n v="0"/>
    <s v=""/>
    <n v="-0.42875000000000002"/>
    <n v="0.80212000000000006"/>
    <n v="-25.292770000000004"/>
    <n v="-22.505043348269297"/>
    <n v="-26.116323348269297"/>
    <n v="-1.54962"/>
    <n v="-1.3385357186617317"/>
    <n v="-2.5721699999999998"/>
    <n v="-2.2783544177827859"/>
    <n v="-0.47704000000000002"/>
    <n v="-0.55286695313448575"/>
    <n v="-4.1697570895790035"/>
    <n v="0"/>
    <n v="0"/>
    <n v="0.01"/>
    <n v="-0.37046999999999997"/>
    <n v="-0.36993364348473601"/>
    <n v="0.16304448922213866"/>
    <n v="-0.2282622849109941"/>
    <n v="-0.27008825482415316"/>
    <n v="6.1208976638428068"/>
    <n v="0.16521979279949273"/>
    <s v="Y"/>
    <s v="N"/>
  </r>
  <r>
    <n v="4319"/>
    <x v="4"/>
    <s v="MEA"/>
    <s v="EGYPT"/>
    <s v="EG"/>
    <s v="EGYPT"/>
    <s v="Local"/>
    <s v="N"/>
    <s v="DDP"/>
    <s v="EG- 6TH OF OCTOBER"/>
    <n v="43908"/>
    <x v="2"/>
    <n v="2020"/>
    <n v="2020540453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13"/>
    <n v="69.322500000000005"/>
    <n v="32.545774647887328"/>
    <s v="EGP"/>
    <n v="1"/>
    <n v="68.152780000000007"/>
    <n v="-40.092509999999997"/>
    <n v="-4.5560999999999998"/>
    <n v="-0.45939999999999998"/>
    <n v="0"/>
    <n v="-2.5449799999999998"/>
    <n v="0"/>
    <s v=""/>
    <n v="7.5497800000000002"/>
    <n v="-1.55643"/>
    <n v="-41.659640000000003"/>
    <n v="-41.615390616185522"/>
    <n v="-43.182520616185521"/>
    <n v="-2.27643"/>
    <n v="-1.966341984507896"/>
    <n v="-3.95662"/>
    <n v="-3.5046605226278693"/>
    <n v="-1.0235399999999999"/>
    <n v="-1.1862347836895679"/>
    <n v="-6.657237290825333"/>
    <n v="0"/>
    <n v="0"/>
    <n v="0.02"/>
    <n v="-1.3864500000000002"/>
    <n v="-1.3844427349297173"/>
    <n v="0.16304448922213866"/>
    <n v="-0.34728476204315534"/>
    <n v="-0.41091998769674737"/>
    <n v="17.687379370362688"/>
    <n v="0.25514629983573422"/>
    <s v="Y"/>
    <s v="N"/>
  </r>
  <r>
    <n v="4319"/>
    <x v="4"/>
    <s v="MEA"/>
    <s v="EGYPT"/>
    <s v="EG"/>
    <s v="EGYPT"/>
    <s v="Local"/>
    <s v="N"/>
    <s v="DDP"/>
    <s v="EGT- 6TH OF OCTOBER"/>
    <n v="43909"/>
    <x v="2"/>
    <n v="2020"/>
    <n v="2020540470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13.16"/>
    <n v="421.10399999999998"/>
    <n v="31.998784194528874"/>
    <s v="EGP"/>
    <n v="1"/>
    <n v="420.339"/>
    <n v="-138.58645999999999"/>
    <n v="-33.796550000000003"/>
    <n v="-113.44286"/>
    <n v="0"/>
    <n v="0"/>
    <n v="0"/>
    <s v=""/>
    <n v="55.554549999999999"/>
    <n v="-77.848759999999999"/>
    <n v="-308.12008000000003"/>
    <n v="-143.85055131281055"/>
    <n v="-313.38417131281051"/>
    <n v="-13.874180000000001"/>
    <n v="-11.984283564449495"/>
    <n v="-19.024609999999999"/>
    <n v="-16.851453924155312"/>
    <n v="-3.51491"/>
    <n v="-4.07361559249106"/>
    <n v="-32.909353081095865"/>
    <n v="0"/>
    <n v="0"/>
    <n v="0.01"/>
    <n v="-4.2110399999999997"/>
    <n v="-4.204943369395532"/>
    <n v="0.16304448922213866"/>
    <n v="-2.1456654781633446"/>
    <n v="-2.5388295953470399"/>
    <n v="68.066702641351029"/>
    <n v="0.16163869885194876"/>
    <s v="Y"/>
    <s v="N"/>
  </r>
  <r>
    <n v="4319"/>
    <x v="4"/>
    <s v="MEA"/>
    <s v="EGYPT"/>
    <s v="EG"/>
    <s v="EGYPT"/>
    <s v="Local"/>
    <s v="N"/>
    <s v="DDP"/>
    <s v="EG- 6TH OF OCTOBER"/>
    <n v="43909"/>
    <x v="2"/>
    <n v="2020"/>
    <n v="2020540471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4.41"/>
    <n v="143.26"/>
    <n v="32.485260770975053"/>
    <s v="EGP"/>
    <n v="1"/>
    <n v="140.89609999999999"/>
    <n v="-82.854060000000004"/>
    <n v="-9.4155200000000008"/>
    <n v="-0.94938999999999996"/>
    <n v="0"/>
    <n v="-5.2593899999999998"/>
    <n v="0"/>
    <s v=""/>
    <n v="15.602180000000001"/>
    <n v="-3.2164799999999998"/>
    <n v="-86.092659999999995"/>
    <n v="-86.001202494851839"/>
    <n v="-89.239802494851844"/>
    <n v="-4.6958599999999997"/>
    <n v="-4.0562049662722979"/>
    <n v="-8.1764700000000001"/>
    <n v="-7.242482629984961"/>
    <n v="-2.1151499999999999"/>
    <n v="-2.451359500088897"/>
    <n v="-13.750047096346156"/>
    <n v="0"/>
    <n v="0"/>
    <n v="0.02"/>
    <n v="-2.8651999999999997"/>
    <n v="-2.8610518403985901"/>
    <n v="0.16304448922213866"/>
    <n v="-0.71902619746963148"/>
    <n v="-0.8507780026960825"/>
    <n v="36.558320565707319"/>
    <n v="0.25518861207390287"/>
    <s v="Y"/>
    <s v="N"/>
  </r>
  <r>
    <n v="4319"/>
    <x v="4"/>
    <s v="MEA"/>
    <s v="EGYPT"/>
    <s v="EG"/>
    <s v="EGYPT"/>
    <s v="Local"/>
    <s v="N"/>
    <s v="DDP"/>
    <s v="EG- 6TH OF OCTOBER"/>
    <n v="43908"/>
    <x v="2"/>
    <n v="2020"/>
    <n v="20205404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33"/>
    <n v="35.332450000000001"/>
    <n v="26.565751879699249"/>
    <s v="EGP"/>
    <n v="1"/>
    <n v="35.067459999999997"/>
    <n v="-20.678059999999999"/>
    <n v="-2.9593099999999999"/>
    <n v="-0.84092999999999996"/>
    <n v="0"/>
    <n v="0"/>
    <n v="0"/>
    <s v=""/>
    <n v="-0.40888999999999998"/>
    <n v="0.76497999999999999"/>
    <n v="-24.122209999999995"/>
    <n v="-21.463498895053494"/>
    <n v="-24.907648895053494"/>
    <n v="-1.4668300000000001"/>
    <n v="-1.2670231077325975"/>
    <n v="-2.4531399999999999"/>
    <n v="-2.1729210574882933"/>
    <n v="-0.45496999999999999"/>
    <n v="-0.52728885977611306"/>
    <n v="-3.9672330249970038"/>
    <n v="0"/>
    <n v="0"/>
    <n v="0.01"/>
    <n v="-0.35332450000000004"/>
    <n v="-0.35281296627911207"/>
    <n v="0.16304448922213866"/>
    <n v="-0.21684917066544443"/>
    <n v="-0.25658384208294555"/>
    <n v="5.8481712715874457"/>
    <n v="0.16551841923182359"/>
    <s v="Y"/>
    <s v="N"/>
  </r>
  <r>
    <n v="4319"/>
    <x v="4"/>
    <s v="MEA"/>
    <s v="EGYPT"/>
    <s v="EG"/>
    <s v="EGYPT"/>
    <s v="Local"/>
    <s v="N"/>
    <s v="DDP"/>
    <s v="EG- 6TH OF OCTOBER"/>
    <n v="43913"/>
    <x v="2"/>
    <n v="2020"/>
    <n v="202054050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3.87"/>
    <n v="367.62920000000003"/>
    <n v="26.505349675558762"/>
    <s v="EGP"/>
    <n v="1"/>
    <n v="364.01197999999999"/>
    <n v="-215.15232"/>
    <n v="-30.791239999999998"/>
    <n v="-8.7497100000000003"/>
    <n v="0"/>
    <n v="0"/>
    <n v="0"/>
    <s v=""/>
    <n v="-4.2545500000000001"/>
    <n v="7.9596499999999999"/>
    <n v="-250.98816999999997"/>
    <n v="-223.32470176545556"/>
    <n v="-259.16055176545558"/>
    <n v="-15.33426"/>
    <n v="-13.245476135598304"/>
    <n v="-25.5228"/>
    <n v="-22.607364262154714"/>
    <n v="-4.7327599999999999"/>
    <n v="-5.485046539319069"/>
    <n v="-41.337886937072092"/>
    <n v="0"/>
    <n v="0"/>
    <n v="0.01"/>
    <n v="-3.6762920000000001"/>
    <n v="-3.6709695631867287"/>
    <n v="0.16304448922213866"/>
    <n v="-2.2614270655110631"/>
    <n v="-2.6758029245792891"/>
    <n v="60.783988809706344"/>
    <n v="0.16534048114161318"/>
    <s v="Y"/>
    <s v="N"/>
  </r>
  <r>
    <n v="4319"/>
    <x v="4"/>
    <s v="MEA"/>
    <s v="EGYPT"/>
    <s v="EG"/>
    <s v="EGYPT"/>
    <s v="Local"/>
    <s v="N"/>
    <s v="DDP"/>
    <s v="EG- 6TH OF OCTOBER"/>
    <n v="43913"/>
    <x v="2"/>
    <n v="2020"/>
    <n v="202054050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2.7"/>
    <n v="336.57119999999998"/>
    <n v="26.501669291338583"/>
    <s v="EGP"/>
    <n v="1"/>
    <n v="333.3014"/>
    <n v="-196.97588999999999"/>
    <n v="-28.189920000000001"/>
    <n v="-8.0105400000000007"/>
    <n v="0"/>
    <n v="0"/>
    <n v="0"/>
    <s v=""/>
    <n v="-3.8950800000000001"/>
    <n v="7.2872000000000003"/>
    <n v="-229.78422999999998"/>
    <n v="-204.45785520339811"/>
    <n v="-237.26619520339813"/>
    <n v="-14.03313"/>
    <n v="-12.121581903707687"/>
    <n v="-23.36262"/>
    <n v="-20.693938770757949"/>
    <n v="-4.3304600000000004"/>
    <n v="-5.0187997356002967"/>
    <n v="-37.834320410065935"/>
    <n v="0"/>
    <n v="0"/>
    <n v="0.01"/>
    <n v="-3.3657119999999998"/>
    <n v="-3.3608392125686235"/>
    <n v="0.16304448922213866"/>
    <n v="-2.070665013121161"/>
    <n v="-2.4500863116191041"/>
    <n v="55.659758862348191"/>
    <n v="0.16537291028569348"/>
    <s v="Y"/>
    <s v="N"/>
  </r>
  <r>
    <n v="4319"/>
    <x v="4"/>
    <s v="MEA"/>
    <s v="EGYPT"/>
    <s v="EG"/>
    <s v="EGYPT"/>
    <s v="Local"/>
    <s v="N"/>
    <s v="DDP"/>
    <s v="EG- 6TH OF OCTOBER"/>
    <n v="43913"/>
    <x v="2"/>
    <n v="2020"/>
    <n v="2020540508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"/>
    <n v="64.967500000000001"/>
    <n v="32.483750000000001"/>
    <s v="EGP"/>
    <n v="1"/>
    <n v="63.878500000000003"/>
    <n v="-37.573779999999999"/>
    <n v="-4.2698799999999997"/>
    <n v="-0.43053999999999998"/>
    <n v="0"/>
    <n v="-2.3851"/>
    <n v="0"/>
    <s v=""/>
    <n v="7.0754799999999998"/>
    <n v="-1.45865"/>
    <n v="-39.042470000000002"/>
    <n v="-39.000988753924844"/>
    <n v="-40.469678753924846"/>
    <n v="-2.1226099999999999"/>
    <n v="-1.8334748530533795"/>
    <n v="-3.7075300000000002"/>
    <n v="-3.2840237443723446"/>
    <n v="-0.95894000000000001"/>
    <n v="-1.1113664179917486"/>
    <n v="-6.2288650154174725"/>
    <n v="0"/>
    <n v="0"/>
    <n v="0.02"/>
    <n v="-1.29935"/>
    <n v="-1.2974688359702318"/>
    <n v="0.16304448922213866"/>
    <n v="-0.32608897844427731"/>
    <n v="-0.38584036403450456"/>
    <n v="16.585647030652947"/>
    <n v="0.25529144619468114"/>
    <s v="Y"/>
    <s v="N"/>
  </r>
  <r>
    <n v="4319"/>
    <x v="4"/>
    <s v="MEA"/>
    <s v="EGYPT"/>
    <s v="EG"/>
    <s v="EGYPT"/>
    <s v="Local"/>
    <s v="N"/>
    <s v="DDP"/>
    <s v="EG- 6TH OF OCTOBER"/>
    <n v="43913"/>
    <x v="2"/>
    <n v="2020"/>
    <n v="202054051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28"/>
    <n v="113.42"/>
    <n v="26.5"/>
    <s v="EGP"/>
    <n v="1"/>
    <n v="112.35435"/>
    <n v="-66.378240000000005"/>
    <n v="-9.4996299999999998"/>
    <n v="-2.6994400000000001"/>
    <n v="0"/>
    <n v="0"/>
    <n v="0"/>
    <s v=""/>
    <n v="-1.3125800000000001"/>
    <n v="2.4556499999999999"/>
    <n v="-77.434239999999988"/>
    <n v="-68.899562187922655"/>
    <n v="-79.955562187922652"/>
    <n v="-4.7030799999999999"/>
    <n v="-4.0624414809589551"/>
    <n v="-7.8731099999999996"/>
    <n v="-6.9737750421588895"/>
    <n v="-1.4594400000000001"/>
    <n v="-1.6914224091954426"/>
    <n v="-12.727638932313287"/>
    <n v="0"/>
    <n v="0"/>
    <n v="0.01"/>
    <n v="-1.1342000000000001"/>
    <n v="-1.1325579357043423"/>
    <n v="0.16304448922213866"/>
    <n v="-0.69783041387075351"/>
    <n v="-0.8256983790338398"/>
    <n v="18.778542565025884"/>
    <n v="0.16556641302262284"/>
    <s v="Y"/>
    <s v="N"/>
  </r>
  <r>
    <n v="4319"/>
    <x v="4"/>
    <s v="MEA"/>
    <s v="EGYPT"/>
    <s v="EG"/>
    <s v="EGYPT"/>
    <s v="Local"/>
    <s v="N"/>
    <s v="DDP"/>
    <s v="EG-6TH OF OCTOBER"/>
    <n v="43915"/>
    <x v="2"/>
    <n v="2020"/>
    <n v="2020540524"/>
    <s v="ZH"/>
    <s v="manufactured"/>
    <s v="BOPP"/>
    <s v="ZES"/>
    <n v="18"/>
    <s v="ZES18"/>
    <n v="1"/>
    <s v="EG"/>
    <s v="L3"/>
    <s v="FERT"/>
    <s v="20ZES181"/>
    <s v="METALLIZED"/>
    <s v="VALUE ADDED"/>
    <s v="ALIMENTARY PACKING"/>
    <s v="FLEXIBLE PACKAGING"/>
    <s v="MID &amp; STD BARRIER METAL FILMS"/>
    <n v="7.84"/>
    <n v="266.5736"/>
    <n v="34.001734693877552"/>
    <s v="EGP"/>
    <n v="1"/>
    <n v="266.02359999999999"/>
    <n v="-133.42755"/>
    <n v="-19.00892"/>
    <n v="-2.6086100000000001"/>
    <n v="0"/>
    <n v="-9.09131"/>
    <n v="0"/>
    <s v=""/>
    <n v="18.502610000000001"/>
    <n v="-7.6632499999999997"/>
    <n v="-153.29702999999998"/>
    <n v="-138.49568441114374"/>
    <n v="-158.36516441114372"/>
    <n v="-8.34389"/>
    <n v="-7.2073119846055391"/>
    <n v="-15.043810000000001"/>
    <n v="-13.325375450994629"/>
    <n v="-3.9123299999999999"/>
    <n v="-4.5342067054264685"/>
    <n v="-25.066894141026637"/>
    <n v="0"/>
    <n v="0"/>
    <n v="0.02"/>
    <n v="-5.3314719999999998"/>
    <n v="-5.3237532380404691"/>
    <n v="0.16304448922213866"/>
    <n v="-1.278268795501567"/>
    <n v="-1.5124942270152577"/>
    <n v="76.305293982773918"/>
    <n v="0.28624475185379916"/>
    <s v="Y"/>
    <s v="N"/>
  </r>
  <r>
    <n v="4319"/>
    <x v="4"/>
    <s v="MEA"/>
    <s v="EGYPT"/>
    <s v="EG"/>
    <s v="EGYPT"/>
    <s v="Local"/>
    <s v="N"/>
    <s v="DDP"/>
    <s v="EGT- 6TH OF OCTOBER"/>
    <n v="43915"/>
    <x v="2"/>
    <n v="2020"/>
    <n v="202054052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5.6"/>
    <n v="173.4853"/>
    <n v="30.979517857142859"/>
    <s v="EGP"/>
    <n v="1"/>
    <n v="173.15861000000001"/>
    <n v="-76.544250000000005"/>
    <n v="-8.4874799999999997"/>
    <n v="-23.872800000000002"/>
    <n v="0"/>
    <n v="0"/>
    <n v="0"/>
    <s v=""/>
    <n v="29.37753"/>
    <n v="-31.377410000000001"/>
    <n v="-110.90441000000001"/>
    <n v="-79.451719614784878"/>
    <n v="-113.81187961478489"/>
    <n v="-5.9941199999999997"/>
    <n v="-5.1776201403858098"/>
    <n v="-12.089180000000001"/>
    <n v="-10.708248933924004"/>
    <n v="-2.23516"/>
    <n v="-2.590445453144552"/>
    <n v="-18.476314527454363"/>
    <n v="0"/>
    <n v="0"/>
    <n v="0.02"/>
    <n v="-3.469706"/>
    <n v="-3.4646826528486776"/>
    <n v="0.16304448922213866"/>
    <n v="-0.91304913964397638"/>
    <n v="-1.0803530192966126"/>
    <n v="36.652070185615457"/>
    <n v="0.21126902501604147"/>
    <s v="Y"/>
    <s v="N"/>
  </r>
  <r>
    <n v="4319"/>
    <x v="4"/>
    <s v="MEA"/>
    <s v="EGYPT"/>
    <s v="EG"/>
    <s v="EGYPT"/>
    <s v="Local"/>
    <s v="N"/>
    <s v="DDP"/>
    <s v="EGT- 6TH OF OCTOBER"/>
    <n v="43915"/>
    <x v="2"/>
    <n v="2020"/>
    <n v="2020540527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2.81"/>
    <n v="87.178200000000004"/>
    <n v="31.024270462633453"/>
    <s v="EGP"/>
    <n v="1"/>
    <n v="87.014889999999994"/>
    <n v="-53.595460000000003"/>
    <n v="-4.7017899999999999"/>
    <n v="-12.00501"/>
    <n v="0"/>
    <n v="0"/>
    <n v="0"/>
    <s v=""/>
    <n v="26.10126"/>
    <n v="-16.617039999999999"/>
    <n v="-60.818040000000011"/>
    <n v="-55.631238931015957"/>
    <n v="-62.853818931015958"/>
    <n v="-2.9872100000000001"/>
    <n v="-2.5803018056965654"/>
    <n v="-6.6007100000000003"/>
    <n v="-5.8467196137903077"/>
    <n v="-1.19913"/>
    <n v="-1.3897353461180528"/>
    <n v="-9.8167567656049268"/>
    <n v="0"/>
    <n v="0"/>
    <n v="0.02"/>
    <n v="-1.7435640000000001"/>
    <n v="-1.7410397148725143"/>
    <n v="0.16304448922213866"/>
    <n v="-0.45815501471420961"/>
    <n v="-0.54210571146847886"/>
    <n v="12.224478877038127"/>
    <n v="0.14022403395617397"/>
    <s v="Y"/>
    <s v="N"/>
  </r>
  <r>
    <n v="4319"/>
    <x v="4"/>
    <s v="MEA"/>
    <s v="EGYPT"/>
    <s v="EG"/>
    <s v="EGYPT"/>
    <s v="Local"/>
    <s v="N"/>
    <s v="DDP"/>
    <s v="EG- 6TH OF OCTOBER"/>
    <n v="43915"/>
    <x v="2"/>
    <n v="2020"/>
    <n v="202054052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99"/>
    <n v="92.553600000000003"/>
    <n v="30.95438127090301"/>
    <s v="EGP"/>
    <n v="1"/>
    <n v="92.392020000000002"/>
    <n v="-40.835999999999999"/>
    <n v="-4.5280300000000002"/>
    <n v="-12.73603"/>
    <n v="0"/>
    <n v="0"/>
    <n v="0"/>
    <s v=""/>
    <n v="15.672779999999999"/>
    <n v="-16.739709999999999"/>
    <n v="-59.166989999999998"/>
    <n v="-42.387121464895863"/>
    <n v="-60.718111464895863"/>
    <n v="-3.1978300000000002"/>
    <n v="-2.7622318227746452"/>
    <n v="-6.4495199999999997"/>
    <n v="-5.7127998478243791"/>
    <n v="-1.1924399999999999"/>
    <n v="-1.3819819503515138"/>
    <n v="-9.8570136209505392"/>
    <n v="0"/>
    <n v="0"/>
    <n v="0.02"/>
    <n v="-1.8510720000000001"/>
    <n v="-1.8483920676777537"/>
    <n v="0.16304448922213866"/>
    <n v="-0.48750302277419461"/>
    <n v="-0.57683134423158433"/>
    <n v="19.553251502244262"/>
    <n v="0.21126408375518901"/>
    <s v="Y"/>
    <s v="N"/>
  </r>
  <r>
    <n v="4319"/>
    <x v="4"/>
    <s v="MEA"/>
    <s v="EGYPT"/>
    <s v="EG"/>
    <s v="EGYPT"/>
    <s v="Local"/>
    <s v="N"/>
    <s v="DDP"/>
    <s v="EG- 6TH OF OCTOBER"/>
    <n v="43915"/>
    <x v="2"/>
    <n v="2020"/>
    <n v="2020540528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0.99"/>
    <n v="32.077500000000001"/>
    <n v="32.401515151515156"/>
    <s v="EGP"/>
    <n v="1"/>
    <n v="31.542919999999999"/>
    <n v="-18.551929999999999"/>
    <n v="-2.1082399999999999"/>
    <n v="-0.21257999999999999"/>
    <n v="0"/>
    <n v="-1.17764"/>
    <n v="0"/>
    <s v=""/>
    <n v="3.4935"/>
    <n v="-0.72019999999999995"/>
    <n v="-19.277089999999994"/>
    <n v="-19.256609616961637"/>
    <n v="-19.981769616961635"/>
    <n v="-1.0571299999999999"/>
    <n v="-0.91313113167671833"/>
    <n v="-1.83111"/>
    <n v="-1.6219447229173178"/>
    <n v="-0.47378999999999999"/>
    <n v="-0.54910035578900718"/>
    <n v="-3.0841762103830437"/>
    <n v="0"/>
    <n v="0"/>
    <n v="0.02"/>
    <n v="-0.64155000000000006"/>
    <n v="-0.64062118114188038"/>
    <n v="0.16304448922213866"/>
    <n v="-0.16141404432991727"/>
    <n v="-0.19099098019707975"/>
    <n v="8.1799420113163617"/>
    <n v="0.25500559617539903"/>
    <s v="Y"/>
    <s v="N"/>
  </r>
  <r>
    <n v="4319"/>
    <x v="4"/>
    <s v="MEA"/>
    <s v="EGYPT"/>
    <s v="EG"/>
    <s v="EGYPT"/>
    <s v="Local"/>
    <s v="N"/>
    <s v="DDP"/>
    <s v="EG- 6TH OF OCTOBER"/>
    <n v="43915"/>
    <x v="2"/>
    <n v="2020"/>
    <n v="2020540532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4.7300000000000004"/>
    <n v="153.82249999999999"/>
    <n v="32.520613107822406"/>
    <s v="EGP"/>
    <n v="1"/>
    <n v="151.30016000000001"/>
    <n v="-88.962810000000005"/>
    <n v="-10.109719999999999"/>
    <n v="-1.01939"/>
    <n v="0"/>
    <n v="-5.64717"/>
    <n v="0"/>
    <s v=""/>
    <n v="16.752490000000002"/>
    <n v="-3.4536199999999999"/>
    <n v="-92.440220000000011"/>
    <n v="-92.341988278196993"/>
    <n v="-95.819398278196985"/>
    <n v="-5.06928"/>
    <n v="-4.3787588879193242"/>
    <n v="-8.78078"/>
    <n v="-7.7777630967543869"/>
    <n v="-2.2719999999999998"/>
    <n v="-2.6331412827468377"/>
    <n v="-14.789663267420549"/>
    <n v="0"/>
    <n v="0"/>
    <n v="0.02"/>
    <n v="-3.0764499999999999"/>
    <n v="-3.071995998322715"/>
    <n v="0.16304448922213866"/>
    <n v="-0.77120043402071592"/>
    <n v="-0.91251246094160332"/>
    <n v="39.228929995118136"/>
    <n v="0.25502725540878701"/>
    <s v="Y"/>
    <s v="N"/>
  </r>
  <r>
    <n v="4319"/>
    <x v="4"/>
    <s v="MEA"/>
    <s v="EGYPT"/>
    <s v="EG"/>
    <s v="EGYPT"/>
    <s v="Local"/>
    <s v="N"/>
    <s v="DDP"/>
    <s v="EGT- 6TH OF OCTOBER"/>
    <n v="43915"/>
    <x v="2"/>
    <n v="2020"/>
    <n v="2020540533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23"/>
    <n v="69.046300000000002"/>
    <n v="30.962466367713006"/>
    <s v="EGP"/>
    <n v="1"/>
    <n v="68.951149999999998"/>
    <n v="-30.46424"/>
    <n v="-3.37798"/>
    <n v="-9.5012600000000003"/>
    <n v="0"/>
    <n v="0"/>
    <n v="0"/>
    <s v=""/>
    <n v="11.692119999999999"/>
    <n v="-12.488060000000001"/>
    <n v="-44.139420000000001"/>
    <n v="-31.621398795566144"/>
    <n v="-45.296578795566148"/>
    <n v="-2.3856299999999999"/>
    <n v="-2.0606671096855917"/>
    <n v="-4.8114299999999997"/>
    <n v="-4.2618267052149079"/>
    <n v="-0.88958000000000004"/>
    <n v="-1.0309814358740899"/>
    <n v="-7.35347525077459"/>
    <n v="0"/>
    <n v="0"/>
    <n v="0.02"/>
    <n v="-1.3809260000000001"/>
    <n v="-1.3789267324285439"/>
    <n v="0.16304448922213866"/>
    <n v="-0.36358921096536923"/>
    <n v="-0.43021200589847258"/>
    <n v="14.587107215332248"/>
    <n v="0.2112655886750231"/>
    <s v="Y"/>
    <s v="N"/>
  </r>
  <r>
    <n v="4319"/>
    <x v="4"/>
    <s v="MEA"/>
    <s v="EGYPT"/>
    <s v="EG"/>
    <s v="EGYPT"/>
    <s v="Local"/>
    <s v="N"/>
    <s v="DDP"/>
    <s v="EGT- 6TH OF OCTOBER"/>
    <n v="43915"/>
    <x v="2"/>
    <n v="2020"/>
    <n v="2020540533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8.41"/>
    <n v="260.7627"/>
    <n v="31.006266349583829"/>
    <s v="EGP"/>
    <n v="1"/>
    <n v="260.42784999999998"/>
    <n v="-160.31184999999999"/>
    <n v="-14.06376"/>
    <n v="-35.908709999999999"/>
    <n v="0"/>
    <n v="0"/>
    <n v="0"/>
    <s v=""/>
    <n v="78.072649999999996"/>
    <n v="-49.703980000000001"/>
    <n v="-181.91564999999997"/>
    <n v="-166.40116216603403"/>
    <n v="-188.00496216603403"/>
    <n v="-8.9351699999999994"/>
    <n v="-7.7180497136812534"/>
    <n v="-19.7437"/>
    <n v="-17.488403223106559"/>
    <n v="-3.58677"/>
    <n v="-4.1568979571821636"/>
    <n v="-29.363350893969976"/>
    <n v="0"/>
    <n v="0"/>
    <n v="0.02"/>
    <n v="-5.2152539999999998"/>
    <n v="-5.2077034953392811"/>
    <n v="0.16304448922213866"/>
    <n v="-1.3712041543581861"/>
    <n v="-1.6224587307650917"/>
    <n v="36.564224713891612"/>
    <n v="0.14022030265023186"/>
    <s v="Y"/>
    <s v="N"/>
  </r>
  <r>
    <n v="4319"/>
    <x v="4"/>
    <s v="MEA"/>
    <s v="EGYPT"/>
    <s v="EG"/>
    <s v="EGYPT"/>
    <s v="Local"/>
    <s v="N"/>
    <s v="DDP"/>
    <s v="EG- 6TH OF OCTOBER"/>
    <n v="43915"/>
    <x v="2"/>
    <n v="2020"/>
    <n v="2020540534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99"/>
    <n v="97.272499999999994"/>
    <n v="32.532608695652172"/>
    <s v="EGP"/>
    <n v="1"/>
    <n v="95.538409999999999"/>
    <n v="-56.257260000000002"/>
    <n v="-6.3930699999999998"/>
    <n v="-0.64463999999999999"/>
    <n v="0"/>
    <n v="-3.5710899999999999"/>
    <n v="0"/>
    <s v=""/>
    <n v="10.593730000000001"/>
    <n v="-2.1839599999999999"/>
    <n v="-58.456290000000003"/>
    <n v="-58.394145188123893"/>
    <n v="-60.593175188123894"/>
    <n v="-3.1888899999999998"/>
    <n v="-2.7545096009881189"/>
    <n v="-5.5517300000000001"/>
    <n v="-4.917563213876698"/>
    <n v="-1.43615"/>
    <n v="-1.6644303931412288"/>
    <n v="-9.3365032080060466"/>
    <n v="0"/>
    <n v="0"/>
    <n v="0.02"/>
    <n v="-1.9454499999999999"/>
    <n v="-1.942633429744324"/>
    <n v="0.16304448922213866"/>
    <n v="-0.48750302277419461"/>
    <n v="-0.57683134423158433"/>
    <n v="24.823356829894145"/>
    <n v="0.25519398421850109"/>
    <s v="Y"/>
    <s v="N"/>
  </r>
  <r>
    <n v="4319"/>
    <x v="4"/>
    <s v="MEA"/>
    <s v="EGYPT"/>
    <s v="EG"/>
    <s v="EGYPT"/>
    <s v="Local"/>
    <s v="N"/>
    <s v="DDP"/>
    <s v="EG- 6TH OF OCTOBER"/>
    <n v="43915"/>
    <x v="2"/>
    <n v="2020"/>
    <n v="2020540535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3.52"/>
    <n v="108.98050000000001"/>
    <n v="30.960369318181819"/>
    <s v="EGP"/>
    <n v="1"/>
    <n v="108.82444"/>
    <n v="-66.999099999999999"/>
    <n v="-5.8776599999999997"/>
    <n v="-15.00732"/>
    <n v="0"/>
    <n v="0"/>
    <n v="0"/>
    <s v=""/>
    <n v="32.628889999999998"/>
    <n v="-20.772780000000001"/>
    <n v="-76.02797000000001"/>
    <n v="-69.544005038169857"/>
    <n v="-78.572875038169855"/>
    <n v="-3.73428"/>
    <n v="-3.225608319126064"/>
    <n v="-8.2514800000000008"/>
    <n v="-7.3089243367453571"/>
    <n v="-1.49902"/>
    <n v="-1.7372937700982241"/>
    <n v="-12.271826425969646"/>
    <n v="0"/>
    <n v="0"/>
    <n v="0.02"/>
    <n v="-2.1796100000000003"/>
    <n v="-2.1764544191858062"/>
    <n v="0.16304448922213866"/>
    <n v="-0.57391660206192807"/>
    <n v="-0.679079040700728"/>
    <n v="15.280265075973972"/>
    <n v="0.14021100174778031"/>
    <s v="Y"/>
    <s v="N"/>
  </r>
  <r>
    <n v="4319"/>
    <x v="4"/>
    <s v="MEA"/>
    <s v="EGYPT"/>
    <s v="EG"/>
    <s v="EGYPT"/>
    <s v="Local"/>
    <s v="N"/>
    <s v="DDP"/>
    <s v="EG- 6TH OF OCTOBER"/>
    <n v="43915"/>
    <x v="2"/>
    <n v="2020"/>
    <n v="202054053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6.66"/>
    <n v="216.32"/>
    <n v="32.48048048048048"/>
    <s v="EGP"/>
    <n v="1"/>
    <n v="212.68126000000001"/>
    <n v="-125.10805000000001"/>
    <n v="-14.21725"/>
    <n v="-1.43357"/>
    <n v="0"/>
    <n v="-7.9416099999999998"/>
    <n v="0"/>
    <s v=""/>
    <n v="23.558959999999999"/>
    <n v="-4.8568100000000003"/>
    <n v="-129.99833000000001"/>
    <n v="-129.86017512945111"/>
    <n v="-134.7504551294511"/>
    <n v="-7.11273"/>
    <n v="-6.1438566630508502"/>
    <n v="-12.34745"/>
    <n v="-10.937017092902904"/>
    <n v="-3.1945299999999999"/>
    <n v="-3.7023102209389331"/>
    <n v="-20.783183976892687"/>
    <n v="0"/>
    <n v="0"/>
    <n v="0.02"/>
    <n v="-4.3263999999999996"/>
    <n v="-4.320136354286074"/>
    <n v="0.16304448922213866"/>
    <n v="-1.0858762982194434"/>
    <n v="-1.2848484122349002"/>
    <n v="55.181376127135231"/>
    <n v="0.25509142070606156"/>
    <s v="Y"/>
    <s v="N"/>
  </r>
  <r>
    <n v="4319"/>
    <x v="4"/>
    <s v="MEA"/>
    <s v="EGYPT"/>
    <s v="EG"/>
    <s v="EGYPT"/>
    <s v="Local"/>
    <s v="N"/>
    <s v="DDP"/>
    <s v="EG-6TH OF OCTOBER"/>
    <n v="43915"/>
    <x v="2"/>
    <n v="2020"/>
    <n v="2020540536"/>
    <s v="ZH"/>
    <s v="manufactured"/>
    <s v="BOPP"/>
    <s v="ZES"/>
    <n v="18"/>
    <s v="ZES18"/>
    <n v="1"/>
    <s v="EG"/>
    <s v="L3"/>
    <s v="FERT"/>
    <s v="20ZES181"/>
    <s v="METALLIZED"/>
    <s v="VALUE ADDED"/>
    <s v="ALIMENTARY PACKING"/>
    <s v="FLEXIBLE PACKAGING"/>
    <s v="MID &amp; STD BARRIER METAL FILMS"/>
    <n v="1.38"/>
    <n v="46.817999999999998"/>
    <n v="33.926086956521743"/>
    <s v="EGP"/>
    <n v="1"/>
    <n v="46.518000000000001"/>
    <n v="-23.433720000000001"/>
    <n v="-3.3385099999999999"/>
    <n v="-0.45815"/>
    <n v="0"/>
    <n v="-1.5967"/>
    <n v="0"/>
    <s v=""/>
    <n v="3.2496"/>
    <n v="-1.34589"/>
    <n v="-26.923369999999998"/>
    <n v="-24.323830346124975"/>
    <n v="-27.813480346124976"/>
    <n v="-1.46543"/>
    <n v="-1.2658138112559605"/>
    <n v="-2.6421299999999999"/>
    <n v="-2.3403229793740041"/>
    <n v="-0.68711999999999995"/>
    <n v="-0.79633980554621797"/>
    <n v="-4.4024765961761823"/>
    <n v="0"/>
    <n v="0"/>
    <n v="0.02"/>
    <n v="-0.93635999999999997"/>
    <n v="-0.93500436314240676"/>
    <n v="0.16304448922213866"/>
    <n v="-0.22500139512655132"/>
    <n v="-0.2662298511838081"/>
    <n v="13.400808843372625"/>
    <n v="0.28623198007972628"/>
    <s v="Y"/>
    <s v="N"/>
  </r>
  <r>
    <n v="4319"/>
    <x v="4"/>
    <s v="MEA"/>
    <s v="EGYPT"/>
    <s v="EG"/>
    <s v="EGYPT"/>
    <s v="Local"/>
    <s v="N"/>
    <s v="DDP"/>
    <s v="EG- 6TH OF OCTOBER"/>
    <n v="43915"/>
    <x v="2"/>
    <n v="2020"/>
    <n v="2020540537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0.7"/>
    <n v="22.717500000000001"/>
    <n v="32.453571428571429"/>
    <s v="EGP"/>
    <n v="1"/>
    <n v="22.376740000000002"/>
    <n v="-13.1386"/>
    <n v="-1.4930699999999999"/>
    <n v="-0.15054999999999999"/>
    <n v="0"/>
    <n v="-0.83401000000000003"/>
    <n v="0"/>
    <s v=""/>
    <n v="2.4741200000000001"/>
    <n v="-0.51005"/>
    <n v="-13.652159999999999"/>
    <n v="-13.637658783394084"/>
    <n v="-14.151218783394084"/>
    <n v="-0.74865999999999999"/>
    <n v="-0.64667992871367952"/>
    <n v="-1.2968"/>
    <n v="-1.1486682485919348"/>
    <n v="-0.33554"/>
    <n v="-0.38887509947749738"/>
    <n v="-2.1842232767831118"/>
    <n v="0"/>
    <n v="0"/>
    <n v="0.02"/>
    <n v="-0.45435000000000003"/>
    <n v="-0.45369220427373291"/>
    <n v="0.16304448922213866"/>
    <n v="-0.11413114245549705"/>
    <n v="-0.13504412741207658"/>
    <n v="5.7933216081369965"/>
    <n v="0.25501580755527659"/>
    <s v="Y"/>
    <s v="N"/>
  </r>
  <r>
    <n v="4319"/>
    <x v="4"/>
    <s v="MEA"/>
    <s v="EGYPT"/>
    <s v="EG"/>
    <s v="EGYPT"/>
    <s v="Local"/>
    <s v="N"/>
    <s v="DDP"/>
    <s v="EGT- 6TH OF OCTOBER"/>
    <n v="43916"/>
    <x v="2"/>
    <n v="2020"/>
    <n v="2020540540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44"/>
    <n v="67.042249999999996"/>
    <n v="27.476331967213113"/>
    <s v="EGP"/>
    <n v="1"/>
    <n v="65.915769999999995"/>
    <n v="-36.042450000000002"/>
    <n v="-2.8496000000000001"/>
    <n v="-1.0309999999999999"/>
    <n v="0"/>
    <n v="0"/>
    <n v="0"/>
    <s v=""/>
    <n v="-3.96841"/>
    <n v="1.74437"/>
    <n v="-42.147090000000006"/>
    <n v="-37.411492458674601"/>
    <n v="-43.516132458674605"/>
    <n v="-2.6724899999999998"/>
    <n v="-2.308451957748539"/>
    <n v="-4.1382000000000003"/>
    <n v="-3.6654988790277181"/>
    <n v="-0.75641000000000003"/>
    <n v="-0.87664366095182034"/>
    <n v="-6.8505944977280775"/>
    <n v="0"/>
    <n v="0"/>
    <n v="0.02"/>
    <n v="-1.3408449999999998"/>
    <n v="-1.3389037606237775"/>
    <n v="0.16304448922213866"/>
    <n v="-0.39782855370201831"/>
    <n v="-0.47072524412209554"/>
    <n v="14.86589403885144"/>
    <n v="0.22173918743555654"/>
    <s v="Y"/>
    <s v="N"/>
  </r>
  <r>
    <n v="4319"/>
    <x v="4"/>
    <s v="MEA"/>
    <s v="EGYPT"/>
    <s v="EG"/>
    <s v="EGYPT"/>
    <s v="Local"/>
    <s v="N"/>
    <s v="DDP"/>
    <s v="EGT- 6TH OF OCTOBER"/>
    <n v="43916"/>
    <x v="2"/>
    <n v="2020"/>
    <n v="202054054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0.24"/>
    <n v="317.35629999999998"/>
    <n v="30.991826171874997"/>
    <s v="EGP"/>
    <n v="1"/>
    <n v="316.83215000000001"/>
    <n v="-140.02223000000001"/>
    <n v="-15.526120000000001"/>
    <n v="-43.670479999999998"/>
    <n v="0"/>
    <n v="0"/>
    <n v="0"/>
    <s v=""/>
    <n v="53.740279999999998"/>
    <n v="-57.398650000000004"/>
    <n v="-202.87719999999999"/>
    <n v="-145.34085784101248"/>
    <n v="-208.19582784101249"/>
    <n v="-10.938840000000001"/>
    <n v="-9.4487861932123334"/>
    <n v="-22.111789999999999"/>
    <n v="-19.585989429775339"/>
    <n v="-4.0869099999999996"/>
    <n v="-4.7365367252952808"/>
    <n v="-33.771312348282954"/>
    <n v="0"/>
    <n v="0"/>
    <n v="0.02"/>
    <n v="-6.3471259999999994"/>
    <n v="-6.3379368014594935"/>
    <n v="0.16304448922213866"/>
    <n v="-1.6695755696346999"/>
    <n v="-1.9755026638566633"/>
    <n v="67.07572034538839"/>
    <n v="0.21135777151860038"/>
    <s v="Y"/>
    <s v="N"/>
  </r>
  <r>
    <n v="4319"/>
    <x v="4"/>
    <s v="MEA"/>
    <s v="EGYPT"/>
    <s v="EG"/>
    <s v="EGYPT"/>
    <s v="Local"/>
    <s v="N"/>
    <s v="DDP"/>
    <s v="EG-6TH OF OCTOBER"/>
    <n v="43916"/>
    <x v="2"/>
    <n v="2020"/>
    <n v="2020540543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2.15"/>
    <n v="68.742400000000004"/>
    <n v="31.973209302325586"/>
    <s v="EGP"/>
    <n v="1"/>
    <n v="68.742400000000004"/>
    <n v="-40.940820000000002"/>
    <n v="-3.5916299999999999"/>
    <n v="-9.1704500000000007"/>
    <n v="0"/>
    <n v="0"/>
    <n v="0"/>
    <s v=""/>
    <n v="19.938379999999999"/>
    <n v="-12.693519999999999"/>
    <n v="-46.458040000000004"/>
    <n v="-42.495922965335438"/>
    <n v="-48.01314296533544"/>
    <n v="-2.2801800000000001"/>
    <n v="-1.9695811714988882"/>
    <n v="-5.0421100000000001"/>
    <n v="-4.46615643345765"/>
    <n v="-0.91593999999999998"/>
    <n v="-1.0615314377284941"/>
    <n v="-7.4972690426850317"/>
    <n v="0"/>
    <n v="0"/>
    <n v="0.02"/>
    <n v="-1.3748480000000001"/>
    <n v="-1.3728575319936902"/>
    <n v="0.16304448922213866"/>
    <n v="-0.35054565182759811"/>
    <n v="-0.41477839133709238"/>
    <n v="11.444352068648749"/>
    <n v="0.16648170661264006"/>
    <s v="Y"/>
    <s v="N"/>
  </r>
  <r>
    <n v="4319"/>
    <x v="4"/>
    <s v="MEA"/>
    <s v="EGYPT"/>
    <s v="EG"/>
    <s v="EGYPT"/>
    <s v="Local"/>
    <s v="N"/>
    <s v="DDP"/>
    <s v="EGT- 6TH OF OCTOBER"/>
    <n v="43916"/>
    <x v="2"/>
    <n v="2020"/>
    <n v="202054054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57999999999999996"/>
    <n v="16.035250000000001"/>
    <n v="27.646982758620695"/>
    <s v="EGP"/>
    <n v="1"/>
    <n v="15.759819999999999"/>
    <n v="-8.6206300000000002"/>
    <n v="-0.68161000000000005"/>
    <n v="-0.24660000000000001"/>
    <n v="0"/>
    <n v="0"/>
    <n v="0"/>
    <s v=""/>
    <n v="-0.94930999999999999"/>
    <n v="0.4173"/>
    <n v="-10.080850000000002"/>
    <n v="-8.9480774540583123"/>
    <n v="-10.408297454058312"/>
    <n v="-0.64283999999999997"/>
    <n v="-0.55527439074386464"/>
    <n v="-0.98934"/>
    <n v="-0.87632899835128375"/>
    <n v="-0.18063000000000001"/>
    <n v="-0.2093416856965499"/>
    <n v="-1.6409450747916985"/>
    <n v="0"/>
    <n v="0"/>
    <n v="0.02"/>
    <n v="-0.32070500000000002"/>
    <n v="-0.32024069191505999"/>
    <n v="0.16304448922213866"/>
    <n v="-9.456580374884041E-2"/>
    <n v="-0.1118937055700063"/>
    <n v="3.5538730736649247"/>
    <n v="0.22162879117350365"/>
    <s v="Y"/>
    <s v="N"/>
  </r>
  <r>
    <n v="4319"/>
    <x v="4"/>
    <s v="MEA"/>
    <s v="EGYPT"/>
    <s v="EG"/>
    <s v="EGYPT"/>
    <s v="Local"/>
    <s v="N"/>
    <s v="DDP"/>
    <s v="EGT- 6TH OF OCTOBER"/>
    <n v="43916"/>
    <x v="2"/>
    <n v="2020"/>
    <n v="2020540544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6.42"/>
    <n v="205.5104"/>
    <n v="32.010965732087229"/>
    <s v="EGP"/>
    <n v="1"/>
    <n v="204.99529999999999"/>
    <n v="-67.634039999999999"/>
    <n v="-16.493639999999999"/>
    <n v="-55.363250000000001"/>
    <n v="0"/>
    <n v="0"/>
    <n v="0"/>
    <s v=""/>
    <n v="27.112169999999999"/>
    <n v="-37.992339999999999"/>
    <n v="-150.37110000000001"/>
    <n v="-70.203062705495768"/>
    <n v="-152.94012270549575"/>
    <n v="-6.78104"/>
    <n v="-5.8573484142395866"/>
    <n v="-9.2853899999999996"/>
    <n v="-8.2247321628570838"/>
    <n v="-1.71591"/>
    <n v="-1.9886590926400207"/>
    <n v="-16.070739669736692"/>
    <n v="0"/>
    <n v="0"/>
    <n v="0.01"/>
    <n v="-2.055104"/>
    <n v="-2.0521286756284045"/>
    <n v="0.16304448922213866"/>
    <n v="-1.0467456208061301"/>
    <n v="-1.2385475685507594"/>
    <n v="33.208861380588395"/>
    <n v="0.16159212079091079"/>
    <s v="Y"/>
    <s v="N"/>
  </r>
  <r>
    <n v="4319"/>
    <x v="4"/>
    <s v="MEA"/>
    <s v="EGYPT"/>
    <s v="EG"/>
    <s v="EGYPT"/>
    <s v="Local"/>
    <s v="N"/>
    <s v="DDP"/>
    <s v="EGT- 6TH OF OCTOBER"/>
    <n v="43916"/>
    <x v="2"/>
    <n v="2020"/>
    <n v="2020540545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4.45"/>
    <n v="142.352"/>
    <n v="31.989213483146067"/>
    <s v="EGP"/>
    <n v="1"/>
    <n v="142.137"/>
    <n v="-46.84843"/>
    <n v="-11.42474"/>
    <n v="-38.348759999999999"/>
    <n v="0"/>
    <n v="0"/>
    <n v="0"/>
    <s v=""/>
    <n v="18.77993"/>
    <n v="-26.31636"/>
    <n v="-104.15835999999999"/>
    <n v="-48.627928613225372"/>
    <n v="-105.93785861322536"/>
    <n v="-4.6970599999999996"/>
    <n v="-4.0572415061094151"/>
    <n v="-6.4317599999999997"/>
    <n v="-5.6970685491700053"/>
    <n v="-1.1885699999999999"/>
    <n v="-1.3774968021278209"/>
    <n v="-11.131806857407241"/>
    <n v="0"/>
    <n v="0"/>
    <n v="0.01"/>
    <n v="-1.4235200000000001"/>
    <n v="-1.4214590659794086"/>
    <n v="0.16304448922213866"/>
    <n v="-0.72554797703851703"/>
    <n v="-0.85849480997677263"/>
    <n v="23.002380653411223"/>
    <n v="0.16158803988290452"/>
    <s v="Y"/>
    <s v="N"/>
  </r>
  <r>
    <n v="4319"/>
    <x v="4"/>
    <s v="MEA"/>
    <s v="EGYPT"/>
    <s v="EG"/>
    <s v="EGYPT"/>
    <s v="Local"/>
    <s v="N"/>
    <s v="DDP"/>
    <s v="EG- 6TH OF OCTOBER"/>
    <n v="43916"/>
    <x v="2"/>
    <n v="2020"/>
    <n v="2020540546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34"/>
    <n v="9.35"/>
    <n v="27.499999999999996"/>
    <s v="EGP"/>
    <n v="1"/>
    <n v="9.1873900000000006"/>
    <n v="-5.0266099999999998"/>
    <n v="-0.39743000000000001"/>
    <n v="-0.14379"/>
    <n v="0"/>
    <n v="0"/>
    <n v="0"/>
    <s v=""/>
    <n v="-0.55352000000000001"/>
    <n v="0.24332000000000001"/>
    <n v="-5.8780299999999999"/>
    <n v="-5.2175415963037555"/>
    <n v="-6.0689615963037555"/>
    <n v="-0.37291000000000002"/>
    <n v="-0.32211339221625068"/>
    <n v="-0.57686000000000004"/>
    <n v="-0.51096604401815515"/>
    <n v="-0.10531"/>
    <n v="-0.1220493435237982"/>
    <n v="-0.95512877975820398"/>
    <n v="0"/>
    <n v="0"/>
    <n v="0.02"/>
    <n v="-0.187"/>
    <n v="-0.18672926642277551"/>
    <n v="0.16304448922213866"/>
    <n v="-5.5435126335527149E-2"/>
    <n v="-6.5592861885865786E-2"/>
    <n v="2.0735874956293987"/>
    <n v="0.22177406370367903"/>
    <s v="Y"/>
    <s v="N"/>
  </r>
  <r>
    <n v="4319"/>
    <x v="4"/>
    <s v="MEA"/>
    <s v="EGYPT"/>
    <s v="EG"/>
    <s v="EGYPT"/>
    <s v="Local"/>
    <s v="N"/>
    <s v="DDP"/>
    <s v="EG- 6TH OF OCTOBER"/>
    <n v="43916"/>
    <x v="2"/>
    <n v="2020"/>
    <n v="2020540546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84"/>
    <n v="124.86499999999999"/>
    <n v="32.516927083333336"/>
    <s v="EGP"/>
    <n v="1"/>
    <n v="122.73938"/>
    <n v="-72.215360000000004"/>
    <n v="-8.2065400000000004"/>
    <n v="-0.82747999999999999"/>
    <n v="0"/>
    <n v="-4.5840699999999996"/>
    <n v="0"/>
    <s v=""/>
    <n v="13.59882"/>
    <n v="-2.8034699999999999"/>
    <n v="-75.0381"/>
    <n v="-74.958400331844018"/>
    <n v="-77.781140331844014"/>
    <n v="-4.0929000000000002"/>
    <n v="-3.5353782494486401"/>
    <n v="-7.1265900000000002"/>
    <n v="-6.3125290358827861"/>
    <n v="-1.8435600000000001"/>
    <n v="-2.1365994468401235"/>
    <n v="-11.98450673217155"/>
    <n v="0"/>
    <n v="0"/>
    <n v="0.02"/>
    <n v="-2.4973000000000001"/>
    <n v="-2.4936844761368837"/>
    <n v="0.16304448922213866"/>
    <n v="-0.6260908386130124"/>
    <n v="-0.74081349894624871"/>
    <n v="31.864854960901294"/>
    <n v="0.25519444969287869"/>
    <s v="Y"/>
    <s v="N"/>
  </r>
  <r>
    <n v="4319"/>
    <x v="4"/>
    <s v="MEA"/>
    <s v="EGYPT"/>
    <s v="EG"/>
    <s v="EGYPT"/>
    <s v="Local"/>
    <s v="N"/>
    <s v="DDP"/>
    <s v="EG- 6TH OF OCTOBER"/>
    <n v="43916"/>
    <x v="2"/>
    <n v="2020"/>
    <n v="202054055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23"/>
    <n v="32.6798"/>
    <n v="26.568943089430896"/>
    <s v="EGP"/>
    <n v="1"/>
    <n v="32.369909999999997"/>
    <n v="-19.125610000000002"/>
    <n v="-2.7371400000000001"/>
    <n v="-0.77778999999999998"/>
    <n v="0"/>
    <n v="0"/>
    <n v="0"/>
    <s v=""/>
    <n v="-0.37820999999999999"/>
    <n v="0.70757000000000003"/>
    <n v="-22.31118"/>
    <n v="-19.852080374185203"/>
    <n v="-23.037650374185205"/>
    <n v="-1.3772500000000001"/>
    <n v="-1.1896454088917734"/>
    <n v="-2.26871"/>
    <n v="-2.0095582528246516"/>
    <n v="-0.42064000000000001"/>
    <n v="-0.48750200227756602"/>
    <n v="-3.6867056639939912"/>
    <n v="0"/>
    <n v="0"/>
    <n v="0.01"/>
    <n v="-0.32679800000000003"/>
    <n v="-0.32632487063331655"/>
    <n v="0.16304448922213866"/>
    <n v="-0.20054472174323054"/>
    <n v="-0.2372918238812203"/>
    <n v="5.3918272673062679"/>
    <n v="0.1649896041991159"/>
    <s v="Y"/>
    <s v="N"/>
  </r>
  <r>
    <n v="4319"/>
    <x v="4"/>
    <s v="MEA"/>
    <s v="EGYPT"/>
    <s v="EG"/>
    <s v="EGYPT"/>
    <s v="Local"/>
    <s v="N"/>
    <s v="DDP"/>
    <s v="EG- 6TH OF OCTOBER"/>
    <n v="43916"/>
    <x v="2"/>
    <n v="2020"/>
    <n v="2020540550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7.2"/>
    <n v="234.065"/>
    <n v="32.509027777777774"/>
    <s v="EGP"/>
    <n v="1"/>
    <n v="230.18880999999999"/>
    <n v="-135.37087"/>
    <n v="-15.383520000000001"/>
    <n v="-1.5511600000000001"/>
    <n v="0"/>
    <n v="-8.5930499999999999"/>
    <n v="0"/>
    <s v=""/>
    <n v="25.491540000000001"/>
    <n v="-5.2552300000000001"/>
    <n v="-140.66229000000001"/>
    <n v="-140.51281980357103"/>
    <n v="-145.80423980357102"/>
    <n v="-7.64344"/>
    <n v="-6.6022750438480573"/>
    <n v="-13.357279999999999"/>
    <n v="-11.83149554561388"/>
    <n v="-3.4546700000000001"/>
    <n v="-4.0038002620013291"/>
    <n v="-22.437570851463263"/>
    <n v="0"/>
    <n v="0"/>
    <n v="0.02"/>
    <n v="-4.6813000000000002"/>
    <n v="-4.6745225395986045"/>
    <n v="0.16304448922213866"/>
    <n v="-1.1739203223993984"/>
    <n v="-1.3890253105242165"/>
    <n v="59.759641494842889"/>
    <n v="0.25531216326594275"/>
    <s v="Y"/>
    <s v="N"/>
  </r>
  <r>
    <n v="4319"/>
    <x v="4"/>
    <s v="MEA"/>
    <s v="EGYPT"/>
    <s v="EG"/>
    <s v="EGYPT"/>
    <s v="Local"/>
    <s v="N"/>
    <s v="DDP"/>
    <s v="EGT- 6TH OF OCTOBER"/>
    <n v="43916"/>
    <x v="2"/>
    <n v="2020"/>
    <n v="2020540555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"/>
    <n v="109.86525"/>
    <n v="27.466312500000001"/>
    <s v="EGP"/>
    <n v="1"/>
    <n v="108.00227"/>
    <n v="-59.064100000000003"/>
    <n v="-4.6700400000000002"/>
    <n v="-1.6895899999999999"/>
    <n v="0"/>
    <n v="0"/>
    <n v="0"/>
    <s v=""/>
    <n v="-6.5041200000000003"/>
    <n v="2.8590900000000001"/>
    <n v="-69.068760000000012"/>
    <n v="-61.307600668889108"/>
    <n v="-71.31226066888911"/>
    <n v="-4.3767800000000001"/>
    <n v="-3.7805890235827455"/>
    <n v="-6.77928"/>
    <n v="-6.0048917985150618"/>
    <n v="-1.23811"/>
    <n v="-1.4349113352032077"/>
    <n v="-11.220392157301013"/>
    <n v="0"/>
    <n v="0"/>
    <n v="0.02"/>
    <n v="-2.1973050000000001"/>
    <n v="-2.1941238008400896"/>
    <n v="0.16304448922213866"/>
    <n v="-0.65217795688855462"/>
    <n v="-0.77168072806900911"/>
    <n v="24.366792644900784"/>
    <n v="0.22178798705596886"/>
    <s v="Y"/>
    <s v="N"/>
  </r>
  <r>
    <n v="4319"/>
    <x v="4"/>
    <s v="MEA"/>
    <s v="EGYPT"/>
    <s v="EG"/>
    <s v="EGYPT"/>
    <s v="Local"/>
    <s v="N"/>
    <s v="DDP"/>
    <s v="EG- 6TH OF OCTOBER"/>
    <n v="43916"/>
    <x v="2"/>
    <n v="2020"/>
    <n v="2020540556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.39"/>
    <n v="38.255249999999997"/>
    <n v="27.521762589928056"/>
    <s v="EGP"/>
    <n v="1"/>
    <n v="37.606180000000002"/>
    <n v="-20.566330000000001"/>
    <n v="-1.62602"/>
    <n v="-0.58830000000000005"/>
    <n v="0"/>
    <n v="0"/>
    <n v="0"/>
    <s v=""/>
    <n v="-2.2644299999999999"/>
    <n v="0.99536999999999998"/>
    <n v="-24.049710000000001"/>
    <n v="-21.347524924016351"/>
    <n v="-24.830904924016352"/>
    <n v="-1.5249600000000001"/>
    <n v="-1.3172348250089663"/>
    <n v="-2.36131"/>
    <n v="-2.0915806771149148"/>
    <n v="-0.43162"/>
    <n v="-0.50022730654013658"/>
    <n v="-3.9090428086640174"/>
    <n v="0"/>
    <n v="0"/>
    <n v="0.02"/>
    <n v="-0.76510499999999992"/>
    <n v="-0.76399730153153822"/>
    <n v="0.16304448922213866"/>
    <n v="-0.22663184001877271"/>
    <n v="-0.26815905300398063"/>
    <n v="8.48314591278411"/>
    <n v="0.22175115605790344"/>
    <s v="Y"/>
    <s v="N"/>
  </r>
  <r>
    <n v="4319"/>
    <x v="4"/>
    <s v="MEA"/>
    <s v="EGYPT"/>
    <s v="EG"/>
    <s v="EGYPT"/>
    <s v="Local"/>
    <s v="N"/>
    <s v="DDP"/>
    <s v="EG- 6TH OF OCTOBER"/>
    <n v="43916"/>
    <x v="2"/>
    <n v="2020"/>
    <n v="202054055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2"/>
    <n v="8.3687000000000005"/>
    <n v="26.1521875"/>
    <s v="EGP"/>
    <n v="1"/>
    <n v="8.2888500000000001"/>
    <n v="-4.8977199999999996"/>
    <n v="-0.70093000000000005"/>
    <n v="-0.19918"/>
    <n v="0"/>
    <n v="0"/>
    <n v="0"/>
    <s v=""/>
    <n v="-9.6850000000000006E-2"/>
    <n v="0.18118999999999999"/>
    <n v="-5.7134899999999993"/>
    <n v="-5.0837558169519479"/>
    <n v="-5.8995258169519484"/>
    <n v="-0.35269"/>
    <n v="-0.30464769596082014"/>
    <n v="-0.58096999999999999"/>
    <n v="-0.51460656414594108"/>
    <n v="-0.10772"/>
    <n v="-0.1248424203245992"/>
    <n v="-0.94409668043136041"/>
    <n v="0"/>
    <n v="0"/>
    <n v="0.01"/>
    <n v="-8.3687000000000011E-2"/>
    <n v="-8.3565840209212927E-2"/>
    <n v="0.16304448922213866"/>
    <n v="-5.2174236551084371E-2"/>
    <n v="-6.1734458245520728E-2"/>
    <n v="1.3797772041619578"/>
    <n v="0.16487354119062192"/>
    <s v="Y"/>
    <s v="N"/>
  </r>
  <r>
    <n v="4319"/>
    <x v="4"/>
    <s v="MEA"/>
    <s v="EGYPT"/>
    <s v="EG"/>
    <s v="EGYPT"/>
    <s v="Local"/>
    <s v="N"/>
    <s v="DDP"/>
    <s v="EG- 6TH OF OCTOBER"/>
    <n v="43916"/>
    <x v="2"/>
    <n v="2020"/>
    <n v="2020540556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27"/>
    <n v="73.709999999999994"/>
    <n v="32.471365638766514"/>
    <s v="EGP"/>
    <n v="1"/>
    <n v="72.481669999999994"/>
    <n v="-42.629980000000003"/>
    <n v="-4.8444599999999998"/>
    <n v="-0.48848000000000003"/>
    <n v="0"/>
    <n v="-2.7060499999999998"/>
    <n v="0"/>
    <s v=""/>
    <n v="8.0276200000000006"/>
    <n v="-1.6549400000000001"/>
    <n v="-44.296290000000006"/>
    <n v="-44.249244301745556"/>
    <n v="-45.915554301745559"/>
    <n v="-2.41256"/>
    <n v="-2.0839287911969047"/>
    <n v="-4.2067199999999998"/>
    <n v="-3.7261919299172299"/>
    <n v="-1.08815"/>
    <n v="-1.2611147389176811"/>
    <n v="-7.0712354600318159"/>
    <n v="0"/>
    <n v="0"/>
    <n v="0.02"/>
    <n v="-1.4742"/>
    <n v="-1.4720656928366611"/>
    <n v="0.16304448922213866"/>
    <n v="-0.37011099053425472"/>
    <n v="-0.43792881317916266"/>
    <n v="18.813215732206796"/>
    <n v="0.25523288199982092"/>
    <s v="Y"/>
    <s v="N"/>
  </r>
  <r>
    <n v="4319"/>
    <x v="4"/>
    <s v="MEA"/>
    <s v="EGYPT"/>
    <s v="EG"/>
    <s v="EGYPT"/>
    <s v="Local"/>
    <s v="N"/>
    <s v="DDP"/>
    <s v="EG- 6TH OF OCTOBER"/>
    <n v="43920"/>
    <x v="2"/>
    <n v="2020"/>
    <n v="2020540582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8.65"/>
    <n v="228.85863000000001"/>
    <n v="26.457645086705202"/>
    <s v="EGP"/>
    <n v="1"/>
    <n v="226.71218999999999"/>
    <n v="-121.46141"/>
    <n v="-13.902939999999999"/>
    <n v="-4.4654299999999996"/>
    <n v="0"/>
    <n v="0"/>
    <n v="0"/>
    <s v=""/>
    <n v="-19.147259999999999"/>
    <n v="8.7309400000000004"/>
    <n v="-150.24609999999998"/>
    <n v="-126.07502054480156"/>
    <n v="-154.85971054480157"/>
    <n v="-9.1815499999999997"/>
    <n v="-7.9308686179054355"/>
    <n v="-11.87139"/>
    <n v="-10.515336798004171"/>
    <n v="-2.3435899999999998"/>
    <n v="-2.7161107301200094"/>
    <n v="-21.162316146029617"/>
    <n v="0"/>
    <n v="0"/>
    <n v="0.01"/>
    <n v="-2.2885863"/>
    <n v="-2.2852729462257435"/>
    <n v="0.16304448922213866"/>
    <n v="-1.4103348317714994"/>
    <n v="-1.6687595744492323"/>
    <n v="48.882570788493837"/>
    <n v="0.21359286642803829"/>
    <s v="Y"/>
    <s v="N"/>
  </r>
  <r>
    <n v="4319"/>
    <x v="4"/>
    <s v="MEA"/>
    <s v="EGYPT"/>
    <s v="EG"/>
    <s v="EGYPT"/>
    <s v="Local"/>
    <s v="N"/>
    <s v="DDP"/>
    <s v="EGT- 6TH OF OCTOBER"/>
    <n v="43920"/>
    <x v="2"/>
    <n v="2020"/>
    <n v="202054058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.55"/>
    <n v="41.833799999999997"/>
    <n v="26.989548387096772"/>
    <s v="EGP"/>
    <n v="1"/>
    <n v="41.434989999999999"/>
    <n v="-22.842369999999999"/>
    <n v="-3.8648400000000001"/>
    <n v="-1.2701499999999999"/>
    <n v="0"/>
    <n v="0"/>
    <n v="0"/>
    <s v=""/>
    <n v="-1.4761500000000001"/>
    <n v="1.02738"/>
    <n v="-28.426130000000001"/>
    <n v="-23.710018408661309"/>
    <n v="-29.293778408661311"/>
    <n v="-1.6649499999999999"/>
    <n v="-1.4381558348407029"/>
    <n v="-2.9779399999999998"/>
    <n v="-2.6377738465544929"/>
    <n v="-0.55625999999999998"/>
    <n v="-0.64467921212181167"/>
    <n v="-4.7206088935170074"/>
    <n v="0"/>
    <n v="0"/>
    <n v="0.01"/>
    <n v="-0.41833799999999999"/>
    <n v="-0.41773234148005911"/>
    <n v="0.16304448922213866"/>
    <n v="-0.2527189582943149"/>
    <n v="-0.29902628212674098"/>
    <n v="7.102654074214878"/>
    <n v="0.16978266555309052"/>
    <s v="Y"/>
    <s v="N"/>
  </r>
  <r>
    <n v="4319"/>
    <x v="4"/>
    <s v="MEA"/>
    <s v="EGYPT"/>
    <s v="EG"/>
    <s v="EGYPT"/>
    <s v="Local"/>
    <s v="N"/>
    <s v="DDP"/>
    <s v="EGT- 6TH OF OCTOBER"/>
    <n v="43920"/>
    <x v="2"/>
    <n v="2020"/>
    <n v="2020540583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2.37"/>
    <n v="62.607149999999997"/>
    <n v="26.416518987341771"/>
    <s v="EGP"/>
    <n v="1"/>
    <n v="62.007660000000001"/>
    <n v="-33.227319999999999"/>
    <n v="-3.8033199999999998"/>
    <n v="-1.2215800000000001"/>
    <n v="0"/>
    <n v="0"/>
    <n v="0"/>
    <s v=""/>
    <n v="-5.2379499999999997"/>
    <n v="2.3884500000000002"/>
    <n v="-41.10172"/>
    <n v="-34.48943208916063"/>
    <n v="-42.363832089160631"/>
    <n v="-2.50908"/>
    <n v="-2.1673011454290583"/>
    <n v="-3.2430300000000001"/>
    <n v="-2.8725829659400852"/>
    <n v="-0.63827999999999996"/>
    <n v="-0.73973653959139596"/>
    <n v="-5.7796206509605401"/>
    <n v="0"/>
    <n v="0"/>
    <n v="0.01"/>
    <n v="-0.6260715"/>
    <n v="-0.6251650904984315"/>
    <n v="0.16304448922213866"/>
    <n v="-0.38641543945646861"/>
    <n v="-0.45722083138088787"/>
    <n v="13.381311337999508"/>
    <n v="0.2137345548870937"/>
    <s v="Y"/>
    <s v="N"/>
  </r>
  <r>
    <n v="4319"/>
    <x v="4"/>
    <s v="MEA"/>
    <s v="EGYPT"/>
    <s v="EG"/>
    <s v="EGYPT"/>
    <s v="Local"/>
    <s v="N"/>
    <s v="DDP"/>
    <s v="EG- 6TH OF OCTOBER"/>
    <n v="43920"/>
    <x v="2"/>
    <n v="2020"/>
    <n v="202054058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02"/>
    <n v="55.55"/>
    <n v="27.5"/>
    <s v="EGP"/>
    <n v="1"/>
    <n v="54.60322"/>
    <n v="-29.863990000000001"/>
    <n v="-2.3612299999999999"/>
    <n v="-0.85428999999999999"/>
    <n v="0"/>
    <n v="0"/>
    <n v="0"/>
    <s v=""/>
    <n v="-3.2885599999999999"/>
    <n v="1.4455899999999999"/>
    <n v="-34.922479999999993"/>
    <n v="-30.998348799011545"/>
    <n v="-36.056838799011544"/>
    <n v="-2.2155300000000002"/>
    <n v="-1.9137375877741811"/>
    <n v="-3.4272"/>
    <n v="-3.0357154700603632"/>
    <n v="-0.62568000000000001"/>
    <n v="-0.72513373142123316"/>
    <n v="-5.6745867892557778"/>
    <n v="0"/>
    <n v="0"/>
    <n v="0.02"/>
    <n v="-1.111"/>
    <n v="-1.1093915240411956"/>
    <n v="0.16304448922213866"/>
    <n v="-0.32934986822872009"/>
    <n v="-0.38969876767484962"/>
    <n v="12.319484120016632"/>
    <n v="0.22177289144944434"/>
    <s v="Y"/>
    <s v="N"/>
  </r>
  <r>
    <n v="4319"/>
    <x v="4"/>
    <s v="MEA"/>
    <s v="EGYPT"/>
    <s v="EG"/>
    <s v="EGYPT"/>
    <s v="Local"/>
    <s v="N"/>
    <s v="DDP"/>
    <s v="EG- 6TH OF OCTOBER"/>
    <n v="43920"/>
    <x v="2"/>
    <n v="2020"/>
    <n v="2020540584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.18"/>
    <n v="31.949100000000001"/>
    <n v="27.075508474576274"/>
    <s v="EGP"/>
    <n v="1"/>
    <n v="31.642969999999998"/>
    <n v="-17.445060000000002"/>
    <n v="-2.9516399999999998"/>
    <n v="-0.97002999999999995"/>
    <n v="0"/>
    <n v="0"/>
    <n v="0"/>
    <s v=""/>
    <n v="-1.1273599999999999"/>
    <n v="0.78461999999999998"/>
    <n v="-21.709470000000003"/>
    <n v="-18.107696081457444"/>
    <n v="-22.372106081457446"/>
    <n v="-1.27155"/>
    <n v="-1.0983435249056703"/>
    <n v="-2.2743000000000002"/>
    <n v="-2.014509714506969"/>
    <n v="-0.42481999999999998"/>
    <n v="-0.49234642594036604"/>
    <n v="-3.6051996653530054"/>
    <n v="0"/>
    <n v="0"/>
    <n v="0.01"/>
    <n v="-0.31949100000000002"/>
    <n v="-0.31902844951165227"/>
    <n v="0.16304448922213866"/>
    <n v="-0.1923924972821236"/>
    <n v="-0.22764581478035767"/>
    <n v="5.4251199888975403"/>
    <n v="0.16980509588368811"/>
    <s v="Y"/>
    <s v="N"/>
  </r>
  <r>
    <n v="4319"/>
    <x v="4"/>
    <s v="MEA"/>
    <s v="EGYPT"/>
    <s v="EG"/>
    <s v="EGYPT"/>
    <s v="Local"/>
    <s v="N"/>
    <s v="DDP"/>
    <s v="EG- 6TH OF OCTOBER"/>
    <n v="43920"/>
    <x v="2"/>
    <n v="2020"/>
    <n v="202054058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62"/>
    <n v="16.48565"/>
    <n v="26.589758064516129"/>
    <s v="EGP"/>
    <n v="1"/>
    <n v="16.32705"/>
    <n v="-9.6481100000000009"/>
    <n v="-1.3807799999999999"/>
    <n v="-0.39235999999999999"/>
    <n v="0"/>
    <n v="0"/>
    <n v="0"/>
    <s v=""/>
    <n v="-0.19078999999999999"/>
    <n v="0.35693999999999998"/>
    <n v="-11.255100000000001"/>
    <n v="-10.014585426502999"/>
    <n v="-11.621575426502998"/>
    <n v="-0.69477"/>
    <n v="-0.60013065219512607"/>
    <n v="-1.1444700000000001"/>
    <n v="-1.0137387033204903"/>
    <n v="-0.2122"/>
    <n v="-0.24592983283401365"/>
    <n v="-1.8597991883496299"/>
    <n v="0"/>
    <n v="0"/>
    <n v="0.01"/>
    <n v="-0.16485649999999999"/>
    <n v="-0.16461782518730636"/>
    <n v="0.16304448922213866"/>
    <n v="-0.10108758331772597"/>
    <n v="-0.1196105128506964"/>
    <n v="2.720047047109369"/>
    <n v="0.16499483169358617"/>
    <s v="Y"/>
    <s v="N"/>
  </r>
  <r>
    <n v="4319"/>
    <x v="4"/>
    <s v="MEA"/>
    <s v="EGYPT"/>
    <s v="EG"/>
    <s v="EGYPT"/>
    <s v="Local"/>
    <s v="N"/>
    <s v="DDP"/>
    <s v="EG- 6TH OF OCTOBER"/>
    <n v="43921"/>
    <x v="2"/>
    <n v="2020"/>
    <n v="2020540597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1.59"/>
    <n v="41.976149999999997"/>
    <n v="26.400094339622637"/>
    <s v="EGP"/>
    <n v="1"/>
    <n v="41.539580000000001"/>
    <n v="-22.27788"/>
    <n v="-2.5500099999999999"/>
    <n v="-0.81903000000000004"/>
    <n v="0"/>
    <n v="0"/>
    <n v="0"/>
    <s v=""/>
    <n v="-3.5118800000000001"/>
    <n v="1.60138"/>
    <n v="-27.557420000000004"/>
    <n v="-23.124086725937268"/>
    <n v="-28.403626725937269"/>
    <n v="-1.6822600000000001"/>
    <n v="-1.4531079219911234"/>
    <n v="-2.17435"/>
    <n v="-1.9259768710100813"/>
    <n v="-0.42795"/>
    <n v="-0.49597394892231927"/>
    <n v="-3.8750587419235241"/>
    <n v="0"/>
    <n v="0"/>
    <n v="0.01"/>
    <n v="-0.41976149999999995"/>
    <n v="-0.41915378057499397"/>
    <n v="0.16304448922213866"/>
    <n v="-0.25924073786320045"/>
    <n v="-0.30674308940743111"/>
    <n v="8.9715676621567777"/>
    <n v="0.21373012203731828"/>
    <s v="Y"/>
    <s v="N"/>
  </r>
  <r>
    <n v="4319"/>
    <x v="4"/>
    <s v="MEA"/>
    <s v="EGYPT"/>
    <s v="EG"/>
    <s v="EGYPT"/>
    <s v="Local"/>
    <s v="N"/>
    <s v="DDP"/>
    <s v="EG- 6TH OF OCTOBER"/>
    <n v="43921"/>
    <x v="2"/>
    <n v="2020"/>
    <n v="202054059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0.81"/>
    <n v="21.333839999999999"/>
    <n v="26.338074074074072"/>
    <s v="EGP"/>
    <n v="1"/>
    <n v="21.11185"/>
    <n v="-11.795249999999999"/>
    <n v="-1.28352"/>
    <n v="-0.40462999999999999"/>
    <n v="0"/>
    <n v="0"/>
    <n v="0"/>
    <s v=""/>
    <n v="-1.5486899999999999"/>
    <n v="0.89088000000000001"/>
    <n v="-14.141209999999999"/>
    <n v="-12.243282751954473"/>
    <n v="-14.589242751954473"/>
    <n v="-0.85851"/>
    <n v="-0.74156651296981402"/>
    <n v="-1.1641699999999999"/>
    <n v="-1.0311883983368852"/>
    <n v="-0.22838"/>
    <n v="-0.26468169284934984"/>
    <n v="-2.0374366041560492"/>
    <n v="0"/>
    <n v="0"/>
    <n v="0.01"/>
    <n v="-0.21333839999999998"/>
    <n v="-0.21302953439469866"/>
    <n v="0.16304448922213866"/>
    <n v="-0.13206603626993232"/>
    <n v="-0.15626534743397436"/>
    <n v="4.3378657620608037"/>
    <n v="0.20333262844667457"/>
    <s v="Y"/>
    <s v="N"/>
  </r>
  <r>
    <n v="4319"/>
    <x v="4"/>
    <s v="MEA"/>
    <s v="EGYPT"/>
    <s v="EG"/>
    <s v="EGYPT"/>
    <s v="Local"/>
    <s v="N"/>
    <s v="DDP"/>
    <s v="EG- 6TH OF OCTOBER"/>
    <n v="43921"/>
    <x v="2"/>
    <n v="2020"/>
    <n v="2020540597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32"/>
    <n v="42.9"/>
    <n v="32.5"/>
    <s v="EGP"/>
    <n v="1"/>
    <n v="42.155239999999999"/>
    <n v="-24.8111"/>
    <n v="-2.8195299999999999"/>
    <n v="-0.2843"/>
    <n v="0"/>
    <n v="-1.5749599999999999"/>
    <n v="0"/>
    <s v=""/>
    <n v="4.6721500000000002"/>
    <n v="-0.96318999999999999"/>
    <n v="-25.780930000000001"/>
    <n v="-25.753528978785329"/>
    <n v="-26.723358978785328"/>
    <n v="-1.4137900000000001"/>
    <n v="-1.2212080469320026"/>
    <n v="-2.4489000000000001"/>
    <n v="-2.1691653870888259"/>
    <n v="-0.63365000000000005"/>
    <n v="-0.73437058706537595"/>
    <n v="-4.1247440210862045"/>
    <n v="0"/>
    <n v="0"/>
    <n v="0.02"/>
    <n v="-0.85799999999999998"/>
    <n v="-0.8567578106456758"/>
    <n v="0.16304448922213866"/>
    <n v="-0.21521872577322304"/>
    <n v="-0.25465464026277301"/>
    <n v="10.940484549220018"/>
    <n v="0.25502294986526852"/>
    <s v="Y"/>
    <s v="N"/>
  </r>
  <r>
    <n v="4319"/>
    <x v="4"/>
    <s v="MEA"/>
    <s v="EGYPT"/>
    <s v="EG"/>
    <s v="EGYPT"/>
    <s v="Local"/>
    <s v="N"/>
    <s v="DDP"/>
    <s v="EGT- 6TH OF OCTOBER"/>
    <n v="43921"/>
    <x v="2"/>
    <n v="2020"/>
    <n v="2020540598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7.99"/>
    <n v="211.45453000000001"/>
    <n v="26.464897371714642"/>
    <s v="EGP"/>
    <n v="1"/>
    <n v="209.29862"/>
    <n v="-112.22467"/>
    <n v="-12.845660000000001"/>
    <n v="-4.1258499999999998"/>
    <n v="0"/>
    <n v="0"/>
    <n v="0"/>
    <s v=""/>
    <n v="-17.69107"/>
    <n v="8.0669599999999999"/>
    <n v="-138.82029"/>
    <n v="-116.48743066529177"/>
    <n v="-143.08305066529178"/>
    <n v="-8.4743700000000004"/>
    <n v="-7.3200184162281197"/>
    <n v="-10.953290000000001"/>
    <n v="-9.702110148534512"/>
    <n v="-2.15578"/>
    <n v="-2.4984477616725256"/>
    <n v="-19.520576326435158"/>
    <n v="0"/>
    <n v="0"/>
    <n v="0.01"/>
    <n v="-2.1145453000000001"/>
    <n v="-2.1114839181108436"/>
    <n v="0.16304448922213866"/>
    <n v="-1.3027254688848879"/>
    <n v="-1.5414322543178458"/>
    <n v="45.197986835844375"/>
    <n v="0.21374801871515534"/>
    <s v="Y"/>
    <s v="N"/>
  </r>
  <r>
    <n v="4319"/>
    <x v="4"/>
    <s v="MEA"/>
    <s v="EGYPT"/>
    <s v="EG"/>
    <s v="EGYPT"/>
    <s v="Local"/>
    <s v="N"/>
    <s v="DDP"/>
    <s v="EG- 6TH OF OCTOBER"/>
    <n v="43921"/>
    <x v="2"/>
    <n v="2020"/>
    <n v="2020540601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7.17"/>
    <n v="189.62004999999999"/>
    <n v="26.446311018131102"/>
    <s v="EGP"/>
    <n v="1"/>
    <n v="187.80407"/>
    <n v="-100.63651"/>
    <n v="-11.51923"/>
    <n v="-3.6998199999999999"/>
    <n v="0"/>
    <n v="0"/>
    <n v="0"/>
    <s v=""/>
    <n v="-15.864319999999999"/>
    <n v="7.2339799999999999"/>
    <n v="-124.48590000000002"/>
    <n v="-104.45910405458926"/>
    <n v="-128.30849405458926"/>
    <n v="-7.5998099999999997"/>
    <n v="-6.5645881829368582"/>
    <n v="-9.8231000000000002"/>
    <n v="-8.701020259672605"/>
    <n v="-1.9337"/>
    <n v="-2.2410674729082571"/>
    <n v="-17.506675915517718"/>
    <n v="0"/>
    <n v="0"/>
    <n v="0.01"/>
    <n v="-1.8962005"/>
    <n v="-1.8934552318475943"/>
    <n v="0.16304448922213866"/>
    <n v="-1.1690289877227342"/>
    <n v="-1.3832377050636988"/>
    <n v="40.528187092981717"/>
    <n v="0.21373365892995871"/>
    <s v="Y"/>
    <s v="N"/>
  </r>
  <r>
    <n v="4319"/>
    <x v="4"/>
    <s v="MEA"/>
    <s v="EGYPT"/>
    <s v="EG"/>
    <s v="EGYPT"/>
    <s v="Local"/>
    <s v="N"/>
    <s v="DDP"/>
    <s v="EG- 6TH OF OCTOBER"/>
    <n v="43921"/>
    <x v="2"/>
    <n v="2020"/>
    <n v="202054060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0.78"/>
    <n v="20.736799999999999"/>
    <n v="26.585641025641024"/>
    <s v="EGP"/>
    <n v="1"/>
    <n v="20.542560000000002"/>
    <n v="-11.00558"/>
    <n v="-1.2597400000000001"/>
    <n v="-0.40461000000000003"/>
    <n v="0"/>
    <n v="0"/>
    <n v="0"/>
    <s v=""/>
    <n v="-1.73492"/>
    <n v="0.79110999999999998"/>
    <n v="-13.613740000000002"/>
    <n v="-11.423617794388006"/>
    <n v="-14.031777794388006"/>
    <n v="-0.83106000000000002"/>
    <n v="-0.71785566419575042"/>
    <n v="-1.07416"/>
    <n v="-0.95146012176705175"/>
    <n v="-0.21140999999999999"/>
    <n v="-0.24501425994080503"/>
    <n v="-1.914330045903607"/>
    <n v="0"/>
    <n v="0"/>
    <n v="0.01"/>
    <n v="-0.207368"/>
    <n v="-0.20706777817945515"/>
    <n v="0.16304448922213866"/>
    <n v="-0.12717470159326816"/>
    <n v="-0.15047774197345679"/>
    <n v="4.4331466395554742"/>
    <n v="0.21378161720012126"/>
    <s v="Y"/>
    <s v="N"/>
  </r>
  <r>
    <n v="4319"/>
    <x v="4"/>
    <s v="MEA"/>
    <s v="EGYPT"/>
    <s v="EG"/>
    <s v="EGYPT"/>
    <s v="Local"/>
    <s v="N"/>
    <s v="DDP"/>
    <s v="EG- 6TH OF OCTOBER"/>
    <n v="43921"/>
    <x v="2"/>
    <n v="2020"/>
    <n v="2020540601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8.19"/>
    <n v="216.2424"/>
    <n v="26.403223443223446"/>
    <s v="EGP"/>
    <n v="1"/>
    <n v="214.08502999999999"/>
    <n v="-119.55806"/>
    <n v="-13.009930000000001"/>
    <n v="-4.1013900000000003"/>
    <n v="0"/>
    <n v="0"/>
    <n v="0"/>
    <s v=""/>
    <n v="-15.69774"/>
    <n v="9.0300999999999991"/>
    <n v="-143.33702000000002"/>
    <n v="-124.09937337955009"/>
    <n v="-147.8783333795501"/>
    <n v="-8.6963500000000007"/>
    <n v="-7.5117610104309129"/>
    <n v="-11.79585"/>
    <n v="-10.448425632443842"/>
    <n v="-2.31223"/>
    <n v="-2.6797659631187152"/>
    <n v="-20.639952605993468"/>
    <n v="0"/>
    <n v="0"/>
    <n v="0.01"/>
    <n v="-2.1624240000000001"/>
    <n v="-2.1592933006149941"/>
    <n v="0.16304448922213866"/>
    <n v="-1.3353343667293156"/>
    <n v="-1.5800162907212962"/>
    <n v="43.984804423120146"/>
    <n v="0.20340508810076166"/>
    <s v="Y"/>
    <s v="N"/>
  </r>
  <r>
    <n v="4319"/>
    <x v="4"/>
    <s v="MEA"/>
    <s v="EGYPT"/>
    <s v="EG"/>
    <s v="EGYPT"/>
    <s v="Local"/>
    <s v="N"/>
    <s v="DDP"/>
    <s v="EG- 6TH OF OCTOBER"/>
    <n v="43921"/>
    <x v="2"/>
    <n v="2020"/>
    <n v="202054060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0.41"/>
    <n v="10.818720000000001"/>
    <n v="26.387121951219516"/>
    <s v="EGP"/>
    <n v="1"/>
    <n v="10.7157"/>
    <n v="-5.9815500000000004"/>
    <n v="-0.65088999999999997"/>
    <n v="-0.20519000000000001"/>
    <n v="0"/>
    <n v="0"/>
    <n v="0"/>
    <s v=""/>
    <n v="-0.78535999999999995"/>
    <n v="0.45178000000000001"/>
    <n v="-7.1712100000000003"/>
    <n v="-6.2087541972364546"/>
    <n v="-7.3984141972364545"/>
    <n v="-0.43536999999999998"/>
    <n v="-0.37606529073821843"/>
    <n v="-0.59036999999999995"/>
    <n v="-0.52293281455985541"/>
    <n v="-0.11582000000000001"/>
    <n v="-0.1342299398625611"/>
    <n v="-1.0332280451606348"/>
    <n v="0"/>
    <n v="0"/>
    <n v="0.01"/>
    <n v="-0.10818720000000001"/>
    <n v="-0.10803056947772247"/>
    <n v="0.16304448922213866"/>
    <n v="-6.6848240581076843E-2"/>
    <n v="-7.909727462707343E-2"/>
    <n v="2.1999499134981155"/>
    <n v="0.20334659862702015"/>
    <s v="Y"/>
    <s v="N"/>
  </r>
  <r>
    <n v="4319"/>
    <x v="4"/>
    <s v="MEA"/>
    <s v="EGYPT"/>
    <s v="EG"/>
    <s v="EGYPT"/>
    <s v="Local"/>
    <s v="N"/>
    <s v="DDP"/>
    <s v="EG- 6TH OF OCTOBER"/>
    <n v="43921"/>
    <x v="2"/>
    <n v="2020"/>
    <n v="2020540602"/>
    <s v="ZH"/>
    <s v="manufactured"/>
    <s v="BOPP"/>
    <s v="MUS"/>
    <n v="18"/>
    <s v="MUS18"/>
    <s v="1"/>
    <s v="EG"/>
    <s v="L2"/>
    <s v="FERT"/>
    <s v="10MUS181"/>
    <s v="MATT"/>
    <s v="VALUE ADDED"/>
    <s v="ALIMENTARY PACKING"/>
    <s v="FLEXIBLE PACKAGING"/>
    <s v="MATT FILMS VALUE ADDED"/>
    <n v="0.04"/>
    <n v="3.6999999999999999E-4"/>
    <n v="9.2499999999999995E-3"/>
    <s v="EGP"/>
    <n v="1"/>
    <n v="3.6999999999999999E-4"/>
    <n v="-0.77249999999999996"/>
    <n v="-0.13233"/>
    <n v="-0.29404000000000002"/>
    <n v="0"/>
    <n v="0"/>
    <n v="0"/>
    <s v=""/>
    <n v="0.45911000000000002"/>
    <n v="-0.22899"/>
    <n v="-0.96875000000000011"/>
    <n v="-0.80184276941012955"/>
    <n v="-0.99809276941012959"/>
    <n v="-6.2579999999999997E-2"/>
    <n v="-5.405555250567956E-2"/>
    <n v="-0.13003000000000001"/>
    <n v="-0.1151768448214137"/>
    <n v="-2.359E-2"/>
    <n v="-2.7339701963027249E-2"/>
    <n v="-0.19657209929012054"/>
    <n v="0"/>
    <n v="0"/>
    <n v="0.02"/>
    <n v="-7.4000000000000003E-6"/>
    <n v="-7.3892864787622399E-6"/>
    <n v="0.16304448922213866"/>
    <n v="-6.5217795688855464E-3"/>
    <n v="-7.716807280690091E-3"/>
    <n v="-1.202019065267419"/>
    <n v="-3248.7001763984299"/>
    <s v="Y"/>
    <s v="N"/>
  </r>
  <r>
    <n v="4319"/>
    <x v="4"/>
    <s v="MEA"/>
    <s v="EGYPT"/>
    <s v="EG"/>
    <s v="EGYPT"/>
    <s v="Local"/>
    <s v="N"/>
    <s v="DDP"/>
    <n v="0"/>
    <n v="43899"/>
    <x v="2"/>
    <n v="2020"/>
    <n v="2020560036"/>
    <s v="ZG2H"/>
    <s v="manufactured"/>
    <s v="BOPP"/>
    <s v="TSS"/>
    <n v="30"/>
    <s v="TSS30"/>
    <s v="1"/>
    <s v="EG"/>
    <s v="NN"/>
    <s v="FERT"/>
    <s v="10TSS301"/>
    <s v="TRANSPARENT COMMODITIES"/>
    <s v="STANDARD"/>
    <s v="ALIMENTARY PACKING"/>
    <s v="FLEXIBLE PACKAGING"/>
    <s v="STANDARD GRADE COEX"/>
    <s v=""/>
    <s v=""/>
    <s v=""/>
    <s v="EGP"/>
    <n v="1"/>
    <s v=""/>
    <s v=""/>
    <s v=""/>
    <s v=""/>
    <s v=""/>
    <s v=""/>
    <s v=""/>
    <s v=""/>
    <s v=""/>
    <s v=""/>
    <n v="0"/>
    <n v="0"/>
    <n v="0"/>
    <s v=""/>
    <n v="0"/>
    <s v=""/>
    <n v="0"/>
    <s v=""/>
    <n v="0"/>
    <n v="0"/>
    <n v="0"/>
    <n v="0"/>
    <n v="0.01"/>
    <s v=""/>
    <n v="0"/>
    <n v="0.16304448922213866"/>
    <s v=""/>
    <n v="0"/>
    <s v=""/>
    <s v=""/>
    <s v=""/>
    <s v=""/>
  </r>
  <r>
    <n v="4399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4.68"/>
    <n v="398.80990000000003"/>
    <n v="27.166886920980929"/>
    <s v="USD"/>
    <n v="15.798900142761809"/>
    <n v="374.20533999999998"/>
    <n v="-227.52596"/>
    <n v="-32.600540000000002"/>
    <n v="-9.2788799999999991"/>
    <n v="0"/>
    <n v="0"/>
    <n v="0"/>
    <s v=""/>
    <n v="-4.5216599999999998"/>
    <n v="8.3610199999999999"/>
    <n v="-265.56602000000004"/>
    <n v="-236.1683441800626"/>
    <n v="-274.20840418006259"/>
    <n v="-16.62969"/>
    <n v="-14.364446803262615"/>
    <n v="-26.97944"/>
    <n v="-23.89761419863602"/>
    <n v="-5.0062800000000003"/>
    <n v="-5.802043371914543"/>
    <n v="-44.06410437381318"/>
    <n v="-7.976198000000001"/>
    <n v="-7.9038418439808078"/>
    <n v="0"/>
    <n v="0"/>
    <n v="0"/>
    <n v="1.1584997373877823"/>
    <n v="-17.006776144852644"/>
    <n v="-20.123037368785472"/>
    <n v="52.510512233357971"/>
    <n v="0.1316680258773866"/>
    <s v="N"/>
    <s v="Y"/>
  </r>
  <r>
    <n v="4399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3.27"/>
    <n v="360.70105000000001"/>
    <n v="27.181691785983421"/>
    <s v="USD"/>
    <n v="15.798900142761809"/>
    <n v="338.44718999999998"/>
    <n v="-185.48051000000001"/>
    <n v="-21.6037"/>
    <n v="-7.0328999999999997"/>
    <n v="0"/>
    <n v="0"/>
    <n v="0"/>
    <s v=""/>
    <n v="-29.67249"/>
    <n v="13.13175"/>
    <n v="-230.65785000000002"/>
    <n v="-192.52583276375825"/>
    <n v="-237.70317276375823"/>
    <n v="-14.42657"/>
    <n v="-12.461428764970623"/>
    <n v="-18.250679999999999"/>
    <n v="-16.165928925980761"/>
    <n v="-3.6068199999999999"/>
    <n v="-4.1801349654211926"/>
    <n v="-32.807492656372574"/>
    <n v="-7.2140210000000007"/>
    <n v="-7.1485789398854278"/>
    <n v="0"/>
    <n v="0"/>
    <n v="0"/>
    <n v="1.1584997373877823"/>
    <n v="-15.373291515135872"/>
    <n v="-18.1902388204212"/>
    <n v="64.851566819562578"/>
    <n v="0.17979311903739281"/>
    <s v="N"/>
    <s v="Y"/>
  </r>
  <r>
    <n v="4399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15"/>
    <n v="58.31026"/>
    <n v="27.1210511627907"/>
    <s v="USD"/>
    <n v="15.798900142761809"/>
    <n v="54.712690000000002"/>
    <n v="-31.32067"/>
    <n v="-3.4082300000000001"/>
    <n v="-1.0744400000000001"/>
    <n v="0"/>
    <n v="0"/>
    <n v="0"/>
    <s v=""/>
    <n v="-4.1123200000000004"/>
    <n v="2.3656100000000002"/>
    <n v="-37.550049999999999"/>
    <n v="-32.510359576156326"/>
    <n v="-38.739739576156325"/>
    <n v="-2.32918"/>
    <n v="-2.0119065481811877"/>
    <n v="-3.0913400000000002"/>
    <n v="-2.7382203143138435"/>
    <n v="-0.60646999999999995"/>
    <n v="-0.70287024372688145"/>
    <n v="-5.4529971062219129"/>
    <n v="-1.1662052000000001"/>
    <n v="-1.1556259584363384"/>
    <n v="0"/>
    <n v="0"/>
    <n v="0"/>
    <n v="1.1584997373877823"/>
    <n v="-2.4907744353837318"/>
    <n v="-2.9471750914774359"/>
    <n v="10.014722267707988"/>
    <n v="0.17174888720626505"/>
    <s v="N"/>
    <s v="Y"/>
  </r>
  <r>
    <n v="4399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7.69"/>
    <n v="208.87093999999999"/>
    <n v="27.161370611183351"/>
    <s v="USD"/>
    <n v="15.798900142761809"/>
    <n v="195.98455999999999"/>
    <n v="-118.76373"/>
    <n v="-9.2804099999999998"/>
    <n v="-3.3641700000000001"/>
    <n v="0"/>
    <n v="0"/>
    <n v="0"/>
    <s v=""/>
    <n v="-8.3165999999999993"/>
    <n v="5.8454600000000001"/>
    <n v="-133.87944999999999"/>
    <n v="-123.27487141576296"/>
    <n v="-138.39059141576297"/>
    <n v="-8.3326799999999999"/>
    <n v="-7.1976289749604661"/>
    <n v="-13.72156"/>
    <n v="-12.154164322292681"/>
    <n v="-2.5017100000000001"/>
    <n v="-2.8993643831252607"/>
    <n v="-22.251157680378405"/>
    <n v="-4.1774187999999999"/>
    <n v="-4.1395233056240688"/>
    <n v="0"/>
    <n v="0"/>
    <n v="0"/>
    <n v="1.1584997373877823"/>
    <n v="-8.9088629805120458"/>
    <n v="-10.541291373703016"/>
    <n v="33.54837622453153"/>
    <n v="0.16061772989833595"/>
    <s v="N"/>
    <s v="Y"/>
  </r>
  <r>
    <n v="4399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WSS"/>
    <n v="20"/>
    <s v="WSS20"/>
    <n v="1"/>
    <s v="EG"/>
    <s v="L2"/>
    <s v="FERT"/>
    <s v="10WSS201"/>
    <s v="WHITE"/>
    <s v="STANDARD"/>
    <s v="ALIMENTARY PACKING"/>
    <s v="FLEXIBLE PACKAGING"/>
    <s v="STANDARD WHITE FILM"/>
    <n v="2.34"/>
    <n v="83.085310000000007"/>
    <n v="35.506542735042743"/>
    <s v="USD"/>
    <n v="15.798900142761809"/>
    <n v="78.971109999999996"/>
    <n v="-22.125080000000001"/>
    <n v="-5.8544400000000003"/>
    <n v="-23.85689"/>
    <n v="0"/>
    <n v="0"/>
    <n v="0"/>
    <s v=""/>
    <n v="11.82328"/>
    <n v="-16.69746"/>
    <n v="-56.710590000000003"/>
    <n v="-22.965482745140026"/>
    <n v="-57.550992745140022"/>
    <n v="-2.5492300000000001"/>
    <n v="-2.2019820408126161"/>
    <n v="-3.68628"/>
    <n v="-3.2652011038089741"/>
    <n v="-0.67305000000000004"/>
    <n v="-0.78003333642286943"/>
    <n v="-6.2472164810444593"/>
    <n v="-1.6617062000000002"/>
    <n v="-1.6466320164020931"/>
    <n v="0"/>
    <n v="0"/>
    <n v="0"/>
    <n v="1.1584997373877823"/>
    <n v="-2.7108893854874103"/>
    <n v="-3.207623122817302"/>
    <n v="14.432845634596127"/>
    <n v="0.17371116066842773"/>
    <s v="N"/>
    <s v="Y"/>
  </r>
  <r>
    <n v="4399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D408"/>
    <n v="25"/>
    <s v="D40825"/>
    <n v="1"/>
    <s v="EG"/>
    <s v="L2"/>
    <s v="FERT"/>
    <s v="1D408251"/>
    <s v="TRANSPARENT COMMODITIES"/>
    <s v="STANDARD"/>
    <s v="ALIMENTARY PACKING"/>
    <s v="FLEXIBLE PACKAGING"/>
    <s v="STANDARD GRADE COEX"/>
    <n v="23.95"/>
    <n v="658.32721000000004"/>
    <n v="27.48756617954071"/>
    <s v="USD"/>
    <n v="15.798900142761809"/>
    <n v="618.10289"/>
    <n v="-385.19045999999997"/>
    <n v="-53.069180000000003"/>
    <n v="-4.7786999999999997"/>
    <n v="0"/>
    <n v="0"/>
    <n v="0"/>
    <s v=""/>
    <n v="-3.0292400000000002"/>
    <n v="15.16029"/>
    <n v="-430.90729000000005"/>
    <n v="-399.82159896020937"/>
    <n v="-445.53842896020939"/>
    <n v="-25.616579999999999"/>
    <n v="-22.127171383923631"/>
    <n v="-52.6907"/>
    <n v="-46.67191092387651"/>
    <n v="-9.6504399999999997"/>
    <n v="-11.18440667283072"/>
    <n v="-79.983488980630867"/>
    <n v="-13.166544200000001"/>
    <n v="-13.047103769061751"/>
    <n v="0"/>
    <n v="0"/>
    <n v="0"/>
    <n v="1.1584997373877823"/>
    <n v="-27.746068710437385"/>
    <n v="-32.830159739946318"/>
    <n v="86.928028550151737"/>
    <n v="0.13204380318740241"/>
    <s v="N"/>
    <s v="Y"/>
  </r>
  <r>
    <n v="4434"/>
    <x v="34"/>
    <s v="MEA"/>
    <s v="EGYPT"/>
    <s v="EG"/>
    <s v="EGYPT"/>
    <s v="Local"/>
    <s v="N"/>
    <s v="DDP"/>
    <s v="EG- TANTA"/>
    <n v="43916"/>
    <x v="2"/>
    <n v="2020"/>
    <n v="202054055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2"/>
    <n v="123.9059"/>
    <n v="29.501404761904762"/>
    <s v="EGP"/>
    <n v="1"/>
    <n v="122.80589999999999"/>
    <n v="-61.307279999999999"/>
    <n v="-6.6712600000000002"/>
    <n v="-2.1031200000000001"/>
    <n v="0"/>
    <n v="0"/>
    <n v="0"/>
    <s v=""/>
    <n v="-8.0494900000000005"/>
    <n v="4.6304600000000002"/>
    <n v="-73.500690000000006"/>
    <n v="-63.635985993789319"/>
    <n v="-75.829395993789319"/>
    <n v="-4.5051800000000002"/>
    <n v="-3.891498786154322"/>
    <n v="-6.0559399999999997"/>
    <n v="-5.3641779714511424"/>
    <n v="-1.19018"/>
    <n v="-1.3793627165051197"/>
    <n v="-10.635039474110584"/>
    <n v="0"/>
    <n v="0"/>
    <n v="0"/>
    <n v="0"/>
    <n v="0"/>
    <n v="0.16304448922213866"/>
    <n v="-0.6847868547329824"/>
    <n v="-0.81026476447245965"/>
    <n v="36.631199767627642"/>
    <n v="0.29563725187926998"/>
    <s v="N"/>
    <s v="N"/>
  </r>
  <r>
    <n v="4818"/>
    <x v="10"/>
    <s v="EUROPE"/>
    <s v="EUROPE INCL TURKEY"/>
    <s v="GB"/>
    <s v="UNITED KINGDOM"/>
    <s v="Export"/>
    <s v="N"/>
    <s v="DDP"/>
    <s v="GB HINCKLEY VAT EXCL"/>
    <n v="43894"/>
    <x v="2"/>
    <n v="2020"/>
    <n v="202054038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51"/>
    <n v="110.7037"/>
    <n v="24.546274944567628"/>
    <s v="GBP"/>
    <n v="20.047099617727184"/>
    <n v="98.384349999999998"/>
    <n v="-63.280749999999998"/>
    <n v="-7.2433500000000004"/>
    <n v="-2.32646"/>
    <n v="0"/>
    <n v="0"/>
    <n v="0"/>
    <s v=""/>
    <n v="-9.9754900000000006"/>
    <n v="4.5487200000000003"/>
    <n v="-78.277330000000006"/>
    <n v="-65.684416608867394"/>
    <n v="-80.680996608867389"/>
    <n v="-4.8657000000000004"/>
    <n v="-4.2029099045523344"/>
    <n v="-6.1929499999999997"/>
    <n v="-5.4855375000905475"/>
    <n v="-1.226"/>
    <n v="-1.4208764140174399"/>
    <n v="-11.109323818660323"/>
    <n v="-2.2140740000000001"/>
    <n v="-2.1939890066507828"/>
    <n v="0"/>
    <n v="0"/>
    <n v="0"/>
    <n v="1.654058623318966"/>
    <n v="-7.4598043911685368"/>
    <n v="-8.8267124379565995"/>
    <n v="7.8926781278649063"/>
    <n v="7.1295522442925627E-2"/>
    <s v="N"/>
    <s v="Y"/>
  </r>
  <r>
    <n v="4818"/>
    <x v="10"/>
    <s v="EUROPE"/>
    <s v="EUROPE INCL TURKEY"/>
    <s v="GB"/>
    <s v="UNITED KINGDOM"/>
    <s v="Export"/>
    <s v="N"/>
    <s v="DDP"/>
    <s v="GB HINCKLEY VAT EXCL"/>
    <n v="43894"/>
    <x v="2"/>
    <n v="2020"/>
    <n v="202054038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8.68"/>
    <n v="458.70612"/>
    <n v="24.556002141327625"/>
    <s v="GBP"/>
    <n v="20.047099617727184"/>
    <n v="407.66180000000003"/>
    <n v="-272.63923999999997"/>
    <n v="-29.66778"/>
    <n v="-9.3527500000000003"/>
    <n v="0"/>
    <n v="0"/>
    <n v="0"/>
    <s v=""/>
    <n v="-35.797240000000002"/>
    <n v="20.592289999999998"/>
    <n v="-326.86471999999998"/>
    <n v="-282.99521456501355"/>
    <n v="-337.22069456501356"/>
    <n v="-20.37011"/>
    <n v="-17.59535875122193"/>
    <n v="-26.924769999999999"/>
    <n v="-23.849189080537222"/>
    <n v="-5.2888000000000002"/>
    <n v="-6.1294707817744181"/>
    <n v="-47.574018613533568"/>
    <n v="-9.1741223999999999"/>
    <n v="-9.0908992613926625"/>
    <n v="0"/>
    <n v="0"/>
    <n v="0"/>
    <n v="1.654058623318966"/>
    <n v="-30.897815083598285"/>
    <n v="-36.559420918188309"/>
    <n v="28.261086641871898"/>
    <n v="6.1610441652428571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41"/>
    <n v="525.18544999999995"/>
    <n v="24.52991359177954"/>
    <s v="GBP"/>
    <n v="20.047099617727184"/>
    <n v="463.24829"/>
    <n v="-300.59694999999999"/>
    <n v="-34.407470000000004"/>
    <n v="-11.0512"/>
    <n v="0"/>
    <n v="0"/>
    <n v="0"/>
    <s v=""/>
    <n v="-47.386099999999999"/>
    <n v="21.607579999999999"/>
    <n v="-371.83413999999999"/>
    <n v="-312.0148749051628"/>
    <n v="-383.2520649051628"/>
    <n v="-23.138339999999999"/>
    <n v="-19.986509312308495"/>
    <n v="-29.438669999999998"/>
    <n v="-26.075929603466943"/>
    <n v="-5.8368099999999998"/>
    <n v="-6.7645886314038606"/>
    <n v="-52.827027547179298"/>
    <n v="-10.503708999999999"/>
    <n v="-10.408424503904968"/>
    <n v="0"/>
    <n v="0"/>
    <n v="0"/>
    <n v="1.654058623318966"/>
    <n v="-35.413395125259065"/>
    <n v="-41.902419799700844"/>
    <n v="36.795513244052039"/>
    <n v="7.0061943346016231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6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4.54"/>
    <n v="118.76669"/>
    <n v="26.160063876651982"/>
    <s v="GBP"/>
    <n v="20.047099617727184"/>
    <n v="105.65458"/>
    <n v="-75.695390000000003"/>
    <n v="-17.048310000000001"/>
    <n v="-4.7550699999999999"/>
    <n v="0"/>
    <n v="0"/>
    <n v="0"/>
    <s v=""/>
    <n v="1.71888"/>
    <n v="2.1289400000000001"/>
    <n v="-93.650950000000009"/>
    <n v="-78.570616374342819"/>
    <n v="-96.526176374342825"/>
    <n v="-5.41866"/>
    <n v="-4.6805474614960954"/>
    <n v="-11.02444"/>
    <n v="-9.7651327779972785"/>
    <n v="-2.1042299999999998"/>
    <n v="-2.4387037330080892"/>
    <n v="-16.884383972501464"/>
    <n v="-2.3753337999999999"/>
    <n v="-2.3537859368413292"/>
    <n v="0"/>
    <n v="0"/>
    <n v="0"/>
    <n v="1.654058623318966"/>
    <n v="-7.5094261498681059"/>
    <n v="-8.8854267113798144"/>
    <n v="-5.8830829950654353"/>
    <n v="-4.9534789553076164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6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7.78"/>
    <n v="464.55297999999999"/>
    <n v="26.127839145106858"/>
    <s v="GBP"/>
    <n v="20.047099617727184"/>
    <n v="413.26551000000001"/>
    <n v="-272.29584999999997"/>
    <n v="-62.474820000000001"/>
    <n v="-17.653980000000001"/>
    <n v="0"/>
    <n v="0"/>
    <n v="0"/>
    <s v=""/>
    <n v="2.1514700000000002"/>
    <n v="8.1947700000000001"/>
    <n v="-342.07840999999996"/>
    <n v="-282.63878118172846"/>
    <n v="-352.42134118172845"/>
    <n v="-19.991879999999998"/>
    <n v="-17.268650032394454"/>
    <n v="-41.791640000000001"/>
    <n v="-37.017836154059722"/>
    <n v="-7.9265800000000004"/>
    <n v="-9.1865339036071454"/>
    <n v="-63.473020090061326"/>
    <n v="-9.2910596000000005"/>
    <n v="-9.2067756644706638"/>
    <n v="0"/>
    <n v="0"/>
    <n v="0"/>
    <n v="1.654058623318966"/>
    <n v="-29.409162322611216"/>
    <n v="-34.797992715491866"/>
    <n v="4.653850348247687"/>
    <n v="1.0017910870462369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82"/>
    <n v="96.043040000000005"/>
    <n v="25.142157068062829"/>
    <s v="GBP"/>
    <n v="20.047099617727184"/>
    <n v="85.139269999999996"/>
    <n v="-57.959739999999996"/>
    <n v="-8.8920700000000004"/>
    <n v="-2.7604000000000002"/>
    <n v="0"/>
    <n v="0"/>
    <n v="0"/>
    <s v=""/>
    <n v="-1.4943"/>
    <n v="1.2678799999999999"/>
    <n v="-69.838629999999995"/>
    <n v="-60.161292473645389"/>
    <n v="-72.040182473645388"/>
    <n v="-4.1372400000000003"/>
    <n v="-3.5736783964301333"/>
    <n v="-6.6260300000000001"/>
    <n v="-5.8691473436286383"/>
    <n v="-1.2480500000000001"/>
    <n v="-1.446431328315225"/>
    <n v="-10.889257068373997"/>
    <n v="-1.9208608"/>
    <n v="-1.9034356929833547"/>
    <n v="0"/>
    <n v="0"/>
    <n v="0"/>
    <n v="1.654058623318966"/>
    <n v="-6.3185039410784496"/>
    <n v="-7.4762841492226615"/>
    <n v="3.7338806157746047"/>
    <n v="3.8877159820999048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7.920000000000002"/>
    <n v="439.57035000000002"/>
    <n v="24.529595424107143"/>
    <s v="GBP"/>
    <n v="20.047099617727184"/>
    <n v="388.78805"/>
    <n v="-238.41120000000001"/>
    <n v="-33.058619999999998"/>
    <n v="-12.07335"/>
    <n v="0"/>
    <n v="0"/>
    <n v="0"/>
    <s v=""/>
    <n v="-44.286650000000002"/>
    <n v="14.027509999999999"/>
    <n v="-313.80231000000003"/>
    <n v="-247.46705095973113"/>
    <n v="-322.85816095973109"/>
    <n v="-19.755130000000001"/>
    <n v="-17.064149360363146"/>
    <n v="-25.083079999999999"/>
    <n v="-22.217872897047645"/>
    <n v="-4.9649700000000001"/>
    <n v="-5.7541670222709369"/>
    <n v="-45.036189279681722"/>
    <n v="-8.7914070000000013"/>
    <n v="-8.7116556677837966"/>
    <n v="0"/>
    <n v="0"/>
    <n v="0"/>
    <n v="1.654058623318966"/>
    <n v="-29.640730529875874"/>
    <n v="-35.071992658133539"/>
    <n v="27.89235143466987"/>
    <n v="6.345366887159215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905"/>
    <x v="2"/>
    <n v="2020"/>
    <n v="202054042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6.82"/>
    <n v="169.67045999999999"/>
    <n v="24.878366568914952"/>
    <s v="GBP"/>
    <n v="20.047099617727184"/>
    <n v="149.69334000000001"/>
    <n v="-95.72475"/>
    <n v="-10.95702"/>
    <n v="-3.51925"/>
    <n v="0"/>
    <n v="0"/>
    <n v="0"/>
    <s v=""/>
    <n v="-15.08996"/>
    <n v="6.8808800000000003"/>
    <n v="-118.4101"/>
    <n v="-99.360774939925307"/>
    <n v="-122.04612493992531"/>
    <n v="-7.30593"/>
    <n v="-6.3107395768267738"/>
    <n v="-9.3725100000000001"/>
    <n v="-8.3019005603102993"/>
    <n v="-1.85734"/>
    <n v="-2.1525698195849525"/>
    <n v="-16.765209956722025"/>
    <n v="-3.3934091999999998"/>
    <n v="-3.3626258561672406"/>
    <n v="0"/>
    <n v="0"/>
    <n v="0"/>
    <n v="1.654058623318966"/>
    <n v="-11.280679811035348"/>
    <n v="-13.347711491544125"/>
    <n v="14.148787755641294"/>
    <n v="8.338981196633341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905"/>
    <x v="2"/>
    <n v="2020"/>
    <n v="202054042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4.34"/>
    <n v="356.70098000000002"/>
    <n v="24.874545327754536"/>
    <s v="GBP"/>
    <n v="20.047099617727184"/>
    <n v="314.70256999999998"/>
    <n v="-208.60099"/>
    <n v="-22.743639999999999"/>
    <n v="-7.1506600000000002"/>
    <n v="0"/>
    <n v="0"/>
    <n v="0"/>
    <s v=""/>
    <n v="-27.63805"/>
    <n v="15.51267"/>
    <n v="-250.62066999999996"/>
    <n v="-216.52452494924887"/>
    <n v="-258.54420494924886"/>
    <n v="-15.756500000000001"/>
    <n v="-13.610199952952062"/>
    <n v="-20.531870000000001"/>
    <n v="-18.18654160488687"/>
    <n v="-4.04305"/>
    <n v="-4.6857050454267624"/>
    <n v="-36.482446603265693"/>
    <n v="-7.1340196000000002"/>
    <n v="-7.0693032733464269"/>
    <n v="0"/>
    <n v="0"/>
    <n v="0"/>
    <n v="1.654058623318966"/>
    <n v="-23.719200658393973"/>
    <n v="-28.06542269629659"/>
    <n v="26.53960247784244"/>
    <n v="7.4402942424891677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913"/>
    <x v="2"/>
    <n v="2020"/>
    <n v="202054051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05"/>
    <n v="507.62934000000001"/>
    <n v="23.021738775510205"/>
    <s v="GBP"/>
    <n v="20.047099617727184"/>
    <n v="446.25808999999998"/>
    <n v="-341.95485000000002"/>
    <n v="-48.938400000000001"/>
    <n v="-13.90652"/>
    <n v="0"/>
    <n v="0"/>
    <n v="0"/>
    <s v=""/>
    <n v="-6.7613799999999999"/>
    <n v="12.65028"/>
    <n v="-398.91086999999999"/>
    <n v="-354.94372030708797"/>
    <n v="-411.899740307088"/>
    <n v="-24.931550000000001"/>
    <n v="-21.535453980073111"/>
    <n v="-40.605350000000001"/>
    <n v="-35.967054494110521"/>
    <n v="-7.5474100000000002"/>
    <n v="-8.7470936834578836"/>
    <n v="-66.249602157641505"/>
    <n v="-10.1525868"/>
    <n v="-10.060487512281817"/>
    <n v="0"/>
    <n v="0"/>
    <n v="0"/>
    <n v="1.654058623318966"/>
    <n v="-36.471992644183203"/>
    <n v="-43.154990966062755"/>
    <n v="-23.735480943074059"/>
    <n v="-4.6757504093585409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920"/>
    <x v="2"/>
    <n v="2020"/>
    <n v="2020540585"/>
    <s v="ZH"/>
    <s v="manufactured"/>
    <s v="BOPP"/>
    <s v="SFT"/>
    <n v="30"/>
    <s v="SFT30"/>
    <s v="1"/>
    <s v="EG"/>
    <s v="L3"/>
    <s v="FERT"/>
    <s v="10SFT301"/>
    <s v="TRANSPARENT SPECIALTIES"/>
    <s v="STANDARD"/>
    <s v="FLOWERS/GIFTS/ENVELOPES/REAM"/>
    <s v="FLEXIBLE PACKAGING"/>
    <s v="TREATED CLEAR STANDARD"/>
    <n v="14.72"/>
    <n v="353.39017999999999"/>
    <n v="24.007485054347825"/>
    <s v="GBP"/>
    <n v="20.047099617727184"/>
    <n v="311.34035"/>
    <n v="-278.53917000000001"/>
    <n v="0"/>
    <n v="-9.7960600000000007"/>
    <n v="0"/>
    <n v="0"/>
    <n v="0"/>
    <s v=""/>
    <n v="37.334760000000003"/>
    <n v="-3.0000000000000001E-5"/>
    <n v="-251.00050000000002"/>
    <n v="-289.11924849449696"/>
    <n v="-261.58057849449693"/>
    <n v="-15.92216"/>
    <n v="-13.753294277466138"/>
    <n v="-9.8970800000000008"/>
    <n v="-8.7665496219727537"/>
    <n v="-2.2450899999999998"/>
    <n v="-2.6019538567262757"/>
    <n v="-25.121797756165165"/>
    <n v="-7.0678035999999995"/>
    <n v="-7.0036879524202114"/>
    <s v=""/>
    <s v=""/>
    <n v="0"/>
    <n v="1.654058623318966"/>
    <n v="-24.34774293525518"/>
    <n v="-28.809136826323979"/>
    <n v="30.874978970593702"/>
    <n v="8.7367959603726689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920"/>
    <x v="2"/>
    <n v="2020"/>
    <n v="2020540585"/>
    <s v="ZH"/>
    <s v="manufactured"/>
    <s v="BOPP"/>
    <s v="SFT"/>
    <n v="40"/>
    <s v="SFT40"/>
    <s v="1"/>
    <s v="EG"/>
    <s v="L3"/>
    <s v="FERT"/>
    <s v="10SFT401"/>
    <s v="TRANSPARENT COMMODITIES"/>
    <s v="STANDARD"/>
    <s v="FLOWERS/GIFTS/ENVELOPES/REAM"/>
    <s v="FLEXIBLE PACKAGING"/>
    <s v="TREATED CLEAR STANDARD"/>
    <n v="14.62"/>
    <n v="350.87520999999998"/>
    <n v="23.999672366621066"/>
    <s v="GBP"/>
    <n v="20.047099617727184"/>
    <n v="309.12481000000002"/>
    <n v="-268.65877999999998"/>
    <n v="0"/>
    <n v="-9.4097000000000008"/>
    <n v="0"/>
    <n v="0"/>
    <n v="0"/>
    <s v=""/>
    <n v="33.639189999999999"/>
    <n v="-0.74814999999999998"/>
    <n v="-245.17743999999999"/>
    <n v="-278.8635601055621"/>
    <n v="-255.38222010556211"/>
    <n v="-15.7507"/>
    <n v="-13.605190010405995"/>
    <n v="-9.9017199999999992"/>
    <n v="-8.7706596009004727"/>
    <n v="-2.2353800000000001"/>
    <n v="-2.5907004228110155"/>
    <n v="-24.966550034117482"/>
    <n v="-7.0175041999999994"/>
    <n v="-6.9538448439057126"/>
    <s v=""/>
    <s v=""/>
    <n v="0"/>
    <n v="1.654058623318966"/>
    <n v="-24.182337072923282"/>
    <n v="-28.613422581579925"/>
    <n v="34.959172434834741"/>
    <n v="9.9634204521985875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920"/>
    <x v="2"/>
    <n v="2020"/>
    <n v="202054058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1.77"/>
    <n v="282.42959999999999"/>
    <n v="23.99571792693288"/>
    <s v="GBP"/>
    <n v="20.047099617727184"/>
    <n v="248.82311999999999"/>
    <n v="-171.76158000000001"/>
    <n v="-18.690580000000001"/>
    <n v="-5.8921799999999998"/>
    <n v="0"/>
    <n v="0"/>
    <n v="0"/>
    <s v=""/>
    <n v="-22.55208"/>
    <n v="12.973050000000001"/>
    <n v="-205.92337000000001"/>
    <n v="-178.28580062842659"/>
    <n v="-212.44759062842658"/>
    <n v="-12.80059"/>
    <n v="-11.056934561340313"/>
    <n v="-16.976800000000001"/>
    <n v="-15.037562556057649"/>
    <n v="-3.3408799999999998"/>
    <n v="-3.8719229967884048"/>
    <n v="-29.96642011418637"/>
    <n v="-5.6485919999999998"/>
    <n v="-5.5973507439478354"/>
    <n v="0"/>
    <n v="0"/>
    <n v="0"/>
    <n v="1.654058623318966"/>
    <n v="-19.46826999646423"/>
    <n v="-23.035566606374537"/>
    <n v="11.382671907064669"/>
    <n v="4.0302687491200175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920"/>
    <x v="2"/>
    <n v="2020"/>
    <n v="2020540585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2.12"/>
    <n v="52.142760000000003"/>
    <n v="24.595641509433964"/>
    <s v="GBP"/>
    <n v="20.047099617727184"/>
    <n v="46.046750000000003"/>
    <n v="-38.264009999999999"/>
    <n v="-2.3979200000000001"/>
    <n v="-0.74058999999999997"/>
    <n v="0"/>
    <n v="0"/>
    <n v="0"/>
    <s v=""/>
    <n v="2.2886799999999998"/>
    <n v="0.26890999999999998"/>
    <n v="-38.844929999999998"/>
    <n v="-39.717436565873001"/>
    <n v="-40.298356565873"/>
    <n v="-2.2894600000000001"/>
    <n v="-1.9775970795725972"/>
    <n v="-4.0765000000000002"/>
    <n v="-3.6108467885448969"/>
    <n v="-0.74953999999999998"/>
    <n v="-0.86868165363999339"/>
    <n v="-6.4571255217574874"/>
    <n v="-1.0428552"/>
    <n v="-1.0333949291345292"/>
    <n v="0"/>
    <n v="0"/>
    <n v="0"/>
    <n v="1.654058623318966"/>
    <n v="-3.5066042814362079"/>
    <n v="-4.1491419885738337"/>
    <n v="0.20474099466115181"/>
    <n v="3.9265469388492635E-3"/>
    <s v="N"/>
    <s v="Y"/>
  </r>
  <r>
    <n v="4848"/>
    <x v="75"/>
    <s v="EUROPE"/>
    <s v="EUROPE INCL TURKEY"/>
    <s v="DE"/>
    <s v="GERMANY"/>
    <s v="Export"/>
    <s v="N"/>
    <s v="DAP"/>
    <s v="DE-MUEHLHEIM-KAERLICH"/>
    <n v="43895"/>
    <x v="2"/>
    <n v="2020"/>
    <n v="2020540386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55"/>
    <n v="560.85882000000004"/>
    <n v="26.025931322505802"/>
    <s v="EUR"/>
    <n v="17.464799881172102"/>
    <n v="510.25018999999998"/>
    <n v="-317.74689000000001"/>
    <n v="-53.761519999999997"/>
    <n v="-17.66835"/>
    <n v="0"/>
    <n v="0"/>
    <n v="0"/>
    <s v=""/>
    <n v="-20.533940000000001"/>
    <n v="14.29125"/>
    <n v="-395.41944999999998"/>
    <n v="-329.81624109910138"/>
    <n v="-407.48880109910135"/>
    <n v="-23.02383"/>
    <n v="-19.887597498351553"/>
    <n v="-41.471350000000001"/>
    <n v="-36.734132457775402"/>
    <n v="-7.7670899999999996"/>
    <n v="-9.0016924849516453"/>
    <n v="-65.623422441078603"/>
    <n v="-11.217176400000001"/>
    <n v="-11.11541967760003"/>
    <n v="0"/>
    <n v="0"/>
    <n v="0"/>
    <n v="1.7412532312605673"/>
    <n v="-37.524007133665229"/>
    <n v="-44.399772852061645"/>
    <n v="32.231403930158407"/>
    <n v="5.7467945195474338E-2"/>
    <s v="N"/>
    <s v="Y"/>
  </r>
  <r>
    <n v="4848"/>
    <x v="75"/>
    <s v="EUROPE"/>
    <s v="EUROPE INCL TURKEY"/>
    <s v="DE"/>
    <s v="GERMANY"/>
    <s v="Export"/>
    <s v="N"/>
    <s v="DAP"/>
    <s v="DE-MUEHLHEIM-KAERLICH"/>
    <n v="43895"/>
    <x v="2"/>
    <n v="2020"/>
    <n v="2020540388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52"/>
    <n v="559.98191999999995"/>
    <n v="26.02146468401487"/>
    <s v="EUR"/>
    <n v="17.464799881172102"/>
    <n v="509.38220000000001"/>
    <n v="-317.24999000000003"/>
    <n v="-53.677439999999997"/>
    <n v="-17.640720000000002"/>
    <n v="0"/>
    <n v="0"/>
    <n v="0"/>
    <s v=""/>
    <n v="-20.50196"/>
    <n v="14.268940000000001"/>
    <n v="-394.80117000000001"/>
    <n v="-329.30046676626012"/>
    <n v="-406.8516467662601"/>
    <n v="-22.989429999999999"/>
    <n v="-19.857883356354183"/>
    <n v="-41.40672"/>
    <n v="-36.676885057323133"/>
    <n v="-7.7550499999999998"/>
    <n v="-8.9877386904779346"/>
    <n v="-65.522507104155252"/>
    <n v="-11.1996384"/>
    <n v="-11.098040773733834"/>
    <n v="0"/>
    <n v="0"/>
    <n v="0"/>
    <n v="1.7412532312605673"/>
    <n v="-37.471769536727408"/>
    <n v="-44.337963423497278"/>
    <n v="32.171761932353483"/>
    <n v="5.7451429739648535E-2"/>
    <s v="N"/>
    <s v="Y"/>
  </r>
  <r>
    <n v="5360"/>
    <x v="45"/>
    <s v="EUROPE"/>
    <s v="EUROPE INCL TURKEY"/>
    <s v="DE"/>
    <s v="GERMANY"/>
    <s v="Export"/>
    <s v="N"/>
    <s v="DAP"/>
    <s v="DE- OSNABRÜCK"/>
    <n v="43895"/>
    <x v="2"/>
    <n v="2020"/>
    <n v="202054038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5499999999999998"/>
    <n v="66.755709999999993"/>
    <n v="26.178709803921567"/>
    <s v="EUR"/>
    <n v="17.464799859451066"/>
    <n v="59.742019999999997"/>
    <n v="-34.781030000000001"/>
    <n v="-3.9494699999999998"/>
    <n v="-1.1734"/>
    <n v="0"/>
    <n v="0"/>
    <n v="0"/>
    <s v=""/>
    <n v="-5.4920600000000004"/>
    <n v="1.7252099999999999"/>
    <n v="-43.670750000000005"/>
    <n v="-36.102158470079999"/>
    <n v="-44.991878470079996"/>
    <n v="-2.7209599999999998"/>
    <n v="-2.3503195293361117"/>
    <n v="-3.1088900000000002"/>
    <n v="-2.7537656009908855"/>
    <n v="-0.61736000000000002"/>
    <n v="-0.71549124221680804"/>
    <n v="-5.8195763725438052"/>
    <n v="-1.3351141999999998"/>
    <n v="-1.3230026988363326"/>
    <n v="1.7500000000000002E-2"/>
    <n v="-1.1682249250000001"/>
    <n v="-1.1665336003318287"/>
    <n v="1.7412532312605673"/>
    <n v="-4.4401957397144463"/>
    <n v="-5.2538014279701697"/>
    <n v="8.2009174302378618"/>
    <n v="0.12284967728210609"/>
    <s v="Y"/>
    <s v="Y"/>
  </r>
  <r>
    <n v="5360"/>
    <x v="45"/>
    <s v="EUROPE"/>
    <s v="EUROPE INCL TURKEY"/>
    <s v="DE"/>
    <s v="GERMANY"/>
    <s v="Export"/>
    <s v="N"/>
    <s v="DAP"/>
    <s v="DE- OSNABRÜCK"/>
    <n v="43895"/>
    <x v="2"/>
    <n v="2020"/>
    <n v="2020540389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17.649999999999999"/>
    <n v="462.25220999999999"/>
    <n v="26.189926912181306"/>
    <s v="EUR"/>
    <n v="17.464799859451066"/>
    <n v="413.68574999999998"/>
    <n v="-274.72116"/>
    <n v="-20.401199999999999"/>
    <n v="-7.56759"/>
    <n v="0"/>
    <n v="0"/>
    <n v="0"/>
    <s v=""/>
    <n v="-12.89133"/>
    <n v="5.5091200000000002"/>
    <n v="-310.07216"/>
    <n v="-285.15621456305934"/>
    <n v="-320.50721456305934"/>
    <n v="-19.09741"/>
    <n v="-16.49602187563902"/>
    <n v="-27.27195"/>
    <n v="-24.156711167633265"/>
    <n v="-5.0483200000000004"/>
    <n v="-5.8507657572695946"/>
    <n v="-46.503498800541877"/>
    <n v="-9.2450442000000006"/>
    <n v="-9.1611776936094209"/>
    <n v="1.7500000000000002E-2"/>
    <n v="-8.0894136750000012"/>
    <n v="-8.0777020391610623"/>
    <n v="1.7412532312605673"/>
    <n v="-30.733119531749011"/>
    <n v="-36.364547138695492"/>
    <n v="41.638069764932801"/>
    <n v="9.0076518541539918E-2"/>
    <s v="Y"/>
    <s v="Y"/>
  </r>
  <r>
    <n v="5585"/>
    <x v="13"/>
    <s v="AMERICAS"/>
    <s v="USA-CANADA"/>
    <s v="US"/>
    <s v="USA"/>
    <s v="Export"/>
    <s v="Y"/>
    <s v="CIF"/>
    <s v="US- CHICAGO"/>
    <n v="43900"/>
    <x v="2"/>
    <n v="2020"/>
    <n v="2020540408"/>
    <s v="ZH"/>
    <s v="manufactured"/>
    <s v="BOPP"/>
    <s v="D404"/>
    <n v="18"/>
    <s v="D40418"/>
    <n v="1"/>
    <s v="EG"/>
    <s v="L3"/>
    <s v="FERT"/>
    <s v="1D404181"/>
    <s v="TRASPARENT METALL.COMMODITIES"/>
    <s v="VALUE ADDED"/>
    <s v="ALIMENTARY PACKING"/>
    <s v="FLEXIBLE PACKAGING"/>
    <s v="EXTRUSION GRADE COEX FILMS"/>
    <n v="203.62"/>
    <n v="6232.2385400000003"/>
    <n v="30.607202337687852"/>
    <s v="USD"/>
    <n v="15.695800520955709"/>
    <n v="5407.5946700000004"/>
    <n v="-3491.67281"/>
    <n v="-494.99248"/>
    <n v="-145.32604000000001"/>
    <n v="0"/>
    <n v="0"/>
    <n v="0"/>
    <s v=""/>
    <n v="318.54838999999998"/>
    <n v="0"/>
    <n v="-3813.4429399999999"/>
    <n v="-3624.301094944271"/>
    <n v="-3946.0712249442709"/>
    <n v="-215.12902"/>
    <n v="-185.82483279171282"/>
    <n v="-225.62419"/>
    <n v="-199.85143674219151"/>
    <n v="-50.539059999999999"/>
    <n v="-58.572396688916996"/>
    <n v="-444.24866622282138"/>
    <n v="0"/>
    <n v="0"/>
    <n v="0"/>
    <n v="0"/>
    <n v="0"/>
    <n v="1.559417028925786"/>
    <n v="-317.52849542986854"/>
    <n v="-375.71128853385835"/>
    <n v="1466.2073602990497"/>
    <n v="0.23526175240061489"/>
    <s v="N"/>
    <s v="N"/>
  </r>
  <r>
    <n v="5585"/>
    <x v="13"/>
    <s v="AMERICAS"/>
    <s v="USA-CANADA"/>
    <s v="US"/>
    <s v="USA"/>
    <s v="Export"/>
    <s v="Y"/>
    <s v="CIF"/>
    <s v="US- CHICAGO"/>
    <n v="43905"/>
    <x v="2"/>
    <n v="2020"/>
    <n v="2020540428"/>
    <s v="ZH"/>
    <s v="manufactured"/>
    <s v="BOPP"/>
    <s v="D404"/>
    <n v="18"/>
    <s v="D40418"/>
    <n v="1"/>
    <s v="EG"/>
    <s v="L3"/>
    <s v="FERT"/>
    <s v="1D404181"/>
    <s v="TRASPARENT METALL.COMMODITIES"/>
    <s v="VALUE ADDED"/>
    <s v="ALIMENTARY PACKING"/>
    <s v="FLEXIBLE PACKAGING"/>
    <s v="EXTRUSION GRADE COEX FILMS"/>
    <n v="95.39"/>
    <n v="2915.3276599999999"/>
    <n v="30.562193730999056"/>
    <s v="USD"/>
    <n v="15.695800520955709"/>
    <n v="2857.0209199999999"/>
    <n v="-1641.0470499999999"/>
    <n v="-232.59878"/>
    <n v="-68.402820000000006"/>
    <n v="0"/>
    <n v="0"/>
    <n v="0"/>
    <s v=""/>
    <n v="151.26490000000001"/>
    <n v="0"/>
    <n v="-1790.7837500000001"/>
    <n v="-1703.3808560573766"/>
    <n v="-1853.1175560573765"/>
    <n v="-101.25867"/>
    <n v="-87.465537757115371"/>
    <n v="-106.24781"/>
    <n v="-94.111262977659365"/>
    <n v="-23.79795"/>
    <n v="-27.580706245486407"/>
    <n v="-209.15750698026113"/>
    <n v="0"/>
    <n v="0"/>
    <n v="0"/>
    <n v="0"/>
    <n v="0"/>
    <n v="1.559417028925786"/>
    <n v="-148.75279038923074"/>
    <n v="-176.00972307850287"/>
    <n v="677.04287388385933"/>
    <n v="0.23223560190961839"/>
    <s v="N"/>
    <s v="N"/>
  </r>
  <r>
    <n v="5585"/>
    <x v="13"/>
    <s v="AMERICAS"/>
    <s v="USA-CANADA"/>
    <s v="US"/>
    <s v="USA"/>
    <s v="Export"/>
    <s v="Y"/>
    <s v="CIF"/>
    <s v="US- CHICAGO"/>
    <n v="43907"/>
    <x v="2"/>
    <n v="2020"/>
    <n v="2020540447"/>
    <s v="ZH"/>
    <s v="manufactured"/>
    <s v="BOPP"/>
    <s v="D407"/>
    <n v="18"/>
    <s v="D40718"/>
    <n v="1"/>
    <s v="EG"/>
    <s v="L3"/>
    <s v="FERT"/>
    <s v="1D407181"/>
    <s v="TRANSPARENT SPECIALTIES"/>
    <s v="VALUE ADDED"/>
    <s v="ALIMENTARY PACKING"/>
    <s v="FLEXIBLE PACKAGING"/>
    <s v="EXTRUSION GRADE COEX FILMS"/>
    <n v="18.71"/>
    <n v="570.50318000000004"/>
    <n v="30.49188562266168"/>
    <s v="USD"/>
    <n v="15.695800520955709"/>
    <n v="514.09321999999997"/>
    <n v="-329.29539"/>
    <n v="-43.86636"/>
    <n v="-18.179849999999998"/>
    <n v="0"/>
    <n v="0"/>
    <n v="0"/>
    <s v=""/>
    <n v="38.304769999999998"/>
    <n v="-1.1373599999999999"/>
    <n v="-354.17418999999995"/>
    <n v="-341.80340125772"/>
    <n v="-366.68220125772001"/>
    <n v="-19.975739999999998"/>
    <n v="-17.254708571585226"/>
    <n v="-24.342649999999999"/>
    <n v="-21.562021238114173"/>
    <n v="-5.4083699999999997"/>
    <n v="-6.2680467954971464"/>
    <n v="-45.084776605196545"/>
    <n v="0"/>
    <n v="0"/>
    <n v="0"/>
    <n v="0"/>
    <n v="0"/>
    <n v="1.559417028925786"/>
    <n v="-29.176692611201457"/>
    <n v="-34.522926080289217"/>
    <n v="124.21327605679429"/>
    <n v="0.21772582592229245"/>
    <s v="N"/>
    <s v="N"/>
  </r>
  <r>
    <n v="5585"/>
    <x v="13"/>
    <s v="AMERICAS"/>
    <s v="USA-CANADA"/>
    <s v="US"/>
    <s v="USA"/>
    <s v="Export"/>
    <s v="Y"/>
    <s v="CIF"/>
    <s v="US- MEMPHIS"/>
    <n v="43907"/>
    <x v="2"/>
    <n v="2020"/>
    <n v="2020540448"/>
    <s v="ZH"/>
    <s v="manufactured"/>
    <s v="BOPP"/>
    <s v="D407"/>
    <n v="18"/>
    <s v="D40718"/>
    <n v="1"/>
    <s v="EG"/>
    <s v="L3"/>
    <s v="FERT"/>
    <s v="1D407181"/>
    <s v="TRANSPARENT SPECIALTIES"/>
    <s v="VALUE ADDED"/>
    <s v="ALIMENTARY PACKING"/>
    <s v="FLEXIBLE PACKAGING"/>
    <s v="EXTRUSION GRADE COEX FILMS"/>
    <n v="77.2"/>
    <n v="2354.0188800000001"/>
    <n v="30.492472538860103"/>
    <s v="USD"/>
    <n v="15.695800520955709"/>
    <n v="2136.9380500000002"/>
    <n v="-1358.7436700000001"/>
    <n v="-181.00202999999999"/>
    <n v="-75.01397"/>
    <n v="0"/>
    <n v="0"/>
    <n v="0"/>
    <s v=""/>
    <n v="158.05366000000001"/>
    <n v="-4.6930199999999997"/>
    <n v="-1461.3990299999998"/>
    <n v="-1410.3544171796548"/>
    <n v="-1513.0097771796547"/>
    <n v="-80.968670000000003"/>
    <n v="-69.939376677853019"/>
    <n v="-100.47575999999999"/>
    <n v="-88.998546626421629"/>
    <n v="-22.336559999999999"/>
    <n v="-25.887023877883674"/>
    <n v="-184.82494718215833"/>
    <n v="0"/>
    <n v="0"/>
    <n v="0"/>
    <n v="0"/>
    <n v="0"/>
    <n v="1.559417028925786"/>
    <n v="-120.38699463307069"/>
    <n v="-142.44627971129489"/>
    <n v="513.73787592689212"/>
    <n v="0.21823863873466134"/>
    <s v="N"/>
    <s v="N"/>
  </r>
  <r>
    <n v="5585"/>
    <x v="13"/>
    <s v="AMERICAS"/>
    <s v="USA-CANADA"/>
    <s v="US"/>
    <s v="USA"/>
    <s v="Export"/>
    <s v="Y"/>
    <s v="CIF"/>
    <s v="US- CHARLESTON"/>
    <n v="43915"/>
    <x v="2"/>
    <n v="2020"/>
    <n v="2020540529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134.58000000000001"/>
    <n v="3338.2783399999998"/>
    <n v="24.805159310447316"/>
    <s v="USD"/>
    <n v="15.695800520955709"/>
    <n v="2746.5128300000001"/>
    <n v="-2285.8143300000002"/>
    <n v="0"/>
    <n v="-12.550990000000001"/>
    <n v="0"/>
    <n v="0"/>
    <n v="0"/>
    <s v=""/>
    <n v="93.011870000000002"/>
    <n v="21.139140000000001"/>
    <n v="-2184.2143100000003"/>
    <n v="-2372.6390844330872"/>
    <n v="-2271.0390644330873"/>
    <n v="-163.10153"/>
    <n v="-140.8843611165176"/>
    <n v="-127.72991"/>
    <n v="-113.13949106454771"/>
    <n v="-27.075189999999999"/>
    <n v="-31.378873471485193"/>
    <n v="-285.40272565255049"/>
    <n v="0"/>
    <n v="0"/>
    <n v="0.03"/>
    <n v="-100.1483502"/>
    <n v="-100.00335810854129"/>
    <n v="1.559417028925786"/>
    <n v="-209.86634375283231"/>
    <n v="-248.32150678168483"/>
    <n v="433.51168502413583"/>
    <n v="0.12986085666665406"/>
    <s v="Y"/>
    <s v="N"/>
  </r>
  <r>
    <n v="5585"/>
    <x v="13"/>
    <s v="AMERICAS"/>
    <s v="USA-CANADA"/>
    <s v="US"/>
    <s v="USA"/>
    <s v="Export"/>
    <s v="Y"/>
    <s v="CIF"/>
    <s v="US- CHARLESTON"/>
    <n v="43915"/>
    <x v="2"/>
    <n v="2020"/>
    <n v="2020540539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89.82"/>
    <n v="2227.8727199999998"/>
    <n v="24.803748830995325"/>
    <s v="USD"/>
    <n v="15.695800520955709"/>
    <n v="2183.3152399999999"/>
    <n v="-1525.48802"/>
    <n v="0"/>
    <n v="-8.3761899999999994"/>
    <n v="0"/>
    <n v="0"/>
    <n v="0"/>
    <s v=""/>
    <n v="62.073520000000002"/>
    <n v="14.107670000000001"/>
    <n v="-1457.6830199999999"/>
    <n v="-1583.4324125032688"/>
    <n v="-1515.6274125032687"/>
    <n v="-108.84936"/>
    <n v="-94.022248237290142"/>
    <n v="-85.243340000000003"/>
    <n v="-75.506105846643138"/>
    <n v="-18.069220000000001"/>
    <n v="-20.941377257497724"/>
    <n v="-190.46973134143099"/>
    <n v="0"/>
    <n v="0"/>
    <n v="0.03"/>
    <n v="-66.836181599999989"/>
    <n v="-66.739417971483448"/>
    <n v="1.559417028925786"/>
    <n v="-140.0668375381141"/>
    <n v="-165.73218709415164"/>
    <n v="289.30397108966497"/>
    <n v="0.12985659750331921"/>
    <s v="Y"/>
    <s v="N"/>
  </r>
  <r>
    <n v="5585"/>
    <x v="13"/>
    <s v="AMERICAS"/>
    <s v="USA-CANADA"/>
    <s v="US"/>
    <s v="USA"/>
    <s v="Export"/>
    <s v="Y"/>
    <s v="CIF"/>
    <s v="US- CHARLESTON"/>
    <n v="43916"/>
    <x v="2"/>
    <n v="2020"/>
    <n v="2020540551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112.17"/>
    <n v="2782.27808"/>
    <n v="24.804119461531602"/>
    <s v="USD"/>
    <n v="15.695800520955709"/>
    <n v="2726.6324599999998"/>
    <n v="-1905.1051299999999"/>
    <n v="0"/>
    <n v="-10.460599999999999"/>
    <n v="0"/>
    <n v="0"/>
    <n v="0"/>
    <s v=""/>
    <n v="77.520489999999995"/>
    <n v="17.61835"/>
    <n v="-1820.42689"/>
    <n v="-1977.4689624034238"/>
    <n v="-1892.7907224034238"/>
    <n v="-135.93647999999999"/>
    <n v="-117.41964736460945"/>
    <n v="-106.45611"/>
    <n v="-94.295769143746412"/>
    <n v="-22.565740000000002"/>
    <n v="-26.15263273315653"/>
    <n v="-237.86804924151241"/>
    <n v="0"/>
    <n v="0"/>
    <n v="0.03"/>
    <n v="-83.468342399999997"/>
    <n v="-83.347499175813098"/>
    <n v="1.559417028925786"/>
    <n v="-174.91980813460543"/>
    <n v="-206.97149216600971"/>
    <n v="361.30031701324094"/>
    <n v="0.1298577304728796"/>
    <s v="Y"/>
    <s v="N"/>
  </r>
  <r>
    <n v="5585"/>
    <x v="13"/>
    <s v="AMERICAS"/>
    <s v="USA-CANADA"/>
    <s v="US"/>
    <s v="USA"/>
    <s v="Export"/>
    <s v="Y"/>
    <s v="CIF"/>
    <s v="US- CHARLESTON"/>
    <n v="43919"/>
    <x v="2"/>
    <n v="2020"/>
    <n v="2020540577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181.62"/>
    <n v="4504.9100399999998"/>
    <n v="24.804041625371653"/>
    <s v="USD"/>
    <n v="15.695800520955709"/>
    <n v="3964.81185"/>
    <n v="-3572.97228"/>
    <n v="0"/>
    <n v="-20.168410000000002"/>
    <n v="0"/>
    <n v="0"/>
    <n v="0"/>
    <s v=""/>
    <n v="370.43588"/>
    <n v="35.706339999999997"/>
    <n v="-3186.99847"/>
    <n v="-3708.6886576321358"/>
    <n v="-3322.7148476321358"/>
    <n v="-194.22242"/>
    <n v="-167.76606299281158"/>
    <n v="-190.26537999999999"/>
    <n v="-168.53161691261485"/>
    <n v="-41.619509999999998"/>
    <n v="-48.235057195728366"/>
    <n v="-384.53273710115479"/>
    <n v="0"/>
    <n v="0"/>
    <n v="0.03"/>
    <n v="-135.14730119999999"/>
    <n v="-134.95163856734698"/>
    <n v="1.559417028925786"/>
    <n v="-283.22132079350126"/>
    <n v="-335.11778913426656"/>
    <n v="327.59302756509555"/>
    <n v="7.2719105299846473E-2"/>
    <s v="Y"/>
    <s v="N"/>
  </r>
  <r>
    <n v="5585"/>
    <x v="13"/>
    <s v="AMERICAS"/>
    <s v="USA-CANADA"/>
    <s v="US"/>
    <s v="USA"/>
    <s v="Export"/>
    <s v="Y"/>
    <s v="CIF"/>
    <s v="US- CHARLESTON"/>
    <n v="43919"/>
    <x v="2"/>
    <n v="2020"/>
    <n v="2020540578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2.82"/>
    <n v="566.10050000000001"/>
    <n v="24.807208588957057"/>
    <s v="USD"/>
    <n v="15.695800520955709"/>
    <n v="509.77852000000001"/>
    <n v="-448.98827999999997"/>
    <n v="0"/>
    <n v="-2.5344000000000002"/>
    <n v="0"/>
    <n v="0"/>
    <n v="0"/>
    <s v=""/>
    <n v="46.550179999999997"/>
    <n v="4.4858700000000002"/>
    <n v="-400.48662999999999"/>
    <n v="-466.04272604257693"/>
    <n v="-417.54107604257695"/>
    <n v="-24.303139999999999"/>
    <n v="-20.992643980870586"/>
    <n v="-23.857250000000001"/>
    <n v="-21.132067839080765"/>
    <n v="-5.1973500000000001"/>
    <n v="-6.023484527237799"/>
    <n v="-48.148196347189149"/>
    <n v="0"/>
    <n v="0"/>
    <n v="0.03"/>
    <n v="-16.983014999999998"/>
    <n v="-16.958427447042741"/>
    <n v="1.559417028925786"/>
    <n v="-35.585896600086436"/>
    <n v="-42.106529831758408"/>
    <n v="41.346270331432763"/>
    <n v="7.3036979001842889E-2"/>
    <s v="Y"/>
    <s v="N"/>
  </r>
  <r>
    <n v="5585"/>
    <x v="13"/>
    <s v="AMERICAS"/>
    <s v="USA-CANADA"/>
    <s v="US"/>
    <s v="USA"/>
    <s v="Export"/>
    <s v="Y"/>
    <s v="CIF"/>
    <s v="US- CHARLESTON"/>
    <n v="43920"/>
    <x v="2"/>
    <n v="2020"/>
    <n v="2020540588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45.77"/>
    <n v="1135.38337"/>
    <n v="24.806278566746776"/>
    <s v="USD"/>
    <n v="15.695800520955709"/>
    <n v="1111.6757"/>
    <n v="-900.50486000000001"/>
    <n v="0"/>
    <n v="-5.0830900000000003"/>
    <n v="0"/>
    <n v="0"/>
    <n v="0"/>
    <s v=""/>
    <n v="93.361840000000001"/>
    <n v="8.9991599999999998"/>
    <n v="-803.22694999999999"/>
    <n v="-934.70978745589775"/>
    <n v="-837.43187745589773"/>
    <n v="-48.95035"/>
    <n v="-42.282489846538695"/>
    <n v="-47.953049999999998"/>
    <n v="-42.47543642669762"/>
    <n v="-10.489459999999999"/>
    <n v="-12.156791443539458"/>
    <n v="-96.914717716775769"/>
    <n v="0"/>
    <n v="0"/>
    <n v="0.03"/>
    <n v="-34.061501100000001"/>
    <n v="-34.012187773591236"/>
    <n v="1.559417028925786"/>
    <n v="-71.374517413933233"/>
    <n v="-84.452930341787152"/>
    <n v="82.571656711948123"/>
    <n v="7.2725793677908213E-2"/>
    <s v="Y"/>
    <s v="N"/>
  </r>
  <r>
    <n v="5981"/>
    <x v="21"/>
    <s v="EUROPE"/>
    <s v="EUROPE INCL TURKEY"/>
    <s v="ES"/>
    <s v="SPAIN"/>
    <s v="Export"/>
    <s v="Y"/>
    <s v="CIF"/>
    <s v="ES- VALENCIA"/>
    <n v="43908"/>
    <x v="2"/>
    <n v="2020"/>
    <n v="2020540464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6.96"/>
    <n v="163.54956000000001"/>
    <n v="23.498500000000003"/>
    <s v="EUR"/>
    <n v="17.348797230057748"/>
    <n v="153.97458"/>
    <n v="-107.69276000000001"/>
    <n v="-8.3161500000000004"/>
    <n v="-3.0306299999999999"/>
    <n v="0"/>
    <n v="0"/>
    <n v="0"/>
    <s v=""/>
    <n v="-6.9505400000000002"/>
    <n v="4.5554600000000001"/>
    <n v="-121.43462000000002"/>
    <n v="-111.78337983666076"/>
    <n v="-125.52523983666076"/>
    <n v="-7.5804299999999998"/>
    <n v="-6.5478480645674102"/>
    <n v="-12.034090000000001"/>
    <n v="-10.659451791870541"/>
    <n v="-2.2042700000000002"/>
    <n v="-2.5546453940670655"/>
    <n v="-19.761945250505018"/>
    <n v="0"/>
    <n v="0"/>
    <n v="0"/>
    <n v="0"/>
    <n v="0"/>
    <n v="1.3738409484069736"/>
    <n v="-9.5619330009125356"/>
    <n v="-11.314027623831768"/>
    <n v="6.9483472890024682"/>
    <n v="4.2484659017135037E-2"/>
    <s v="N"/>
    <s v="N"/>
  </r>
  <r>
    <n v="5981"/>
    <x v="21"/>
    <s v="EUROPE"/>
    <s v="EUROPE INCL TURKEY"/>
    <s v="ES"/>
    <s v="SPAIN"/>
    <s v="Export"/>
    <s v="Y"/>
    <s v="CIF"/>
    <s v="ES- VALENCIA"/>
    <n v="43908"/>
    <x v="2"/>
    <n v="2020"/>
    <n v="2020540464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15.12"/>
    <n v="355.32945000000001"/>
    <n v="23.500625000000003"/>
    <s v="EUR"/>
    <n v="17.348797230057748"/>
    <n v="334.52701000000002"/>
    <n v="-255.2081"/>
    <n v="-17.286049999999999"/>
    <n v="-6.2780500000000004"/>
    <n v="0"/>
    <n v="0"/>
    <n v="0"/>
    <s v=""/>
    <n v="3.09456"/>
    <n v="6.4261200000000001"/>
    <n v="-269.25151999999997"/>
    <n v="-264.90196722316801"/>
    <n v="-278.94538722316804"/>
    <n v="-16.919530000000002"/>
    <n v="-14.614805725254405"/>
    <n v="-25.903749999999999"/>
    <n v="-22.944798846748405"/>
    <n v="-4.7797200000000002"/>
    <n v="-5.5394709735786609"/>
    <n v="-43.099075545581471"/>
    <n v="0"/>
    <n v="0"/>
    <n v="0"/>
    <n v="0"/>
    <n v="0"/>
    <n v="1.3738409484069736"/>
    <n v="-20.772475139913439"/>
    <n v="-24.578749665565564"/>
    <n v="8.7062375656849333"/>
    <n v="2.4501874431418318E-2"/>
    <s v="N"/>
    <s v="N"/>
  </r>
  <r>
    <n v="5981"/>
    <x v="21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82"/>
    <n v="138.12923000000001"/>
    <n v="23.733544673539519"/>
    <s v="EUR"/>
    <n v="17.348797230057748"/>
    <n v="129.86367000000001"/>
    <n v="-90.282179999999997"/>
    <n v="-12.92062"/>
    <n v="-3.6715399999999998"/>
    <n v="0"/>
    <n v="0"/>
    <n v="0"/>
    <s v=""/>
    <n v="-1.7853399999999999"/>
    <n v="3.3400599999999998"/>
    <n v="-105.31962"/>
    <n v="-93.711473449299433"/>
    <n v="-108.74891344929944"/>
    <n v="-6.6339699999999997"/>
    <n v="-5.7303118193688567"/>
    <n v="-10.72203"/>
    <n v="-9.4972666729258037"/>
    <n v="-1.9935499999999999"/>
    <n v="-2.3104308117165311"/>
    <n v="-17.538009304011194"/>
    <n v="0"/>
    <n v="0"/>
    <n v="0"/>
    <n v="0"/>
    <n v="0"/>
    <n v="1.3738409484069736"/>
    <n v="-7.9957543197285865"/>
    <n v="-9.4608679268248412"/>
    <n v="2.3814393198645352"/>
    <n v="1.7240661660566231E-2"/>
    <s v="N"/>
    <s v="N"/>
  </r>
  <r>
    <n v="5981"/>
    <x v="21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07"/>
    <n v="24.69049"/>
    <n v="23.075224299065418"/>
    <s v="EUR"/>
    <n v="17.348797230057748"/>
    <n v="23.184750000000001"/>
    <n v="-15.02744"/>
    <n v="-1.7200899999999999"/>
    <n v="-0.55247000000000002"/>
    <n v="0"/>
    <n v="0"/>
    <n v="0"/>
    <s v=""/>
    <n v="-2.3688600000000002"/>
    <n v="1.08019"/>
    <n v="-18.58867"/>
    <n v="-15.598244798374832"/>
    <n v="-19.159474798374831"/>
    <n v="-1.2098199999999999"/>
    <n v="-1.0450221881179489"/>
    <n v="-1.4734799999999999"/>
    <n v="-1.3051663255207002"/>
    <n v="-0.29291"/>
    <n v="-0.33946893183511284"/>
    <n v="-2.6896574454737618"/>
    <n v="0"/>
    <n v="0"/>
    <n v="0"/>
    <n v="0"/>
    <n v="0"/>
    <n v="1.3738409484069736"/>
    <n v="-1.4700098147954619"/>
    <n v="-1.7393691892959759"/>
    <n v="1.1019885668554321"/>
    <n v="4.4632105999331408E-2"/>
    <s v="N"/>
    <s v="N"/>
  </r>
  <r>
    <n v="5981"/>
    <x v="21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63"/>
    <n v="152.84327999999999"/>
    <n v="23.053285067873304"/>
    <s v="EUR"/>
    <n v="17.348797230057748"/>
    <n v="143.52204"/>
    <n v="-96.726590000000002"/>
    <n v="-10.525499999999999"/>
    <n v="-3.3181600000000002"/>
    <n v="0"/>
    <n v="0"/>
    <n v="0"/>
    <s v=""/>
    <n v="-12.70003"/>
    <n v="7.3056799999999997"/>
    <n v="-115.9646"/>
    <n v="-100.40066899831476"/>
    <n v="-119.63867899831476"/>
    <n v="-7.2554499999999997"/>
    <n v="-6.2671358010120288"/>
    <n v="-9.5639900000000004"/>
    <n v="-8.471508052784376"/>
    <n v="-1.8836299999999999"/>
    <n v="-2.1830386947273004"/>
    <n v="-16.921682548523705"/>
    <n v="0"/>
    <n v="0"/>
    <n v="0"/>
    <n v="0"/>
    <n v="0"/>
    <n v="1.3738409484069736"/>
    <n v="-9.1085654879382343"/>
    <n v="-10.77758665890871"/>
    <n v="5.5053317942528182"/>
    <n v="3.6019455969885088E-2"/>
    <s v="N"/>
    <s v="N"/>
  </r>
  <r>
    <n v="5981"/>
    <x v="21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4.18"/>
    <n v="96.323930000000004"/>
    <n v="23.044002392344499"/>
    <s v="EUR"/>
    <n v="17.348797230057748"/>
    <n v="90.449399999999997"/>
    <n v="-64.949250000000006"/>
    <n v="-4.8600700000000003"/>
    <n v="-1.7965100000000001"/>
    <n v="0"/>
    <n v="0"/>
    <n v="0"/>
    <s v=""/>
    <n v="-3.2673399999999999"/>
    <n v="1.5797000000000001"/>
    <n v="-73.293470000000013"/>
    <n v="-67.416293192376529"/>
    <n v="-75.760513192376521"/>
    <n v="-4.5835999999999997"/>
    <n v="-3.9592366645099526"/>
    <n v="-6.6019600000000001"/>
    <n v="-5.8478268279410939"/>
    <n v="-1.2189399999999999"/>
    <n v="-1.4126942056300311"/>
    <n v="-11.219757698081077"/>
    <n v="0"/>
    <n v="0"/>
    <n v="0"/>
    <n v="0"/>
    <n v="0"/>
    <n v="1.3738409484069736"/>
    <n v="-5.7426551643411488"/>
    <n v="-6.7949188890254"/>
    <n v="2.548740220517006"/>
    <n v="2.6460093774381983E-2"/>
    <s v="N"/>
    <s v="N"/>
  </r>
  <r>
    <n v="5981"/>
    <x v="21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46"/>
    <n v="102.71353000000001"/>
    <n v="29.685991329479769"/>
    <s v="EUR"/>
    <n v="17.348797230057748"/>
    <n v="97.386589999999998"/>
    <n v="-64.826130000000006"/>
    <n v="-7.38598"/>
    <n v="-0.73895999999999995"/>
    <n v="0"/>
    <n v="-4.1131399999999996"/>
    <n v="0"/>
    <s v=""/>
    <n v="11.893689999999999"/>
    <n v="-2.39364"/>
    <n v="-67.564160000000015"/>
    <n v="-67.288496581671311"/>
    <n v="-70.026526581671305"/>
    <n v="-3.8241100000000001"/>
    <n v="-3.3032019637662877"/>
    <n v="-6.4580200000000003"/>
    <n v="-5.7203289040497278"/>
    <n v="-1.6741999999999999"/>
    <n v="-1.9403191617846638"/>
    <n v="-10.96385002960068"/>
    <n v="0"/>
    <n v="0"/>
    <n v="0"/>
    <n v="0"/>
    <n v="0"/>
    <n v="1.3738409484069736"/>
    <n v="-4.7534896814881282"/>
    <n v="-5.6245022382841832"/>
    <n v="16.098651150443839"/>
    <n v="0.15673350093647681"/>
    <s v="N"/>
    <s v="N"/>
  </r>
  <r>
    <n v="5981"/>
    <x v="21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11.37"/>
    <n v="279.94810000000001"/>
    <n v="24.621644678979774"/>
    <s v="EUR"/>
    <n v="17.348797230057748"/>
    <n v="263.91601000000003"/>
    <n v="-236.22702000000001"/>
    <n v="0"/>
    <n v="-1.60798"/>
    <n v="0"/>
    <n v="0"/>
    <n v="0"/>
    <s v=""/>
    <n v="32.300190000000001"/>
    <n v="0.92852999999999997"/>
    <n v="-204.60628"/>
    <n v="-245.19990670071468"/>
    <n v="-213.57916670071467"/>
    <n v="-12.744949999999999"/>
    <n v="-11.008873664225963"/>
    <n v="-15.03811"/>
    <n v="-13.320326554467043"/>
    <n v="-3.3091900000000001"/>
    <n v="-3.8351957752874162"/>
    <n v="-28.16439599398042"/>
    <n v="0"/>
    <n v="0"/>
    <n v="0"/>
    <n v="0"/>
    <n v="0"/>
    <n v="1.3738409484069736"/>
    <n v="-15.620571583387289"/>
    <n v="-18.482829609621724"/>
    <n v="19.7217076956832"/>
    <n v="7.0447728331369988E-2"/>
    <s v="N"/>
    <s v="N"/>
  </r>
  <r>
    <n v="5981"/>
    <x v="21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2.84"/>
    <n v="77.416409999999999"/>
    <n v="27.25929929577465"/>
    <s v="EUR"/>
    <n v="17.348797230057748"/>
    <n v="73.265799999999999"/>
    <n v="-46.135010000000001"/>
    <n v="-8.3791100000000007"/>
    <n v="-2.1651500000000001"/>
    <n v="0"/>
    <n v="0"/>
    <n v="0"/>
    <s v=""/>
    <n v="1.90168"/>
    <n v="1.57365"/>
    <n v="-53.203940000000003"/>
    <n v="-47.887409948432392"/>
    <n v="-54.956339948432394"/>
    <n v="-3.15734"/>
    <n v="-2.7272572411039042"/>
    <n v="-6.1013400000000004"/>
    <n v="-5.4043919894077082"/>
    <n v="-1.14933"/>
    <n v="-1.3320194852550278"/>
    <n v="-9.4636687157666408"/>
    <n v="0"/>
    <n v="0"/>
    <n v="0"/>
    <n v="0"/>
    <n v="0"/>
    <n v="1.3738409484069736"/>
    <n v="-3.9017082934758047"/>
    <n v="-4.6166434557014684"/>
    <n v="8.379757880099497"/>
    <n v="0.10824265656466758"/>
    <s v="N"/>
    <s v="N"/>
  </r>
  <r>
    <n v="5981"/>
    <x v="21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.1800000000000002"/>
    <n v="59.525689999999997"/>
    <n v="27.305362385321096"/>
    <s v="EUR"/>
    <n v="17.348797230057748"/>
    <n v="56.334130000000002"/>
    <n v="-35.47334"/>
    <n v="-6.4427199999999996"/>
    <n v="-1.66479"/>
    <n v="0"/>
    <n v="0"/>
    <n v="0"/>
    <s v=""/>
    <n v="1.4621999999999999"/>
    <n v="1.2099800000000001"/>
    <n v="-40.908669999999994"/>
    <n v="-36.820765289096606"/>
    <n v="-42.256095289096606"/>
    <n v="-2.4276900000000001"/>
    <n v="-2.0969978309765618"/>
    <n v="-4.6913400000000003"/>
    <n v="-4.1554544273205494"/>
    <n v="-0.88371999999999995"/>
    <n v="-1.0241899711219347"/>
    <n v="-7.2766422294190463"/>
    <n v="0"/>
    <n v="0"/>
    <n v="0"/>
    <n v="0"/>
    <n v="0"/>
    <n v="1.3738409484069736"/>
    <n v="-2.9949732675272025"/>
    <n v="-3.5437615258553525"/>
    <n v="6.4491909556289926"/>
    <n v="0.10834298528297602"/>
    <s v="N"/>
    <s v="N"/>
  </r>
  <r>
    <n v="5981"/>
    <x v="21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32"/>
    <n v="78.899079999999998"/>
    <n v="23.76478313253012"/>
    <s v="EUR"/>
    <n v="17.348797230057748"/>
    <n v="74.279520000000005"/>
    <n v="-51.41986"/>
    <n v="-7.3588800000000001"/>
    <n v="-2.0911200000000001"/>
    <n v="0"/>
    <n v="0"/>
    <n v="0"/>
    <s v=""/>
    <n v="-1.01678"/>
    <n v="1.9022600000000001"/>
    <n v="-59.984380000000002"/>
    <n v="-53.373000576156826"/>
    <n v="-61.937520576156828"/>
    <n v="-3.74316"/>
    <n v="-3.2332787139207335"/>
    <n v="-6.1048799999999996"/>
    <n v="-5.4075276198827353"/>
    <n v="-1.13429"/>
    <n v="-1.3145888316931826"/>
    <n v="-9.9553951654966504"/>
    <n v="0"/>
    <n v="0"/>
    <n v="0"/>
    <n v="0"/>
    <n v="0"/>
    <n v="1.3738409484069736"/>
    <n v="-4.561151948711152"/>
    <n v="-5.3969212228622796"/>
    <n v="1.6092430354842397"/>
    <n v="2.0396220532409755E-2"/>
    <s v="N"/>
    <s v="N"/>
  </r>
  <r>
    <n v="5981"/>
    <x v="21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1"/>
    <n v="62.309620000000002"/>
    <n v="29.67124761904762"/>
    <s v="EUR"/>
    <n v="17.348797230057748"/>
    <n v="59.141559999999998"/>
    <n v="-39.231140000000003"/>
    <n v="-4.4696499999999997"/>
    <n v="-0.44723000000000002"/>
    <n v="0"/>
    <n v="-2.4891800000000002"/>
    <n v="0"/>
    <s v=""/>
    <n v="7.2004900000000003"/>
    <n v="-1.4496500000000001"/>
    <n v="-40.886359999999996"/>
    <n v="-40.721302193807787"/>
    <n v="-42.376522193807787"/>
    <n v="-2.28213"/>
    <n v="-1.9712655487342043"/>
    <n v="-3.9087900000000002"/>
    <n v="-3.4622940803621756"/>
    <n v="-1.0137"/>
    <n v="-1.1748306858804884"/>
    <n v="-6.6083903149768686"/>
    <n v="0"/>
    <n v="0"/>
    <n v="0"/>
    <n v="0"/>
    <n v="0"/>
    <n v="1.3738409484069736"/>
    <n v="-2.8850659916546446"/>
    <n v="-3.4137152313285508"/>
    <n v="9.910992259886795"/>
    <n v="0.15906038682127727"/>
    <s v="N"/>
    <s v="N"/>
  </r>
  <r>
    <n v="6250"/>
    <x v="56"/>
    <s v="EUROPE"/>
    <s v="EUROPE INCL TURKEY"/>
    <s v="ES"/>
    <s v="SPAIN"/>
    <s v="Export"/>
    <s v="N"/>
    <s v="DDP"/>
    <s v="ES- OLLERIA - VALENCIA VAT EX"/>
    <n v="43901"/>
    <x v="2"/>
    <n v="2020"/>
    <n v="202054040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56"/>
    <n v="599.76729999999998"/>
    <n v="26.585429964539006"/>
    <s v="EUR"/>
    <n v="17.960099502151486"/>
    <n v="554.76738"/>
    <n v="-342.17473000000001"/>
    <n v="-52.495809999999999"/>
    <n v="-16.296469999999999"/>
    <n v="0"/>
    <n v="0"/>
    <n v="0"/>
    <s v=""/>
    <n v="-8.8219799999999999"/>
    <n v="7.4852400000000001"/>
    <n v="-412.30375000000004"/>
    <n v="-355.17195226584255"/>
    <n v="-425.30097226584257"/>
    <n v="-24.6767"/>
    <n v="-21.315318832165275"/>
    <n v="-39.103020000000001"/>
    <n v="-34.636333665989667"/>
    <n v="-7.3588899999999997"/>
    <n v="-8.5286078583595408"/>
    <n v="-64.480260356514478"/>
    <n v="-11.995346"/>
    <n v="-11.886530104672401"/>
    <n v="0"/>
    <n v="0"/>
    <n v="0"/>
    <n v="1.3738409484069736"/>
    <n v="-30.993851796061321"/>
    <n v="-36.673055056558141"/>
    <n v="61.426482216412381"/>
    <n v="0.10241719116132604"/>
    <s v="N"/>
    <s v="Y"/>
  </r>
  <r>
    <n v="6515"/>
    <x v="76"/>
    <s v="MEA"/>
    <s v="NORTH AFRICA"/>
    <s v="TN"/>
    <s v="TUNISIA"/>
    <s v="Export"/>
    <s v="N"/>
    <s v="CFR"/>
    <n v="0"/>
    <n v="43895"/>
    <x v="2"/>
    <n v="2020"/>
    <n v="2020560025"/>
    <s v="ZG2H"/>
    <s v="manufactured"/>
    <s v="BOPP"/>
    <s v="TSS"/>
    <n v="20"/>
    <s v="TSS20"/>
    <s v="1"/>
    <s v="EG"/>
    <s v="NN"/>
    <s v="FERT"/>
    <s v="10TSS201"/>
    <s v="TRANSPARENT COMMODITIES"/>
    <s v="STANDARD"/>
    <s v="ALIMENTARY PACKING"/>
    <s v="FLEXIBLE PACKAGING"/>
    <s v="STANDARD GRADE COEX"/>
    <s v=""/>
    <s v=""/>
    <s v=""/>
    <s v="USD"/>
    <n v="15.695798427159906"/>
    <s v=""/>
    <s v=""/>
    <s v=""/>
    <s v=""/>
    <s v=""/>
    <s v=""/>
    <s v=""/>
    <s v=""/>
    <s v=""/>
    <s v=""/>
    <n v="0"/>
    <n v="0"/>
    <n v="0"/>
    <s v=""/>
    <n v="0"/>
    <s v=""/>
    <n v="0"/>
    <s v=""/>
    <n v="0"/>
    <n v="0"/>
    <s v=""/>
    <n v="0"/>
    <n v="0"/>
    <s v=""/>
    <n v="0"/>
    <n v="1.1584997373877823"/>
    <s v=""/>
    <n v="0"/>
    <s v=""/>
    <s v=""/>
    <s v=""/>
    <s v=""/>
  </r>
  <r>
    <n v="6515"/>
    <x v="76"/>
    <s v="MEA"/>
    <s v="NORTH AFRICA"/>
    <s v="TN"/>
    <s v="TUNISIA"/>
    <s v="Export"/>
    <s v="N"/>
    <s v="CFR"/>
    <n v="0"/>
    <n v="43895"/>
    <x v="2"/>
    <n v="2020"/>
    <n v="2020560025"/>
    <s v="ZG2H"/>
    <s v="manufactured"/>
    <s v="BOPP"/>
    <s v="WSS"/>
    <n v="25"/>
    <s v="WSS25"/>
    <n v="1"/>
    <s v="EG"/>
    <s v="NN"/>
    <s v="FERT"/>
    <s v="10WSS251"/>
    <s v="WHITE"/>
    <s v="STANDARD"/>
    <s v="ALIMENTARY PACKING"/>
    <s v="FLEXIBLE PACKAGING"/>
    <s v="STANDARD WHITE FILM"/>
    <s v=""/>
    <s v=""/>
    <s v=""/>
    <s v="USD"/>
    <n v="15.695798427159906"/>
    <s v=""/>
    <s v=""/>
    <s v=""/>
    <s v=""/>
    <s v=""/>
    <s v=""/>
    <s v=""/>
    <s v=""/>
    <s v=""/>
    <s v=""/>
    <n v="0"/>
    <n v="0"/>
    <n v="0"/>
    <s v=""/>
    <n v="0"/>
    <s v=""/>
    <n v="0"/>
    <s v=""/>
    <n v="0"/>
    <n v="0"/>
    <s v=""/>
    <n v="0"/>
    <n v="0"/>
    <s v=""/>
    <n v="0"/>
    <n v="1.1584997373877823"/>
    <s v=""/>
    <n v="0"/>
    <s v=""/>
    <s v=""/>
    <s v=""/>
    <s v=""/>
  </r>
  <r>
    <n v="6595"/>
    <x v="39"/>
    <s v="MEA"/>
    <s v="EGYPT"/>
    <s v="EG"/>
    <s v="EGYPT"/>
    <s v="Local"/>
    <s v="N"/>
    <s v="DDP"/>
    <s v="EG-ALEXANDRIA"/>
    <n v="43895"/>
    <x v="2"/>
    <n v="2020"/>
    <n v="2020540400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4.03"/>
    <n v="155.1165"/>
    <n v="38.490446650124071"/>
    <s v="EGP"/>
    <n v="1"/>
    <n v="152.01417000000001"/>
    <n v="-68.185000000000002"/>
    <n v="-12.02042"/>
    <n v="-4.2359499999999999"/>
    <n v="0"/>
    <n v="0"/>
    <n v="0"/>
    <s v=""/>
    <n v="4.8799299999999999"/>
    <n v="0.72472000000000003"/>
    <n v="-78.83672"/>
    <n v="-70.774950462433253"/>
    <n v="-81.42667046243325"/>
    <n v="-11.211919999999999"/>
    <n v="-9.6846681088123798"/>
    <n v="-9.3188700000000004"/>
    <n v="-8.2543877866717494"/>
    <n v="-1.82474"/>
    <n v="-2.1147879508272296"/>
    <n v="-20.053843846311359"/>
    <n v="0"/>
    <n v="0"/>
    <n v="0"/>
    <n v="0"/>
    <n v="0"/>
    <n v="0.16304448922213866"/>
    <n v="-0.65706929156521887"/>
    <n v="-0.77746833352952682"/>
    <n v="52.858517357725866"/>
    <n v="0.34076656808093186"/>
    <s v="N"/>
    <s v="N"/>
  </r>
  <r>
    <n v="6836"/>
    <x v="49"/>
    <s v="EUROPE"/>
    <s v="EUROPE INCL TURKEY"/>
    <s v="ES"/>
    <s v="SPAIN"/>
    <s v="Export"/>
    <s v="N"/>
    <s v="DDP"/>
    <s v="ES-VALDREDO (ASTURIAS)"/>
    <n v="43894"/>
    <x v="2"/>
    <n v="2020"/>
    <n v="202054038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6.989999999999998"/>
    <n v="441.79669999999999"/>
    <n v="26.003337257210124"/>
    <s v="EUR"/>
    <n v="17.455599774936417"/>
    <n v="387.70265999999998"/>
    <n v="-253.21955"/>
    <n v="-45.347369999999998"/>
    <n v="-14.316470000000001"/>
    <n v="0"/>
    <n v="0"/>
    <n v="0"/>
    <s v=""/>
    <n v="-11.303280000000001"/>
    <n v="9.3203899999999997"/>
    <n v="-314.86627999999996"/>
    <n v="-262.83788380684371"/>
    <n v="-324.4846138068437"/>
    <n v="-18.250879999999999"/>
    <n v="-15.764803485376429"/>
    <n v="-31.667149999999999"/>
    <n v="-28.049853276062684"/>
    <n v="-6.0240799999999997"/>
    <n v="-6.9816257652154805"/>
    <n v="-50.796282526654593"/>
    <n v="-8.835934"/>
    <n v="-8.755778740679796"/>
    <n v="0"/>
    <n v="0"/>
    <n v="0"/>
    <n v="1.3738409484069736"/>
    <n v="-23.341557713434479"/>
    <n v="-27.618581800129558"/>
    <n v="30.141443125692344"/>
    <n v="6.8224690509667327E-2"/>
    <s v="N"/>
    <s v="Y"/>
  </r>
  <r>
    <n v="6836"/>
    <x v="49"/>
    <s v="EUROPE"/>
    <s v="EUROPE INCL TURKEY"/>
    <s v="ES"/>
    <s v="SPAIN"/>
    <s v="Export"/>
    <s v="N"/>
    <s v="DDP"/>
    <s v="ES-VALDREDO (ASTURIAS)"/>
    <n v="43894"/>
    <x v="2"/>
    <n v="2020"/>
    <n v="2020540382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5.23"/>
    <n v="135.93530999999999"/>
    <n v="25.991455066921603"/>
    <s v="EUR"/>
    <n v="17.455599774936417"/>
    <n v="119.2914"/>
    <n v="-77.912450000000007"/>
    <n v="-13.952809999999999"/>
    <n v="-4.4049899999999997"/>
    <n v="0"/>
    <n v="0"/>
    <n v="0"/>
    <s v=""/>
    <n v="-3.4778799999999999"/>
    <n v="2.8677700000000002"/>
    <n v="-96.880359999999996"/>
    <n v="-80.871889552787394"/>
    <n v="-99.839799552787383"/>
    <n v="-5.6155600000000003"/>
    <n v="-4.8506263731031307"/>
    <n v="-9.7435799999999997"/>
    <n v="-8.6305837242561729"/>
    <n v="-1.8535299999999999"/>
    <n v="-2.1481542085430223"/>
    <n v="-15.629364305902326"/>
    <n v="-2.7187061999999997"/>
    <n v="-2.6940434308488896"/>
    <n v="0"/>
    <n v="0"/>
    <n v="0"/>
    <n v="1.3738409484069736"/>
    <n v="-7.1851881601684724"/>
    <n v="-8.5017765046896763"/>
    <n v="9.2703262057717097"/>
    <n v="6.819660179368929E-2"/>
    <s v="N"/>
    <s v="Y"/>
  </r>
  <r>
    <n v="6836"/>
    <x v="49"/>
    <s v="EUROPE"/>
    <s v="EUROPE INCL TURKEY"/>
    <s v="ES"/>
    <s v="SPAIN"/>
    <s v="Export"/>
    <s v="N"/>
    <s v="DDP"/>
    <s v="ES-VALDREDO (ASTURIAS)."/>
    <n v="43908"/>
    <x v="2"/>
    <n v="2020"/>
    <n v="2020540458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42"/>
    <n v="579.57379000000003"/>
    <n v="25.850748884924176"/>
    <s v="EUR"/>
    <n v="17.455599774936417"/>
    <n v="508.75391000000002"/>
    <n v="-330.54489999999998"/>
    <n v="-55.926879999999997"/>
    <n v="-18.37998"/>
    <n v="0"/>
    <n v="0"/>
    <n v="0"/>
    <s v=""/>
    <n v="-21.3612"/>
    <n v="14.866910000000001"/>
    <n v="-411.34604999999993"/>
    <n v="-343.10037285487942"/>
    <n v="-423.90152285487943"/>
    <n v="-24.0137"/>
    <n v="-20.742630572157836"/>
    <n v="-43.109859999999998"/>
    <n v="-38.185477624339534"/>
    <n v="-8.0599799999999995"/>
    <n v="-9.3411382377261702"/>
    <n v="-68.269246434223533"/>
    <n v="-11.591475800000001"/>
    <n v="-11.486323617032941"/>
    <n v="0"/>
    <n v="0"/>
    <n v="0"/>
    <n v="1.3738409484069736"/>
    <n v="-30.801514063284351"/>
    <n v="-36.445474041136244"/>
    <n v="39.471223052727886"/>
    <n v="6.8103878632482476E-2"/>
    <s v="N"/>
    <s v="Y"/>
  </r>
  <r>
    <n v="6836"/>
    <x v="49"/>
    <s v="EUROPE"/>
    <s v="EUROPE INCL TURKEY"/>
    <s v="ES"/>
    <s v="SPAIN"/>
    <s v="Export"/>
    <s v="N"/>
    <s v="DDP"/>
    <s v="ES-VALDREDO (ASTURIAS)"/>
    <n v="43908"/>
    <x v="2"/>
    <n v="2020"/>
    <n v="202054046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46"/>
    <n v="580.48893999999996"/>
    <n v="25.845455921638465"/>
    <s v="EUR"/>
    <n v="17.455599774936417"/>
    <n v="509.62810999999999"/>
    <n v="-331.06682000000001"/>
    <n v="-56.015189999999997"/>
    <n v="-18.408999999999999"/>
    <n v="0"/>
    <n v="0"/>
    <n v="0"/>
    <s v=""/>
    <n v="-21.394919999999999"/>
    <n v="14.89039"/>
    <n v="-411.99554000000001"/>
    <n v="-343.64211755159209"/>
    <n v="-424.57083755159209"/>
    <n v="-24.049980000000001"/>
    <n v="-20.773968626566688"/>
    <n v="-43.177810000000001"/>
    <n v="-38.245665785576286"/>
    <n v="-8.0726200000000006"/>
    <n v="-9.3557874040175086"/>
    <n v="-68.375421816160483"/>
    <n v="-11.609778799999999"/>
    <n v="-11.504460581194358"/>
    <n v="0"/>
    <n v="0"/>
    <n v="0"/>
    <n v="1.3738409484069736"/>
    <n v="-30.856467701220627"/>
    <n v="-36.51049718839964"/>
    <n v="39.527722862653391"/>
    <n v="6.8093843205097745E-2"/>
    <s v="N"/>
    <s v="Y"/>
  </r>
  <r>
    <n v="7070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0.92"/>
    <n v="29.504909999999999"/>
    <n v="32.070554347826082"/>
    <s v="USD"/>
    <n v="15.798298475717829"/>
    <n v="27.241810000000001"/>
    <n v="-13.803000000000001"/>
    <n v="-3.1821299999999999"/>
    <n v="-0.90217000000000003"/>
    <n v="0"/>
    <n v="0"/>
    <n v="0"/>
    <s v=""/>
    <n v="5.5669999999999997E-2"/>
    <n v="0.42249999999999999"/>
    <n v="-17.409130000000005"/>
    <n v="-14.327295464295171"/>
    <n v="-17.933425464295169"/>
    <n v="-1.0548500000000001"/>
    <n v="-0.91116170598619517"/>
    <n v="-2.1451099999999999"/>
    <n v="-1.9000769175948837"/>
    <n v="-0.40554000000000001"/>
    <n v="-0.47000181153395809"/>
    <n v="-3.2812404351150368"/>
    <n v="-0.59009820000000002"/>
    <n v="-0.58474511856623357"/>
    <n v="0"/>
    <n v="0"/>
    <n v="0"/>
    <n v="2.1625528909005514"/>
    <n v="-1.9895486596285072"/>
    <n v="-2.3541064857750196"/>
    <n v="5.351392496248538"/>
    <n v="0.18137294762968395"/>
    <s v="N"/>
    <s v="Y"/>
  </r>
  <r>
    <n v="7070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5.9"/>
    <n v="169.78022000000001"/>
    <n v="28.776308474576272"/>
    <s v="USD"/>
    <n v="15.798298475717829"/>
    <n v="155.45148"/>
    <n v="-87.233860000000007"/>
    <n v="-14.92192"/>
    <n v="-4.8659499999999998"/>
    <n v="0"/>
    <n v="0"/>
    <n v="0"/>
    <s v=""/>
    <n v="-5.3093899999999996"/>
    <n v="3.7894199999999998"/>
    <n v="-108.54169999999999"/>
    <n v="-90.547365551761203"/>
    <n v="-111.8552055517612"/>
    <n v="-6.5536700000000003"/>
    <n v="-5.660950028601742"/>
    <n v="-11.28322"/>
    <n v="-9.9943526803496994"/>
    <n v="-2.1136699999999999"/>
    <n v="-2.4496442496054178"/>
    <n v="-18.104946958556859"/>
    <n v="-3.3956044000000003"/>
    <n v="-3.3648011423895627"/>
    <n v="0"/>
    <n v="0"/>
    <n v="0"/>
    <n v="2.1625528909005514"/>
    <n v="-12.759062056313255"/>
    <n v="-15.096987245731107"/>
    <n v="21.358279101561287"/>
    <n v="0.1257995725389052"/>
    <s v="N"/>
    <s v="Y"/>
  </r>
  <r>
    <n v="7070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1.58"/>
    <n v="45.487099999999998"/>
    <n v="28.789303797468353"/>
    <s v="USD"/>
    <n v="15.798298475717829"/>
    <n v="41.648269999999997"/>
    <n v="-23.503959999999999"/>
    <n v="-4.1389800000000001"/>
    <n v="-1.3222400000000001"/>
    <n v="0"/>
    <n v="0"/>
    <n v="0"/>
    <s v=""/>
    <n v="-1.1910700000000001"/>
    <n v="0.92312000000000005"/>
    <n v="-29.233129999999999"/>
    <n v="-24.396738354051664"/>
    <n v="-30.125908354051663"/>
    <n v="-1.7238500000000001"/>
    <n v="-1.4890326651792221"/>
    <n v="-2.97546"/>
    <n v="-2.6355771336793326"/>
    <n v="-0.56213000000000002"/>
    <n v="-0.65148226640426066"/>
    <n v="-4.7760920652628158"/>
    <n v="-0.90974199999999994"/>
    <n v="-0.90148926679437835"/>
    <n v="0"/>
    <n v="0"/>
    <n v="0"/>
    <n v="2.1625528909005514"/>
    <n v="-3.4168335676228714"/>
    <n v="-4.0429220081788388"/>
    <n v="5.6406883057123016"/>
    <n v="0.12400632939255969"/>
    <s v="N"/>
    <s v="Y"/>
  </r>
  <r>
    <n v="7070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3.01"/>
    <n v="654.37663999999995"/>
    <n v="28.438793568013903"/>
    <s v="USD"/>
    <n v="15.798298475717829"/>
    <n v="598.60924999999997"/>
    <n v="-356.88391000000001"/>
    <n v="-51.074930000000002"/>
    <n v="-14.513629999999999"/>
    <n v="0"/>
    <n v="0"/>
    <n v="0"/>
    <s v=""/>
    <n v="-7.0570500000000003"/>
    <n v="13.202920000000001"/>
    <n v="-416.32659999999998"/>
    <n v="-370.43984822306209"/>
    <n v="-429.88253822306211"/>
    <n v="-26.374469999999999"/>
    <n v="-22.781824031551142"/>
    <n v="-42.318049999999999"/>
    <n v="-37.484115034952133"/>
    <n v="-7.8392900000000001"/>
    <n v="-9.0853688936727384"/>
    <n v="-69.351307960176015"/>
    <n v="-13.0875328"/>
    <n v="-12.968809121728334"/>
    <n v="0"/>
    <n v="0"/>
    <n v="0"/>
    <n v="2.1625528909005514"/>
    <n v="-49.760342019621689"/>
    <n v="-58.878250258351308"/>
    <n v="83.295734436682181"/>
    <n v="0.1272902016133739"/>
    <s v="N"/>
    <s v="Y"/>
  </r>
  <r>
    <n v="7070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73"/>
    <n v="77.541849999999997"/>
    <n v="28.403608058608057"/>
    <s v="USD"/>
    <n v="15.798298475717829"/>
    <n v="70.933580000000006"/>
    <n v="-39.801090000000002"/>
    <n v="-4.3310300000000002"/>
    <n v="-1.3653599999999999"/>
    <n v="0"/>
    <n v="0"/>
    <n v="0"/>
    <s v=""/>
    <n v="-5.2258699999999996"/>
    <n v="3.0061599999999999"/>
    <n v="-47.717190000000002"/>
    <n v="-41.312901270086492"/>
    <n v="-49.229001270086492"/>
    <n v="-2.9693100000000001"/>
    <n v="-2.564840086459562"/>
    <n v="-3.92909"/>
    <n v="-3.4802752381709476"/>
    <n v="-0.77114000000000005"/>
    <n v="-0.8937150390745584"/>
    <n v="-6.9388303637050681"/>
    <n v="-1.550837"/>
    <n v="-1.5367685674043778"/>
    <n v="0"/>
    <n v="0"/>
    <n v="0"/>
    <n v="2.1625528909005514"/>
    <n v="-5.9037693921585053"/>
    <n v="-6.985555115397613"/>
    <n v="12.851694683406446"/>
    <n v="0.16573881953301922"/>
    <s v="N"/>
    <s v="Y"/>
  </r>
  <r>
    <n v="7070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WSS"/>
    <n v="20"/>
    <s v="WSS20"/>
    <n v="1"/>
    <s v="EG"/>
    <s v="L2"/>
    <s v="FERT"/>
    <s v="10WSS201"/>
    <s v="WHITE"/>
    <s v="STANDARD"/>
    <s v="ALIMENTARY PACKING"/>
    <s v="FLEXIBLE PACKAGING"/>
    <s v="STANDARD WHITE FILM"/>
    <n v="6.51"/>
    <n v="231.50165000000001"/>
    <n v="35.560929339477731"/>
    <s v="USD"/>
    <n v="15.798298475717829"/>
    <n v="215.25532000000001"/>
    <n v="-61.649769999999997"/>
    <n v="-16.31296"/>
    <n v="-66.475309999999993"/>
    <n v="0"/>
    <n v="0"/>
    <n v="0"/>
    <s v=""/>
    <n v="32.944789999999998"/>
    <n v="-46.526269999999997"/>
    <n v="-158.01952"/>
    <n v="-63.991485191323655"/>
    <n v="-160.36123519132366"/>
    <n v="-7.20688"/>
    <n v="-6.225181851104697"/>
    <n v="-10.267989999999999"/>
    <n v="-9.0950910625073256"/>
    <n v="-1.8731599999999999"/>
    <n v="-2.1709044565097124"/>
    <n v="-17.491177370121736"/>
    <n v="-4.6300330000000001"/>
    <n v="-4.588031611603923"/>
    <n v="0"/>
    <n v="0"/>
    <n v="0"/>
    <n v="2.1625528909005514"/>
    <n v="-14.078219319762589"/>
    <n v="-16.657862198255845"/>
    <n v="32.403343628694856"/>
    <n v="0.139970249148094"/>
    <s v="N"/>
    <s v="Y"/>
  </r>
  <r>
    <n v="7070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0.12"/>
    <n v="689.60590999999999"/>
    <n v="34.274647614314112"/>
    <s v="USD"/>
    <n v="15.798298475717829"/>
    <n v="639.68025"/>
    <n v="-378.09674999999999"/>
    <n v="-42.966830000000002"/>
    <n v="-4.3324699999999998"/>
    <n v="0"/>
    <n v="-24.000800000000002"/>
    <n v="0"/>
    <s v=""/>
    <n v="71.199020000000004"/>
    <n v="-14.678100000000001"/>
    <n v="-392.87593000000004"/>
    <n v="-392.45844029122253"/>
    <n v="-407.23762029122253"/>
    <n v="-22.367239999999999"/>
    <n v="-19.320446088640718"/>
    <n v="-37.312939999999998"/>
    <n v="-33.050732140357759"/>
    <n v="-9.6524999999999999"/>
    <n v="-11.186794116071239"/>
    <n v="-63.557972345069714"/>
    <n v="-13.792118200000001"/>
    <n v="-13.667002868570872"/>
    <n v="0"/>
    <n v="0"/>
    <n v="0"/>
    <n v="2.1625528909005514"/>
    <n v="-43.510564164919096"/>
    <n v="-51.483285319340652"/>
    <n v="153.66002917579624"/>
    <n v="0.22282295866025312"/>
    <s v="N"/>
    <s v="Y"/>
  </r>
  <r>
    <n v="7215"/>
    <x v="7"/>
    <s v="MEA"/>
    <s v="EGYPT"/>
    <s v="EG"/>
    <s v="EGYPT"/>
    <s v="Local"/>
    <s v="N"/>
    <s v="DDP"/>
    <s v="EG- OBOUR CITY"/>
    <n v="43899"/>
    <x v="2"/>
    <n v="2020"/>
    <n v="2020540406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11.92"/>
    <n v="375.48"/>
    <n v="31.5"/>
    <s v="EGP"/>
    <n v="1"/>
    <n v="366.59280000000001"/>
    <n v="-204.07456999999999"/>
    <n v="-18.270620000000001"/>
    <n v="-12.52604"/>
    <n v="0"/>
    <n v="0"/>
    <n v="0"/>
    <s v=""/>
    <n v="6.5182500000000001"/>
    <n v="6.7955899999999998"/>
    <n v="-221.55739"/>
    <n v="-211.82617265369754"/>
    <n v="-229.30899265369754"/>
    <n v="-12.589499999999999"/>
    <n v="-10.874598566159362"/>
    <n v="-13.77608"/>
    <n v="-12.202456574693386"/>
    <n v="-2.8529399999999998"/>
    <n v="-3.3064234556336989"/>
    <n v="-26.383478596486448"/>
    <n v="0"/>
    <n v="0"/>
    <n v="1.7500000000000002E-2"/>
    <n v="-6.5709000000000009"/>
    <n v="-6.5613868274728118"/>
    <n v="0.16304448922213866"/>
    <n v="-1.9434903115278928"/>
    <n v="-2.2996085696456472"/>
    <n v="110.92653335269758"/>
    <n v="0.29542594373254921"/>
    <s v="Y"/>
    <s v="N"/>
  </r>
  <r>
    <n v="7215"/>
    <x v="7"/>
    <s v="MEA"/>
    <s v="EGYPT"/>
    <s v="EG"/>
    <s v="EGYPT"/>
    <s v="Local"/>
    <s v="N"/>
    <s v="EXW"/>
    <s v="EG-6TH OF OCTOBER"/>
    <n v="43901"/>
    <x v="2"/>
    <n v="2020"/>
    <n v="2020540416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77"/>
    <n v="22.059000000000001"/>
    <n v="28.64805194805195"/>
    <s v="EGP"/>
    <n v="1"/>
    <n v="21.728110000000001"/>
    <n v="-14.089790000000001"/>
    <n v="-1.07524"/>
    <n v="-0.40383000000000002"/>
    <n v="0"/>
    <n v="0"/>
    <n v="0"/>
    <s v=""/>
    <n v="0.31007000000000001"/>
    <n v="0.20766999999999999"/>
    <n v="-15.051120000000001"/>
    <n v="-14.624978943698578"/>
    <n v="-15.586308943698578"/>
    <n v="-0.82945000000000002"/>
    <n v="-0.71646497324761771"/>
    <n v="-1.41025"/>
    <n v="-1.2491590049173165"/>
    <n v="-0.26042999999999999"/>
    <n v="-0.30182613744091508"/>
    <n v="-2.2674501156058495"/>
    <n v="0"/>
    <n v="0"/>
    <n v="1.7500000000000002E-2"/>
    <n v="-0.38603250000000006"/>
    <n v="-0.38547361251524115"/>
    <n v="0.16304448922213866"/>
    <n v="-0.12554425670104677"/>
    <n v="-0.14854854015328425"/>
    <n v="3.6712187880270482"/>
    <n v="0.16642725363919705"/>
    <s v="Y"/>
    <s v="N"/>
  </r>
  <r>
    <n v="7215"/>
    <x v="7"/>
    <s v="MEA"/>
    <s v="EGYPT"/>
    <s v="EG"/>
    <s v="EGYPT"/>
    <s v="Local"/>
    <s v="N"/>
    <s v="DDP"/>
    <s v="EG-OBOUR CITY"/>
    <n v="43908"/>
    <x v="2"/>
    <n v="2020"/>
    <n v="2020540454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1900000000000004"/>
    <n v="129.97059999999999"/>
    <n v="31.019236276849636"/>
    <s v="EGP"/>
    <n v="1"/>
    <n v="128.9906"/>
    <n v="-57.344949999999997"/>
    <n v="-6.3586"/>
    <n v="-17.884869999999999"/>
    <n v="0"/>
    <n v="0"/>
    <n v="0"/>
    <s v=""/>
    <n v="22.008849999999999"/>
    <n v="-23.507069999999999"/>
    <n v="-83.086640000000003"/>
    <n v="-59.52315018729503"/>
    <n v="-85.264840187295022"/>
    <n v="-4.4582699999999997"/>
    <n v="-3.850978716355002"/>
    <n v="-9.0543899999999997"/>
    <n v="-8.02011898779174"/>
    <n v="-1.6729499999999999"/>
    <n v="-1.9388704704979414"/>
    <n v="-13.809968174644682"/>
    <n v="0"/>
    <n v="0"/>
    <n v="1.7500000000000002E-2"/>
    <n v="-2.2744854999999999"/>
    <n v="-2.2711925609852393"/>
    <n v="0.16304448922213866"/>
    <n v="-0.68315640984076098"/>
    <n v="-0.80833556265228701"/>
    <n v="27.816263514422765"/>
    <n v="0.2140196591723264"/>
    <s v="Y"/>
    <s v="N"/>
  </r>
  <r>
    <n v="7215"/>
    <x v="7"/>
    <s v="MEA"/>
    <s v="EGYPT"/>
    <s v="EG"/>
    <s v="EGYPT"/>
    <s v="Local"/>
    <s v="N"/>
    <s v="DDP"/>
    <s v="EG-OBOUR CITY"/>
    <n v="43909"/>
    <x v="2"/>
    <n v="2020"/>
    <n v="202054047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7.52"/>
    <n v="233.14789999999999"/>
    <n v="31.003710106382979"/>
    <s v="EGP"/>
    <n v="1"/>
    <n v="231.3279"/>
    <n v="-102.86830999999999"/>
    <n v="-11.406370000000001"/>
    <n v="-32.082790000000003"/>
    <n v="0"/>
    <n v="0"/>
    <n v="0"/>
    <s v=""/>
    <n v="39.480600000000003"/>
    <n v="-42.168190000000003"/>
    <n v="-149.04505999999998"/>
    <n v="-106.77567711966307"/>
    <n v="-152.95242711966307"/>
    <n v="-7.9974699999999999"/>
    <n v="-6.908080209293658"/>
    <n v="-16.242229999999999"/>
    <n v="-14.386901517063064"/>
    <n v="-3.0010300000000001"/>
    <n v="-3.4780528097542884"/>
    <n v="-24.773034536111012"/>
    <n v="0"/>
    <n v="0"/>
    <n v="1.7500000000000002E-2"/>
    <n v="-4.0800882500000002"/>
    <n v="-4.0741812078218498"/>
    <n v="0.16304448922213866"/>
    <n v="-1.2260945589504826"/>
    <n v="-1.4507597687697369"/>
    <n v="49.897497367634323"/>
    <n v="0.21401649925920124"/>
    <s v="Y"/>
    <s v="N"/>
  </r>
  <r>
    <n v="7215"/>
    <x v="7"/>
    <s v="MEA"/>
    <s v="EGYPT"/>
    <s v="EG"/>
    <s v="EGYPT"/>
    <s v="Local"/>
    <s v="N"/>
    <s v="DDP"/>
    <s v="EG- OBOUR CITY"/>
    <n v="43909"/>
    <x v="2"/>
    <n v="2020"/>
    <n v="2020540479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11.92"/>
    <n v="375.33825000000002"/>
    <n v="31.488108221476512"/>
    <s v="EGP"/>
    <n v="1"/>
    <n v="365.42935"/>
    <n v="-203.99752000000001"/>
    <n v="-18.263719999999999"/>
    <n v="-12.5213"/>
    <n v="0"/>
    <n v="0"/>
    <n v="0"/>
    <s v=""/>
    <n v="6.51579"/>
    <n v="6.7930200000000003"/>
    <n v="-221.47372999999999"/>
    <n v="-211.74619597359003"/>
    <n v="-229.22240597359004"/>
    <n v="-12.58475"/>
    <n v="-10.870495595970771"/>
    <n v="-13.77087"/>
    <n v="-12.197841706112907"/>
    <n v="-2.8518500000000002"/>
    <n v="-3.3051601968316771"/>
    <n v="-26.373497498915356"/>
    <n v="0"/>
    <n v="0"/>
    <n v="1.7500000000000002E-2"/>
    <n v="-6.5684193750000013"/>
    <n v="-6.558909793855058"/>
    <n v="0.16304448922213866"/>
    <n v="-1.9434903115278928"/>
    <n v="-2.2996085696456472"/>
    <n v="110.88382816399391"/>
    <n v="0.29542373622724011"/>
    <s v="Y"/>
    <s v="N"/>
  </r>
  <r>
    <n v="7215"/>
    <x v="7"/>
    <s v="MEA"/>
    <s v="EGYPT"/>
    <s v="EG"/>
    <s v="EGYPT"/>
    <s v="Local"/>
    <s v="N"/>
    <s v="DDP"/>
    <s v="EG- OBOUR CITY"/>
    <n v="43909"/>
    <x v="2"/>
    <n v="2020"/>
    <n v="2020540479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5099999999999998"/>
    <n v="77.788300000000007"/>
    <n v="30.991354581673313"/>
    <s v="EGP"/>
    <n v="1"/>
    <n v="77.232119999999995"/>
    <n v="-34.321350000000002"/>
    <n v="-3.80566"/>
    <n v="-10.704219999999999"/>
    <n v="0"/>
    <n v="0"/>
    <n v="0"/>
    <s v=""/>
    <n v="13.17244"/>
    <n v="-14.069140000000001"/>
    <n v="-49.727930000000001"/>
    <n v="-35.625017907953854"/>
    <n v="-51.031597907953852"/>
    <n v="-2.66831"/>
    <n v="-2.3048413439825794"/>
    <n v="-5.4191200000000004"/>
    <n v="-4.8001010790480612"/>
    <n v="-1.0012700000000001"/>
    <n v="-1.1604248997253199"/>
    <n v="-8.2653673227559601"/>
    <n v="0"/>
    <n v="0"/>
    <n v="1.7500000000000002E-2"/>
    <n v="-1.3612952500000002"/>
    <n v="-1.3593244033011167"/>
    <n v="0.16304448922213866"/>
    <n v="-0.409241667947568"/>
    <n v="-0.48422965686330316"/>
    <n v="16.647780709125776"/>
    <n v="0.21401394180263322"/>
    <s v="Y"/>
    <s v="N"/>
  </r>
  <r>
    <n v="7215"/>
    <x v="7"/>
    <s v="MEA"/>
    <s v="EGYPT"/>
    <s v="EG"/>
    <s v="EGYPT"/>
    <s v="Local"/>
    <s v="N"/>
    <s v="DDP"/>
    <s v="EG-OBOUR CITY"/>
    <n v="43909"/>
    <x v="2"/>
    <n v="2020"/>
    <n v="202054048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4700000000000002"/>
    <n v="76.548299999999998"/>
    <n v="30.99121457489878"/>
    <s v="EGP"/>
    <n v="1"/>
    <n v="76.423299999999998"/>
    <n v="-33.774239999999999"/>
    <n v="-3.7450000000000001"/>
    <n v="-10.53359"/>
    <n v="0"/>
    <n v="0"/>
    <n v="0"/>
    <s v=""/>
    <n v="12.96246"/>
    <n v="-13.84487"/>
    <n v="-48.93524"/>
    <n v="-35.057126390061327"/>
    <n v="-50.218126390061329"/>
    <n v="-2.6257700000000002"/>
    <n v="-2.268096006756763"/>
    <n v="-5.3327299999999997"/>
    <n v="-4.7235792946589052"/>
    <n v="-0.98531000000000002"/>
    <n v="-1.1419280093764468"/>
    <n v="-8.1336033107921146"/>
    <n v="0"/>
    <n v="0"/>
    <n v="1.7500000000000002E-2"/>
    <n v="-1.3395952500000001"/>
    <n v="-1.3376558199782598"/>
    <n v="0.16304448922213866"/>
    <n v="-0.4027198883786825"/>
    <n v="-0.47651284958261314"/>
    <n v="16.382401629585683"/>
    <n v="0.21401391839643313"/>
    <s v="Y"/>
    <s v="N"/>
  </r>
  <r>
    <n v="7215"/>
    <x v="7"/>
    <s v="MEA"/>
    <s v="EGYPT"/>
    <s v="EG"/>
    <s v="EGYPT"/>
    <s v="Local"/>
    <s v="N"/>
    <s v="DDP"/>
    <s v="EG- OBOUR CITY"/>
    <n v="43909"/>
    <x v="2"/>
    <n v="2020"/>
    <n v="2020540481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5.55"/>
    <n v="174.79665"/>
    <n v="31.494891891891893"/>
    <s v="EGP"/>
    <n v="1"/>
    <n v="170.90469999999999"/>
    <n v="-95.002529999999993"/>
    <n v="-8.50549"/>
    <n v="-5.8312299999999997"/>
    <n v="0"/>
    <n v="0"/>
    <n v="0"/>
    <s v=""/>
    <n v="3.03443"/>
    <n v="3.1635399999999998"/>
    <n v="-103.14127999999999"/>
    <n v="-98.611122014458147"/>
    <n v="-106.74987201445815"/>
    <n v="-5.8607699999999996"/>
    <n v="-5.0624346509861233"/>
    <n v="-6.4131600000000004"/>
    <n v="-5.6805932026063024"/>
    <n v="-1.32812"/>
    <n v="-1.5392286973775222"/>
    <n v="-12.282256550969949"/>
    <n v="0"/>
    <n v="0"/>
    <n v="1.7500000000000002E-2"/>
    <n v="-3.0589413750000003"/>
    <n v="-3.0545127218397128"/>
    <n v="0.16304448922213866"/>
    <n v="-0.90489691518286952"/>
    <n v="-1.0707070101957501"/>
    <n v="51.639301702536443"/>
    <n v="0.29542500787364312"/>
    <s v="Y"/>
    <s v="N"/>
  </r>
  <r>
    <n v="7215"/>
    <x v="7"/>
    <s v="MEA"/>
    <s v="EGYPT"/>
    <s v="EG"/>
    <s v="EGYPT"/>
    <s v="Local"/>
    <s v="N"/>
    <s v="DDP"/>
    <s v="EG- OBOUR CITY"/>
    <n v="43909"/>
    <x v="2"/>
    <n v="2020"/>
    <n v="2020540482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2.4"/>
    <n v="75.518100000000004"/>
    <n v="31.465875000000004"/>
    <s v="EGP"/>
    <n v="1"/>
    <n v="73.91028"/>
    <n v="-41.044319999999999"/>
    <n v="-3.6746599999999998"/>
    <n v="-2.5192899999999998"/>
    <n v="0"/>
    <n v="0"/>
    <n v="0"/>
    <s v=""/>
    <n v="1.31098"/>
    <n v="1.36676"/>
    <n v="-44.56053"/>
    <n v="-42.60335432667388"/>
    <n v="-46.119564326673881"/>
    <n v="-2.5320499999999999"/>
    <n v="-2.1871422454778831"/>
    <n v="-2.7707000000000002"/>
    <n v="-2.4542065980672993"/>
    <n v="-0.57379000000000002"/>
    <n v="-0.66499565872680821"/>
    <n v="-5.3063445022719913"/>
    <n v="0"/>
    <n v="0"/>
    <n v="1.7500000000000002E-2"/>
    <n v="-1.3215667500000001"/>
    <n v="-1.3196534211563187"/>
    <n v="0.16304448922213866"/>
    <n v="-0.39130677413313275"/>
    <n v="-0.46300843684140541"/>
    <n v="22.309529313056409"/>
    <n v="0.29541963202273902"/>
    <s v="Y"/>
    <s v="N"/>
  </r>
  <r>
    <n v="7215"/>
    <x v="7"/>
    <s v="MEA"/>
    <s v="EGYPT"/>
    <s v="EG"/>
    <s v="EGYPT"/>
    <s v="Local"/>
    <s v="N"/>
    <s v="DDP"/>
    <s v="EG- OBOUR CITY"/>
    <n v="43909"/>
    <x v="2"/>
    <n v="2020"/>
    <n v="202054048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5"/>
    <n v="77.431799999999996"/>
    <n v="30.972719999999999"/>
    <s v="EGP"/>
    <n v="1"/>
    <n v="76.936850000000007"/>
    <n v="-34.164059999999999"/>
    <n v="-3.7882199999999999"/>
    <n v="-10.65516"/>
    <n v="0"/>
    <n v="0"/>
    <n v="0"/>
    <s v=""/>
    <n v="13.112069999999999"/>
    <n v="-14.004659999999999"/>
    <n v="-49.50003000000001"/>
    <n v="-35.461753378244445"/>
    <n v="-50.797723378244449"/>
    <n v="-2.6560800000000002"/>
    <n v="-2.2942772754759568"/>
    <n v="-5.3942800000000002"/>
    <n v="-4.7780985194436321"/>
    <n v="-0.99668000000000001"/>
    <n v="-1.1551053053204747"/>
    <n v="-8.2274811002400643"/>
    <n v="0"/>
    <n v="0"/>
    <n v="1.7500000000000002E-2"/>
    <n v="-1.3550565000000001"/>
    <n v="-1.3530946855957953"/>
    <n v="0.16304448922213866"/>
    <n v="-0.40761122305534664"/>
    <n v="-0.48230045504313068"/>
    <n v="16.571200380876558"/>
    <n v="0.21401026943551046"/>
    <s v="Y"/>
    <s v="N"/>
  </r>
  <r>
    <n v="7215"/>
    <x v="7"/>
    <s v="MEA"/>
    <s v="EGYPT"/>
    <s v="EG"/>
    <s v="EGYPT"/>
    <s v="Local"/>
    <s v="N"/>
    <s v="DDP"/>
    <s v="EG- OBOUR CITY"/>
    <n v="43909"/>
    <x v="2"/>
    <n v="2020"/>
    <n v="2020540483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5.12"/>
    <n v="161.2107"/>
    <n v="31.486464843749999"/>
    <s v="EGP"/>
    <n v="1"/>
    <n v="157.70753999999999"/>
    <n v="-87.618520000000004"/>
    <n v="-7.8444099999999999"/>
    <n v="-5.3780000000000001"/>
    <n v="0"/>
    <n v="0"/>
    <n v="0"/>
    <s v=""/>
    <n v="2.7985799999999998"/>
    <n v="2.9176600000000001"/>
    <n v="-95.124690000000001"/>
    <n v="-90.946636541639919"/>
    <n v="-98.452806541639916"/>
    <n v="-5.40524"/>
    <n v="-4.6689554909843309"/>
    <n v="-5.9146999999999998"/>
    <n v="-5.2390716301254754"/>
    <n v="-1.22489"/>
    <n v="-1.4195899761548303"/>
    <n v="-11.327617097264637"/>
    <n v="0"/>
    <n v="0"/>
    <n v="1.7500000000000002E-2"/>
    <n v="-2.8211872500000004"/>
    <n v="-2.8171028108758689"/>
    <n v="0.16304448922213866"/>
    <n v="-0.83478778481734994"/>
    <n v="-0.98775133192833164"/>
    <n v="47.625422218291256"/>
    <n v="0.29542345649694007"/>
    <s v="Y"/>
    <s v="N"/>
  </r>
  <r>
    <n v="7215"/>
    <x v="7"/>
    <s v="MEA"/>
    <s v="EGYPT"/>
    <s v="EG"/>
    <s v="EGYPT"/>
    <s v="Local"/>
    <s v="N"/>
    <s v="DDP"/>
    <s v="EG- OBOUR CITY"/>
    <n v="43909"/>
    <x v="2"/>
    <n v="2020"/>
    <n v="2020540484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4.74"/>
    <n v="149.35095000000001"/>
    <n v="31.50863924050633"/>
    <s v="EGP"/>
    <n v="1"/>
    <n v="146.02569"/>
    <n v="-81.172709999999995"/>
    <n v="-7.2673199999999998"/>
    <n v="-4.9823599999999999"/>
    <n v="0"/>
    <n v="0"/>
    <n v="0"/>
    <s v=""/>
    <n v="2.5926999999999998"/>
    <n v="2.70302"/>
    <n v="-88.126670000000004"/>
    <n v="-84.25598781479006"/>
    <n v="-91.209947814790056"/>
    <n v="-5.0076000000000001"/>
    <n v="-4.325480740291483"/>
    <n v="-5.4795699999999998"/>
    <n v="-4.8536459553800961"/>
    <n v="-1.1347799999999999"/>
    <n v="-1.3151567186775777"/>
    <n v="-10.494283414349157"/>
    <n v="0"/>
    <n v="0"/>
    <n v="1.7500000000000002E-2"/>
    <n v="-2.6136416250000005"/>
    <n v="-2.6098576648571177"/>
    <n v="0.16304448922213866"/>
    <n v="-0.77283087891293722"/>
    <n v="-0.91444166276177574"/>
    <n v="44.12241944324191"/>
    <n v="0.29542777895448208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491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12.61"/>
    <n v="403.52"/>
    <n v="32"/>
    <s v="EGP"/>
    <n v="1"/>
    <n v="400.62"/>
    <n v="-232.58702"/>
    <n v="-25.899260000000002"/>
    <n v="-2.34816"/>
    <n v="0"/>
    <n v="-14.690630000000001"/>
    <n v="0"/>
    <s v=""/>
    <n v="39.497140000000002"/>
    <n v="-9.8444099999999999"/>
    <n v="-245.87234000000004"/>
    <n v="-241.42164433093748"/>
    <n v="-254.7069643309375"/>
    <n v="-13.39747"/>
    <n v="-11.572509476322576"/>
    <n v="-18.147169999999999"/>
    <n v="-16.074242736582434"/>
    <n v="-4.7133799999999999"/>
    <n v="-5.4625860296097235"/>
    <n v="-33.109338242514731"/>
    <n v="0"/>
    <n v="0"/>
    <n v="1.7500000000000002E-2"/>
    <n v="-7.0616000000000003"/>
    <n v="-7.0513764051928964"/>
    <n v="0.16304448922213866"/>
    <n v="-2.0559910090911684"/>
    <n v="-2.4327234952375512"/>
    <n v="106.21959752611731"/>
    <n v="0.26323254739818924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495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38"/>
    <n v="11.6312"/>
    <n v="30.608421052631577"/>
    <s v="EGP"/>
    <n v="1"/>
    <n v="11.538600000000001"/>
    <n v="-5.1318599999999996"/>
    <n v="-0.56903999999999999"/>
    <n v="-1.6005400000000001"/>
    <n v="0"/>
    <n v="0"/>
    <n v="0"/>
    <s v=""/>
    <n v="1.9696"/>
    <n v="-2.1036800000000002"/>
    <n v="-7.4355200000000004"/>
    <n v="-5.3267894299353626"/>
    <n v="-7.6304494299353625"/>
    <n v="-0.40222999999999998"/>
    <n v="-0.34743951556982244"/>
    <n v="-0.81057000000000001"/>
    <n v="-0.71797965936240327"/>
    <n v="-0.14989"/>
    <n v="-0.17371546957346987"/>
    <n v="-1.2391346445056957"/>
    <n v="0"/>
    <n v="0"/>
    <n v="1.7500000000000002E-2"/>
    <n v="-0.203546"/>
    <n v="-0.20325131156839712"/>
    <n v="0.16304448922213866"/>
    <n v="-6.195690590441269E-2"/>
    <n v="-7.330966916655586E-2"/>
    <n v="2.4850549448239883"/>
    <n v="0.21365421838021773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495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7.4"/>
    <n v="236.8"/>
    <n v="32"/>
    <s v="EGP"/>
    <n v="1"/>
    <n v="234.95259999999999"/>
    <n v="-136.49041"/>
    <n v="-15.19862"/>
    <n v="-1.37798"/>
    <n v="0"/>
    <n v="-8.6209900000000008"/>
    <n v="0"/>
    <s v=""/>
    <n v="23.178339999999999"/>
    <n v="-5.77705"/>
    <n v="-144.28671000000003"/>
    <n v="-141.67488459847772"/>
    <n v="-149.47118459847772"/>
    <n v="-7.8621100000000004"/>
    <n v="-6.7911585156668002"/>
    <n v="-10.6494"/>
    <n v="-9.4329331019085068"/>
    <n v="-2.7659799999999999"/>
    <n v="-3.2056409001989872"/>
    <n v="-19.429732517774294"/>
    <n v="0"/>
    <n v="0"/>
    <n v="1.7500000000000002E-2"/>
    <n v="-4.144000000000001"/>
    <n v="-4.1380004281068548"/>
    <n v="0.16304448922213866"/>
    <n v="-1.206529220243826"/>
    <n v="-1.4276093469276667"/>
    <n v="62.33347310871347"/>
    <n v="0.26323257224963459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49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43"/>
    <n v="13.622400000000001"/>
    <n v="31.680000000000003"/>
    <s v="EGP"/>
    <n v="1"/>
    <n v="12.5374"/>
    <n v="-5.6866000000000003"/>
    <n v="-0.70504999999999995"/>
    <n v="-1.7527600000000001"/>
    <n v="0"/>
    <n v="0"/>
    <n v="0"/>
    <s v=""/>
    <n v="1.8780399999999999"/>
    <n v="-2.31948"/>
    <n v="-8.5858500000000006"/>
    <n v="-5.9026007670260752"/>
    <n v="-8.8018507670260746"/>
    <n v="-0.46179999999999999"/>
    <n v="-0.3988950806507322"/>
    <n v="-0.80703999999999998"/>
    <n v="-0.71485288660058222"/>
    <n v="-0.15015999999999999"/>
    <n v="-0.17402838689140193"/>
    <n v="-1.2877763541427163"/>
    <n v="0"/>
    <n v="0"/>
    <n v="1.7500000000000002E-2"/>
    <n v="-0.23839200000000005"/>
    <n v="-0.23804686246555246"/>
    <n v="0.16304448922213866"/>
    <n v="-7.010913036551962E-2"/>
    <n v="-8.2955678267418481E-2"/>
    <n v="3.2117703380982392"/>
    <n v="0.23577125455853881"/>
    <s v="Y"/>
    <s v="N"/>
  </r>
  <r>
    <n v="7215"/>
    <x v="7"/>
    <s v="MEA"/>
    <s v="EGYPT"/>
    <s v="EG"/>
    <s v="EGYPT"/>
    <s v="Local"/>
    <s v="N"/>
    <s v="DDP"/>
    <s v="EG- OBOUR CITY"/>
    <n v="43912"/>
    <x v="2"/>
    <n v="2020"/>
    <n v="202054049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4"/>
    <n v="12.533300000000001"/>
    <n v="31.33325"/>
    <s v="EGP"/>
    <n v="1"/>
    <n v="12.432779999999999"/>
    <n v="-5.5298699999999998"/>
    <n v="-0.61316999999999999"/>
    <n v="-1.7246699999999999"/>
    <n v="0"/>
    <n v="0"/>
    <n v="0"/>
    <s v=""/>
    <n v="2.12235"/>
    <n v="-2.2668400000000002"/>
    <n v="-8.0122"/>
    <n v="-5.7399175084504765"/>
    <n v="-8.2222475084504758"/>
    <n v="-0.43130000000000002"/>
    <n v="-0.37254969312399483"/>
    <n v="-0.87329000000000001"/>
    <n v="-0.7735352365922662"/>
    <n v="-0.16142000000000001"/>
    <n v="-0.18707819800219833"/>
    <n v="-1.3331631277184592"/>
    <n v="0"/>
    <n v="0"/>
    <n v="1.7500000000000002E-2"/>
    <n v="-0.21933275000000002"/>
    <n v="-0.2190152059357755"/>
    <n v="0.16304448922213866"/>
    <n v="-6.5217795688855468E-2"/>
    <n v="-7.7168072806900911E-2"/>
    <n v="2.6817060850883894"/>
    <n v="0.21396648010407388"/>
    <s v="Y"/>
    <s v="N"/>
  </r>
  <r>
    <n v="7215"/>
    <x v="7"/>
    <s v="MEA"/>
    <s v="EGYPT"/>
    <s v="EG"/>
    <s v="EGYPT"/>
    <s v="Local"/>
    <s v="N"/>
    <s v="DDP"/>
    <s v="EG- OBOUR CITY"/>
    <n v="43912"/>
    <x v="2"/>
    <n v="2020"/>
    <n v="2020540497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3.5"/>
    <n v="111.904"/>
    <n v="31.972571428571428"/>
    <s v="EGP"/>
    <n v="1"/>
    <n v="111.03452"/>
    <n v="-64.50094"/>
    <n v="-7.1823699999999997"/>
    <n v="-0.65119000000000005"/>
    <n v="0"/>
    <n v="-4.0739999999999998"/>
    <n v="0"/>
    <s v=""/>
    <n v="10.953329999999999"/>
    <n v="-2.7300499999999999"/>
    <n v="-68.185220000000015"/>
    <n v="-66.950954510235093"/>
    <n v="-70.635234510235094"/>
    <n v="-3.7153800000000001"/>
    <n v="-3.2092828166914629"/>
    <n v="-5.0325600000000001"/>
    <n v="-4.4576973173456409"/>
    <n v="-1.30711"/>
    <n v="-1.5148790942302903"/>
    <n v="-9.1818592282673936"/>
    <n v="0"/>
    <n v="0"/>
    <n v="1.7500000000000002E-2"/>
    <n v="-1.9583200000000001"/>
    <n v="-1.9554847969040094"/>
    <n v="0.16304448922213866"/>
    <n v="-0.57065571227748535"/>
    <n v="-0.67522063706038304"/>
    <n v="29.456200827533117"/>
    <n v="0.26322741660291965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49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73"/>
    <n v="53.567999999999998"/>
    <n v="30.964161849710983"/>
    <s v="EGP"/>
    <n v="1"/>
    <n v="53.115189999999998"/>
    <n v="-23.634979999999999"/>
    <n v="-2.62073"/>
    <n v="-7.3713300000000004"/>
    <n v="0"/>
    <n v="0"/>
    <n v="0"/>
    <s v=""/>
    <n v="9.0710499999999996"/>
    <n v="-9.68858"/>
    <n v="-34.244570000000003"/>
    <n v="-24.53273503968029"/>
    <n v="-35.142325039680287"/>
    <n v="-1.8563099999999999"/>
    <n v="-1.603449387533046"/>
    <n v="-3.7329300000000001"/>
    <n v="-3.306522335916326"/>
    <n v="-0.69020999999999999"/>
    <n v="-0.79992097040699606"/>
    <n v="-5.7098926938563679"/>
    <n v="0"/>
    <n v="0"/>
    <n v="1.7500000000000002E-2"/>
    <n v="-0.93744000000000005"/>
    <n v="-0.93608279954741547"/>
    <n v="0.16304448922213866"/>
    <n v="-0.2820669663542999"/>
    <n v="-0.33375191488984646"/>
    <n v="11.44594755202608"/>
    <n v="0.21367136260502689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49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81"/>
    <n v="102.92400000000001"/>
    <n v="27.014173228346458"/>
    <s v="EGP"/>
    <n v="1"/>
    <n v="101.11602999999999"/>
    <n v="-59.120049999999999"/>
    <n v="-8.4609000000000005"/>
    <n v="-2.4042699999999999"/>
    <n v="0"/>
    <n v="0"/>
    <n v="0"/>
    <s v=""/>
    <n v="-1.1691"/>
    <n v="2.1871900000000002"/>
    <n v="-68.967129999999997"/>
    <n v="-61.365675883061918"/>
    <n v="-71.212755883061917"/>
    <n v="-4.2036499999999997"/>
    <n v="-3.6310422385826122"/>
    <n v="-7.0124500000000003"/>
    <n v="-6.2114270973461707"/>
    <n v="-1.3"/>
    <n v="-1.5066389381914127"/>
    <n v="-11.349108274120196"/>
    <n v="0"/>
    <n v="0"/>
    <n v="1.4999999999999999E-2"/>
    <n v="-1.54386"/>
    <n v="-1.5416248409597122"/>
    <n v="0.16304448922213866"/>
    <n v="-0.62119950393634826"/>
    <n v="-0.73502589348573111"/>
    <n v="18.085485108372449"/>
    <n v="0.17571688924228021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498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2.13"/>
    <n v="68.063999999999993"/>
    <n v="31.954929577464789"/>
    <s v="EGP"/>
    <n v="1"/>
    <n v="67.475539999999995"/>
    <n v="-39.231769999999997"/>
    <n v="-4.3685700000000001"/>
    <n v="-0.39607999999999999"/>
    <n v="0"/>
    <n v="-2.4779499999999999"/>
    <n v="0"/>
    <s v=""/>
    <n v="6.66221"/>
    <n v="-1.6605099999999999"/>
    <n v="-41.472669999999994"/>
    <n v="-40.721956123833316"/>
    <n v="-42.962856123833312"/>
    <n v="-2.25983"/>
    <n v="-1.95200318342777"/>
    <n v="-3.0609799999999998"/>
    <n v="-2.7113282970195409"/>
    <n v="-0.79503000000000001"/>
    <n v="-0.92140242694639907"/>
    <n v="-5.5847339073937095"/>
    <n v="0"/>
    <n v="0"/>
    <n v="1.7500000000000002E-2"/>
    <n v="-1.19112"/>
    <n v="-1.1893955284571998"/>
    <n v="0.16304448922213866"/>
    <n v="-0.34728476204315534"/>
    <n v="-0.41091998769674737"/>
    <n v="17.916094452619024"/>
    <n v="0.26322423678624568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499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18"/>
    <n v="129.518"/>
    <n v="30.985167464114834"/>
    <s v="EGP"/>
    <n v="1"/>
    <n v="128.548"/>
    <n v="-57.145249999999997"/>
    <n v="-6.3364500000000001"/>
    <n v="-17.822590000000002"/>
    <n v="0"/>
    <n v="0"/>
    <n v="0"/>
    <s v=""/>
    <n v="21.93224"/>
    <n v="-23.425280000000001"/>
    <n v="-82.797329999999988"/>
    <n v="-59.315864749041047"/>
    <n v="-84.967944749041052"/>
    <n v="-4.4865700000000004"/>
    <n v="-3.8754237808470244"/>
    <n v="-9.0256500000000006"/>
    <n v="-7.994661920036858"/>
    <n v="-1.66886"/>
    <n v="-1.9341303526077853"/>
    <n v="-13.804216053491668"/>
    <n v="0"/>
    <n v="0"/>
    <n v="1.7500000000000002E-2"/>
    <n v="-2.2665650000000004"/>
    <n v="-2.2632835280723969"/>
    <n v="0.16304448922213866"/>
    <n v="-0.68152596494853956"/>
    <n v="-0.80640636083211448"/>
    <n v="27.676149308562771"/>
    <n v="0.21368573718373329"/>
    <s v="Y"/>
    <s v="N"/>
  </r>
  <r>
    <n v="7215"/>
    <x v="7"/>
    <s v="MEA"/>
    <s v="EGYPT"/>
    <s v="EG"/>
    <s v="EGYPT"/>
    <s v="Local"/>
    <s v="N"/>
    <s v="DDP"/>
    <s v="EG- OBOUR CITY"/>
    <n v="43912"/>
    <x v="2"/>
    <n v="2020"/>
    <n v="202054050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3.97"/>
    <n v="123.1382"/>
    <n v="31.017178841309821"/>
    <s v="EGP"/>
    <n v="1"/>
    <n v="122.1682"/>
    <n v="-54.330359999999999"/>
    <n v="-6.02433"/>
    <n v="-16.944690000000001"/>
    <n v="0"/>
    <n v="0"/>
    <n v="0"/>
    <s v=""/>
    <n v="20.851880000000001"/>
    <n v="-22.27139"/>
    <n v="-78.718890000000002"/>
    <n v="-56.394053495727285"/>
    <n v="-80.78258349572728"/>
    <n v="-4.2386400000000002"/>
    <n v="-3.661266012666565"/>
    <n v="-8.5796700000000001"/>
    <n v="-7.5996256264626512"/>
    <n v="-1.58579"/>
    <n v="-1.8378561244573541"/>
    <n v="-13.098747763586569"/>
    <n v="0"/>
    <n v="0"/>
    <n v="1.7500000000000002E-2"/>
    <n v="-2.1549185"/>
    <n v="-2.1517986668762981"/>
    <n v="0.16304448922213866"/>
    <n v="-0.64728662221189048"/>
    <n v="-0.76589312260849152"/>
    <n v="26.339176951201356"/>
    <n v="0.21389931760575806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505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51"/>
    <n v="46.689100000000003"/>
    <n v="30.91993377483444"/>
    <s v="EGP"/>
    <n v="1"/>
    <n v="45.719099999999997"/>
    <n v="-20.599920000000001"/>
    <n v="-2.2841800000000001"/>
    <n v="-6.42476"/>
    <n v="0"/>
    <n v="0"/>
    <n v="0"/>
    <s v=""/>
    <n v="7.9062200000000002"/>
    <n v="-8.4444199999999991"/>
    <n v="-29.847059999999999"/>
    <n v="-21.38239081220339"/>
    <n v="-30.629530812203388"/>
    <n v="-1.61117"/>
    <n v="-1.3917015744738852"/>
    <n v="-3.25332"/>
    <n v="-2.8816975528293596"/>
    <n v="-0.60141"/>
    <n v="-0.6970059413982288"/>
    <n v="-4.9704050687014734"/>
    <n v="0"/>
    <n v="0"/>
    <n v="1.7500000000000002E-2"/>
    <n v="-0.81705925000000013"/>
    <n v="-0.81587633356386724"/>
    <n v="0.16304448922213866"/>
    <n v="-0.24619717872542937"/>
    <n v="-0.29130947484605091"/>
    <n v="9.9819783106852231"/>
    <n v="0.21379676007216294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50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81"/>
    <n v="25.984000000000002"/>
    <n v="32.079012345679011"/>
    <s v="EGP"/>
    <n v="1"/>
    <n v="25.984000000000002"/>
    <n v="-10.8469"/>
    <n v="-1.34484"/>
    <n v="-3.3433000000000002"/>
    <n v="0"/>
    <n v="0"/>
    <n v="0"/>
    <s v=""/>
    <n v="3.5822400000000001"/>
    <n v="-4.4242699999999999"/>
    <n v="-16.377069999999996"/>
    <n v="-11.258910466685741"/>
    <n v="-16.789080466685739"/>
    <n v="-0.88085000000000002"/>
    <n v="-0.76086342960415221"/>
    <n v="-1.53938"/>
    <n v="-1.3635386555501638"/>
    <n v="-0.28641"/>
    <n v="-0.33193573714415575"/>
    <n v="-2.4563378222984715"/>
    <n v="0"/>
    <n v="0"/>
    <n v="1.7500000000000002E-2"/>
    <n v="-0.45472000000000007"/>
    <n v="-0.45406166859767111"/>
    <n v="0.16304448922213866"/>
    <n v="-0.13206603626993232"/>
    <n v="-0.15626534743397436"/>
    <n v="6.1282546949841459"/>
    <n v="0.23584724041656963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506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1.65"/>
    <n v="54.89575"/>
    <n v="33.270151515151518"/>
    <s v="EGP"/>
    <n v="1"/>
    <n v="54.072310000000002"/>
    <n v="-30.693899999999999"/>
    <n v="-2.8591799999999998"/>
    <n v="-0.2366"/>
    <n v="0"/>
    <n v="-1.9552499999999999"/>
    <n v="0"/>
    <s v=""/>
    <n v="4.1672599999999997"/>
    <n v="-1.0004999999999999"/>
    <n v="-32.578170000000007"/>
    <n v="-31.859782239479063"/>
    <n v="-33.744052239479061"/>
    <n v="-1.7407300000000001"/>
    <n v="-1.5036133255546755"/>
    <n v="-2.5198800000000001"/>
    <n v="-2.232037435427086"/>
    <n v="-0.65205000000000002"/>
    <n v="-0.75569532280593121"/>
    <n v="-4.4913460837876933"/>
    <n v="0"/>
    <n v="0"/>
    <n v="1.7500000000000002E-2"/>
    <n v="-0.96067562500000003"/>
    <n v="-0.95928478463364375"/>
    <n v="0.16304448922213866"/>
    <n v="-0.26902340721652879"/>
    <n v="-0.31831830032846625"/>
    <n v="15.382748591771136"/>
    <n v="0.28021747752369058"/>
    <s v="Y"/>
    <s v="N"/>
  </r>
  <r>
    <n v="7215"/>
    <x v="7"/>
    <s v="MEA"/>
    <s v="EGYPT"/>
    <s v="EG"/>
    <s v="EGYPT"/>
    <s v="Local"/>
    <s v="N"/>
    <s v="DDP"/>
    <s v="EG-OBOUR CITY"/>
    <n v="43920"/>
    <x v="2"/>
    <n v="2020"/>
    <n v="202054057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6500000000000004"/>
    <n v="125.62560000000001"/>
    <n v="27.01625806451613"/>
    <s v="EGP"/>
    <n v="1"/>
    <n v="123.28434"/>
    <n v="-72.159959999999998"/>
    <n v="-10.32708"/>
    <n v="-2.9345699999999999"/>
    <n v="0"/>
    <n v="0"/>
    <n v="0"/>
    <s v=""/>
    <n v="-1.4268799999999999"/>
    <n v="2.6695500000000001"/>
    <n v="-84.178939999999983"/>
    <n v="-74.900896008963329"/>
    <n v="-86.919876008963328"/>
    <n v="-5.1375000000000002"/>
    <n v="-4.4376861776594563"/>
    <n v="-8.5607000000000006"/>
    <n v="-7.5828225445103152"/>
    <n v="-1.58771"/>
    <n v="-1.8400813142737598"/>
    <n v="-13.860590036443533"/>
    <n v="0"/>
    <n v="0"/>
    <n v="1.4999999999999999E-2"/>
    <n v="-1.8843840000000001"/>
    <n v="-1.881655839458906"/>
    <n v="0.16304448922213866"/>
    <n v="-0.75815687488294481"/>
    <n v="-0.89707884638022317"/>
    <n v="22.066399268754019"/>
    <n v="0.17565209056716161"/>
    <s v="Y"/>
    <s v="N"/>
  </r>
  <r>
    <n v="7655"/>
    <x v="33"/>
    <s v="MEA"/>
    <s v="REST OF AFRICA"/>
    <s v="KE"/>
    <s v="KENYA"/>
    <s v="Export"/>
    <s v="N"/>
    <s v="CFR"/>
    <s v="KE- MOMBASA ICD NAIROBI"/>
    <n v="43912"/>
    <x v="2"/>
    <n v="2020"/>
    <n v="2020540503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2.66"/>
    <n v="83.504130000000004"/>
    <n v="31.39253007518797"/>
    <s v="USD"/>
    <n v="15.798899328266515"/>
    <n v="76.80762"/>
    <n v="-41.823189999999997"/>
    <n v="-8.3943999999999992"/>
    <n v="-2.2635900000000002"/>
    <n v="0"/>
    <n v="0"/>
    <n v="0"/>
    <s v=""/>
    <n v="1.1168899999999999"/>
    <n v="1.36947"/>
    <n v="-49.994819999999997"/>
    <n v="-43.411809055231117"/>
    <n v="-51.583439055231118"/>
    <n v="-3.1405099999999999"/>
    <n v="-2.7127197698883303"/>
    <n v="-5.9054700000000002"/>
    <n v="-5.2308959608360688"/>
    <n v="-1.1125499999999999"/>
    <n v="-1.2893931928345046"/>
    <n v="-9.2330089235589039"/>
    <n v="-1.6700826000000002"/>
    <n v="-1.6549324298098245"/>
    <n v="0"/>
    <n v="0"/>
    <n v="0"/>
    <n v="2.1625528909005514"/>
    <n v="-5.7523906897954671"/>
    <n v="-6.8064383175669052"/>
    <n v="14.22631127383325"/>
    <n v="0.17036655880174129"/>
    <s v="N"/>
    <s v="Y"/>
  </r>
  <r>
    <n v="7655"/>
    <x v="33"/>
    <s v="MEA"/>
    <s v="REST OF AFRICA"/>
    <s v="KE"/>
    <s v="KENYA"/>
    <s v="Export"/>
    <s v="N"/>
    <s v="CFR"/>
    <s v="KE- MOMBASA ICD NAIROBI"/>
    <n v="43912"/>
    <x v="2"/>
    <n v="2020"/>
    <n v="2020540503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0.46"/>
    <n v="14.53467"/>
    <n v="31.597108695652175"/>
    <s v="USD"/>
    <n v="15.798899328266515"/>
    <n v="13.36903"/>
    <n v="-7.1678499999999996"/>
    <n v="-1.5059800000000001"/>
    <n v="-0.4133"/>
    <n v="0"/>
    <n v="0"/>
    <n v="0"/>
    <s v=""/>
    <n v="0.14022999999999999"/>
    <n v="0.22989999999999999"/>
    <n v="-8.716999999999997"/>
    <n v="-7.440114815166857"/>
    <n v="-8.989264815166857"/>
    <n v="-0.54466000000000003"/>
    <n v="-0.47046815640369821"/>
    <n v="-1.0441499999999999"/>
    <n v="-0.92487812443496964"/>
    <n v="-0.19692999999999999"/>
    <n v="-0.22823262007541145"/>
    <n v="-1.6235789009140793"/>
    <n v="-0.29069339999999999"/>
    <n v="-0.28805637205709417"/>
    <n v="0"/>
    <n v="0"/>
    <n v="0"/>
    <n v="2.1625528909005514"/>
    <n v="-0.99477432981425362"/>
    <n v="-1.1770532428875098"/>
    <n v="2.4567166689744599"/>
    <n v="0.16902459216304599"/>
    <s v="N"/>
    <s v="Y"/>
  </r>
  <r>
    <n v="7655"/>
    <x v="33"/>
    <s v="MEA"/>
    <s v="REST OF AFRICA"/>
    <s v="KE"/>
    <s v="KENYA"/>
    <s v="Export"/>
    <s v="N"/>
    <s v="CFR"/>
    <s v="KE- MOMBASA ICD NAIROBI"/>
    <n v="43912"/>
    <x v="2"/>
    <n v="2020"/>
    <n v="202054050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6.34"/>
    <n v="459.58163000000002"/>
    <n v="28.126170746634028"/>
    <s v="USD"/>
    <n v="15.798899328266515"/>
    <n v="419.46253000000002"/>
    <n v="-238.53801000000001"/>
    <n v="-25.956969999999998"/>
    <n v="-8.1829300000000007"/>
    <n v="0"/>
    <n v="0"/>
    <n v="0"/>
    <s v=""/>
    <n v="-31.319700000000001"/>
    <n v="18.016590000000001"/>
    <n v="-285.98102"/>
    <n v="-247.59867773201449"/>
    <n v="-295.04168773201451"/>
    <n v="-18.429269999999999"/>
    <n v="-15.918893769995927"/>
    <n v="-23.536960000000001"/>
    <n v="-20.848364142796441"/>
    <n v="-4.6147299999999998"/>
    <n v="-5.3482553132615829"/>
    <n v="-42.115513226053949"/>
    <n v="-9.1916326000000002"/>
    <n v="-9.1082506174468207"/>
    <n v="0"/>
    <n v="0"/>
    <n v="0"/>
    <n v="2.1625528909005514"/>
    <n v="-35.336114237315009"/>
    <n v="-41.810978236482413"/>
    <n v="71.505200188002334"/>
    <n v="0.15558759428222213"/>
    <s v="N"/>
    <s v="Y"/>
  </r>
  <r>
    <n v="7655"/>
    <x v="33"/>
    <s v="MEA"/>
    <s v="REST OF AFRICA"/>
    <s v="KE"/>
    <s v="KENYA"/>
    <s v="Export"/>
    <s v="N"/>
    <s v="CFR"/>
    <s v="KE- MOMBASA ICD NAIROBI"/>
    <n v="43912"/>
    <x v="2"/>
    <n v="2020"/>
    <n v="2020540503"/>
    <s v="ZH"/>
    <s v="manufactured"/>
    <s v="BOPP"/>
    <s v="WSS"/>
    <n v="20"/>
    <s v="WSS20"/>
    <n v="1"/>
    <s v="EG"/>
    <s v="L2"/>
    <s v="FERT"/>
    <s v="10WSS201"/>
    <s v="WHITE"/>
    <s v="STANDARD"/>
    <s v="ALIMENTARY PACKING"/>
    <s v="FLEXIBLE PACKAGING"/>
    <s v="STANDARD WHITE FILM"/>
    <n v="4.32"/>
    <n v="155.53370000000001"/>
    <n v="36.003171296296294"/>
    <s v="USD"/>
    <n v="15.798899328266515"/>
    <n v="144.2517"/>
    <n v="-42.505470000000003"/>
    <n v="-11.63988"/>
    <n v="-43.099429999999998"/>
    <n v="0"/>
    <n v="0"/>
    <n v="0"/>
    <s v=""/>
    <n v="22.391680000000001"/>
    <n v="-30.482849999999999"/>
    <n v="-105.33594999999998"/>
    <n v="-44.120004893047486"/>
    <n v="-106.95048489304747"/>
    <n v="-4.9594699999999996"/>
    <n v="-4.283906854991093"/>
    <n v="-7.0438900000000002"/>
    <n v="-6.2392757476667517"/>
    <n v="-1.28087"/>
    <n v="-1.4844681667394113"/>
    <n v="-12.007650769397255"/>
    <n v="-3.1106740000000004"/>
    <n v="-3.0824554912231563"/>
    <n v="0"/>
    <n v="0"/>
    <n v="0"/>
    <n v="2.1625528909005514"/>
    <n v="-9.3422284886903828"/>
    <n v="-11.054065237552267"/>
    <n v="22.439043608779855"/>
    <n v="0.14427126474056653"/>
    <s v="N"/>
    <s v="Y"/>
  </r>
  <r>
    <n v="7745"/>
    <x v="77"/>
    <s v="MEA"/>
    <s v="NORTH AFRICA"/>
    <s v="DZ"/>
    <s v="ALGERIA"/>
    <s v="Export"/>
    <s v="N"/>
    <s v="CFR"/>
    <s v="DZ- OURAN PORT"/>
    <n v="43901"/>
    <x v="2"/>
    <n v="2020"/>
    <n v="2020540410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24.1"/>
    <n v="836.10464999999999"/>
    <n v="34.693139004149373"/>
    <s v="USD"/>
    <n v="15.768299698227082"/>
    <n v="784.38241000000005"/>
    <n v="-399.28160000000003"/>
    <n v="-71.514499999999998"/>
    <n v="-24.90325"/>
    <n v="0"/>
    <n v="0"/>
    <n v="0"/>
    <s v=""/>
    <n v="21.78828"/>
    <n v="7.3978999999999999"/>
    <n v="-466.51317000000006"/>
    <n v="-414.44797918253414"/>
    <n v="-481.67954918253417"/>
    <n v="-71.752449999999996"/>
    <n v="-61.978560696486852"/>
    <n v="-56.203339999999997"/>
    <n v="-49.783306695571433"/>
    <n v="-10.97875"/>
    <n v="-12.723855571283824"/>
    <n v="-124.48572296334211"/>
    <n v="-16.722093000000001"/>
    <n v="-16.570398374305473"/>
    <n v="0"/>
    <n v="0"/>
    <n v="0"/>
    <n v="1.2603158897484383"/>
    <n v="-30.373612942937367"/>
    <n v="-35.93916584012581"/>
    <n v="177.42981363969241"/>
    <n v="0.21221005485341149"/>
    <s v="N"/>
    <s v="Y"/>
  </r>
  <r>
    <n v="8065"/>
    <x v="40"/>
    <s v="MEA"/>
    <s v="EGYPT"/>
    <s v="EG"/>
    <s v="EGYPT"/>
    <s v="Local"/>
    <s v="N"/>
    <s v="DDP"/>
    <s v="EG-6TH OF OCTOBER CITY"/>
    <n v="43909"/>
    <x v="2"/>
    <n v="2020"/>
    <n v="2020540488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1.18"/>
    <n v="43.809730000000002"/>
    <n v="37.126889830508475"/>
    <s v="EGP"/>
    <n v="1"/>
    <n v="42.933540000000001"/>
    <n v="-19.334599999999998"/>
    <n v="-3.4828600000000001"/>
    <n v="-1.20764"/>
    <n v="0"/>
    <n v="0"/>
    <n v="0"/>
    <s v=""/>
    <n v="0.93508000000000002"/>
    <n v="0.41399000000000002"/>
    <n v="-22.676030000000001"/>
    <n v="-20.069008685355456"/>
    <n v="-23.410438685355455"/>
    <n v="-3.3547600000000002"/>
    <n v="-2.8977853199736909"/>
    <n v="-2.7506900000000001"/>
    <n v="-2.4364823139415095"/>
    <n v="-0.53698000000000001"/>
    <n v="-0.62233459771540367"/>
    <n v="-5.9566022316306038"/>
    <n v="0"/>
    <n v="0"/>
    <n v="0"/>
    <n v="0"/>
    <n v="0"/>
    <n v="0.16304448922213866"/>
    <n v="-0.1923924972821236"/>
    <n v="-0.22764581478035767"/>
    <n v="14.215043268233584"/>
    <n v="0.32447228659554816"/>
    <s v="N"/>
    <s v="N"/>
  </r>
  <r>
    <n v="8225"/>
    <x v="78"/>
    <s v="EUROPE"/>
    <s v="EUROPE INCL TURKEY"/>
    <s v="GB"/>
    <s v="UNITED KINGDOM"/>
    <s v="Export"/>
    <s v="N"/>
    <s v="DDP"/>
    <s v="GB- HULL VAT EXC"/>
    <n v="43912"/>
    <x v="2"/>
    <n v="2020"/>
    <n v="202054049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6.440000000000001"/>
    <n v="390.18356"/>
    <n v="23.733793187347931"/>
    <s v="GBP"/>
    <n v="18.399399916998092"/>
    <n v="354.60187999999999"/>
    <n v="-254.95133999999999"/>
    <n v="-36.487029999999997"/>
    <n v="-10.36825"/>
    <n v="0"/>
    <n v="0"/>
    <n v="0"/>
    <s v=""/>
    <n v="-5.0415299999999998"/>
    <n v="9.43201"/>
    <n v="-297.41613999999998"/>
    <n v="-264.63545440831524"/>
    <n v="-307.10025440831521"/>
    <n v="-18.291989999999998"/>
    <n v="-15.800313612629681"/>
    <n v="-30.2728"/>
    <n v="-26.814778035143373"/>
    <n v="-5.62622"/>
    <n v="-6.5205247129471458"/>
    <n v="-49.135616360720199"/>
    <n v="-7.8036712000000001"/>
    <n v="-7.7328801224879218"/>
    <n v="0.01"/>
    <n v="-3.9018356000000001"/>
    <n v="-3.896186627220696"/>
    <n v="1.654058623318966"/>
    <n v="-27.192723767363802"/>
    <n v="-32.175421835921618"/>
    <n v="-9.8567993546656432"/>
    <n v="-2.5261954539206221E-2"/>
    <s v="Y"/>
    <s v="Y"/>
  </r>
  <r>
    <n v="8225"/>
    <x v="78"/>
    <s v="EUROPE"/>
    <s v="EUROPE INCL TURKEY"/>
    <s v="GB"/>
    <s v="UNITED KINGDOM"/>
    <s v="Export"/>
    <s v="N"/>
    <s v="DDP"/>
    <s v="GB- HULL VAT EXC"/>
    <n v="43912"/>
    <x v="2"/>
    <n v="2020"/>
    <n v="202054049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08"/>
    <n v="70.89528"/>
    <n v="23.01794805194805"/>
    <s v="GBP"/>
    <n v="18.399399916998092"/>
    <n v="64.223290000000006"/>
    <n v="-43.271360000000001"/>
    <n v="-4.9529899999999998"/>
    <n v="-1.59084"/>
    <n v="0"/>
    <n v="0"/>
    <n v="0"/>
    <s v=""/>
    <n v="-6.8212099999999998"/>
    <n v="3.1104400000000001"/>
    <n v="-53.525960000000005"/>
    <n v="-44.914986587110299"/>
    <n v="-55.169586587110302"/>
    <n v="-3.2713999999999999"/>
    <n v="-2.8257803526219258"/>
    <n v="-4.2344600000000003"/>
    <n v="-3.7507632263514843"/>
    <n v="-0.83816000000000002"/>
    <n v="-0.97138807110347258"/>
    <n v="-7.5479316500768832"/>
    <n v="-1.4179056000000001"/>
    <n v="-1.4050430558637979"/>
    <n v="0.01"/>
    <n v="-0.70895280000000005"/>
    <n v="-0.70792639717846362"/>
    <n v="1.654058623318966"/>
    <n v="-5.0945005598224151"/>
    <n v="-6.0279987381167013"/>
    <n v="3.6793571653850776E-2"/>
    <n v="5.1898478507808664E-4"/>
    <s v="Y"/>
    <s v="Y"/>
  </r>
  <r>
    <n v="8225"/>
    <x v="78"/>
    <s v="EUROPE"/>
    <s v="EUROPE INCL TURKEY"/>
    <s v="GB"/>
    <s v="UNITED KINGDOM"/>
    <s v="Export"/>
    <s v="N"/>
    <s v="DDP"/>
    <s v="GB- HULL VAT EXC"/>
    <n v="43912"/>
    <x v="2"/>
    <n v="2020"/>
    <n v="2020540493"/>
    <s v="ZH"/>
    <s v="manufactured"/>
    <s v="BOPP"/>
    <s v="D440"/>
    <n v="20"/>
    <s v="D44020"/>
    <n v="1"/>
    <s v="EG"/>
    <s v="L2"/>
    <s v="FERT"/>
    <s v="1D440201"/>
    <s v="MATT"/>
    <s v="VALUE ADDED"/>
    <s v="ALIMENTARY PACKING"/>
    <s v="FLEXIBLE PACKAGING"/>
    <s v="MATT FILMS VALUE ADDED"/>
    <n v="1.27"/>
    <n v="38.522640000000003"/>
    <n v="30.332787401574805"/>
    <s v="GBP"/>
    <n v="18.399399916998092"/>
    <n v="35.776159999999997"/>
    <n v="-18.460339999999999"/>
    <n v="-1.57887"/>
    <n v="-4.9593499999999997"/>
    <n v="0"/>
    <n v="0"/>
    <n v="0"/>
    <s v=""/>
    <n v="5.0115299999999996"/>
    <n v="-4.7686299999999999"/>
    <n v="-24.755659999999999"/>
    <n v="-19.16154064705837"/>
    <n v="-25.45686064705837"/>
    <n v="-1.35514"/>
    <n v="-1.1705471623928827"/>
    <n v="-2.0577200000000002"/>
    <n v="-1.8226693618850991"/>
    <n v="-0.38650000000000001"/>
    <n v="-0.44793534585460076"/>
    <n v="-3.4411518701325825"/>
    <n v="-0.77045280000000005"/>
    <n v="-0.76346363009696805"/>
    <n v="0.01"/>
    <n v="-0.38522640000000002"/>
    <n v="-0.38466867956516948"/>
    <n v="1.654058623318966"/>
    <n v="-2.1006544516150867"/>
    <n v="-2.4855709082494188"/>
    <n v="5.990924264897493"/>
    <n v="0.15551697040746668"/>
    <s v="Y"/>
    <s v="Y"/>
  </r>
  <r>
    <n v="8325"/>
    <x v="62"/>
    <s v="MEA"/>
    <s v="EGYPT"/>
    <s v="EG"/>
    <s v="EGYPT"/>
    <s v="Local"/>
    <s v="N"/>
    <s v="DDP"/>
    <s v="EG-EL OBOUR"/>
    <n v="43914"/>
    <x v="2"/>
    <n v="2020"/>
    <n v="2020540547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0.62"/>
    <n v="18.510000000000002"/>
    <n v="29.854838709677423"/>
    <s v="EGP"/>
    <n v="1"/>
    <n v="18.014800000000001"/>
    <n v="-10.15521"/>
    <n v="-0.69903999999999999"/>
    <n v="-0.25063999999999997"/>
    <n v="0"/>
    <n v="0"/>
    <n v="0"/>
    <s v=""/>
    <n v="-4.9840000000000002E-2"/>
    <n v="0.30225999999999997"/>
    <n v="-10.85247"/>
    <n v="-10.540947197853001"/>
    <n v="-11.238207197853001"/>
    <n v="-0.69843"/>
    <n v="-0.60329209869833456"/>
    <n v="-1.0454699999999999"/>
    <n v="-0.92604734257820021"/>
    <n v="-0.19267000000000001"/>
    <n v="-0.22329548017026113"/>
    <n v="-1.7526349214467958"/>
    <n v="0"/>
    <n v="0"/>
    <n v="0"/>
    <n v="0"/>
    <n v="0"/>
    <n v="0.16304448922213866"/>
    <n v="-0.10108758331772597"/>
    <n v="-0.1196105128506964"/>
    <n v="5.3995473678495083"/>
    <n v="0.29170974434627273"/>
    <s v="N"/>
    <s v="N"/>
  </r>
  <r>
    <n v="8450"/>
    <x v="19"/>
    <s v="MEA"/>
    <s v="EGYPT"/>
    <s v="EG"/>
    <s v="EGYPT"/>
    <s v="Local"/>
    <s v="N"/>
    <s v="DDP"/>
    <s v="EG- MANSOURA"/>
    <n v="43892"/>
    <x v="2"/>
    <n v="2020"/>
    <n v="202054037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.35"/>
    <n v="69.404650000000004"/>
    <n v="29.533893617021278"/>
    <s v="EGP"/>
    <n v="1"/>
    <n v="66.558199999999999"/>
    <n v="-35.223689999999998"/>
    <n v="-6.4423000000000004"/>
    <n v="-2.00413"/>
    <n v="0"/>
    <n v="0"/>
    <n v="0"/>
    <s v=""/>
    <n v="-1.3008500000000001"/>
    <n v="1.18553"/>
    <n v="-43.785439999999994"/>
    <n v="-36.561632541674932"/>
    <n v="-45.123382541674928"/>
    <n v="-2.5281199999999999"/>
    <n v="-2.1837475775113235"/>
    <n v="-4.3294199999999998"/>
    <n v="-3.8348760709584315"/>
    <n v="-0.82818000000000003"/>
    <n v="-0.95982171987028009"/>
    <n v="-6.9784453683400347"/>
    <n v="0"/>
    <n v="0"/>
    <n v="0"/>
    <n v="0"/>
    <n v="0"/>
    <n v="0.16304448922213866"/>
    <n v="-0.38315454967202583"/>
    <n v="-0.45336242774054286"/>
    <n v="16.849459662244499"/>
    <n v="0.24277133682317392"/>
    <s v="N"/>
    <s v="N"/>
  </r>
  <r>
    <n v="8450"/>
    <x v="19"/>
    <s v="MEA"/>
    <s v="EGYPT"/>
    <s v="EG"/>
    <s v="EGYPT"/>
    <s v="Local"/>
    <s v="N"/>
    <s v="DDP"/>
    <s v="EG- MANSOURA"/>
    <n v="43892"/>
    <x v="2"/>
    <n v="2020"/>
    <n v="2020540379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7.92"/>
    <n v="233.7816"/>
    <n v="29.517878787878789"/>
    <s v="EGP"/>
    <n v="1"/>
    <n v="224.23246"/>
    <n v="-118.64697"/>
    <n v="-21.700119999999998"/>
    <n v="-6.7507099999999998"/>
    <n v="0"/>
    <n v="0"/>
    <n v="0"/>
    <s v=""/>
    <n v="-4.3818000000000001"/>
    <n v="3.9933000000000001"/>
    <n v="-147.48629999999997"/>
    <n v="-123.15367638436319"/>
    <n v="-151.99300638436318"/>
    <n v="-8.5157000000000007"/>
    <n v="-7.3557185757848433"/>
    <n v="-14.58314"/>
    <n v="-12.917327176720381"/>
    <n v="-2.7896399999999999"/>
    <n v="-3.2330617288740711"/>
    <n v="-23.506107481379296"/>
    <n v="0"/>
    <n v="0"/>
    <n v="0"/>
    <n v="0"/>
    <n v="0"/>
    <n v="0.16304448922213866"/>
    <n v="-1.2913123546393381"/>
    <n v="-1.527927841576638"/>
    <n v="56.754558292680876"/>
    <n v="0.24276743033960277"/>
    <s v="N"/>
    <s v="N"/>
  </r>
  <r>
    <n v="8455"/>
    <x v="38"/>
    <s v="MEA"/>
    <s v="EGYPT"/>
    <s v="EG"/>
    <s v="EGYPT"/>
    <s v="Local"/>
    <s v="N"/>
    <s v="DDP"/>
    <s v="EG- ALEXANDRIA"/>
    <n v="43906"/>
    <x v="2"/>
    <n v="2020"/>
    <n v="2020540441"/>
    <s v="ZH"/>
    <s v="manufactured"/>
    <s v="BOPP"/>
    <s v="TSS"/>
    <n v="20"/>
    <s v="TSS20"/>
    <n v="1"/>
    <s v="EG"/>
    <s v="L2"/>
    <s v="FERT"/>
    <s v="90TSS201"/>
    <s v="TRANSPARENT COMMODITIES"/>
    <s v="STANDARD"/>
    <s v="ALIMENTARY PACKING"/>
    <s v="FLEXIBLE PACKAGING"/>
    <s v="STANDARD GRADE COEX"/>
    <n v="2.7"/>
    <n v="75.599999999999994"/>
    <n v="27.999999999999996"/>
    <s v="EGP"/>
    <n v="1"/>
    <n v="72.024180000000001"/>
    <n v="-11.28023"/>
    <n v="-1.6143700000000001"/>
    <n v="-0.45873000000000003"/>
    <n v="0"/>
    <n v="0"/>
    <n v="0"/>
    <s v=""/>
    <n v="-33.746659999999999"/>
    <n v="0.41735"/>
    <n v="-46.682639999999999"/>
    <n v="-11.708700145997703"/>
    <n v="-47.111110145997706"/>
    <n v="-9.6579200000000007"/>
    <n v="-8.3423490197451713"/>
    <n v="-1.49919"/>
    <n v="-1.3279395061740769"/>
    <n v="-0.34638000000000002"/>
    <n v="-0.40143815031595503"/>
    <n v="-10.071726676235205"/>
    <n v="0"/>
    <n v="0"/>
    <n v="0"/>
    <n v="0"/>
    <n v="0"/>
    <n v="0.16304448922213866"/>
    <n v="-0.44022012089977441"/>
    <n v="-0.52088449144658122"/>
    <n v="17.896278686320503"/>
    <n v="0.23672326304656752"/>
    <s v="N"/>
    <s v="N"/>
  </r>
  <r>
    <n v="8455"/>
    <x v="38"/>
    <s v="MEA"/>
    <s v="EGYPT"/>
    <s v="EG"/>
    <s v="EGYPT"/>
    <s v="Local"/>
    <s v="N"/>
    <s v="DDP"/>
    <s v="EG- ALEXANDRIA"/>
    <n v="43906"/>
    <x v="2"/>
    <n v="2020"/>
    <n v="2020540441"/>
    <s v="ZH"/>
    <s v="manufactured"/>
    <s v="BOPP"/>
    <s v="TSS"/>
    <n v="35"/>
    <s v="TSS35"/>
    <n v="1"/>
    <s v="EG"/>
    <s v="L2"/>
    <s v="FERT"/>
    <s v="90TSS351"/>
    <s v="TRANSPARENT COMMODITIES"/>
    <s v="STANDARD"/>
    <s v="ALIMENTARY PACKING"/>
    <s v="FLEXIBLE PACKAGING"/>
    <s v="STANDARD GRADE COEX"/>
    <n v="0.5"/>
    <n v="14"/>
    <n v="28"/>
    <s v="EGP"/>
    <n v="1"/>
    <n v="13.337809999999999"/>
    <n v="-4.9315100000000003"/>
    <n v="-0.38601999999999997"/>
    <n v="-0.13983000000000001"/>
    <n v="0"/>
    <n v="0"/>
    <n v="0"/>
    <s v=""/>
    <n v="-3.3555199999999998"/>
    <n v="0.24765999999999999"/>
    <n v="-8.5652200000000001"/>
    <n v="-5.1188293019724895"/>
    <n v="-8.7525393019724902"/>
    <n v="-1.78112"/>
    <n v="-1.5385015289056565"/>
    <n v="-0.58935000000000004"/>
    <n v="-0.52202932781281375"/>
    <n v="-0.11457000000000001"/>
    <n v="-0.13278124857583859"/>
    <n v="-2.193312105294309"/>
    <n v="0"/>
    <n v="0"/>
    <n v="0"/>
    <n v="0"/>
    <n v="0"/>
    <n v="0.16304448922213866"/>
    <n v="-8.1522244611069328E-2"/>
    <n v="-9.6460091008626139E-2"/>
    <n v="2.9576885017245749"/>
    <n v="0.2112634644088982"/>
    <s v="N"/>
    <s v="N"/>
  </r>
  <r>
    <n v="8455"/>
    <x v="38"/>
    <s v="MEA"/>
    <s v="EGYPT"/>
    <s v="EG"/>
    <s v="EGYPT"/>
    <s v="Local"/>
    <s v="N"/>
    <s v="DDP"/>
    <s v="EG- ALEXANDRIA"/>
    <n v="43921"/>
    <x v="2"/>
    <n v="2020"/>
    <n v="2020540586"/>
    <s v="ZH"/>
    <s v="manufactured"/>
    <s v="BOPP"/>
    <s v="TSS"/>
    <n v="20"/>
    <s v="TSS20"/>
    <n v="1"/>
    <s v="EG"/>
    <s v="L2"/>
    <s v="FERT"/>
    <s v="90TSS201"/>
    <s v="TRANSPARENT COMMODITIES"/>
    <s v="STANDARD"/>
    <s v="ALIMENTARY PACKING"/>
    <s v="FLEXIBLE PACKAGING"/>
    <s v="STANDARD GRADE COEX"/>
    <n v="2.5"/>
    <n v="70"/>
    <n v="28"/>
    <s v="EGP"/>
    <n v="1"/>
    <n v="66.931250000000006"/>
    <n v="-10.44468"/>
    <n v="-1.4947900000000001"/>
    <n v="-0.42475000000000002"/>
    <n v="0"/>
    <n v="0"/>
    <n v="0"/>
    <s v=""/>
    <n v="-31.24689"/>
    <n v="0.38643"/>
    <n v="-43.224679999999999"/>
    <n v="-10.841412474825363"/>
    <n v="-43.621412474825362"/>
    <n v="-8.9354999999999993"/>
    <n v="-7.7183347621364602"/>
    <n v="-1.38737"/>
    <n v="-1.2288925571013207"/>
    <n v="-0.32024999999999998"/>
    <n v="-0.3711547076583076"/>
    <n v="-9.3183820268960886"/>
    <n v="0"/>
    <n v="0"/>
    <n v="0"/>
    <n v="0"/>
    <n v="0"/>
    <n v="0.16304448922213866"/>
    <n v="-0.40761122305534664"/>
    <n v="-0.48230045504313068"/>
    <n v="16.577905043235418"/>
    <n v="0.23682721490336311"/>
    <s v="N"/>
    <s v="N"/>
  </r>
  <r>
    <n v="8455"/>
    <x v="38"/>
    <s v="MEA"/>
    <s v="EGYPT"/>
    <s v="EG"/>
    <s v="EGYPT"/>
    <s v="Local"/>
    <s v="N"/>
    <s v="DDP"/>
    <s v="EG- ALEXANDRIA"/>
    <n v="43921"/>
    <x v="2"/>
    <n v="2020"/>
    <n v="2020540586"/>
    <s v="ZH"/>
    <s v="manufactured"/>
    <s v="BOPP"/>
    <s v="TSS"/>
    <n v="35"/>
    <s v="TSS35"/>
    <n v="1"/>
    <s v="EG"/>
    <s v="L2"/>
    <s v="FERT"/>
    <s v="90TSS351"/>
    <s v="TRANSPARENT COMMODITIES"/>
    <s v="STANDARD"/>
    <s v="ALIMENTARY PACKING"/>
    <s v="FLEXIBLE PACKAGING"/>
    <s v="STANDARD GRADE COEX"/>
    <n v="1.5"/>
    <n v="42"/>
    <n v="28"/>
    <s v="EGP"/>
    <n v="1"/>
    <n v="40.158749999999998"/>
    <n v="-14.79452"/>
    <n v="-1.15805"/>
    <n v="-0.41948000000000002"/>
    <n v="0"/>
    <n v="0"/>
    <n v="0"/>
    <s v=""/>
    <n v="-10.06654"/>
    <n v="0.74297000000000002"/>
    <n v="-25.695619999999998"/>
    <n v="-15.356477526075794"/>
    <n v="-26.257577526075792"/>
    <n v="-5.34335"/>
    <n v="-4.6154959488849938"/>
    <n v="-1.76806"/>
    <n v="-1.5660968411516474"/>
    <n v="-0.34371000000000002"/>
    <n v="-0.39834374572751574"/>
    <n v="-6.5799365357641566"/>
    <n v="0"/>
    <n v="0"/>
    <n v="0"/>
    <n v="0"/>
    <n v="0"/>
    <n v="0.16304448922213866"/>
    <n v="-0.24456673383320798"/>
    <n v="-0.28938027302587843"/>
    <n v="8.8731056651341724"/>
    <n v="0.21126442059843267"/>
    <s v="N"/>
    <s v="N"/>
  </r>
  <r>
    <n v="8592"/>
    <x v="8"/>
    <s v="MEA"/>
    <s v="EGYPT"/>
    <s v="EG"/>
    <s v="EGYPT"/>
    <s v="Local"/>
    <s v="N"/>
    <s v="DDP"/>
    <s v="EG- 6TH OF OCTOBER"/>
    <n v="43892"/>
    <x v="2"/>
    <n v="2020"/>
    <n v="2020540375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9.8000000000000007"/>
    <n v="304.52328"/>
    <n v="31.073804081632652"/>
    <s v="EGP"/>
    <n v="1"/>
    <n v="303.81828000000002"/>
    <n v="-129.28594000000001"/>
    <n v="-16.95007"/>
    <n v="-39.592190000000002"/>
    <n v="0"/>
    <n v="0"/>
    <n v="0"/>
    <s v=""/>
    <n v="38.934220000000003"/>
    <n v="-52.58999"/>
    <n v="-199.48397000000003"/>
    <n v="-134.19675880309626"/>
    <n v="-204.39478880309625"/>
    <n v="-10.7067"/>
    <n v="-9.2482675617219456"/>
    <n v="-17.21611"/>
    <n v="-15.249536490797421"/>
    <n v="-3.2134499999999999"/>
    <n v="-3.7242376122547651"/>
    <n v="-28.222041664774132"/>
    <n v="0"/>
    <n v="0"/>
    <n v="0"/>
    <n v="0"/>
    <n v="0"/>
    <n v="0.16304448922213866"/>
    <n v="-1.5978359943769589"/>
    <n v="-1.8906177837690723"/>
    <n v="70.01583174836054"/>
    <n v="0.2299194719968882"/>
    <s v="N"/>
    <s v="N"/>
  </r>
  <r>
    <n v="8592"/>
    <x v="8"/>
    <s v="MEA"/>
    <s v="EGYPT"/>
    <s v="EG"/>
    <s v="EGYPT"/>
    <s v="Local"/>
    <s v="N"/>
    <s v="DDP"/>
    <s v="EG- 6TH OF OCTOBER"/>
    <n v="43892"/>
    <x v="2"/>
    <n v="2020"/>
    <n v="202054037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6399999999999997"/>
    <n v="121.05032"/>
    <n v="26.08843103448276"/>
    <s v="EGP"/>
    <n v="1"/>
    <n v="120.77531999999999"/>
    <n v="-61.742089999999997"/>
    <n v="-8.5613100000000006"/>
    <n v="-3.1266699999999998"/>
    <n v="0"/>
    <n v="0"/>
    <n v="0"/>
    <s v=""/>
    <n v="-11.46912"/>
    <n v="3.6327699999999998"/>
    <n v="-81.266420000000011"/>
    <n v="-64.087311889669209"/>
    <n v="-83.611641889669215"/>
    <n v="-4.976"/>
    <n v="-4.2981851912473878"/>
    <n v="-6.4872300000000003"/>
    <n v="-5.7462022843253067"/>
    <n v="-1.28041"/>
    <n v="-1.4839350483458975"/>
    <n v="-11.528322523918591"/>
    <n v="0"/>
    <n v="0"/>
    <n v="0"/>
    <n v="0"/>
    <n v="0"/>
    <n v="0.16304448922213866"/>
    <n v="-0.75652642999072328"/>
    <n v="-0.89514964456005042"/>
    <n v="25.015205941852145"/>
    <n v="0.20665129957402958"/>
    <s v="N"/>
    <s v="N"/>
  </r>
  <r>
    <n v="8592"/>
    <x v="8"/>
    <s v="MEA"/>
    <s v="EGYPT"/>
    <s v="EG"/>
    <s v="EGYPT"/>
    <s v="Local"/>
    <s v="N"/>
    <s v="DDP"/>
    <s v="EG- 6TH OF OCTOBER"/>
    <n v="43893"/>
    <x v="2"/>
    <n v="2020"/>
    <n v="202054037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95"/>
    <n v="77.869439999999997"/>
    <n v="26.396420338983049"/>
    <s v="EGP"/>
    <n v="1"/>
    <n v="77.669539999999998"/>
    <n v="-44.73"/>
    <n v="-6.8623900000000004"/>
    <n v="-2.1303100000000001"/>
    <n v="0"/>
    <n v="0"/>
    <n v="0"/>
    <s v=""/>
    <n v="-1.15324"/>
    <n v="0.97850000000000004"/>
    <n v="-53.897439999999996"/>
    <n v="-46.429031813223425"/>
    <n v="-55.596471813223424"/>
    <n v="-3.1495000000000002"/>
    <n v="-2.7204851808347361"/>
    <n v="-5.1067299999999998"/>
    <n v="-4.5233949761967081"/>
    <n v="-0.95889000000000002"/>
    <n v="-1.1113084703402798"/>
    <n v="-8.3551886273717244"/>
    <n v="0"/>
    <n v="0"/>
    <n v="0"/>
    <n v="0"/>
    <n v="0"/>
    <n v="0.16304448922213866"/>
    <n v="-0.48098124320530905"/>
    <n v="-0.5691145369508942"/>
    <n v="13.348665022453956"/>
    <n v="0.17142366790430183"/>
    <s v="N"/>
    <s v="N"/>
  </r>
  <r>
    <n v="8592"/>
    <x v="8"/>
    <s v="MEA"/>
    <s v="EGYPT"/>
    <s v="EG"/>
    <s v="EGYPT"/>
    <s v="Local"/>
    <s v="N"/>
    <s v="DDP"/>
    <s v="EG- 6TH OF OCTOBER"/>
    <n v="43893"/>
    <x v="2"/>
    <n v="2020"/>
    <n v="2020540376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.1100000000000001"/>
    <n v="29.25384"/>
    <n v="26.354810810810807"/>
    <s v="EGP"/>
    <n v="1"/>
    <n v="29.178740000000001"/>
    <n v="-17.08154"/>
    <n v="-2.4917799999999999"/>
    <n v="-0.72652000000000005"/>
    <n v="0"/>
    <n v="0"/>
    <n v="0"/>
    <s v=""/>
    <n v="-0.36530000000000001"/>
    <n v="0.56272"/>
    <n v="-20.102420000000002"/>
    <n v="-17.730368076880136"/>
    <n v="-20.751248076880138"/>
    <n v="-1.2142900000000001"/>
    <n v="-1.048883299011212"/>
    <n v="-2.0060600000000002"/>
    <n v="-1.7769104154613951"/>
    <n v="-0.37326999999999999"/>
    <n v="-0.4326023972759297"/>
    <n v="-3.2583961117485369"/>
    <n v="0"/>
    <n v="0"/>
    <n v="0"/>
    <n v="0"/>
    <n v="0"/>
    <n v="0.16304448922213866"/>
    <n v="-0.18097938303657393"/>
    <n v="-0.21414140203915005"/>
    <n v="5.0300544093321751"/>
    <n v="0.17194509880864103"/>
    <s v="N"/>
    <s v="N"/>
  </r>
  <r>
    <n v="8592"/>
    <x v="8"/>
    <s v="MEA"/>
    <s v="EGYPT"/>
    <s v="EG"/>
    <s v="EGYPT"/>
    <s v="Local"/>
    <s v="N"/>
    <s v="DDP"/>
    <s v="EG- 6TH OF OCTOBER"/>
    <n v="43895"/>
    <x v="2"/>
    <n v="2020"/>
    <n v="202054038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55"/>
    <n v="40.996560000000002"/>
    <n v="26.449393548387096"/>
    <s v="EGP"/>
    <n v="1"/>
    <n v="40.90204"/>
    <n v="-24.083829999999999"/>
    <n v="-3.44672"/>
    <n v="-0.97943000000000002"/>
    <n v="0"/>
    <n v="0"/>
    <n v="0"/>
    <s v=""/>
    <n v="-0.47625000000000001"/>
    <n v="0.89098999999999995"/>
    <n v="-28.09524"/>
    <n v="-24.998634233272181"/>
    <n v="-29.010044233272183"/>
    <n v="-1.7125600000000001"/>
    <n v="-1.4792805528783413"/>
    <n v="-2.8568600000000002"/>
    <n v="-2.5305246550527105"/>
    <n v="-0.52969999999999995"/>
    <n v="-0.61389741966153166"/>
    <n v="-4.6237026275925839"/>
    <n v="0"/>
    <n v="0"/>
    <n v="0"/>
    <n v="0"/>
    <n v="0"/>
    <n v="0.16304448922213866"/>
    <n v="-0.2527189582943149"/>
    <n v="-0.29902628212674098"/>
    <n v="7.0637868570084947"/>
    <n v="0.17230194087036801"/>
    <s v="N"/>
    <s v="N"/>
  </r>
  <r>
    <n v="8592"/>
    <x v="8"/>
    <s v="MEA"/>
    <s v="EGYPT"/>
    <s v="EG"/>
    <s v="EGYPT"/>
    <s v="Local"/>
    <s v="N"/>
    <s v="DDP"/>
    <s v="EG- 6TH OF OCTOBER"/>
    <n v="43895"/>
    <x v="2"/>
    <n v="2020"/>
    <n v="202054038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91"/>
    <n v="101.85544"/>
    <n v="26.049984654731457"/>
    <s v="EGP"/>
    <n v="1"/>
    <n v="101.62703"/>
    <n v="-54.824449999999999"/>
    <n v="-6.2754099999999999"/>
    <n v="-2.01559"/>
    <n v="0"/>
    <n v="0"/>
    <n v="0"/>
    <s v=""/>
    <n v="-8.6423799999999993"/>
    <n v="3.9409000000000001"/>
    <n v="-67.816929999999999"/>
    <n v="-56.906911093057836"/>
    <n v="-69.899391093057829"/>
    <n v="-4.1675899999999997"/>
    <n v="-3.5998942164772303"/>
    <n v="-5.3597299999999999"/>
    <n v="-4.7474951203158939"/>
    <n v="-1.0586500000000001"/>
    <n v="-1.22692562455103"/>
    <n v="-9.5743149613441538"/>
    <n v="0"/>
    <n v="0"/>
    <n v="0"/>
    <n v="0"/>
    <n v="0"/>
    <n v="0.16304448922213866"/>
    <n v="-0.63750395285856221"/>
    <n v="-0.75431791168745643"/>
    <n v="21.627416033910563"/>
    <n v="0.21233442252972018"/>
    <s v="N"/>
    <s v="N"/>
  </r>
  <r>
    <n v="8592"/>
    <x v="8"/>
    <s v="MEA"/>
    <s v="EGYPT"/>
    <s v="EG"/>
    <s v="EGYPT"/>
    <s v="Local"/>
    <s v="N"/>
    <s v="DDP"/>
    <s v="EG- 6TH OF OCTOBER"/>
    <n v="43895"/>
    <x v="2"/>
    <n v="2020"/>
    <n v="202054038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82"/>
    <n v="87.977959999999996"/>
    <n v="31.197858156028371"/>
    <s v="EGP"/>
    <n v="1"/>
    <n v="87.810890000000001"/>
    <n v="-52.967959999999998"/>
    <n v="-6.0192600000000001"/>
    <n v="-0.60692999999999997"/>
    <n v="0"/>
    <n v="-3.3622999999999998"/>
    <n v="0"/>
    <s v=""/>
    <n v="9.9743700000000004"/>
    <n v="-2.05626"/>
    <n v="-55.038339999999998"/>
    <n v="-54.979903865896397"/>
    <n v="-57.050283865896397"/>
    <n v="-2.9962399999999998"/>
    <n v="-2.5881017679708744"/>
    <n v="-5.2273300000000003"/>
    <n v="-4.6302189974645893"/>
    <n v="-1.3523000000000001"/>
    <n v="-1.5672521816278826"/>
    <n v="-8.785572947063347"/>
    <n v="0"/>
    <n v="0"/>
    <n v="0"/>
    <n v="0"/>
    <n v="0"/>
    <n v="0.16304448922213866"/>
    <n v="-0.45978545960643097"/>
    <n v="-0.54403491328865139"/>
    <n v="21.598068273751601"/>
    <n v="0.24549407912790433"/>
    <s v="N"/>
    <s v="N"/>
  </r>
  <r>
    <n v="8592"/>
    <x v="8"/>
    <s v="MEA"/>
    <s v="EGYPT"/>
    <s v="EG"/>
    <s v="EGYPT"/>
    <s v="Local"/>
    <s v="N"/>
    <s v="DDP"/>
    <s v="EG- 6TH OF OCTOBER"/>
    <n v="43898"/>
    <x v="2"/>
    <n v="2020"/>
    <n v="202054039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0.7"/>
    <n v="282.57767999999999"/>
    <n v="26.409128971962616"/>
    <s v="EGP"/>
    <n v="1"/>
    <n v="281.93268"/>
    <n v="-166.00292999999999"/>
    <n v="-23.757239999999999"/>
    <n v="-6.7509899999999998"/>
    <n v="0"/>
    <n v="0"/>
    <n v="0"/>
    <s v=""/>
    <n v="-3.2818399999999999"/>
    <n v="6.1407699999999998"/>
    <n v="-193.65222999999997"/>
    <n v="-172.3084131021306"/>
    <n v="-199.95771310213061"/>
    <n v="-11.89691"/>
    <n v="-10.276350961335"/>
    <n v="-19.688490000000002"/>
    <n v="-17.439499788494622"/>
    <n v="-3.64927"/>
    <n v="-4.2293325215182893"/>
    <n v="-31.945183271347908"/>
    <n v="0"/>
    <n v="0"/>
    <n v="0"/>
    <n v="0"/>
    <n v="0"/>
    <n v="0.16304448922213866"/>
    <n v="-1.7445760346768835"/>
    <n v="-2.0642459475845993"/>
    <n v="48.610537678936865"/>
    <n v="0.17202539733122896"/>
    <s v="N"/>
    <s v="N"/>
  </r>
  <r>
    <n v="8592"/>
    <x v="8"/>
    <s v="MEA"/>
    <s v="EGYPT"/>
    <s v="EG"/>
    <s v="EGYPT"/>
    <s v="Local"/>
    <s v="N"/>
    <s v="DDP"/>
    <s v="EG- 6TH OF OCTOBER"/>
    <n v="43898"/>
    <x v="2"/>
    <n v="2020"/>
    <n v="2020540395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.1399999999999999"/>
    <n v="30.051120000000001"/>
    <n v="26.36063157894737"/>
    <s v="EGP"/>
    <n v="1"/>
    <n v="29.99034"/>
    <n v="-17.262049999999999"/>
    <n v="-2.6483099999999999"/>
    <n v="-0.82211999999999996"/>
    <n v="0"/>
    <n v="0"/>
    <n v="0"/>
    <s v=""/>
    <n v="-0.44503999999999999"/>
    <n v="0.37759999999999999"/>
    <n v="-20.799919999999993"/>
    <n v="-17.917734598959388"/>
    <n v="-21.45560459895939"/>
    <n v="-1.22011"/>
    <n v="-1.053910517221232"/>
    <n v="-1.9716"/>
    <n v="-1.7463867357525129"/>
    <n v="-0.37058000000000002"/>
    <n v="-0.42948481362690288"/>
    <n v="-3.2297820666006474"/>
    <n v="0"/>
    <n v="0"/>
    <n v="0"/>
    <n v="0"/>
    <n v="0"/>
    <n v="0.16304448922213866"/>
    <n v="-0.18587071771323804"/>
    <n v="-0.21992900749966757"/>
    <n v="5.1458043269402971"/>
    <n v="0.17123502641300214"/>
    <s v="N"/>
    <s v="N"/>
  </r>
  <r>
    <n v="8592"/>
    <x v="8"/>
    <s v="MEA"/>
    <s v="EGYPT"/>
    <s v="EG"/>
    <s v="EGYPT"/>
    <s v="Local"/>
    <s v="N"/>
    <s v="DDP"/>
    <s v="EG- 6TH OF OCTOBER"/>
    <n v="43898"/>
    <x v="2"/>
    <n v="2020"/>
    <n v="202054039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.89"/>
    <n v="75.329470000000001"/>
    <n v="26.065560553633215"/>
    <s v="EGP"/>
    <n v="1"/>
    <n v="75.175250000000005"/>
    <n v="-38.422020000000003"/>
    <n v="-5.3276899999999996"/>
    <n v="-1.94573"/>
    <n v="0"/>
    <n v="0"/>
    <n v="0"/>
    <s v=""/>
    <n v="-7.1372099999999996"/>
    <n v="2.2606700000000002"/>
    <n v="-50.571980000000003"/>
    <n v="-39.881448444183029"/>
    <n v="-52.031408444183029"/>
    <n v="-3.0909300000000002"/>
    <n v="-2.6698933989514244"/>
    <n v="-4.0363499999999997"/>
    <n v="-3.5752830700216345"/>
    <n v="-0.7964"/>
    <n v="-0.92299019259664694"/>
    <n v="-7.1681666615697051"/>
    <n v="0"/>
    <n v="0"/>
    <n v="0"/>
    <n v="0"/>
    <n v="0"/>
    <n v="0.16304448922213866"/>
    <n v="-0.47119857385198072"/>
    <n v="-0.55753932602985912"/>
    <n v="15.572355568217406"/>
    <n v="0.20672328596255099"/>
    <s v="N"/>
    <s v="N"/>
  </r>
  <r>
    <n v="8592"/>
    <x v="8"/>
    <s v="MEA"/>
    <s v="EGYPT"/>
    <s v="EG"/>
    <s v="EGYPT"/>
    <s v="Local"/>
    <s v="N"/>
    <s v="DDP"/>
    <s v="EG- 6TH OF OCTOBER"/>
    <n v="43898"/>
    <x v="2"/>
    <n v="2020"/>
    <n v="202054039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89"/>
    <n v="102.6036"/>
    <n v="26.37624678663239"/>
    <s v="EGP"/>
    <n v="1"/>
    <n v="102.3886"/>
    <n v="-56.728380000000001"/>
    <n v="-6.1730099999999997"/>
    <n v="-1.94604"/>
    <n v="0"/>
    <n v="0"/>
    <n v="0"/>
    <s v=""/>
    <n v="-7.44841"/>
    <n v="4.2846900000000003"/>
    <n v="-68.011150000000001"/>
    <n v="-58.883160289126486"/>
    <n v="-70.165930289126493"/>
    <n v="-4.1461100000000002"/>
    <n v="-3.5813401533928269"/>
    <n v="-5.6006799999999997"/>
    <n v="-4.9609217200214966"/>
    <n v="-1.09945"/>
    <n v="-1.2742109081496529"/>
    <n v="-9.8164727815639772"/>
    <n v="0"/>
    <n v="0"/>
    <n v="0"/>
    <n v="0"/>
    <n v="0"/>
    <n v="0.16304448922213866"/>
    <n v="-0.63424306307411937"/>
    <n v="-0.75045950804711137"/>
    <n v="21.870737421262419"/>
    <n v="0.21315760286444549"/>
    <s v="N"/>
    <s v="N"/>
  </r>
  <r>
    <n v="8592"/>
    <x v="8"/>
    <s v="MEA"/>
    <s v="EGYPT"/>
    <s v="EG"/>
    <s v="EGYPT"/>
    <s v="Local"/>
    <s v="N"/>
    <s v="DDP"/>
    <s v="EG- 6TH OF OCTOBER"/>
    <n v="43899"/>
    <x v="2"/>
    <n v="2020"/>
    <n v="202054041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5.32"/>
    <n v="404.52983999999998"/>
    <n v="26.405342036553524"/>
    <s v="EGP"/>
    <n v="1"/>
    <n v="403.57693999999998"/>
    <n v="-236.98307"/>
    <n v="-34.216030000000003"/>
    <n v="-9.8404699999999998"/>
    <n v="0"/>
    <n v="0"/>
    <n v="0"/>
    <s v=""/>
    <n v="-4.8614199999999999"/>
    <n v="8.3262900000000002"/>
    <n v="-277.57470000000001"/>
    <n v="-245.98467463056906"/>
    <n v="-286.57630463056904"/>
    <n v="-16.93873"/>
    <n v="-14.631390362648283"/>
    <n v="-27.980329999999999"/>
    <n v="-24.784173855740569"/>
    <n v="-5.1953399999999998"/>
    <n v="-6.0211550316487488"/>
    <n v="-45.436719250037598"/>
    <n v="0"/>
    <n v="0"/>
    <n v="0"/>
    <n v="0"/>
    <n v="0"/>
    <n v="0.16304448922213866"/>
    <n v="-2.4978415748831644"/>
    <n v="-2.9555371885043051"/>
    <n v="69.561278930889031"/>
    <n v="0.1719558659279351"/>
    <s v="N"/>
    <s v="N"/>
  </r>
  <r>
    <n v="8592"/>
    <x v="8"/>
    <s v="MEA"/>
    <s v="EGYPT"/>
    <s v="EG"/>
    <s v="EGYPT"/>
    <s v="Local"/>
    <s v="N"/>
    <s v="DDP"/>
    <s v="EG- 6TH OF OCTOBER"/>
    <n v="43899"/>
    <x v="2"/>
    <n v="2020"/>
    <n v="202054041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0.77"/>
    <n v="20.320080000000001"/>
    <n v="26.389714285714287"/>
    <s v="EGP"/>
    <n v="1"/>
    <n v="20.27366"/>
    <n v="-11.23474"/>
    <n v="-1.2225299999999999"/>
    <n v="-0.38540000000000002"/>
    <n v="0"/>
    <n v="0"/>
    <n v="0"/>
    <s v=""/>
    <n v="-1.4751300000000001"/>
    <n v="0.84857000000000005"/>
    <n v="-13.469230000000001"/>
    <n v="-11.661482246217165"/>
    <n v="-13.895972246217164"/>
    <n v="-0.81899"/>
    <n v="-0.70742980100074315"/>
    <n v="-1.10883"/>
    <n v="-0.98216981345326582"/>
    <n v="-0.21753"/>
    <n v="-0.25210705248059845"/>
    <n v="-1.9417066669346073"/>
    <n v="0"/>
    <n v="0"/>
    <n v="0"/>
    <n v="0"/>
    <n v="0"/>
    <n v="0.16304448922213866"/>
    <n v="-0.12554425670104677"/>
    <n v="-0.14854854015328425"/>
    <n v="4.3338525466949447"/>
    <n v="0.21327930533221054"/>
    <s v="N"/>
    <s v="N"/>
  </r>
  <r>
    <n v="8592"/>
    <x v="8"/>
    <s v="MEA"/>
    <s v="EGYPT"/>
    <s v="EG"/>
    <s v="EGYPT"/>
    <s v="Local"/>
    <s v="N"/>
    <s v="DDP"/>
    <s v="EG- 6TH OF OCTOBER"/>
    <n v="43899"/>
    <x v="2"/>
    <n v="2020"/>
    <n v="2020540414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0.54"/>
    <n v="16.921240000000001"/>
    <n v="31.335629629629629"/>
    <s v="EGP"/>
    <n v="1"/>
    <n v="16.880549999999999"/>
    <n v="-10.187580000000001"/>
    <n v="-1.15771"/>
    <n v="-0.11674"/>
    <n v="0"/>
    <n v="-0.64668000000000003"/>
    <n v="0"/>
    <s v=""/>
    <n v="1.9184099999999999"/>
    <n v="-0.39549000000000001"/>
    <n v="-10.585790000000001"/>
    <n v="-10.574546745355661"/>
    <n v="-10.972756745355662"/>
    <n v="-0.58955999999999997"/>
    <n v="-0.50925202197584596"/>
    <n v="-1.0054399999999999"/>
    <n v="-0.89058991661341369"/>
    <n v="-0.26012000000000002"/>
    <n v="-0.30146686200180789"/>
    <n v="-1.7013088005910675"/>
    <n v="0"/>
    <n v="0"/>
    <n v="0"/>
    <n v="0"/>
    <n v="0"/>
    <n v="0.16304448922213866"/>
    <n v="-8.8044024179954883E-2"/>
    <n v="-0.10417689828931624"/>
    <n v="4.1429975557639551"/>
    <n v="0.244840068208001"/>
    <s v="N"/>
    <s v="N"/>
  </r>
  <r>
    <n v="8592"/>
    <x v="8"/>
    <s v="MEA"/>
    <s v="EGYPT"/>
    <s v="EG"/>
    <s v="EGYPT"/>
    <s v="Local"/>
    <s v="N"/>
    <s v="DDP"/>
    <s v="EG- 6TH OF OCTOBER"/>
    <n v="43900"/>
    <x v="2"/>
    <n v="2020"/>
    <n v="202054041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28999999999999998"/>
    <n v="7.6269600000000004"/>
    <n v="26.29986206896552"/>
    <s v="EGP"/>
    <n v="1"/>
    <n v="7.6269600000000004"/>
    <n v="-4.4805299999999999"/>
    <n v="-0.64122999999999997"/>
    <n v="-0.18221000000000001"/>
    <n v="0"/>
    <n v="0"/>
    <n v="0"/>
    <s v=""/>
    <n v="-8.8599999999999998E-2"/>
    <n v="0.16575999999999999"/>
    <n v="-5.2268100000000004"/>
    <n v="-4.6507192021037769"/>
    <n v="-5.3969992021037765"/>
    <n v="-0.32372000000000001"/>
    <n v="-0.27962389672640764"/>
    <n v="-0.53151999999999999"/>
    <n v="-0.47080517234082758"/>
    <n v="-9.8559999999999995E-2"/>
    <n v="-0.11422641057549664"/>
    <n v="-0.86465547964273193"/>
    <n v="0"/>
    <n v="0"/>
    <n v="0"/>
    <n v="0"/>
    <n v="0"/>
    <n v="0.16304448922213866"/>
    <n v="-4.7282901874420205E-2"/>
    <n v="-5.5946852785003151E-2"/>
    <n v="1.3093584654684889"/>
    <n v="0.17167501409060607"/>
    <s v="N"/>
    <s v="N"/>
  </r>
  <r>
    <n v="8592"/>
    <x v="8"/>
    <s v="MEA"/>
    <s v="EGYPT"/>
    <s v="EG"/>
    <s v="EGYPT"/>
    <s v="Local"/>
    <s v="N"/>
    <s v="DDP"/>
    <s v="EG- 6TH OF OCTOBER"/>
    <n v="43900"/>
    <x v="2"/>
    <n v="2020"/>
    <n v="202054041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05"/>
    <n v="32.687339999999999"/>
    <n v="31.130799999999997"/>
    <s v="EGP"/>
    <n v="1"/>
    <n v="32.687339999999999"/>
    <n v="-19.67971"/>
    <n v="-2.2364000000000002"/>
    <n v="-0.22550999999999999"/>
    <n v="0"/>
    <n v="-1.2492300000000001"/>
    <n v="0"/>
    <s v=""/>
    <n v="3.7058499999999999"/>
    <n v="-0.76397999999999999"/>
    <n v="-20.448980000000002"/>
    <n v="-20.4272274014087"/>
    <n v="-21.196497401408699"/>
    <n v="-1.1388799999999999"/>
    <n v="-0.98374540808035049"/>
    <n v="-1.94225"/>
    <n v="-1.7203893474920462"/>
    <n v="-0.50248000000000004"/>
    <n v="-0.58235071820186235"/>
    <n v="-3.2864854737742588"/>
    <n v="0"/>
    <n v="0"/>
    <n v="0"/>
    <n v="0"/>
    <n v="0"/>
    <n v="0.16304448922213866"/>
    <n v="-0.1711967136832456"/>
    <n v="-0.20256619111811491"/>
    <n v="8.0017909336989259"/>
    <n v="0.24479786160938535"/>
    <s v="N"/>
    <s v="N"/>
  </r>
  <r>
    <n v="8592"/>
    <x v="8"/>
    <s v="MEA"/>
    <s v="EGYPT"/>
    <s v="EG"/>
    <s v="EGYPT"/>
    <s v="Local"/>
    <s v="N"/>
    <s v="DDP"/>
    <s v="EG- 6TH OF OCTOBER"/>
    <n v="43901"/>
    <x v="2"/>
    <n v="2020"/>
    <n v="202054041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9.29"/>
    <n v="773.24279999999999"/>
    <n v="26.399549334243769"/>
    <s v="EGP"/>
    <n v="1"/>
    <n v="771.10026000000005"/>
    <n v="-453.82711999999998"/>
    <n v="-65.140309999999999"/>
    <n v="-18.585370000000001"/>
    <n v="0"/>
    <n v="0"/>
    <n v="0"/>
    <s v=""/>
    <n v="-9.0853800000000007"/>
    <n v="16.508199999999999"/>
    <n v="-530.12997999999993"/>
    <n v="-471.06536535174524"/>
    <n v="-547.3682253517452"/>
    <n v="-32.650469999999999"/>
    <n v="-28.202927379675859"/>
    <n v="-53.745449999999998"/>
    <n v="-47.606178224310149"/>
    <n v="-9.9678000000000004"/>
    <n v="-11.552212006234125"/>
    <n v="-87.361317610220141"/>
    <n v="0"/>
    <n v="0"/>
    <n v="0"/>
    <n v="0"/>
    <n v="0"/>
    <n v="0.16304448922213866"/>
    <n v="-4.775573089316441"/>
    <n v="-5.6506321312853185"/>
    <n v="132.86262490674935"/>
    <n v="0.17182523381627265"/>
    <s v="N"/>
    <s v="N"/>
  </r>
  <r>
    <n v="8592"/>
    <x v="8"/>
    <s v="MEA"/>
    <s v="EGYPT"/>
    <s v="EG"/>
    <s v="EGYPT"/>
    <s v="Local"/>
    <s v="N"/>
    <s v="DDP"/>
    <s v="EG- 6TH OF OCTOBER"/>
    <n v="43901"/>
    <x v="2"/>
    <n v="2020"/>
    <n v="202054041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8.75"/>
    <n v="228.25216"/>
    <n v="26.085961142857144"/>
    <s v="EGP"/>
    <n v="1"/>
    <n v="227.6447"/>
    <n v="-116.42075"/>
    <n v="-16.143180000000001"/>
    <n v="-5.8956400000000002"/>
    <n v="0"/>
    <n v="0"/>
    <n v="0"/>
    <s v=""/>
    <n v="-21.626080000000002"/>
    <n v="6.8499499999999998"/>
    <n v="-153.23569999999998"/>
    <n v="-120.84289527094414"/>
    <n v="-157.65784527094414"/>
    <n v="-9.3198399999999992"/>
    <n v="-8.0503211963012564"/>
    <n v="-12.22836"/>
    <n v="-10.831530586329174"/>
    <n v="-2.41188"/>
    <n v="-2.7952556324962341"/>
    <n v="-21.677107415126663"/>
    <n v="0"/>
    <n v="0"/>
    <n v="0"/>
    <n v="0"/>
    <n v="0"/>
    <n v="0.16304448922213866"/>
    <n v="-1.4266392806937132"/>
    <n v="-1.6880515926509574"/>
    <n v="47.229155721278246"/>
    <n v="0.20691657735584296"/>
    <s v="N"/>
    <s v="N"/>
  </r>
  <r>
    <n v="8592"/>
    <x v="8"/>
    <s v="MEA"/>
    <s v="EGYPT"/>
    <s v="EG"/>
    <s v="EGYPT"/>
    <s v="Local"/>
    <s v="N"/>
    <s v="DDP"/>
    <s v="EG- 6TH OF OCTOBER"/>
    <n v="43901"/>
    <x v="2"/>
    <n v="2020"/>
    <n v="2020540419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8"/>
    <n v="118.72966"/>
    <n v="31.244647368421052"/>
    <s v="EGP"/>
    <n v="1"/>
    <n v="118.45466"/>
    <n v="-69.807540000000003"/>
    <n v="-8.0630299999999995"/>
    <n v="-0.77366000000000001"/>
    <n v="0"/>
    <n v="-4.4183300000000001"/>
    <n v="0"/>
    <s v=""/>
    <n v="11.015330000000001"/>
    <n v="-1.87487"/>
    <n v="-73.9221"/>
    <n v="-72.459121293603104"/>
    <n v="-76.573681293603101"/>
    <n v="-4.11693"/>
    <n v="-3.5561349596869185"/>
    <n v="-7.2475199999999997"/>
    <n v="-6.4196453616864737"/>
    <n v="-1.8797900000000001"/>
    <n v="-2.1785883150944891"/>
    <n v="-12.154368636467881"/>
    <n v="0"/>
    <n v="0"/>
    <n v="0"/>
    <n v="0"/>
    <n v="0"/>
    <n v="0.16304448922213866"/>
    <n v="-0.61956905904412685"/>
    <n v="-0.73309669166555858"/>
    <n v="29.268513378263457"/>
    <n v="0.24651391554783747"/>
    <s v="N"/>
    <s v="N"/>
  </r>
  <r>
    <n v="8592"/>
    <x v="8"/>
    <s v="MEA"/>
    <s v="EGYPT"/>
    <s v="EG"/>
    <s v="EGYPT"/>
    <s v="Local"/>
    <s v="N"/>
    <s v="DDP"/>
    <s v="EG- 6TH OF OCTOBER"/>
    <n v="43905"/>
    <x v="2"/>
    <n v="2020"/>
    <n v="2020540433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5"/>
    <n v="109.23878000000001"/>
    <n v="31.211080000000003"/>
    <s v="EGP"/>
    <n v="1"/>
    <n v="108.96378"/>
    <n v="-64.227350000000001"/>
    <n v="-7.4184999999999999"/>
    <n v="-0.71181000000000005"/>
    <n v="0"/>
    <n v="-4.0651400000000004"/>
    <n v="0"/>
    <s v=""/>
    <n v="10.13481"/>
    <n v="-1.72499"/>
    <n v="-68.012979999999999"/>
    <n v="-66.666972421842956"/>
    <n v="-70.452602421842954"/>
    <n v="-3.78783"/>
    <n v="-3.271863909357434"/>
    <n v="-6.6681800000000004"/>
    <n v="-5.9064826047931591"/>
    <n v="-1.72953"/>
    <n v="-2.0044440329001492"/>
    <n v="-11.182790547050743"/>
    <n v="0"/>
    <n v="0"/>
    <n v="0"/>
    <n v="0"/>
    <n v="0"/>
    <n v="0.16304448922213866"/>
    <n v="-0.57065571227748535"/>
    <n v="-0.67522063706038304"/>
    <n v="26.928166394045924"/>
    <n v="0.24650738862193375"/>
    <s v="N"/>
    <s v="N"/>
  </r>
  <r>
    <n v="8592"/>
    <x v="8"/>
    <s v="MEA"/>
    <s v="EGYPT"/>
    <s v="EG"/>
    <s v="EGYPT"/>
    <s v="Local"/>
    <s v="N"/>
    <s v="DDP"/>
    <s v="EG- 6TH OF OCTOBER"/>
    <n v="43906"/>
    <x v="2"/>
    <n v="2020"/>
    <n v="2020540437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0.83"/>
    <n v="25.853349999999999"/>
    <n v="31.148614457831325"/>
    <s v="EGP"/>
    <n v="1"/>
    <n v="25.810199999999998"/>
    <n v="-13.80603"/>
    <n v="-1.3485"/>
    <n v="-3.25203"/>
    <n v="0"/>
    <n v="0"/>
    <n v="0"/>
    <s v=""/>
    <n v="7.8177399999999997"/>
    <n v="-7.3765200000000002"/>
    <n v="-17.965339999999998"/>
    <n v="-14.33044055632276"/>
    <n v="-18.489750556322761"/>
    <n v="-0.87770000000000004"/>
    <n v="-0.75814251253171872"/>
    <n v="-1.42822"/>
    <n v="-1.2650763155490232"/>
    <n v="-0.25989000000000001"/>
    <n v="-0.30120030280505095"/>
    <n v="-2.3244191308857927"/>
    <n v="0"/>
    <n v="0"/>
    <n v="0"/>
    <n v="0"/>
    <n v="0"/>
    <n v="0.16304448922213866"/>
    <n v="-0.13532692605437507"/>
    <n v="-0.16012375107431936"/>
    <n v="4.8790565617171255"/>
    <n v="0.18872047768343853"/>
    <s v="N"/>
    <s v="N"/>
  </r>
  <r>
    <n v="8592"/>
    <x v="8"/>
    <s v="MEA"/>
    <s v="EGYPT"/>
    <s v="EG"/>
    <s v="EGYPT"/>
    <s v="Local"/>
    <s v="N"/>
    <s v="DDP"/>
    <s v="EG- 6TH OF OCTOBER"/>
    <n v="43906"/>
    <x v="2"/>
    <n v="2020"/>
    <n v="202054043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23"/>
    <n v="62.529600000000002"/>
    <n v="28.040179372197311"/>
    <s v="EGP"/>
    <n v="1"/>
    <n v="62.413800000000002"/>
    <n v="-34.634549999999997"/>
    <n v="-4.9566800000000004"/>
    <n v="-1.4085000000000001"/>
    <n v="0"/>
    <n v="0"/>
    <n v="0"/>
    <s v=""/>
    <n v="-0.68486999999999998"/>
    <n v="1.28132"/>
    <n v="-40.403279999999995"/>
    <n v="-35.950114549221489"/>
    <n v="-41.718844549221487"/>
    <n v="-2.4647700000000001"/>
    <n v="-2.1290269119434937"/>
    <n v="-4.1082400000000003"/>
    <n v="-3.6389611702616675"/>
    <n v="-0.76165000000000005"/>
    <n v="-0.88271657482576116"/>
    <n v="-6.6507046570309223"/>
    <n v="0"/>
    <n v="0"/>
    <n v="0"/>
    <n v="0"/>
    <n v="0"/>
    <n v="0.16304448922213866"/>
    <n v="-0.36358921096536923"/>
    <n v="-0.43021200589847258"/>
    <n v="13.729838787849122"/>
    <n v="0.21957343062884013"/>
    <s v="N"/>
    <s v="N"/>
  </r>
  <r>
    <n v="8592"/>
    <x v="8"/>
    <s v="MEA"/>
    <s v="EGYPT"/>
    <s v="EG"/>
    <s v="EGYPT"/>
    <s v="Local"/>
    <s v="N"/>
    <s v="DDP"/>
    <s v="EG- 6TH OF OCTOBER"/>
    <n v="43906"/>
    <x v="2"/>
    <n v="2020"/>
    <n v="202054043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08"/>
    <n v="28.541039999999999"/>
    <n v="26.426888888888886"/>
    <s v="EGP"/>
    <n v="1"/>
    <n v="28.48498"/>
    <n v="-15.78004"/>
    <n v="-1.71712"/>
    <n v="-0.54132999999999998"/>
    <n v="0"/>
    <n v="0"/>
    <n v="0"/>
    <s v=""/>
    <n v="-2.0718800000000002"/>
    <n v="1.1918299999999999"/>
    <n v="-18.91854"/>
    <n v="-16.37943168285129"/>
    <n v="-19.517931682851291"/>
    <n v="-1.16025"/>
    <n v="-1.0022044550130187"/>
    <n v="-1.55854"/>
    <n v="-1.3805100340534193"/>
    <n v="-0.30620000000000003"/>
    <n v="-0.35487141759554658"/>
    <n v="-2.7375859066619848"/>
    <n v="0"/>
    <n v="0"/>
    <n v="0"/>
    <n v="0"/>
    <n v="0"/>
    <n v="0.16304448922213866"/>
    <n v="-0.17608804835990977"/>
    <n v="-0.20835379657863248"/>
    <n v="6.0771686139080909"/>
    <n v="0.21292737103861986"/>
    <s v="N"/>
    <s v="N"/>
  </r>
  <r>
    <n v="8592"/>
    <x v="8"/>
    <s v="MEA"/>
    <s v="EGYPT"/>
    <s v="EG"/>
    <s v="EGYPT"/>
    <s v="Local"/>
    <s v="N"/>
    <s v="DDP"/>
    <s v="EG- 6TH OF OCTOBER"/>
    <n v="43907"/>
    <x v="2"/>
    <n v="2020"/>
    <n v="202054043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23"/>
    <n v="38.30621"/>
    <n v="31.143260162601628"/>
    <s v="EGP"/>
    <n v="1"/>
    <n v="38.274799999999999"/>
    <n v="-16.86317"/>
    <n v="-1.8698399999999999"/>
    <n v="-5.2593300000000003"/>
    <n v="0"/>
    <n v="0"/>
    <n v="0"/>
    <s v=""/>
    <n v="6.4720500000000003"/>
    <n v="-6.9126500000000002"/>
    <n v="-24.432939999999999"/>
    <n v="-17.503703474218533"/>
    <n v="-25.073473474218531"/>
    <n v="-1.3181700000000001"/>
    <n v="-1.1386130975776867"/>
    <n v="-2.6635399999999998"/>
    <n v="-2.359287343348675"/>
    <n v="-0.49256"/>
    <n v="-0.57085390415043247"/>
    <n v="-4.068754345076794"/>
    <n v="0"/>
    <n v="0"/>
    <n v="0"/>
    <n v="0"/>
    <n v="0"/>
    <n v="0.16304448922213866"/>
    <n v="-0.20054472174323054"/>
    <n v="-0.2372918238812203"/>
    <n v="8.926690356823455"/>
    <n v="0.23303507073196369"/>
    <s v="N"/>
    <s v="N"/>
  </r>
  <r>
    <n v="8592"/>
    <x v="8"/>
    <s v="MEA"/>
    <s v="EGYPT"/>
    <s v="EG"/>
    <s v="EGYPT"/>
    <s v="Local"/>
    <s v="N"/>
    <s v="DDP"/>
    <s v="EG- 6TH OF OCTOBER"/>
    <n v="43907"/>
    <x v="2"/>
    <n v="2020"/>
    <n v="202054043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95"/>
    <n v="104.34336"/>
    <n v="26.416040506329114"/>
    <s v="EGP"/>
    <n v="1"/>
    <n v="104.2539"/>
    <n v="-61.297510000000003"/>
    <n v="-8.7725000000000009"/>
    <n v="-2.49282"/>
    <n v="0"/>
    <n v="0"/>
    <n v="0"/>
    <s v=""/>
    <n v="-1.21211"/>
    <n v="2.2677"/>
    <n v="-71.507239999999982"/>
    <n v="-63.625844888472642"/>
    <n v="-73.835574888472649"/>
    <n v="-4.3631399999999996"/>
    <n v="-3.7688070207675088"/>
    <n v="-7.2721900000000002"/>
    <n v="-6.4414973401663964"/>
    <n v="-1.3487899999999999"/>
    <n v="-1.5631842564947656"/>
    <n v="-11.773488617428672"/>
    <n v="0"/>
    <n v="0"/>
    <n v="0"/>
    <n v="0"/>
    <n v="0"/>
    <n v="0.16304448922213866"/>
    <n v="-0.64402573242744776"/>
    <n v="-0.76203471896814656"/>
    <n v="17.972261775130537"/>
    <n v="0.17224154728322469"/>
    <s v="N"/>
    <s v="N"/>
  </r>
  <r>
    <n v="8592"/>
    <x v="8"/>
    <s v="MEA"/>
    <s v="EGYPT"/>
    <s v="EG"/>
    <s v="EGYPT"/>
    <s v="Local"/>
    <s v="N"/>
    <s v="DDP"/>
    <s v="EG- 6TH OF OCTOBER"/>
    <n v="43907"/>
    <x v="2"/>
    <n v="2020"/>
    <n v="202054043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3899999999999997"/>
    <n v="122.43078"/>
    <n v="27.888560364464695"/>
    <s v="EGP"/>
    <n v="1"/>
    <n v="122.12165"/>
    <n v="-71.436549999999997"/>
    <n v="-6.8765900000000002"/>
    <n v="-2.3684400000000001"/>
    <n v="0"/>
    <n v="0"/>
    <n v="0"/>
    <s v=""/>
    <n v="-4.8691899999999997"/>
    <n v="2.3943599999999998"/>
    <n v="-83.156410000000008"/>
    <n v="-74.150007882336823"/>
    <n v="-85.86986788233682"/>
    <n v="-4.71828"/>
    <n v="-4.075570985562444"/>
    <n v="-4.7818300000000002"/>
    <n v="-4.235607874124284"/>
    <n v="-0.97250999999999999"/>
    <n v="-1.1270934106004082"/>
    <n v="-9.4382722702871362"/>
    <n v="0"/>
    <n v="0"/>
    <n v="0"/>
    <n v="0"/>
    <n v="0"/>
    <n v="0.16304448922213866"/>
    <n v="-0.71576530768518865"/>
    <n v="-0.84691959905573744"/>
    <n v="26.275720248320305"/>
    <n v="0.21461694721147986"/>
    <s v="N"/>
    <s v="N"/>
  </r>
  <r>
    <n v="8592"/>
    <x v="8"/>
    <s v="MEA"/>
    <s v="EGYPT"/>
    <s v="EG"/>
    <s v="EGYPT"/>
    <s v="Local"/>
    <s v="N"/>
    <s v="DDP"/>
    <s v="EG- 6TH OF OCTOBER"/>
    <n v="43907"/>
    <x v="2"/>
    <n v="2020"/>
    <n v="202054043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9"/>
    <n v="10.3752"/>
    <n v="26.60307692307692"/>
    <s v="EGP"/>
    <n v="1"/>
    <n v="10.1602"/>
    <n v="-5.9597499999999997"/>
    <n v="-0.91432999999999998"/>
    <n v="-0.28383999999999998"/>
    <n v="0"/>
    <n v="0"/>
    <n v="0"/>
    <s v=""/>
    <n v="-0.15365000000000001"/>
    <n v="0.13038"/>
    <n v="-7.1811899999999991"/>
    <n v="-6.1861261423844915"/>
    <n v="-7.4075661423844918"/>
    <n v="-0.42025000000000001"/>
    <n v="-0.36300488879053749"/>
    <n v="-0.68064999999999998"/>
    <n v="-0.60290024938625875"/>
    <n v="-0.12791"/>
    <n v="-0.14824168198774121"/>
    <n v="-1.1141468201645375"/>
    <n v="0"/>
    <n v="0"/>
    <n v="0"/>
    <n v="0"/>
    <n v="0"/>
    <n v="0.16304448922213866"/>
    <n v="-6.3587350796634079E-2"/>
    <n v="-7.5238870986728393E-2"/>
    <n v="1.7782481664642418"/>
    <n v="0.17139410965227098"/>
    <s v="N"/>
    <s v="N"/>
  </r>
  <r>
    <n v="8592"/>
    <x v="8"/>
    <s v="MEA"/>
    <s v="EGYPT"/>
    <s v="EG"/>
    <s v="EGYPT"/>
    <s v="Local"/>
    <s v="N"/>
    <s v="DDP"/>
    <s v="EG- 6TH OF OCTOBER"/>
    <n v="43908"/>
    <x v="2"/>
    <n v="2020"/>
    <n v="2020540450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57"/>
    <n v="48.890520000000002"/>
    <n v="31.140458598726116"/>
    <s v="EGP"/>
    <n v="1"/>
    <n v="48.797550000000001"/>
    <n v="-29.434979999999999"/>
    <n v="-3.3449900000000001"/>
    <n v="-0.33728000000000002"/>
    <n v="0"/>
    <n v="-1.8684700000000001"/>
    <n v="0"/>
    <s v=""/>
    <n v="5.5428699999999997"/>
    <n v="-1.14269"/>
    <n v="-30.585540000000002"/>
    <n v="-30.553043211303269"/>
    <n v="-31.703603211303268"/>
    <n v="-1.6636200000000001"/>
    <n v="-1.4370070031878976"/>
    <n v="-2.9044699999999999"/>
    <n v="-2.572696227627866"/>
    <n v="-0.75122999999999995"/>
    <n v="-0.87064028425964213"/>
    <n v="-4.8803435150754062"/>
    <n v="0"/>
    <n v="0"/>
    <n v="0"/>
    <n v="0"/>
    <n v="0"/>
    <n v="0.16304448922213866"/>
    <n v="-0.25597984807875768"/>
    <n v="-0.30288468576708605"/>
    <n v="12.003688587854242"/>
    <n v="0.24552180234234042"/>
    <s v="N"/>
    <s v="N"/>
  </r>
  <r>
    <n v="8592"/>
    <x v="8"/>
    <s v="MEA"/>
    <s v="EGYPT"/>
    <s v="EG"/>
    <s v="EGYPT"/>
    <s v="Local"/>
    <s v="N"/>
    <s v="DDP"/>
    <s v="EG- 6TH OF OCTOBER"/>
    <n v="43908"/>
    <x v="2"/>
    <n v="2020"/>
    <n v="2020540450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3.07"/>
    <n v="94.739400000000003"/>
    <n v="30.859739413680785"/>
    <s v="EGP"/>
    <n v="1"/>
    <n v="94.557370000000006"/>
    <n v="-56.551270000000002"/>
    <n v="-6.2971599999999999"/>
    <n v="-0.57093000000000005"/>
    <n v="0"/>
    <n v="-3.5718899999999998"/>
    <n v="0"/>
    <s v=""/>
    <n v="9.6033500000000007"/>
    <n v="-2.39358"/>
    <n v="-59.781479999999995"/>
    <n v="-58.699322913216804"/>
    <n v="-61.929532913216804"/>
    <n v="-3.2428300000000001"/>
    <n v="-2.8011020666665525"/>
    <n v="-4.41153"/>
    <n v="-3.9076067540952946"/>
    <n v="-1.1455200000000001"/>
    <n v="-1.3276038742130978"/>
    <n v="-8.0363126949749457"/>
    <n v="0"/>
    <n v="0"/>
    <n v="0"/>
    <n v="0"/>
    <n v="0"/>
    <n v="0.16304448922213866"/>
    <n v="-0.50054658191196566"/>
    <n v="-0.59226495879296448"/>
    <n v="24.181289433015291"/>
    <n v="0.25524005253374299"/>
    <s v="N"/>
    <s v="N"/>
  </r>
  <r>
    <n v="8592"/>
    <x v="8"/>
    <s v="MEA"/>
    <s v="EGYPT"/>
    <s v="EG"/>
    <s v="EGYPT"/>
    <s v="Local"/>
    <s v="N"/>
    <s v="DDP"/>
    <s v="EG- 6TH OF OCTOBER"/>
    <n v="43909"/>
    <x v="2"/>
    <n v="2020"/>
    <n v="2020540474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7.34"/>
    <n v="260.52609000000001"/>
    <n v="35.494017711171665"/>
    <s v="EGP"/>
    <n v="1"/>
    <n v="260.09609"/>
    <n v="-77.330190000000002"/>
    <n v="-18.858219999999999"/>
    <n v="-63.300240000000002"/>
    <n v="0"/>
    <n v="0"/>
    <n v="0"/>
    <s v=""/>
    <n v="30.999020000000002"/>
    <n v="-43.438989999999997"/>
    <n v="-171.92862"/>
    <n v="-80.267512891406483"/>
    <n v="-174.86594289140649"/>
    <n v="-7.7444300000000004"/>
    <n v="-6.689508508973474"/>
    <n v="-10.615729999999999"/>
    <n v="-9.40310918154292"/>
    <n v="-1.96139"/>
    <n v="-2.2731588822917344"/>
    <n v="-18.36577657280813"/>
    <n v="0"/>
    <n v="0"/>
    <n v="0"/>
    <n v="0"/>
    <n v="0"/>
    <n v="0.16304448922213866"/>
    <n v="-1.1967465508904978"/>
    <n v="-1.4160341360066317"/>
    <n v="65.87833639977876"/>
    <n v="0.25286656088754395"/>
    <s v="N"/>
    <s v="N"/>
  </r>
  <r>
    <n v="8592"/>
    <x v="8"/>
    <s v="MEA"/>
    <s v="EGYPT"/>
    <s v="EG"/>
    <s v="EGYPT"/>
    <s v="Local"/>
    <s v="N"/>
    <s v="DDP"/>
    <s v="EG- 6TH OF OCTOBER"/>
    <n v="43912"/>
    <x v="2"/>
    <n v="2020"/>
    <n v="202054049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3.17"/>
    <n v="98.352090000000004"/>
    <n v="31.02589589905363"/>
    <s v="EGP"/>
    <n v="1"/>
    <n v="98.206450000000004"/>
    <n v="-41.755569999999999"/>
    <n v="-5.4743700000000004"/>
    <n v="-12.78712"/>
    <n v="0"/>
    <n v="0"/>
    <n v="0"/>
    <s v=""/>
    <n v="12.57461"/>
    <n v="-16.985009999999999"/>
    <n v="-64.427459999999996"/>
    <n v="-43.341620565823334"/>
    <n v="-66.013510565823339"/>
    <n v="-3.4502299999999999"/>
    <n v="-2.9802507018483668"/>
    <n v="-5.55992"/>
    <n v="-4.9248176809926516"/>
    <n v="-1.0376099999999999"/>
    <n v="-1.2025412528129165"/>
    <n v="-9.1076096356539349"/>
    <n v="0"/>
    <n v="0"/>
    <n v="0"/>
    <n v="0"/>
    <n v="0"/>
    <n v="0.16304448922213866"/>
    <n v="-0.51685103083417949"/>
    <n v="-0.61155697699468969"/>
    <n v="22.619412821528041"/>
    <n v="0.22998405851393741"/>
    <s v="N"/>
    <s v="N"/>
  </r>
  <r>
    <n v="8592"/>
    <x v="8"/>
    <s v="MEA"/>
    <s v="EGYPT"/>
    <s v="EG"/>
    <s v="EGYPT"/>
    <s v="Local"/>
    <s v="N"/>
    <s v="DDP"/>
    <s v="EG- 6TH OF OCTOBER"/>
    <n v="43912"/>
    <x v="2"/>
    <n v="2020"/>
    <n v="2020540492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2.2599999999999998"/>
    <n v="59.706240000000001"/>
    <n v="26.418690265486727"/>
    <s v="EGP"/>
    <n v="1"/>
    <n v="59.59252"/>
    <n v="-34.296610000000001"/>
    <n v="-5.26173"/>
    <n v="-1.63341"/>
    <n v="0"/>
    <n v="0"/>
    <n v="0"/>
    <s v=""/>
    <n v="-0.88427"/>
    <n v="0.75026000000000004"/>
    <n v="-41.325760000000002"/>
    <n v="-35.599338179649379"/>
    <n v="-42.628488179649381"/>
    <n v="-2.4123299999999999"/>
    <n v="-2.0837301210614569"/>
    <n v="-3.9154200000000001"/>
    <n v="-3.4681667442179469"/>
    <n v="-0.73514000000000002"/>
    <n v="-0.85199273001695008"/>
    <n v="-6.4038895952963539"/>
    <n v="0"/>
    <n v="0"/>
    <n v="0"/>
    <n v="0"/>
    <n v="0"/>
    <n v="0.16304448922213866"/>
    <n v="-0.36848054564203331"/>
    <n v="-0.43599961135899007"/>
    <n v="10.237862613695276"/>
    <n v="0.1714705634401911"/>
    <s v="N"/>
    <s v="N"/>
  </r>
  <r>
    <n v="8592"/>
    <x v="8"/>
    <s v="MEA"/>
    <s v="EGYPT"/>
    <s v="EG"/>
    <s v="EGYPT"/>
    <s v="Local"/>
    <s v="N"/>
    <s v="DDP"/>
    <s v="EG- 6TH OF OCTOBER"/>
    <n v="43912"/>
    <x v="2"/>
    <n v="2020"/>
    <n v="2020540492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3.92"/>
    <n v="121.1589"/>
    <n v="30.907882653061225"/>
    <s v="EGP"/>
    <n v="1"/>
    <n v="120.92825999999999"/>
    <n v="-72.321439999999996"/>
    <n v="-8.0532000000000004"/>
    <n v="-0.73014000000000001"/>
    <n v="0"/>
    <n v="-4.5679600000000002"/>
    <n v="0"/>
    <s v=""/>
    <n v="12.281370000000001"/>
    <n v="-3.0610499999999998"/>
    <n v="-76.452420000000004"/>
    <n v="-75.068509692334658"/>
    <n v="-79.199489692334652"/>
    <n v="-4.14276"/>
    <n v="-3.5784464796808737"/>
    <n v="-5.6415300000000004"/>
    <n v="-4.9971054784691997"/>
    <n v="-1.4648399999999999"/>
    <n v="-1.6976807555540836"/>
    <n v="-10.273232713704157"/>
    <n v="0"/>
    <n v="0"/>
    <n v="0"/>
    <n v="0"/>
    <n v="0"/>
    <n v="0.16304448922213866"/>
    <n v="-0.63913439775078351"/>
    <n v="-0.75624711350762885"/>
    <n v="30.929930480453564"/>
    <n v="0.25528401529275657"/>
    <s v="N"/>
    <s v="N"/>
  </r>
  <r>
    <n v="8592"/>
    <x v="8"/>
    <s v="MEA"/>
    <s v="EGYPT"/>
    <s v="EG"/>
    <s v="EGYPT"/>
    <s v="Local"/>
    <s v="N"/>
    <s v="DDP"/>
    <s v="EG- 6TH OF OCTOBER"/>
    <n v="43913"/>
    <x v="2"/>
    <n v="2020"/>
    <n v="202054051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24"/>
    <n v="38.508159999999997"/>
    <n v="31.054967741935481"/>
    <s v="EGP"/>
    <n v="1"/>
    <n v="38.444360000000003"/>
    <n v="-16.348710000000001"/>
    <n v="-2.1434000000000002"/>
    <n v="-5.0065799999999996"/>
    <n v="0"/>
    <n v="0"/>
    <n v="0"/>
    <s v=""/>
    <n v="4.9233900000000004"/>
    <n v="-6.65022"/>
    <n v="-25.225519999999999"/>
    <n v="-16.969702139395572"/>
    <n v="-25.846512139395571"/>
    <n v="-1.35015"/>
    <n v="-1.1662368842368689"/>
    <n v="-2.17706"/>
    <n v="-1.9283773112889864"/>
    <n v="-0.40636"/>
    <n v="-0.47095215301804805"/>
    <n v="-3.5655663485439031"/>
    <n v="0"/>
    <n v="0"/>
    <n v="0"/>
    <n v="0"/>
    <n v="0"/>
    <n v="0.16304448922213866"/>
    <n v="-0.20217516663545193"/>
    <n v="-0.23922102570139281"/>
    <n v="8.8568604863591283"/>
    <n v="0.2299995763588582"/>
    <s v="N"/>
    <s v="N"/>
  </r>
  <r>
    <n v="8592"/>
    <x v="8"/>
    <s v="MEA"/>
    <s v="EGYPT"/>
    <s v="EG"/>
    <s v="EGYPT"/>
    <s v="Local"/>
    <s v="N"/>
    <s v="DDP"/>
    <s v="EG- 6TH OF OCTOBER"/>
    <n v="43913"/>
    <x v="2"/>
    <n v="2020"/>
    <n v="202054051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6"/>
    <n v="253.55351999999999"/>
    <n v="26.411825"/>
    <s v="EGP"/>
    <n v="1"/>
    <n v="253.05085"/>
    <n v="-148.95242999999999"/>
    <n v="-21.317129999999999"/>
    <n v="-6.0575299999999999"/>
    <n v="0"/>
    <n v="0"/>
    <n v="0"/>
    <s v=""/>
    <n v="-2.9455"/>
    <n v="5.5105899999999997"/>
    <n v="-173.762"/>
    <n v="-154.61026405381031"/>
    <n v="-179.41983405381032"/>
    <n v="-10.66718"/>
    <n v="-9.2141308497528751"/>
    <n v="-17.66657"/>
    <n v="-15.648541039888046"/>
    <n v="-3.2745700000000002"/>
    <n v="-3.7950728214103493"/>
    <n v="-28.657744711051272"/>
    <n v="0"/>
    <n v="0"/>
    <n v="0"/>
    <n v="0"/>
    <n v="0"/>
    <n v="0.16304448922213866"/>
    <n v="-1.565227096532531"/>
    <n v="-1.8520337473656217"/>
    <n v="43.623907487772776"/>
    <n v="0.17205009612082206"/>
    <s v="N"/>
    <s v="N"/>
  </r>
  <r>
    <n v="8592"/>
    <x v="8"/>
    <s v="MEA"/>
    <s v="EGYPT"/>
    <s v="EG"/>
    <s v="EGYPT"/>
    <s v="Local"/>
    <s v="N"/>
    <s v="DDP"/>
    <s v="EG- 6TH OF OCTOBER"/>
    <n v="43913"/>
    <x v="2"/>
    <n v="2020"/>
    <n v="202054051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45"/>
    <n v="37.83426"/>
    <n v="26.092593103448277"/>
    <s v="EGP"/>
    <n v="1"/>
    <n v="37.75573"/>
    <n v="-20.36459"/>
    <n v="-2.331"/>
    <n v="-0.74868999999999997"/>
    <n v="0"/>
    <n v="0"/>
    <n v="0"/>
    <s v=""/>
    <n v="-3.2101999999999999"/>
    <n v="1.46383"/>
    <n v="-25.190649999999998"/>
    <n v="-21.138121998060623"/>
    <n v="-25.964181998060624"/>
    <n v="-1.5440799999999999"/>
    <n v="-1.3337503597470388"/>
    <n v="-1.9913099999999999"/>
    <n v="-1.7638452884821141"/>
    <n v="-0.39350000000000002"/>
    <n v="-0.45604801706024684"/>
    <n v="-3.5536436652894001"/>
    <n v="0"/>
    <n v="0"/>
    <n v="0"/>
    <n v="0"/>
    <n v="0"/>
    <n v="0.16304448922213866"/>
    <n v="-0.23641450937210104"/>
    <n v="-0.27973426392501577"/>
    <n v="8.03670007272496"/>
    <n v="0.21241858761675159"/>
    <s v="N"/>
    <s v="N"/>
  </r>
  <r>
    <n v="8592"/>
    <x v="8"/>
    <s v="MEA"/>
    <s v="EGYPT"/>
    <s v="EG"/>
    <s v="EGYPT"/>
    <s v="Local"/>
    <s v="N"/>
    <s v="DDP"/>
    <s v="EG- 6TH OF OCTOBER"/>
    <n v="43914"/>
    <x v="2"/>
    <n v="2020"/>
    <n v="202054052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3.83"/>
    <n v="629.12519999999995"/>
    <n v="26.400553923625683"/>
    <s v="EGP"/>
    <n v="1"/>
    <n v="627.92058999999995"/>
    <n v="-369.58562999999998"/>
    <n v="-52.892780000000002"/>
    <n v="-15.030139999999999"/>
    <n v="0"/>
    <n v="0"/>
    <n v="0"/>
    <s v=""/>
    <n v="-7.3083600000000004"/>
    <n v="13.67292"/>
    <n v="-431.14399000000003"/>
    <n v="-383.62403248334948"/>
    <n v="-445.18239248334947"/>
    <n v="-26.58447"/>
    <n v="-22.963218503046711"/>
    <n v="-43.836950000000002"/>
    <n v="-38.829513093855816"/>
    <n v="-8.1262699999999999"/>
    <n v="-9.4179652340436384"/>
    <n v="-71.210696830946162"/>
    <n v="0"/>
    <n v="0"/>
    <n v="0"/>
    <n v="0"/>
    <n v="0"/>
    <n v="0.16304448922213866"/>
    <n v="-3.8853501781635638"/>
    <n v="-4.5972879374711209"/>
    <n v="108.13482274823319"/>
    <n v="0.17188124517700643"/>
    <s v="N"/>
    <s v="N"/>
  </r>
  <r>
    <n v="8592"/>
    <x v="8"/>
    <s v="MEA"/>
    <s v="EGYPT"/>
    <s v="EG"/>
    <s v="EGYPT"/>
    <s v="Local"/>
    <s v="N"/>
    <s v="DDP"/>
    <s v="EG- 6TH OF OCTOBER"/>
    <n v="43914"/>
    <x v="2"/>
    <n v="2020"/>
    <n v="2020540522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1.84"/>
    <n v="58.672669999999997"/>
    <n v="31.887320652173909"/>
    <s v="EGP"/>
    <n v="1"/>
    <n v="58.58728"/>
    <n v="-34.226210000000002"/>
    <n v="-3.1882299999999999"/>
    <n v="-0.26384000000000002"/>
    <n v="0"/>
    <n v="-2.1802600000000001"/>
    <n v="0"/>
    <s v=""/>
    <n v="4.6468400000000001"/>
    <n v="-1.11564"/>
    <n v="-36.32734"/>
    <n v="-35.526264094255886"/>
    <n v="-37.627394094255884"/>
    <n v="-1.9576100000000001"/>
    <n v="-1.6909506254497184"/>
    <n v="-2.8113100000000002"/>
    <n v="-2.4901777713980509"/>
    <n v="-0.72797999999999996"/>
    <n v="-0.84369462632660341"/>
    <n v="-5.0248230231743722"/>
    <n v="0"/>
    <n v="0"/>
    <n v="0"/>
    <n v="0"/>
    <n v="0"/>
    <n v="0.16304448922213866"/>
    <n v="-0.30000186016873515"/>
    <n v="-0.3549731349117442"/>
    <n v="15.665479747657997"/>
    <n v="0.26699790119757627"/>
    <s v="N"/>
    <s v="N"/>
  </r>
  <r>
    <n v="8592"/>
    <x v="8"/>
    <s v="MEA"/>
    <s v="EGYPT"/>
    <s v="EG"/>
    <s v="EGYPT"/>
    <s v="Local"/>
    <s v="N"/>
    <s v="DDP"/>
    <s v="EG- 6TH OF OCTOBER"/>
    <n v="43915"/>
    <x v="2"/>
    <n v="2020"/>
    <n v="2020540523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.79"/>
    <n v="47.200560000000003"/>
    <n v="26.369027932960893"/>
    <s v="EGP"/>
    <n v="1"/>
    <n v="47.108490000000003"/>
    <n v="-27.11307"/>
    <n v="-4.1596399999999996"/>
    <n v="-1.29129"/>
    <n v="0"/>
    <n v="0"/>
    <n v="0"/>
    <s v=""/>
    <n v="-0.69903000000000004"/>
    <n v="0.59309999999999996"/>
    <n v="-32.669930000000001"/>
    <n v="-28.142937392894115"/>
    <n v="-33.699797392894112"/>
    <n v="-1.9308799999999999"/>
    <n v="-1.667861700577925"/>
    <n v="-3.09511"/>
    <n v="-2.7415596721926154"/>
    <n v="-0.58101999999999998"/>
    <n v="-0.67337488912921117"/>
    <n v="-5.0827962618997518"/>
    <n v="0"/>
    <n v="0"/>
    <n v="0"/>
    <n v="0"/>
    <n v="0"/>
    <n v="0.16304448922213866"/>
    <n v="-0.29184963570762817"/>
    <n v="-0.34532712581088154"/>
    <n v="8.0726392193952581"/>
    <n v="0.17102846278508682"/>
    <s v="N"/>
    <s v="N"/>
  </r>
  <r>
    <n v="8592"/>
    <x v="8"/>
    <s v="MEA"/>
    <s v="EGYPT"/>
    <s v="EG"/>
    <s v="EGYPT"/>
    <s v="Local"/>
    <s v="N"/>
    <s v="DDP"/>
    <s v="EG- 6TH OF OCTOBER"/>
    <n v="43915"/>
    <x v="2"/>
    <n v="2020"/>
    <n v="2020540523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39"/>
    <n v="74.522139999999993"/>
    <n v="31.180811715481166"/>
    <s v="EGP"/>
    <n v="1"/>
    <n v="74.399209999999997"/>
    <n v="-44.86674"/>
    <n v="-5.0986500000000001"/>
    <n v="-0.51410999999999996"/>
    <n v="0"/>
    <n v="-2.8480400000000001"/>
    <n v="0"/>
    <s v=""/>
    <n v="8.4488099999999999"/>
    <n v="-1.74177"/>
    <n v="-46.6205"/>
    <n v="-46.570965768290279"/>
    <n v="-48.324725768290278"/>
    <n v="-2.5339499999999999"/>
    <n v="-2.1887834335533194"/>
    <n v="-4.4271099999999999"/>
    <n v="-3.9214070712706977"/>
    <n v="-1.1450100000000001"/>
    <n v="-1.327012808168115"/>
    <n v="-7.437203312992132"/>
    <n v="0"/>
    <n v="0"/>
    <n v="0"/>
    <n v="0"/>
    <n v="0"/>
    <n v="0.16304448922213866"/>
    <n v="-0.38967632924091139"/>
    <n v="-0.46107923502123294"/>
    <n v="18.299131683696348"/>
    <n v="0.24555295491643625"/>
    <s v="N"/>
    <s v="N"/>
  </r>
  <r>
    <n v="8592"/>
    <x v="8"/>
    <s v="MEA"/>
    <s v="EGYPT"/>
    <s v="EG"/>
    <s v="EGYPT"/>
    <s v="Local"/>
    <s v="N"/>
    <s v="DDP"/>
    <s v="EG- 6TH OF OCTOBER"/>
    <n v="43918"/>
    <x v="2"/>
    <n v="2020"/>
    <n v="202054056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6.579999999999998"/>
    <n v="437.67239999999998"/>
    <n v="26.397611580217131"/>
    <s v="EGP"/>
    <n v="1"/>
    <n v="436.67935999999997"/>
    <n v="-256.5453"/>
    <n v="-36.973770000000002"/>
    <n v="-10.60768"/>
    <n v="0"/>
    <n v="0"/>
    <n v="0"/>
    <s v=""/>
    <n v="-5.2239000000000004"/>
    <n v="9.1115499999999994"/>
    <n v="-300.23910000000001"/>
    <n v="-266.28995965197737"/>
    <n v="-309.98375965197738"/>
    <n v="-18.265219999999999"/>
    <n v="-15.777190136429985"/>
    <n v="-30.320730000000001"/>
    <n v="-26.85723305454113"/>
    <n v="-5.6289100000000003"/>
    <n v="-6.5236422965961731"/>
    <n v="-49.158065487567285"/>
    <n v="0"/>
    <n v="0"/>
    <n v="0"/>
    <n v="0"/>
    <n v="0"/>
    <n v="0.16304448922213866"/>
    <n v="-2.7032776313030586"/>
    <n v="-3.1986166178460422"/>
    <n v="75.331958242609275"/>
    <n v="0.17211950820433108"/>
    <s v="N"/>
    <s v="N"/>
  </r>
  <r>
    <n v="8592"/>
    <x v="8"/>
    <s v="MEA"/>
    <s v="EGYPT"/>
    <s v="EG"/>
    <s v="EGYPT"/>
    <s v="Local"/>
    <s v="N"/>
    <s v="DDP"/>
    <s v="EG- 6TH OF OCTOBER"/>
    <n v="43918"/>
    <x v="2"/>
    <n v="2020"/>
    <n v="2020540563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2"/>
    <n v="52.855440000000002"/>
    <n v="26.427720000000001"/>
    <s v="EGP"/>
    <n v="1"/>
    <n v="52.773490000000002"/>
    <n v="-30.361370000000001"/>
    <n v="-4.6579800000000002"/>
    <n v="-1.4459900000000001"/>
    <n v="0"/>
    <n v="0"/>
    <n v="0"/>
    <s v=""/>
    <n v="-0.78278999999999999"/>
    <n v="0.66417000000000004"/>
    <n v="-36.583960000000005"/>
    <n v="-31.514621364253241"/>
    <n v="-37.737211364253241"/>
    <n v="-2.1359400000000002"/>
    <n v="-1.8449890830773605"/>
    <n v="-3.4668100000000002"/>
    <n v="-3.0708008720704858"/>
    <n v="-0.65117999999999998"/>
    <n v="-0.75468703367037238"/>
    <n v="-5.6704769888182192"/>
    <n v="0"/>
    <n v="0"/>
    <n v="0"/>
    <n v="0"/>
    <n v="0"/>
    <n v="0.16304448922213866"/>
    <n v="-0.32608897844427731"/>
    <n v="-0.38584036403450456"/>
    <n v="9.0619112828940374"/>
    <n v="0.17144708818797152"/>
    <s v="N"/>
    <s v="N"/>
  </r>
  <r>
    <n v="8592"/>
    <x v="8"/>
    <s v="MEA"/>
    <s v="EGYPT"/>
    <s v="EG"/>
    <s v="EGYPT"/>
    <s v="Local"/>
    <s v="N"/>
    <s v="DDP"/>
    <s v="EG- 6TH OF OCTOBER"/>
    <n v="43918"/>
    <x v="2"/>
    <n v="2020"/>
    <n v="202054056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9.7799999999999994"/>
    <n v="258.11808000000002"/>
    <n v="26.392441717791414"/>
    <s v="EGP"/>
    <n v="1"/>
    <n v="257.47307999999998"/>
    <n v="-142.71064000000001"/>
    <n v="-15.529339999999999"/>
    <n v="-4.8956200000000001"/>
    <n v="0"/>
    <n v="0"/>
    <n v="0"/>
    <s v=""/>
    <n v="-18.737649999999999"/>
    <n v="10.778790000000001"/>
    <n v="-171.09446000000003"/>
    <n v="-148.13138485681816"/>
    <n v="-176.51520485681817"/>
    <n v="-10.515650000000001"/>
    <n v="-9.083241781820858"/>
    <n v="-14.083769999999999"/>
    <n v="-12.474999552337779"/>
    <n v="-2.7622800000000001"/>
    <n v="-3.2013527739902887"/>
    <n v="-24.759594108148924"/>
    <n v="0"/>
    <n v="0"/>
    <n v="0"/>
    <n v="0"/>
    <n v="0"/>
    <n v="0.16304448922213866"/>
    <n v="-1.5945751045925161"/>
    <n v="-1.8867593801287272"/>
    <n v="54.956521654904193"/>
    <n v="0.21291232932967807"/>
    <s v="N"/>
    <s v="N"/>
  </r>
  <r>
    <n v="8592"/>
    <x v="8"/>
    <s v="MEA"/>
    <s v="EGYPT"/>
    <s v="EG"/>
    <s v="EGYPT"/>
    <s v="Local"/>
    <s v="N"/>
    <s v="DDP"/>
    <s v="EG- 6TH OF OCTOBER"/>
    <n v="43919"/>
    <x v="2"/>
    <n v="2020"/>
    <n v="202054056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0699999999999998"/>
    <n v="54.648000000000003"/>
    <n v="26.400000000000002"/>
    <s v="EGP"/>
    <n v="1"/>
    <n v="54.433"/>
    <n v="-31.39106"/>
    <n v="-4.81595"/>
    <n v="-1.4950399999999999"/>
    <n v="0"/>
    <n v="0"/>
    <n v="0"/>
    <s v=""/>
    <n v="-0.80933999999999995"/>
    <n v="0.68667999999999996"/>
    <n v="-37.824709999999996"/>
    <n v="-32.583423281708143"/>
    <n v="-39.017073281708143"/>
    <n v="-2.2049500000000002"/>
    <n v="-1.9045987615435949"/>
    <n v="-3.5842000000000001"/>
    <n v="-3.1747815673991462"/>
    <n v="-0.67315999999999998"/>
    <n v="-0.78016082125610098"/>
    <n v="-5.8595411501988419"/>
    <n v="0"/>
    <n v="0"/>
    <n v="0"/>
    <n v="0"/>
    <n v="0"/>
    <n v="0.16304448922213866"/>
    <n v="-0.337502092689827"/>
    <n v="-0.39934477677571217"/>
    <n v="9.3720407913173069"/>
    <n v="0.17149833097857756"/>
    <s v="N"/>
    <s v="N"/>
  </r>
  <r>
    <n v="8592"/>
    <x v="8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68"/>
    <n v="83.186809999999994"/>
    <n v="31.039854477611936"/>
    <s v="EGP"/>
    <n v="1"/>
    <n v="82.960570000000004"/>
    <n v="-36.115589999999997"/>
    <n v="-4.2812799999999998"/>
    <n v="-11.1866"/>
    <n v="0"/>
    <n v="0"/>
    <n v="0"/>
    <s v=""/>
    <n v="12.730320000000001"/>
    <n v="-14.76158"/>
    <n v="-53.614730000000002"/>
    <n v="-37.487410620687093"/>
    <n v="-54.986550620687098"/>
    <n v="-2.8893900000000001"/>
    <n v="-2.4958065333075341"/>
    <n v="-5.36435"/>
    <n v="-4.7515873838172"/>
    <n v="-0.99470999999999998"/>
    <n v="-1.1528221678526001"/>
    <n v="-8.400216084977334"/>
    <n v="0"/>
    <n v="0"/>
    <n v="0"/>
    <n v="0"/>
    <n v="0"/>
    <n v="0.16304448922213866"/>
    <n v="-0.43695923111533164"/>
    <n v="-0.51702608780623616"/>
    <n v="19.283017206529326"/>
    <n v="0.2318037824329281"/>
    <s v="N"/>
    <s v="N"/>
  </r>
  <r>
    <n v="8592"/>
    <x v="8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.65"/>
    <n v="69.870239999999995"/>
    <n v="26.366128301886793"/>
    <s v="EGP"/>
    <n v="1"/>
    <n v="69.655240000000006"/>
    <n v="-39.018050000000002"/>
    <n v="-6.6017099999999997"/>
    <n v="-2.16961"/>
    <n v="0"/>
    <n v="0"/>
    <n v="0"/>
    <s v=""/>
    <n v="-2.5215399999999999"/>
    <n v="1.75492"/>
    <n v="-48.555990000000001"/>
    <n v="-40.500118147550694"/>
    <n v="-50.038058147550693"/>
    <n v="-2.82308"/>
    <n v="-2.4385290694748138"/>
    <n v="-5.08514"/>
    <n v="-4.5042711733843239"/>
    <n v="-0.94913999999999998"/>
    <n v="-1.1000086783038441"/>
    <n v="-8.0428089211629814"/>
    <n v="0"/>
    <n v="0"/>
    <n v="0"/>
    <n v="0"/>
    <n v="0"/>
    <n v="0.16304448922213866"/>
    <n v="-0.43206789643866744"/>
    <n v="-0.51123848234571856"/>
    <n v="11.278134448940602"/>
    <n v="0.16141542449175217"/>
    <s v="N"/>
    <s v="N"/>
  </r>
  <r>
    <n v="8592"/>
    <x v="8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4"/>
    <n v="89.694000000000003"/>
    <n v="26.38058823529412"/>
    <s v="EGP"/>
    <n v="1"/>
    <n v="89.433040000000005"/>
    <n v="-52.691580000000002"/>
    <n v="-7.54087"/>
    <n v="-2.1428600000000002"/>
    <n v="0"/>
    <n v="0"/>
    <n v="0"/>
    <s v=""/>
    <n v="-1.0416700000000001"/>
    <n v="1.94913"/>
    <n v="-61.467850000000006"/>
    <n v="-54.693025801676889"/>
    <n v="-63.469295801676893"/>
    <n v="-3.7754500000000002"/>
    <n v="-3.2611702733711714"/>
    <n v="-6.2495799999999999"/>
    <n v="-5.5356987299777787"/>
    <n v="-1.15845"/>
    <n v="-1.3425891368829552"/>
    <n v="-10.139458140231906"/>
    <n v="0"/>
    <n v="0"/>
    <n v="0"/>
    <n v="0"/>
    <n v="0"/>
    <n v="0.16304448922213866"/>
    <n v="-0.55435126335527141"/>
    <n v="-0.65592861885865772"/>
    <n v="15.429317439232547"/>
    <n v="0.17202173433264817"/>
    <s v="N"/>
    <s v="N"/>
  </r>
  <r>
    <n v="8592"/>
    <x v="8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WSS"/>
    <n v="20"/>
    <s v="WSS20"/>
    <n v="1"/>
    <s v="EG"/>
    <s v="L2"/>
    <s v="FERT"/>
    <s v="10WSS201"/>
    <s v="WHITE"/>
    <s v="STANDARD"/>
    <s v="ALIMENTARY PACKING"/>
    <s v="FLEXIBLE PACKAGING"/>
    <s v="STANDARD WHITE FILM"/>
    <n v="3.44"/>
    <n v="118.07746"/>
    <n v="34.324843023255816"/>
    <s v="EGP"/>
    <n v="1"/>
    <n v="117.82243"/>
    <n v="-38.669159999999998"/>
    <n v="-11.69014"/>
    <n v="-31.546970000000002"/>
    <n v="0"/>
    <n v="0"/>
    <n v="0"/>
    <s v=""/>
    <n v="19.466560000000001"/>
    <n v="-23.258939999999999"/>
    <n v="-85.698650000000001"/>
    <n v="-40.137975851344216"/>
    <n v="-87.167465851344218"/>
    <n v="-3.7717399999999999"/>
    <n v="-3.2579656377080828"/>
    <n v="-6.3381999999999996"/>
    <n v="-5.6141957844119377"/>
    <n v="-1.1540699999999999"/>
    <n v="-1.3375129226142797"/>
    <n v="-10.209674344734301"/>
    <n v="0"/>
    <n v="0"/>
    <n v="0"/>
    <n v="0"/>
    <n v="0"/>
    <n v="0.16304448922213866"/>
    <n v="-0.56087304292415696"/>
    <n v="-0.66364542613934785"/>
    <n v="20.036674377782134"/>
    <n v="0.16969093320420453"/>
    <s v="N"/>
    <s v="N"/>
  </r>
  <r>
    <n v="8592"/>
    <x v="8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65"/>
    <n v="113.98421999999999"/>
    <n v="31.228553424657534"/>
    <s v="EGP"/>
    <n v="1"/>
    <n v="113.8252"/>
    <n v="-68.625230000000002"/>
    <n v="-7.7985600000000002"/>
    <n v="-0.78635999999999995"/>
    <n v="0"/>
    <n v="-4.3561800000000002"/>
    <n v="0"/>
    <s v=""/>
    <n v="12.922739999999999"/>
    <n v="-2.6640999999999999"/>
    <n v="-71.307689999999994"/>
    <n v="-71.231902232501113"/>
    <n v="-73.914362232501119"/>
    <n v="-3.8929100000000001"/>
    <n v="-3.3626302477610266"/>
    <n v="-6.7722499999999997"/>
    <n v="-5.998664826131038"/>
    <n v="-1.75187"/>
    <n v="-2.030335043576454"/>
    <n v="-11.391630117468518"/>
    <n v="0"/>
    <n v="0"/>
    <n v="0"/>
    <n v="0"/>
    <n v="0"/>
    <n v="0.16304448922213866"/>
    <n v="-0.59511238566080604"/>
    <n v="-0.7041586643629707"/>
    <n v="27.974068985667387"/>
    <n v="0.24542054141939462"/>
    <s v="N"/>
    <s v="N"/>
  </r>
  <r>
    <n v="8592"/>
    <x v="8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0.79"/>
    <n v="24.503699999999998"/>
    <n v="31.017341772151894"/>
    <s v="EGP"/>
    <n v="1"/>
    <n v="24.433630000000001"/>
    <n v="-14.6266"/>
    <n v="-1.6287100000000001"/>
    <n v="-0.14767"/>
    <n v="0"/>
    <n v="-0.92383999999999999"/>
    <n v="0"/>
    <s v=""/>
    <n v="2.4838300000000002"/>
    <n v="-0.61907999999999996"/>
    <n v="-15.462070000000001"/>
    <n v="-15.182179224665633"/>
    <n v="-16.017649224665632"/>
    <n v="-0.83743000000000001"/>
    <n v="-0.72335796316444934"/>
    <n v="-1.1409400000000001"/>
    <n v="-1.0106119305586692"/>
    <n v="-0.29624"/>
    <n v="-0.3433282454229416"/>
    <n v="-2.0772981391460599"/>
    <n v="0"/>
    <n v="0"/>
    <n v="0"/>
    <n v="0"/>
    <n v="0"/>
    <n v="0.16304448922213866"/>
    <n v="-0.12880514648548955"/>
    <n v="-0.15240694379362932"/>
    <n v="6.2563456923946772"/>
    <n v="0.25532248976255328"/>
    <s v="N"/>
    <s v="N"/>
  </r>
  <r>
    <n v="8592"/>
    <x v="8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2.59"/>
    <n v="82.670779999999993"/>
    <n v="31.919220077220075"/>
    <s v="EGP"/>
    <n v="1"/>
    <n v="82.507099999999994"/>
    <n v="-46.875399999999999"/>
    <n v="-4.2656599999999996"/>
    <n v="-0.33964"/>
    <n v="0"/>
    <n v="-3.0297499999999999"/>
    <n v="0"/>
    <s v=""/>
    <n v="4.4922899999999997"/>
    <n v="-0.95077"/>
    <n v="-50.96893"/>
    <n v="-48.655923046223414"/>
    <n v="-52.749453046223415"/>
    <n v="-2.83955"/>
    <n v="-2.4527555787392523"/>
    <n v="-3.88592"/>
    <n v="-3.4420364902593859"/>
    <n v="-1.0092000000000001"/>
    <n v="-1.1696153972482874"/>
    <n v="-7.0644074662469265"/>
    <n v="0"/>
    <n v="0"/>
    <n v="0"/>
    <n v="0"/>
    <n v="0"/>
    <n v="0.16304448922213866"/>
    <n v="-0.42228522708533911"/>
    <n v="-0.49966327142468336"/>
    <n v="22.357256216104968"/>
    <n v="0.27043722360070838"/>
    <s v="N"/>
    <s v="N"/>
  </r>
  <r>
    <n v="8592"/>
    <x v="8"/>
    <s v="MEA"/>
    <s v="EGYPT"/>
    <s v="EG"/>
    <s v="EGYPT"/>
    <s v="Local"/>
    <s v="N"/>
    <s v="DDP"/>
    <s v="EG- 6TH OF OCTOBER"/>
    <n v="43920"/>
    <x v="2"/>
    <n v="2020"/>
    <n v="202054058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5.12"/>
    <n v="469.90890000000002"/>
    <n v="31.078630952380955"/>
    <s v="EGP"/>
    <n v="1"/>
    <n v="469.07170000000002"/>
    <n v="-201.31485000000001"/>
    <n v="-25.362729999999999"/>
    <n v="-61.937860000000001"/>
    <n v="0"/>
    <n v="0"/>
    <n v="0"/>
    <s v=""/>
    <n v="64.838250000000002"/>
    <n v="-82.050120000000007"/>
    <n v="-305.82731000000001"/>
    <n v="-208.96162698690594"/>
    <n v="-313.47408698690595"/>
    <n v="-16.42032"/>
    <n v="-14.183596515181533"/>
    <n v="-28.067720000000001"/>
    <n v="-24.861581411450356"/>
    <n v="-5.2235300000000002"/>
    <n v="-6.0538259175469156"/>
    <n v="-45.099003844178803"/>
    <n v="0"/>
    <n v="0"/>
    <n v="0"/>
    <n v="0"/>
    <n v="0"/>
    <n v="0.16304448922213866"/>
    <n v="-2.4652326770387365"/>
    <n v="-2.9169531521008545"/>
    <n v="108.4188560168144"/>
    <n v="0.23072313807381473"/>
    <s v="N"/>
    <s v="N"/>
  </r>
  <r>
    <n v="8592"/>
    <x v="8"/>
    <s v="MEA"/>
    <s v="EGYPT"/>
    <s v="EG"/>
    <s v="EGYPT"/>
    <s v="Local"/>
    <s v="N"/>
    <s v="DDP"/>
    <s v="EG- 6TH OF OCTOBER"/>
    <n v="43920"/>
    <x v="2"/>
    <n v="2020"/>
    <n v="2020540580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11.29"/>
    <n v="400.63661999999999"/>
    <n v="35.485971656333042"/>
    <s v="EGP"/>
    <n v="1"/>
    <n v="399.85223000000002"/>
    <n v="-118.91824"/>
    <n v="-29.000129999999999"/>
    <n v="-97.343010000000007"/>
    <n v="0"/>
    <n v="0"/>
    <n v="0"/>
    <s v=""/>
    <n v="47.670229999999997"/>
    <n v="-66.800449999999998"/>
    <n v="-264.39159999999998"/>
    <n v="-123.43525034948667"/>
    <n v="-268.90861034948671"/>
    <n v="-11.915369999999999"/>
    <n v="-10.292296399162657"/>
    <n v="-16.325130000000001"/>
    <n v="-14.460331959543225"/>
    <n v="-3.0163799999999998"/>
    <n v="-3.4958427387552407"/>
    <n v="-28.248471097461124"/>
    <n v="0"/>
    <n v="0"/>
    <n v="0"/>
    <n v="0"/>
    <n v="0"/>
    <n v="0.16304448922213866"/>
    <n v="-1.8407722833179452"/>
    <n v="-2.1780688549747778"/>
    <n v="101.30146969807738"/>
    <n v="0.25285124884010202"/>
    <s v="N"/>
    <s v="N"/>
  </r>
  <r>
    <n v="8592"/>
    <x v="8"/>
    <s v="MEA"/>
    <s v="EGYPT"/>
    <s v="EG"/>
    <s v="EGYPT"/>
    <s v="Local"/>
    <s v="N"/>
    <s v="DDP"/>
    <s v="EG- 6TH OF OCTOBER"/>
    <n v="43920"/>
    <x v="2"/>
    <n v="2020"/>
    <n v="2020540580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94"/>
    <n v="60.629240000000003"/>
    <n v="31.252185567010311"/>
    <s v="EGP"/>
    <n v="1"/>
    <n v="60.530830000000002"/>
    <n v="-36.502380000000002"/>
    <n v="-4.1481199999999996"/>
    <n v="-0.41826999999999998"/>
    <n v="0"/>
    <n v="-2.3170899999999999"/>
    <n v="0"/>
    <s v=""/>
    <n v="6.8737199999999996"/>
    <n v="-1.41706"/>
    <n v="-37.929200000000002"/>
    <n v="-37.888892516842624"/>
    <n v="-39.315712516842623"/>
    <n v="-2.08277"/>
    <n v="-1.7990617304610774"/>
    <n v="-3.6014300000000001"/>
    <n v="-3.1900434072535875"/>
    <n v="-0.93132999999999999"/>
    <n v="-1.0793677248506217"/>
    <n v="-6.0684728625652866"/>
    <n v="0"/>
    <n v="0"/>
    <n v="0"/>
    <n v="0"/>
    <n v="0"/>
    <n v="0.16304448922213866"/>
    <n v="-0.31630630909094898"/>
    <n v="-0.37426515311346942"/>
    <n v="14.870789467478623"/>
    <n v="0.24527421863573784"/>
    <s v="N"/>
    <s v="N"/>
  </r>
  <r>
    <n v="9275"/>
    <x v="79"/>
    <s v="EUROPE"/>
    <s v="EUROPE INCL TURKEY"/>
    <s v="NL"/>
    <s v="NETHERLANDS"/>
    <s v="Export"/>
    <s v="N"/>
    <s v="DDP"/>
    <s v="NL- ETTEN-LEUR // VAT EXCLUDED"/>
    <n v="43908"/>
    <x v="2"/>
    <n v="2020"/>
    <n v="202054046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8.6999999999999993"/>
    <n v="227.86157"/>
    <n v="26.190985057471266"/>
    <s v="EUR"/>
    <n v="17.34879915319042"/>
    <n v="207.22344000000001"/>
    <n v="-134.89824999999999"/>
    <n v="-19.305789999999998"/>
    <n v="-5.4859799999999996"/>
    <n v="0"/>
    <n v="0"/>
    <n v="0"/>
    <s v=""/>
    <n v="-2.6675300000000002"/>
    <n v="4.9905900000000001"/>
    <n v="-157.36696000000001"/>
    <n v="-140.02224772631718"/>
    <n v="-162.49095772631716"/>
    <n v="-9.8141800000000003"/>
    <n v="-8.4773237822018253"/>
    <n v="-16.015630000000002"/>
    <n v="-14.186185735808492"/>
    <n v="-2.9756100000000001"/>
    <n v="-3.4485922237474997"/>
    <n v="-26.112101741757815"/>
    <n v="-4.5572314"/>
    <n v="-4.5158904320107442"/>
    <n v="0.01"/>
    <n v="-2.2786157"/>
    <n v="-2.2753167813926156"/>
    <n v="1.716699278518794"/>
    <n v="-14.935283723113507"/>
    <n v="-17.671972037133589"/>
    <n v="14.795331281388076"/>
    <n v="6.4931226803133485E-2"/>
    <s v="Y"/>
    <s v="Y"/>
  </r>
  <r>
    <n v="9275"/>
    <x v="79"/>
    <s v="EUROPE"/>
    <s v="EUROPE INCL TURKEY"/>
    <s v="NL"/>
    <s v="NETHERLANDS"/>
    <s v="Export"/>
    <s v="N"/>
    <s v="DDP"/>
    <s v="NL- ETTEN-LEUR // VAT EXCLUDED"/>
    <n v="43908"/>
    <x v="2"/>
    <n v="2020"/>
    <n v="202054046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2.62"/>
    <n v="321.88287000000003"/>
    <n v="25.505774167987326"/>
    <s v="EUR"/>
    <n v="17.34879915319042"/>
    <n v="292.02350000000001"/>
    <n v="-184.22676999999999"/>
    <n v="-20.047000000000001"/>
    <n v="-6.3198100000000004"/>
    <n v="0"/>
    <n v="0"/>
    <n v="0"/>
    <s v=""/>
    <n v="-24.18871"/>
    <n v="13.91452"/>
    <n v="-220.86776999999998"/>
    <n v="-191.22447049357018"/>
    <n v="-227.86547049357017"/>
    <n v="-13.667199999999999"/>
    <n v="-11.805497718210669"/>
    <n v="-18.20966"/>
    <n v="-16.129594586408555"/>
    <n v="-3.5838199999999998"/>
    <n v="-4.1534790457454989"/>
    <n v="-32.088571350364724"/>
    <n v="-6.4376574000000009"/>
    <n v="-6.3792581296668782"/>
    <n v="0.01"/>
    <n v="-3.2188287000000004"/>
    <n v="-3.2141685662651134"/>
    <n v="1.716699278518794"/>
    <n v="-21.66474489490718"/>
    <n v="-25.634515759612171"/>
    <n v="26.700885700520963"/>
    <n v="8.2952179780554844E-2"/>
    <s v="Y"/>
    <s v="Y"/>
  </r>
  <r>
    <n v="9275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5.1100000000000003"/>
    <n v="167.56772000000001"/>
    <n v="32.792117416829747"/>
    <s v="EUR"/>
    <n v="17.34879915319042"/>
    <n v="152.61154999999999"/>
    <n v="-69.604830000000007"/>
    <n v="-7.8863000000000003"/>
    <n v="-21.661549999999998"/>
    <n v="0"/>
    <n v="0"/>
    <n v="0"/>
    <s v=""/>
    <n v="26.02637"/>
    <n v="-28.506509999999999"/>
    <n v="-101.63282000000001"/>
    <n v="-72.248711523004886"/>
    <n v="-104.27670152300487"/>
    <n v="-5.6225500000000004"/>
    <n v="-4.8566642176543411"/>
    <n v="-10.79691"/>
    <n v="-9.5635932294145185"/>
    <n v="-2.0025400000000002"/>
    <n v="-2.3208497994506398"/>
    <n v="-16.741107246519498"/>
    <n v="-3.3513544000000004"/>
    <n v="-3.3209525566854277"/>
    <n v="0.01"/>
    <n v="-1.6756772000000002"/>
    <n v="-1.6732511995581312"/>
    <n v="1.716699278518794"/>
    <n v="-8.7723333132310373"/>
    <n v="-10.379744495373867"/>
    <n v="31.175962978858212"/>
    <n v="0.18604993240260242"/>
    <s v="Y"/>
    <s v="Y"/>
  </r>
  <r>
    <n v="9275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.36"/>
    <n v="40.091520000000003"/>
    <n v="29.47905882352941"/>
    <s v="EUR"/>
    <n v="17.34879915319042"/>
    <n v="36.216349999999998"/>
    <n v="-21.602029999999999"/>
    <n v="-4.2567199999999996"/>
    <n v="-1.1393800000000001"/>
    <n v="0"/>
    <n v="0"/>
    <n v="0"/>
    <s v=""/>
    <n v="0.6371"/>
    <n v="0.71296999999999999"/>
    <n v="-25.648060000000001"/>
    <n v="-22.422565126318059"/>
    <n v="-26.468595126318057"/>
    <n v="-1.5198799999999999"/>
    <n v="-1.3128468063651686"/>
    <n v="-3.01681"/>
    <n v="-2.6722037777873497"/>
    <n v="-0.56996000000000002"/>
    <n v="-0.66055686862429042"/>
    <n v="-4.645607452776809"/>
    <n v="-0.80183040000000005"/>
    <n v="-0.79455658790013339"/>
    <n v="0.01"/>
    <n v="-0.40091520000000003"/>
    <n v="-0.40033476574192689"/>
    <n v="1.716699278518794"/>
    <n v="-2.3347110187855602"/>
    <n v="-2.7625151690231822"/>
    <n v="5.0199108982398943"/>
    <n v="0.12521128902670425"/>
    <s v="Y"/>
    <s v="Y"/>
  </r>
  <r>
    <n v="9275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0.68"/>
    <n v="20.023720000000001"/>
    <n v="29.44664705882353"/>
    <s v="EUR"/>
    <n v="17.34879915319042"/>
    <n v="18.088329999999999"/>
    <n v="-10.78914"/>
    <n v="-2.12602"/>
    <n v="-0.56906000000000001"/>
    <n v="0"/>
    <n v="0"/>
    <n v="0"/>
    <s v=""/>
    <n v="0.31818999999999997"/>
    <n v="0.35610000000000003"/>
    <n v="-12.809930000000001"/>
    <n v="-11.198956501169716"/>
    <n v="-13.219746501169716"/>
    <n v="-0.7591"/>
    <n v="-0.65569782529660203"/>
    <n v="-1.50675"/>
    <n v="-1.3346359373580334"/>
    <n v="-0.28466000000000002"/>
    <n v="-0.32990756934274429"/>
    <n v="-2.32024133199738"/>
    <n v="-0.40047440000000001"/>
    <n v="-0.39684149267145918"/>
    <n v="0.01"/>
    <n v="-0.2002372"/>
    <n v="-0.19994730196016355"/>
    <n v="1.716699278518794"/>
    <n v="-1.1673555093927801"/>
    <n v="-1.3812575845115911"/>
    <n v="2.505685787689691"/>
    <n v="0.12513587823290032"/>
    <s v="Y"/>
    <s v="Y"/>
  </r>
  <r>
    <n v="9275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44"/>
    <n v="138.73447999999999"/>
    <n v="25.502661764705877"/>
    <s v="EUR"/>
    <n v="17.34879915319042"/>
    <n v="123.80786999999999"/>
    <n v="-84.322100000000006"/>
    <n v="-12.06765"/>
    <n v="-3.4291700000000001"/>
    <n v="0"/>
    <n v="0"/>
    <n v="0"/>
    <s v=""/>
    <n v="-1.6674199999999999"/>
    <n v="3.1195300000000001"/>
    <n v="-98.366810000000015"/>
    <n v="-87.525004772139667"/>
    <n v="-101.56971477213966"/>
    <n v="-6.1787999999999998"/>
    <n v="-5.3371436213181989"/>
    <n v="-10.015330000000001"/>
    <n v="-8.871292080637156"/>
    <n v="-1.86266"/>
    <n v="-2.1587354497012434"/>
    <n v="-16.367171151656599"/>
    <n v="-2.7746895999999999"/>
    <n v="-2.7495189769033272"/>
    <n v="0.01"/>
    <n v="-1.3873447999999999"/>
    <n v="-1.3853362394623112"/>
    <n v="1.716699278518794"/>
    <n v="-9.3388440751422408"/>
    <n v="-11.050060676092729"/>
    <n v="5.612678183745361"/>
    <n v="4.0456259927203107E-2"/>
    <s v="Y"/>
    <s v="Y"/>
  </r>
  <r>
    <n v="9275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8.7200000000000006"/>
    <n v="216.62914000000001"/>
    <n v="24.842791284403667"/>
    <s v="EUR"/>
    <n v="17.34879915319042"/>
    <n v="192.83369999999999"/>
    <n v="-127.28967"/>
    <n v="-13.851279999999999"/>
    <n v="-4.3666099999999997"/>
    <n v="0"/>
    <n v="0"/>
    <n v="0"/>
    <s v=""/>
    <n v="-16.712990000000001"/>
    <n v="9.6141299999999994"/>
    <n v="-152.60642000000001"/>
    <n v="-132.12466214899871"/>
    <n v="-157.44141214899872"/>
    <n v="-9.6583000000000006"/>
    <n v="-8.3426772573602577"/>
    <n v="-12.5852"/>
    <n v="-11.147609224382494"/>
    <n v="-2.4783300000000001"/>
    <n v="-2.8722680612984028"/>
    <n v="-22.362554543041153"/>
    <n v="-4.3325828"/>
    <n v="-4.2932797339222937"/>
    <n v="0.01"/>
    <n v="-2.1662914"/>
    <n v="-2.1631551014971517"/>
    <n v="1.716699278518794"/>
    <n v="-14.969617708683884"/>
    <n v="-17.71259726020746"/>
    <n v="12.656141212333225"/>
    <n v="5.8423078318702755E-2"/>
    <s v="Y"/>
    <s v="Y"/>
  </r>
  <r>
    <n v="9345"/>
    <x v="80"/>
    <s v="AMERICAS"/>
    <s v="LATIN AMERICA-OTHERS"/>
    <s v="CR"/>
    <s v="COSTA RICA"/>
    <s v="Export"/>
    <s v="N"/>
    <s v="CIP"/>
    <s v="CR- ALAJUELA, COSTA RICA"/>
    <n v="43915"/>
    <x v="2"/>
    <n v="2020"/>
    <n v="202054053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41"/>
    <n v="282.98577999999998"/>
    <n v="27.184032660902975"/>
    <s v="USD"/>
    <n v="15.798901020986953"/>
    <n v="255.37705"/>
    <n v="-152.00259"/>
    <n v="-16.540459999999999"/>
    <n v="-5.2143899999999999"/>
    <n v="0"/>
    <n v="0"/>
    <n v="0"/>
    <s v=""/>
    <n v="-19.957709999999999"/>
    <n v="11.480639999999999"/>
    <n v="-182.23451"/>
    <n v="-157.7762818422168"/>
    <n v="-188.00820184221681"/>
    <n v="-11.502800000000001"/>
    <n v="-9.9359253653296733"/>
    <n v="-15.027369999999999"/>
    <n v="-13.310813370483485"/>
    <n v="-2.9587599999999998"/>
    <n v="-3.4290638652024796"/>
    <n v="-26.67580260101564"/>
    <n v="-5.6597155999999993"/>
    <n v="-5.6083734361046371"/>
    <n v="0"/>
    <n v="0"/>
    <n v="0"/>
    <n v="2.0579000000000001"/>
    <n v="-21.422739"/>
    <n v="-25.348165564536693"/>
    <n v="37.345236556126196"/>
    <n v="0.1319685977017156"/>
    <s v="N"/>
    <s v="Y"/>
  </r>
  <r>
    <n v="9345"/>
    <x v="80"/>
    <s v="AMERICAS"/>
    <s v="LATIN AMERICA-OTHERS"/>
    <s v="CR"/>
    <s v="COSTA RICA"/>
    <s v="Export"/>
    <s v="N"/>
    <s v="CIP"/>
    <s v="CR- ALAJUELA, COSTA RICA"/>
    <n v="43915"/>
    <x v="2"/>
    <n v="2020"/>
    <n v="2020540530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1.1299999999999999"/>
    <n v="30.782889999999998"/>
    <n v="27.24149557522124"/>
    <s v="USD"/>
    <n v="15.798901020986953"/>
    <n v="27.779679999999999"/>
    <n v="-17.498539999999998"/>
    <n v="-1.3696999999999999"/>
    <n v="-0.49614000000000003"/>
    <n v="0"/>
    <n v="0"/>
    <n v="0"/>
    <s v=""/>
    <n v="-1.23919"/>
    <n v="0.87875000000000003"/>
    <n v="-19.724820000000001"/>
    <n v="-18.163207474736478"/>
    <n v="-20.389487474736477"/>
    <n v="-1.2179800000000001"/>
    <n v="-1.0520706590103484"/>
    <n v="-2.0338799999999999"/>
    <n v="-1.8015525736012987"/>
    <n v="-0.37171999999999999"/>
    <n v="-0.43080602008039376"/>
    <n v="-3.2844292526920409"/>
    <n v="-0.61565780000000003"/>
    <n v="-0.61007285441173442"/>
    <n v="0"/>
    <n v="0"/>
    <n v="0"/>
    <n v="2.0579000000000001"/>
    <n v="-2.3254269999999999"/>
    <n v="-2.751529979627902"/>
    <n v="3.7473704385318438"/>
    <n v="0.12173549782141456"/>
    <s v="N"/>
    <s v="Y"/>
  </r>
  <r>
    <n v="9345"/>
    <x v="80"/>
    <s v="AMERICAS"/>
    <s v="LATIN AMERICA-OTHERS"/>
    <s v="CR"/>
    <s v="COSTA RICA"/>
    <s v="Export"/>
    <s v="N"/>
    <s v="CIP"/>
    <s v="CR- ALAJUELA, COSTA RICA"/>
    <n v="43915"/>
    <x v="2"/>
    <n v="2020"/>
    <n v="2020540530"/>
    <s v="ZH"/>
    <s v="manufactured"/>
    <s v="BOPP"/>
    <s v="ZSS"/>
    <n v="18"/>
    <s v="ZSS18"/>
    <n v="1"/>
    <s v="EG"/>
    <s v="L3"/>
    <s v="FERT"/>
    <s v="20ZSS181"/>
    <s v="METALLIZED"/>
    <s v="VALUE ADDED"/>
    <s v="ALIMENTARY PACKING"/>
    <s v="FLEXIBLE PACKAGING"/>
    <s v="MID &amp; STD BARRIER METAL FILMS"/>
    <n v="7.31"/>
    <n v="254.18218999999999"/>
    <n v="34.771845417236662"/>
    <s v="USD"/>
    <n v="15.798901020986953"/>
    <n v="234.79409000000001"/>
    <n v="-132.96048999999999"/>
    <n v="-17.734500000000001"/>
    <n v="-1.73502"/>
    <n v="0"/>
    <n v="-8.7449399999999997"/>
    <n v="0"/>
    <s v=""/>
    <n v="23.172550000000001"/>
    <n v="-6.0292899999999996"/>
    <n v="-144.03168999999997"/>
    <n v="-138.01088352586129"/>
    <n v="-149.08208352586129"/>
    <n v="-8.3064099999999996"/>
    <n v="-7.1749373903595677"/>
    <n v="-15.17224"/>
    <n v="-13.439135061703036"/>
    <n v="-3.9519199999999999"/>
    <n v="-4.5800896558595436"/>
    <n v="-25.194162107922146"/>
    <n v="-5.0836437999999999"/>
    <n v="-5.0375274769173979"/>
    <n v="0"/>
    <n v="0"/>
    <n v="0"/>
    <n v="2.0579000000000001"/>
    <n v="-15.043248999999999"/>
    <n v="-17.799720487681384"/>
    <n v="57.068696401617757"/>
    <n v="0.22451886342476535"/>
    <s v="N"/>
    <s v="Y"/>
  </r>
  <r>
    <n v="9350"/>
    <x v="81"/>
    <s v="MEA"/>
    <s v="EGYPT"/>
    <s v="EG"/>
    <s v="EGYPT"/>
    <s v="Local"/>
    <s v="N"/>
    <s v="EXW"/>
    <s v="EG- 6TH OF OCTOBER"/>
    <n v="43893"/>
    <x v="2"/>
    <n v="2020"/>
    <n v="2020540380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0.21"/>
    <n v="5.7876000000000003"/>
    <n v="27.560000000000002"/>
    <s v="EGP"/>
    <n v="1"/>
    <n v="5.7297200000000004"/>
    <n v="-3.6978300000000002"/>
    <n v="-0.23529"/>
    <n v="-0.11182"/>
    <n v="0"/>
    <n v="0"/>
    <n v="0"/>
    <s v=""/>
    <n v="-8.1499999999999993E-3"/>
    <n v="4.938E-2"/>
    <n v="-4.0037099999999999"/>
    <n v="-3.8382889941849316"/>
    <n v="-4.1441689941849313"/>
    <n v="-0.22112999999999999"/>
    <n v="-0.19100837848483415"/>
    <n v="-0.35913"/>
    <n v="-0.31810705437756137"/>
    <n v="-6.6430000000000003E-2"/>
    <n v="-7.6989249741581181E-2"/>
    <n v="-0.58610468260397663"/>
    <n v="0"/>
    <n v="0"/>
    <n v="0"/>
    <n v="0"/>
    <n v="0"/>
    <n v="0.16304448922213866"/>
    <n v="-3.4239342736649116E-2"/>
    <n v="-4.0513238223622974E-2"/>
    <n v="1.0168130849874693"/>
    <n v="0.17568821013675257"/>
    <s v="N"/>
    <s v="N"/>
  </r>
  <r>
    <m/>
    <x v="82"/>
    <m/>
    <m/>
    <m/>
    <m/>
    <m/>
    <m/>
    <m/>
    <m/>
    <m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053">
  <r>
    <x v="0"/>
    <x v="0"/>
    <s v="EUROPE"/>
    <s v="EUROPE INCL TURKEY"/>
    <s v="HU"/>
    <s v="HUNGARY"/>
    <s v="Export"/>
    <s v="Y"/>
    <s v="CIP"/>
    <s v="HU-BUDAPEST"/>
    <n v="43856"/>
    <x v="0"/>
    <n v="2020"/>
    <n v="2020540135"/>
    <s v="ZH"/>
    <s v="manufactured"/>
    <s v="BOPP"/>
    <s v="BSS"/>
    <n v="18"/>
    <s v="BSS18"/>
    <s v="1"/>
    <s v="EG"/>
    <s v="L3"/>
    <s v="FERT"/>
    <s v="10BSS181"/>
    <s v="TRASPARENT METALL.COMMODITIES"/>
    <s v="STANDARD"/>
    <s v="ALIMENTARY PACKING"/>
    <s v="FLEXIBLE PACKAGING"/>
    <s v="STANDARD GRADE COEX"/>
    <n v="49.232799999999997"/>
    <n v="1329.1030499999999"/>
    <n v="27.237064953366303"/>
    <s v="EUR"/>
    <n v="17.572299969913765"/>
    <n v="1284.10321"/>
    <n v="-957.66611"/>
    <n v="-114.39288000000001"/>
    <n v="-11.089969999999999"/>
    <n v="0"/>
    <n v="0"/>
    <n v="0"/>
    <s v=""/>
    <n v="135.51723000000001"/>
    <n v="-9.0015199999999993"/>
    <n v="-956.63324999999998"/>
    <n v="-980.46622172374464"/>
    <n v="-979.43336172374461"/>
    <n v="-50.394539999999999"/>
    <n v="-45.777768258539375"/>
    <n v="-50.197270000000003"/>
    <n v="-49.023022146617045"/>
    <n v="-11.2667"/>
    <n v="-16.952284855670442"/>
    <n v="-111.75307526082686"/>
    <n v="0"/>
    <n v="0"/>
    <n v="0"/>
    <n v="0"/>
    <n v="0"/>
    <n v="1.4751433245719443"/>
    <n v="-72.625436269985613"/>
    <n v="-68.045033766465792"/>
    <n v="169.87157924896269"/>
    <n v="0.12780918623951898"/>
    <x v="0"/>
    <s v="N"/>
  </r>
  <r>
    <x v="1"/>
    <x v="1"/>
    <s v="EUROPE"/>
    <s v="EUROPE INCL TURKEY"/>
    <s v="IT"/>
    <s v="ITALY"/>
    <s v="Export"/>
    <s v="Y"/>
    <s v="CIF"/>
    <s v="IT- TRIESTE"/>
    <n v="43842"/>
    <x v="0"/>
    <n v="2020"/>
    <n v="2020540051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31.831099999999999"/>
    <n v="775.34842000000003"/>
    <n v="24.205940505559695"/>
    <s v="EUR"/>
    <n v="17.824695447745242"/>
    <n v="751.49292000000003"/>
    <n v="-485.4547"/>
    <n v="-46.998600000000003"/>
    <n v="-15.86567"/>
    <n v="0"/>
    <n v="0"/>
    <n v="0"/>
    <s v=""/>
    <n v="-62.606990000000003"/>
    <n v="19.52083"/>
    <n v="-591.40512999999999"/>
    <n v="-497.01240396512929"/>
    <n v="-602.96283396512933"/>
    <n v="-34.19256"/>
    <n v="-31.06009277684057"/>
    <n v="-32.643770000000004"/>
    <n v="-31.880145268040938"/>
    <n v="-6.6576399999999998"/>
    <n v="-10.01732625760034"/>
    <n v="-72.957564302481856"/>
    <n v="0"/>
    <n v="0"/>
    <n v="0"/>
    <n v="0"/>
    <n v="0"/>
    <n v="0.875369525435304"/>
    <n v="-27.863974901083704"/>
    <n v="-26.106626140788784"/>
    <n v="73.321395591600066"/>
    <n v="9.4565738060832141E-2"/>
    <x v="0"/>
    <s v="N"/>
  </r>
  <r>
    <x v="2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2.153"/>
    <n v="58.953569999999999"/>
    <n v="27.382028691719899"/>
    <s v="EUR"/>
    <n v="17.440801754022104"/>
    <n v="54.167810000000003"/>
    <n v="-33.592089999999999"/>
    <n v="-3.2875299999999998"/>
    <n v="-1.07735"/>
    <n v="0"/>
    <n v="0"/>
    <n v="0"/>
    <s v=""/>
    <n v="-3.8810099999999998"/>
    <n v="1.21532"/>
    <n v="-40.622660000000003"/>
    <n v="-34.391850372677368"/>
    <n v="-41.422420372677365"/>
    <n v="-2.19103"/>
    <n v="-1.9903041795303129"/>
    <n v="-2.4866299999999999"/>
    <n v="-2.428461100781822"/>
    <n v="-0.50019999999999998"/>
    <n v="-0.75261903528152474"/>
    <n v="-5.1713843155936594"/>
    <n v="-1.1790714"/>
    <n v="-1.1732935895708747"/>
    <n v="0.01"/>
    <n v="-0.5895357"/>
    <n v="-0.59297223227470996"/>
    <n v="1.3826862538187386"/>
    <n v="-2.9769235044717441"/>
    <n v="-2.7891723724581716"/>
    <n v="7.8043271174252187"/>
    <n v="0.1323809078470603"/>
    <x v="1"/>
    <s v="Y"/>
  </r>
  <r>
    <x v="1"/>
    <x v="1"/>
    <s v="EUROPE"/>
    <s v="EUROPE INCL TURKEY"/>
    <s v="IT"/>
    <s v="ITALY"/>
    <s v="Export"/>
    <s v="Y"/>
    <s v="CIF"/>
    <s v="IT- TRIESTE"/>
    <n v="43842"/>
    <x v="0"/>
    <n v="2020"/>
    <n v="202054005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8.1989000000000001"/>
    <n v="198.46217999999999"/>
    <n v="24.205993324626299"/>
    <s v="EUR"/>
    <n v="17.824695447745242"/>
    <n v="192.31764999999999"/>
    <n v="-137.33329000000001"/>
    <n v="-11.971259999999999"/>
    <n v="-4.5348699999999997"/>
    <n v="0"/>
    <n v="0"/>
    <n v="0"/>
    <s v=""/>
    <n v="-1.27115"/>
    <n v="2.5966100000000001"/>
    <n v="-152.51396000000003"/>
    <n v="-140.60292053478986"/>
    <n v="-155.78359053478985"/>
    <n v="-8.8728999999999996"/>
    <n v="-8.0600311061713033"/>
    <n v="-18.490179999999999"/>
    <n v="-18.0576454383861"/>
    <n v="-3.3980800000000002"/>
    <n v="-5.1128742331256376"/>
    <n v="-31.230550777683042"/>
    <n v="0"/>
    <n v="0"/>
    <n v="0"/>
    <n v="0"/>
    <n v="0"/>
    <n v="0.875369525435304"/>
    <n v="-7.1770672020915143"/>
    <n v="-6.7244178512747963"/>
    <n v="4.7236208362522989"/>
    <n v="2.3801113321703406E-2"/>
    <x v="0"/>
    <s v="N"/>
  </r>
  <r>
    <x v="1"/>
    <x v="1"/>
    <s v="EUROPE"/>
    <s v="EUROPE INCL TURKEY"/>
    <s v="IT"/>
    <s v="ITALY"/>
    <s v="Export"/>
    <s v="Y"/>
    <s v="CIF"/>
    <s v="IT- TRIESTE"/>
    <n v="43858"/>
    <x v="0"/>
    <n v="2020"/>
    <n v="2020540146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1590999999999996"/>
    <n v="98.031989999999993"/>
    <n v="23.5704815945757"/>
    <s v="EUR"/>
    <n v="17.459600079874793"/>
    <n v="95.132999999999996"/>
    <n v="-69.665790000000001"/>
    <n v="-6.0727099999999998"/>
    <n v="-2.3004199999999999"/>
    <n v="0"/>
    <n v="0"/>
    <n v="0"/>
    <s v=""/>
    <n v="-0.64483000000000001"/>
    <n v="1.31721"/>
    <n v="-77.366540000000001"/>
    <n v="-71.324392908400853"/>
    <n v="-79.025142908400852"/>
    <n v="-4.4966100000000004"/>
    <n v="-4.084664142762902"/>
    <n v="-9.3793699999999998"/>
    <n v="-9.159961552317796"/>
    <n v="-1.72363"/>
    <n v="-2.5934361211161425"/>
    <n v="-15.838061816196841"/>
    <n v="0"/>
    <n v="0"/>
    <n v="0"/>
    <n v="0"/>
    <n v="0"/>
    <n v="0.875369525435304"/>
    <n v="-3.6407493932379724"/>
    <n v="-3.4111315280387613"/>
    <n v="-0.24234625263646148"/>
    <n v="-2.4721139766362135E-3"/>
    <x v="0"/>
    <s v="N"/>
  </r>
  <r>
    <x v="2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6.0609000000000002"/>
    <n v="165.95984999999999"/>
    <n v="27.382047220709801"/>
    <s v="EUR"/>
    <n v="17.440801754022104"/>
    <n v="150.82775000000001"/>
    <n v="-101.52134"/>
    <n v="-8.8495399999999993"/>
    <n v="-3.3523299999999998"/>
    <n v="0"/>
    <n v="0"/>
    <n v="0"/>
    <s v=""/>
    <n v="-0.93967999999999996"/>
    <n v="1.91951"/>
    <n v="-112.74337999999999"/>
    <n v="-103.93835974224008"/>
    <n v="-115.16039974224007"/>
    <n v="-6.4645900000000003"/>
    <n v="-5.8723524990300753"/>
    <n v="-13.669829999999999"/>
    <n v="-13.350056264623356"/>
    <n v="-2.5127700000000002"/>
    <n v="-3.7808047446708462"/>
    <n v="-23.003213508324279"/>
    <n v="-3.319197"/>
    <n v="-3.3029319196639646"/>
    <n v="0.01"/>
    <n v="-1.6595985"/>
    <n v="-1.6692726619011542"/>
    <n v="1.3826862538187386"/>
    <n v="-8.3803231157699933"/>
    <n v="-7.8517858022441871"/>
    <n v="14.972246365626329"/>
    <n v="9.0216075548551836E-2"/>
    <x v="1"/>
    <s v="Y"/>
  </r>
  <r>
    <x v="3"/>
    <x v="3"/>
    <s v="MEA"/>
    <s v="EGYPT"/>
    <s v="EG"/>
    <s v="EGYPT"/>
    <s v="Local"/>
    <s v="N"/>
    <s v="DDP"/>
    <s v="EG-6TH OF OCTOBER"/>
    <n v="43844"/>
    <x v="0"/>
    <n v="2020"/>
    <n v="202054006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4.914899999999999"/>
    <n v="447.44090999991738"/>
    <n v="30"/>
    <s v="EGP"/>
    <n v="1"/>
    <n v="446.58699999999999"/>
    <n v="-249.82771"/>
    <n v="-21.77732"/>
    <n v="-8.2495499999999993"/>
    <n v="0"/>
    <n v="0"/>
    <n v="0"/>
    <s v=""/>
    <n v="-2.3124099999999999"/>
    <n v="4.7236200000000004"/>
    <n v="-277.44337000000002"/>
    <n v="-255.77560733103041"/>
    <n v="-283.39126733103041"/>
    <n v="-15.80851"/>
    <n v="-14.360252267265508"/>
    <n v="-33.614350000000002"/>
    <n v="-32.828020816553106"/>
    <n v="-6.1679599999999999"/>
    <n v="-9.2805359953119417"/>
    <n v="-56.468809079130558"/>
    <n v="0"/>
    <n v="0"/>
    <n v="0"/>
    <n v="0"/>
    <n v="0"/>
    <n v="0.17066029370754746"/>
    <n v="-2.5453812146186996"/>
    <n v="-2.3848469571099411"/>
    <n v="105.19598663264648"/>
    <n v="0.23510587494707605"/>
    <x v="0"/>
    <s v="N"/>
  </r>
  <r>
    <x v="4"/>
    <x v="4"/>
    <s v="MEA"/>
    <s v="EGYPT"/>
    <s v="EG"/>
    <s v="EGYPT"/>
    <s v="Local"/>
    <s v="N"/>
    <s v="DDP"/>
    <s v="EG- 6TH OF OCTOBER"/>
    <n v="43835"/>
    <x v="0"/>
    <n v="2020"/>
    <n v="2020540011"/>
    <s v="ZH"/>
    <s v="manufactured"/>
    <s v="BOPP"/>
    <s v="LTS"/>
    <n v="35"/>
    <s v="LTS35"/>
    <s v="1"/>
    <s v="EG"/>
    <s v="L3"/>
    <s v="FERT"/>
    <s v="10LTS351"/>
    <s v="TRANSPARENT SPECIALTIES"/>
    <s v="VALUE ADDED"/>
    <s v="WRAP AROUND LABELS"/>
    <s v="LABELS"/>
    <s v="ROLL-FED MONOWEB"/>
    <n v="4.0488"/>
    <n v="113.3664"/>
    <n v="28"/>
    <s v="EGP"/>
    <n v="1"/>
    <n v="111.4509"/>
    <n v="-67.818250000000006"/>
    <n v="-5.9117100000000002"/>
    <n v="-2.23942"/>
    <n v="0"/>
    <n v="0"/>
    <n v="0"/>
    <s v=""/>
    <n v="-0.62770999999999999"/>
    <n v="1.28227"/>
    <n v="-75.314819999999997"/>
    <n v="-69.432866681913126"/>
    <n v="-76.929436681913131"/>
    <n v="-4.3091900000000001"/>
    <n v="-3.914414164749104"/>
    <n v="-9.1254799999999996"/>
    <n v="-8.9120107156925243"/>
    <n v="-1.6747000000000001"/>
    <n v="-2.5198142710635136"/>
    <n v="-15.346239151505142"/>
    <n v="0"/>
    <n v="0"/>
    <n v="0.02"/>
    <n v="-2.267328"/>
    <n v="-2.2805447498072695"/>
    <n v="0.17066029370754746"/>
    <n v="-0.69096939716311812"/>
    <n v="-0.6473907542086591"/>
    <n v="18.162788662565799"/>
    <n v="0.16021315541964637"/>
    <x v="1"/>
    <s v="N"/>
  </r>
  <r>
    <x v="4"/>
    <x v="4"/>
    <s v="MEA"/>
    <s v="EGYPT"/>
    <s v="EG"/>
    <s v="EGYPT"/>
    <s v="Local"/>
    <s v="N"/>
    <s v="DDP"/>
    <s v="EG- 6TH OF OCTOBER"/>
    <n v="43839"/>
    <x v="0"/>
    <n v="2020"/>
    <n v="2020540023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1245000000000003"/>
    <n v="115.486"/>
    <n v="28"/>
    <s v="EGP"/>
    <n v="1"/>
    <n v="113.48415"/>
    <n v="-69.086209999999994"/>
    <n v="-6.0222100000000003"/>
    <n v="-2.2812899999999998"/>
    <n v="0"/>
    <n v="0"/>
    <n v="0"/>
    <s v=""/>
    <n v="-0.63946000000000003"/>
    <n v="1.30627"/>
    <n v="-76.722899999999996"/>
    <n v="-70.731014269590446"/>
    <n v="-78.367704269590448"/>
    <n v="-4.3859500000000002"/>
    <n v="-3.9841419862854348"/>
    <n v="-9.2959200000000006"/>
    <n v="-9.0784636700995964"/>
    <n v="-1.7058899999999999"/>
    <n v="-2.5667438746429432"/>
    <n v="-15.629349531027975"/>
    <n v="0"/>
    <n v="0"/>
    <n v="0.02"/>
    <n v="-2.30972"/>
    <n v="-2.3231838620282761"/>
    <n v="0.17066029370754746"/>
    <n v="-0.70388838139677956"/>
    <n v="-0.65949495300672167"/>
    <n v="18.506267384346582"/>
    <n v="0.16024684710135065"/>
    <x v="1"/>
    <s v="N"/>
  </r>
  <r>
    <x v="4"/>
    <x v="4"/>
    <s v="MEA"/>
    <s v="EGYPT"/>
    <s v="EG"/>
    <s v="EGYPT"/>
    <s v="Local"/>
    <s v="N"/>
    <s v="DDP"/>
    <s v="EG- 6TH OF OCTOBER"/>
    <n v="43839"/>
    <x v="0"/>
    <n v="2020"/>
    <n v="2020540023"/>
    <s v="ZH"/>
    <s v="manufactured"/>
    <s v="BOPP"/>
    <s v="LTS"/>
    <n v="35"/>
    <s v="LTS35"/>
    <s v="1"/>
    <s v="EG"/>
    <s v="L3"/>
    <s v="FERT"/>
    <s v="10LTS351"/>
    <s v="TRANSPARENT SPECIALTIES"/>
    <s v="VALUE ADDED"/>
    <s v="WRAP AROUND LABELS"/>
    <s v="LABELS"/>
    <s v="ROLL-FED MONOWEB"/>
    <n v="0.68710000000000004"/>
    <n v="19.238800000000001"/>
    <n v="28"/>
    <s v="EGP"/>
    <n v="1"/>
    <n v="18.90438"/>
    <n v="-11.50906"/>
    <n v="-1.0032399999999999"/>
    <n v="-0.38003999999999999"/>
    <n v="0"/>
    <n v="0"/>
    <n v="0"/>
    <s v=""/>
    <n v="-0.10653"/>
    <n v="0.21761"/>
    <n v="-12.781259999999998"/>
    <n v="-11.783067664148501"/>
    <n v="-13.0552676641485"/>
    <n v="-0.73065999999999998"/>
    <n v="-0.66372238253954452"/>
    <n v="-1.54861"/>
    <n v="-1.5123838871411259"/>
    <n v="-0.28417999999999999"/>
    <n v="-0.42758751988465354"/>
    <n v="-2.603693789565324"/>
    <n v="0"/>
    <n v="0"/>
    <n v="0.02"/>
    <n v="-0.38477600000000001"/>
    <n v="-0.38701894329000569"/>
    <n v="0.17066029370754746"/>
    <n v="-0.11726068780645586"/>
    <n v="-0.10986519146827942"/>
    <n v="3.0829544115278917"/>
    <n v="0.16024671037319851"/>
    <x v="1"/>
    <s v="N"/>
  </r>
  <r>
    <x v="4"/>
    <x v="4"/>
    <s v="MEA"/>
    <s v="EGYPT"/>
    <s v="EG"/>
    <s v="EGYPT"/>
    <s v="Local"/>
    <s v="N"/>
    <s v="DDP"/>
    <s v="EG- 6TH OF OCTOBER"/>
    <n v="43839"/>
    <x v="0"/>
    <n v="2020"/>
    <n v="202054002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0253999999999999"/>
    <n v="56.711199999999998"/>
    <n v="28"/>
    <s v="EGP"/>
    <n v="1"/>
    <n v="55.645530000000001"/>
    <n v="-33.925879999999999"/>
    <n v="-2.9573100000000001"/>
    <n v="-1.12026"/>
    <n v="0"/>
    <n v="0"/>
    <n v="0"/>
    <s v=""/>
    <n v="-0.31401000000000001"/>
    <n v="0.64144999999999996"/>
    <n v="-37.676010000000005"/>
    <n v="-34.733587243943667"/>
    <n v="-38.483717243943666"/>
    <n v="-2.1556600000000001"/>
    <n v="-1.9581745150209329"/>
    <n v="-4.5649899999999999"/>
    <n v="-4.4582027243530442"/>
    <n v="-0.83775999999999995"/>
    <n v="-1.2605240363803483"/>
    <n v="-7.6769012757543251"/>
    <n v="0"/>
    <n v="0"/>
    <n v="0.02"/>
    <n v="-1.1342239999999999"/>
    <n v="-1.1408356392658674"/>
    <n v="0.17066029370754746"/>
    <n v="-0.34565535887526661"/>
    <n v="-0.32385527405014275"/>
    <n v="9.0858905669859968"/>
    <n v="0.16021333646591851"/>
    <x v="1"/>
    <s v="N"/>
  </r>
  <r>
    <x v="4"/>
    <x v="4"/>
    <s v="MEA"/>
    <s v="EGYPT"/>
    <s v="EG"/>
    <s v="EGYPT"/>
    <s v="Local"/>
    <s v="N"/>
    <s v="DDP"/>
    <s v="EG- 6TH OF OCTOBER"/>
    <n v="43852"/>
    <x v="0"/>
    <n v="2020"/>
    <n v="2020540107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0928000000000004"/>
    <n v="114.5984"/>
    <n v="28"/>
    <s v="EGP"/>
    <n v="1"/>
    <n v="112.66442000000001"/>
    <n v="-68.555250000000001"/>
    <n v="-5.9759200000000003"/>
    <n v="-2.26376"/>
    <n v="0"/>
    <n v="0"/>
    <n v="0"/>
    <s v=""/>
    <n v="-0.63454999999999995"/>
    <n v="1.2962100000000001"/>
    <n v="-76.13327000000001"/>
    <n v="-70.187413175586585"/>
    <n v="-77.76543317558658"/>
    <n v="-4.35398"/>
    <n v="-3.9551008391447819"/>
    <n v="-9.2245600000000003"/>
    <n v="-9.0087729705778372"/>
    <n v="-1.6928300000000001"/>
    <n v="-2.5470933256609829"/>
    <n v="-15.510967135383602"/>
    <n v="0"/>
    <n v="0"/>
    <n v="0.02"/>
    <n v="-2.2919680000000002"/>
    <n v="-2.3053283817455035"/>
    <n v="0.17066029370754746"/>
    <n v="-0.69847845008625031"/>
    <n v="-0.65442621982444182"/>
    <n v="18.362245087459872"/>
    <n v="0.16023125181032086"/>
    <x v="1"/>
    <s v="N"/>
  </r>
  <r>
    <x v="4"/>
    <x v="4"/>
    <s v="MEA"/>
    <s v="EGYPT"/>
    <s v="EG"/>
    <s v="EGYPT"/>
    <s v="Local"/>
    <s v="N"/>
    <s v="DDP"/>
    <s v="EG- 6TH OF OCTOBER"/>
    <n v="43852"/>
    <x v="0"/>
    <n v="2020"/>
    <n v="202054011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.3547"/>
    <n v="37.931600000000003"/>
    <n v="28"/>
    <s v="EGP"/>
    <n v="1"/>
    <n v="37.27055"/>
    <n v="-22.691510000000001"/>
    <n v="-1.978"/>
    <n v="-0.74929999999999997"/>
    <n v="0"/>
    <n v="0"/>
    <n v="0"/>
    <s v=""/>
    <n v="-0.21002999999999999"/>
    <n v="0.42903999999999998"/>
    <n v="-25.199800000000003"/>
    <n v="-23.231749398448034"/>
    <n v="-25.740039398448033"/>
    <n v="-1.4442999999999999"/>
    <n v="-1.3119840104862237"/>
    <n v="-3.0538500000000002"/>
    <n v="-2.98241231410486"/>
    <n v="-0.56067"/>
    <n v="-0.84360438726767795"/>
    <n v="-5.1380007118587621"/>
    <n v="0"/>
    <n v="0"/>
    <n v="0.02"/>
    <n v="-0.75863200000000008"/>
    <n v="-0.76305423151647611"/>
    <n v="0.17066029370754746"/>
    <n v="-0.23119349988561455"/>
    <n v="-0.21661239249320058"/>
    <n v="6.0738932656835321"/>
    <n v="0.160127526012178"/>
    <x v="1"/>
    <s v="N"/>
  </r>
  <r>
    <x v="4"/>
    <x v="4"/>
    <s v="MEA"/>
    <s v="EGYPT"/>
    <s v="EG"/>
    <s v="EGYPT"/>
    <s v="Local"/>
    <s v="N"/>
    <s v="DDP"/>
    <s v="EG- 6TH OF OCTOBER"/>
    <n v="43852"/>
    <x v="0"/>
    <n v="2020"/>
    <n v="202054011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3.3936000000000002"/>
    <n v="95.020799999999994"/>
    <n v="28"/>
    <s v="EGP"/>
    <n v="1"/>
    <n v="93.320490000000007"/>
    <n v="-56.843530000000001"/>
    <n v="-4.9550099999999997"/>
    <n v="-1.8770199999999999"/>
    <n v="0"/>
    <n v="0"/>
    <n v="0"/>
    <s v=""/>
    <n v="-0.52614000000000005"/>
    <n v="1.0747800000000001"/>
    <n v="-63.126920000000005"/>
    <n v="-58.196860582797832"/>
    <n v="-64.480250582797837"/>
    <n v="-3.6369500000000001"/>
    <n v="-3.3037597777039891"/>
    <n v="-7.6482900000000003"/>
    <n v="-7.4693761245133388"/>
    <n v="-1.4033899999999999"/>
    <n v="-2.1115914192797662"/>
    <n v="-12.884727321497095"/>
    <n v="0"/>
    <n v="0"/>
    <n v="0.02"/>
    <n v="-1.9004159999999999"/>
    <n v="-1.9114939396724833"/>
    <n v="0.17066029370754746"/>
    <n v="-0.57915277272593313"/>
    <n v="-0.54262627531182217"/>
    <n v="15.201701880720757"/>
    <n v="0.15998288670186694"/>
    <x v="1"/>
    <s v="N"/>
  </r>
  <r>
    <x v="4"/>
    <x v="4"/>
    <s v="MEA"/>
    <s v="EGYPT"/>
    <s v="EG"/>
    <s v="EGYPT"/>
    <s v="Local"/>
    <s v="N"/>
    <s v="DDP"/>
    <s v="EG-6TH OF OCTOBER"/>
    <n v="43859"/>
    <x v="0"/>
    <n v="2020"/>
    <n v="202054016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3458"/>
    <n v="9.6823999999999995"/>
    <n v="28"/>
    <s v="EGP"/>
    <n v="1"/>
    <n v="9.5202399999999994"/>
    <n v="-5.7922200000000004"/>
    <n v="-0.50490000000000002"/>
    <n v="-0.19127"/>
    <n v="0"/>
    <n v="0"/>
    <n v="0"/>
    <s v=""/>
    <n v="-5.3620000000000001E-2"/>
    <n v="0.10952000000000001"/>
    <n v="-6.4324900000000014"/>
    <n v="-5.9301211554752715"/>
    <n v="-6.5703911554752716"/>
    <n v="-0.36867"/>
    <n v="-0.33489520539081641"/>
    <n v="-0.77951999999999999"/>
    <n v="-0.76128495082961523"/>
    <n v="-0.14312"/>
    <n v="-0.2153435352448857"/>
    <n v="-1.3115236914653172"/>
    <n v="0"/>
    <n v="0"/>
    <n v="0.02"/>
    <n v="-0.19364799999999999"/>
    <n v="-0.19477681646002612"/>
    <n v="0.17066029370754746"/>
    <n v="-5.9014329564069906E-2"/>
    <n v="-5.5292363862219494E-2"/>
    <n v="1.5504159727371649"/>
    <n v="0.16012723836416229"/>
    <x v="1"/>
    <s v="N"/>
  </r>
  <r>
    <x v="4"/>
    <x v="4"/>
    <s v="MEA"/>
    <s v="EGYPT"/>
    <s v="EG"/>
    <s v="EGYPT"/>
    <s v="Local"/>
    <s v="N"/>
    <s v="DDP"/>
    <s v="EG-6TH OF OCTOBER"/>
    <n v="43859"/>
    <x v="0"/>
    <n v="2020"/>
    <n v="2020540163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4462000000000002"/>
    <n v="68.493600000000001"/>
    <n v="28"/>
    <s v="EGP"/>
    <n v="1"/>
    <n v="67.337230000000005"/>
    <n v="-40.97437"/>
    <n v="-3.5716999999999999"/>
    <n v="-1.3530199999999999"/>
    <n v="0"/>
    <n v="0"/>
    <n v="0"/>
    <s v=""/>
    <n v="-0.37925999999999999"/>
    <n v="0.77471999999999996"/>
    <n v="-45.503630000000001"/>
    <n v="-41.949887671613176"/>
    <n v="-46.479147671613177"/>
    <n v="-2.60798"/>
    <n v="-2.3690563315570601"/>
    <n v="-5.5143700000000004"/>
    <n v="-5.3853741973346487"/>
    <n v="-1.0124200000000001"/>
    <n v="-1.5233237978802907"/>
    <n v="-9.2777543267719995"/>
    <n v="0"/>
    <n v="0"/>
    <n v="0.02"/>
    <n v="-1.369872"/>
    <n v="-1.3778572828933371"/>
    <n v="0.17066029370754746"/>
    <n v="-0.4174692104674026"/>
    <n v="-0.39113990884835553"/>
    <n v="10.967700809873131"/>
    <n v="0.16012738138852581"/>
    <x v="1"/>
    <s v="N"/>
  </r>
  <r>
    <x v="5"/>
    <x v="5"/>
    <s v="MEA"/>
    <s v="EGYPT"/>
    <s v="EG"/>
    <s v="EGYPT"/>
    <s v="Local"/>
    <s v="N"/>
    <s v="DDP"/>
    <s v="EG-6TH OF OCTOBER CITY"/>
    <n v="43846"/>
    <x v="0"/>
    <n v="2020"/>
    <n v="202054008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9946000000000002"/>
    <n v="90.586650000000006"/>
    <n v="30.25"/>
    <s v="EGP"/>
    <n v="1"/>
    <n v="90.371650000000002"/>
    <n v="-50.160170000000001"/>
    <n v="-4.3724400000000001"/>
    <n v="-1.6563300000000001"/>
    <n v="0"/>
    <n v="0"/>
    <n v="0"/>
    <s v=""/>
    <n v="-0.46428000000000003"/>
    <n v="0.94840000000000002"/>
    <n v="-55.704819999999998"/>
    <n v="-51.354383169015684"/>
    <n v="-56.899033169015681"/>
    <n v="-3.19618"/>
    <n v="-2.9033698363469216"/>
    <n v="-6.7481900000000001"/>
    <n v="-6.5903318610669404"/>
    <n v="-1.23786"/>
    <n v="-1.8625289864326033"/>
    <n v="-11.356230683846466"/>
    <n v="0"/>
    <n v="0"/>
    <n v="0"/>
    <n v="0"/>
    <n v="0"/>
    <n v="0.17066029370754746"/>
    <n v="-0.51105931553662165"/>
    <n v="-0.47882739393233814"/>
    <n v="21.852558753205521"/>
    <n v="0.24123376626915247"/>
    <x v="0"/>
    <s v="N"/>
  </r>
  <r>
    <x v="5"/>
    <x v="5"/>
    <s v="MEA"/>
    <s v="EGYPT"/>
    <s v="EG"/>
    <s v="EGYPT"/>
    <s v="Local"/>
    <s v="N"/>
    <s v="DDP"/>
    <s v="EG-6TH OF OCTOBER CITY"/>
    <n v="43858"/>
    <x v="0"/>
    <n v="2020"/>
    <n v="202054015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0.4428"/>
    <n v="300.23050999999998"/>
    <n v="28.750001353582899"/>
    <s v="EGP"/>
    <n v="1"/>
    <n v="299.58551"/>
    <n v="-174.91906"/>
    <n v="-15.247579999999999"/>
    <n v="-5.7759799999999997"/>
    <n v="0"/>
    <n v="0"/>
    <n v="0"/>
    <s v=""/>
    <n v="-1.6190500000000001"/>
    <n v="3.3072699999999999"/>
    <n v="-194.2544"/>
    <n v="-179.08353242830009"/>
    <n v="-198.41887242830009"/>
    <n v="-11.1227"/>
    <n v="-10.103721216807534"/>
    <n v="-23.530380000000001"/>
    <n v="-22.97994173504485"/>
    <n v="-4.3154300000000001"/>
    <n v="-6.4931522659435235"/>
    <n v="-39.576815217795904"/>
    <n v="0"/>
    <n v="0"/>
    <n v="0"/>
    <n v="0"/>
    <n v="0"/>
    <n v="0.17066029370754746"/>
    <n v="-1.7821713151291765"/>
    <n v="-1.6697718257385361"/>
    <n v="60.56505052816545"/>
    <n v="0.20172850030520034"/>
    <x v="0"/>
    <s v="N"/>
  </r>
  <r>
    <x v="6"/>
    <x v="6"/>
    <s v="MEA"/>
    <s v="EGYPT"/>
    <s v="EG"/>
    <s v="EGYPT"/>
    <s v="Local"/>
    <s v="N"/>
    <s v="DDP"/>
    <s v="EG- ALEXANDRIA"/>
    <n v="43858"/>
    <x v="0"/>
    <n v="2020"/>
    <n v="2020540145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.889"/>
    <n v="54.308750000000003"/>
    <n v="28.75"/>
    <s v="EGP"/>
    <n v="1"/>
    <n v="54.183750000000003"/>
    <n v="-31.641120000000001"/>
    <n v="-2.75814"/>
    <n v="-1.0448200000000001"/>
    <n v="0"/>
    <n v="0"/>
    <n v="0"/>
    <s v=""/>
    <n v="-0.29287000000000002"/>
    <n v="0.59826000000000001"/>
    <n v="-35.138689999999997"/>
    <n v="-32.394431685076142"/>
    <n v="-35.892001685076146"/>
    <n v="-2.0309300000000001"/>
    <n v="-1.8448713469617022"/>
    <n v="-4.2579500000000001"/>
    <n v="-4.1583452078009033"/>
    <n v="-0.78158000000000005"/>
    <n v="-1.175993573761164"/>
    <n v="-7.1792101285237697"/>
    <n v="0"/>
    <n v="0"/>
    <n v="0"/>
    <n v="0"/>
    <n v="0"/>
    <n v="0.17066029370754746"/>
    <n v="-0.32237729481355715"/>
    <n v="-0.30204533064121641"/>
    <n v="10.93549285575887"/>
    <n v="0.20135784483640057"/>
    <x v="0"/>
    <s v="N"/>
  </r>
  <r>
    <x v="1"/>
    <x v="1"/>
    <s v="EUROPE"/>
    <s v="EUROPE INCL TURKEY"/>
    <s v="IT"/>
    <s v="ITALY"/>
    <s v="Export"/>
    <s v="Y"/>
    <s v="CIF"/>
    <s v="IT- TRIESTE"/>
    <n v="43858"/>
    <x v="0"/>
    <n v="2020"/>
    <n v="2020540146"/>
    <s v="ZH"/>
    <s v="manufactured"/>
    <s v="BOPP"/>
    <s v="LTS"/>
    <n v="40"/>
    <s v="LTS40"/>
    <s v="1"/>
    <s v="EG"/>
    <s v="L2"/>
    <s v="FERT"/>
    <s v="10LTS401"/>
    <s v="TRANSPARENT SPECIALTIES"/>
    <s v="VALUE ADDED"/>
    <s v="WRAP AROUND LABELS"/>
    <s v="LABELS"/>
    <s v="ROLL-FED MONOWEB"/>
    <n v="17.360499999999998"/>
    <n v="409.19506000000001"/>
    <n v="23.5704651363728"/>
    <s v="EUR"/>
    <n v="17.459600079874793"/>
    <n v="397.09415999999999"/>
    <n v="-289.52604000000002"/>
    <n v="-17.970050000000001"/>
    <n v="-8.5926399999999994"/>
    <n v="0"/>
    <n v="0"/>
    <n v="0"/>
    <s v=""/>
    <n v="-31.559449999999998"/>
    <n v="4.5056799999999999"/>
    <n v="-343.14250000000004"/>
    <n v="-296.41907504635179"/>
    <n v="-350.03553504635181"/>
    <n v="-18.463349999999998"/>
    <n v="-16.771875635263324"/>
    <n v="-29.096830000000001"/>
    <n v="-28.416177642456478"/>
    <n v="-5.3907400000000001"/>
    <n v="-8.1111026354528732"/>
    <n v="-53.299155913172676"/>
    <n v="0"/>
    <n v="0"/>
    <n v="0"/>
    <n v="0"/>
    <n v="0"/>
    <n v="0.875369525435304"/>
    <n v="-15.196852646319593"/>
    <n v="-14.23840467709767"/>
    <n v="-8.378035636622144"/>
    <n v="-2.0474430059400386E-2"/>
    <x v="0"/>
    <s v="N"/>
  </r>
  <r>
    <x v="2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LTS"/>
    <n v="40"/>
    <s v="LTS40"/>
    <s v="1"/>
    <s v="EG"/>
    <s v="L2"/>
    <s v="FERT"/>
    <s v="10LTS401"/>
    <s v="TRANSPARENT SPECIALTIES"/>
    <s v="VALUE ADDED"/>
    <s v="WRAP AROUND LABELS"/>
    <s v="LABELS"/>
    <s v="ROLL-FED MONOWEB"/>
    <n v="0.8599"/>
    <n v="23.545780000000001"/>
    <n v="27.3819979067333"/>
    <s v="EUR"/>
    <n v="17.440801754022104"/>
    <n v="21.398980000000002"/>
    <n v="-17.424869999999999"/>
    <n v="-1.1033299999999999"/>
    <n v="-0.55720000000000003"/>
    <n v="0"/>
    <n v="0"/>
    <n v="0"/>
    <s v=""/>
    <n v="0.90391999999999995"/>
    <n v="0.23285"/>
    <n v="-17.948630000000001"/>
    <n v="-17.839721249953623"/>
    <n v="-18.363481249953622"/>
    <n v="-0.85597000000000001"/>
    <n v="-0.77755241532638164"/>
    <n v="-1.4476899999999999"/>
    <n v="-1.4138246747569345"/>
    <n v="-0.27432000000000001"/>
    <n v="-0.41275180679413809"/>
    <n v="-2.6041288968774543"/>
    <n v="-0.47091560000000005"/>
    <n v="-0.46860796955037859"/>
    <n v="0.01"/>
    <n v="-0.23545780000000002"/>
    <n v="-0.23683033491015423"/>
    <n v="1.3826862538187386"/>
    <n v="-1.1889719096587332"/>
    <n v="-1.1139848226088165"/>
    <n v="0.75874672609957461"/>
    <n v="3.2224319011711425E-2"/>
    <x v="1"/>
    <s v="Y"/>
  </r>
  <r>
    <x v="2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LTS"/>
    <n v="40"/>
    <s v="LTS40"/>
    <s v="1"/>
    <s v="EG"/>
    <s v="L3"/>
    <s v="FERT"/>
    <s v="10LTS401"/>
    <s v="TRANSPARENT SPECIALTIES"/>
    <s v="VALUE ADDED"/>
    <s v="WRAP AROUND LABELS"/>
    <s v="LABELS"/>
    <s v="ROLL-FED MONOWEB"/>
    <n v="5.3087"/>
    <n v="145.36313999999999"/>
    <n v="27.3819979067333"/>
    <s v="EUR"/>
    <n v="17.440801754022104"/>
    <n v="132.10907"/>
    <n v="-107.5746"/>
    <n v="-6.8115199999999998"/>
    <n v="-3.4399500000000001"/>
    <n v="0"/>
    <n v="0"/>
    <n v="0"/>
    <s v=""/>
    <n v="5.5804499999999999"/>
    <n v="1.4375199999999999"/>
    <n v="-110.8081"/>
    <n v="-110.13573573721132"/>
    <n v="-113.36923573721131"/>
    <n v="-5.2844699999999998"/>
    <n v="-4.8003462880939791"/>
    <n v="-8.9375"/>
    <n v="-8.7284280686059184"/>
    <n v="-1.69353"/>
    <n v="-2.5481465710122362"/>
    <n v="-16.076920927712134"/>
    <n v="-2.9072627999999998"/>
    <n v="-2.8930163232166191"/>
    <n v="0.01"/>
    <n v="-1.4536313999999999"/>
    <n v="-1.4621049347183077"/>
    <n v="1.3826862538187386"/>
    <n v="-7.3402665156475377"/>
    <n v="-6.8773243723496034"/>
    <n v="4.6845377047920103"/>
    <n v="3.222644822333922E-2"/>
    <x v="1"/>
    <s v="Y"/>
  </r>
  <r>
    <x v="7"/>
    <x v="7"/>
    <s v="MEA"/>
    <s v="EGYPT"/>
    <s v="EG"/>
    <s v="EGYPT"/>
    <s v="Local"/>
    <s v="N"/>
    <s v="DDP"/>
    <s v="EG-10TH OF RAMADAN"/>
    <n v="43859"/>
    <x v="0"/>
    <n v="2020"/>
    <n v="2020540165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0571000000000002"/>
    <n v="128.81292999999999"/>
    <n v="31.750001232407399"/>
    <s v="EGP"/>
    <n v="1"/>
    <n v="127.81292999999999"/>
    <n v="-56.195340000000002"/>
    <n v="-6.33901"/>
    <n v="-17.235759999999999"/>
    <n v="0"/>
    <n v="0"/>
    <n v="0"/>
    <s v=""/>
    <n v="18.75253"/>
    <n v="-22.57959"/>
    <n v="-83.597170000000006"/>
    <n v="-57.533238477324019"/>
    <n v="-84.935068477324023"/>
    <n v="-4.3754799999999996"/>
    <n v="-3.9746311695646761"/>
    <n v="-7.4538200000000003"/>
    <n v="-7.2794552958138379"/>
    <n v="-1.3875"/>
    <n v="-2.0876827498063086"/>
    <n v="-13.341769215184822"/>
    <n v="0"/>
    <n v="0"/>
    <n v="0.02"/>
    <n v="-2.5762586000000001"/>
    <n v="-2.5912761737057131"/>
    <n v="0.17066029370754746"/>
    <n v="-0.69238587760089076"/>
    <n v="-0.64871789885890896"/>
    <n v="27.296098234926529"/>
    <n v="0.21190495577522014"/>
    <x v="1"/>
    <s v="N"/>
  </r>
  <r>
    <x v="4"/>
    <x v="4"/>
    <s v="MEA"/>
    <s v="EGYPT"/>
    <s v="EG"/>
    <s v="EGYPT"/>
    <s v="Local"/>
    <s v="N"/>
    <s v="DDP"/>
    <s v="EG- 6TH OF OCTOBER"/>
    <n v="43850"/>
    <x v="0"/>
    <n v="2020"/>
    <n v="2020540089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5057"/>
    <n v="144.1824"/>
    <n v="32"/>
    <s v="EGP"/>
    <n v="1"/>
    <n v="143.9074"/>
    <n v="-62.408940000000001"/>
    <n v="-7.0399200000000004"/>
    <n v="-19.141549999999999"/>
    <n v="0"/>
    <n v="0"/>
    <n v="0"/>
    <s v=""/>
    <n v="20.826029999999999"/>
    <n v="-25.076250000000002"/>
    <n v="-92.84062999999999"/>
    <n v="-63.894771846509087"/>
    <n v="-94.32646184650909"/>
    <n v="-4.7695999999999996"/>
    <n v="-4.3326448358478791"/>
    <n v="-8.2779699999999998"/>
    <n v="-8.0843262320646421"/>
    <n v="-1.5408999999999999"/>
    <n v="-2.3184939453524618"/>
    <n v="-14.735465013264982"/>
    <n v="0"/>
    <n v="0"/>
    <n v="0.02"/>
    <n v="-2.883648"/>
    <n v="-2.9004574136129548"/>
    <n v="0.17066029370754746"/>
    <n v="-0.76894408535809655"/>
    <n v="-0.72044766875072985"/>
    <n v="31.499568057862241"/>
    <n v="0.21847027139139202"/>
    <x v="1"/>
    <s v="N"/>
  </r>
  <r>
    <x v="4"/>
    <x v="4"/>
    <s v="MEA"/>
    <s v="EGYPT"/>
    <s v="EG"/>
    <s v="EGYPT"/>
    <s v="Local"/>
    <s v="N"/>
    <s v="DDP"/>
    <s v="EG- 6TH OF OCTOBER"/>
    <n v="43859"/>
    <x v="0"/>
    <n v="2020"/>
    <n v="202054015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3001"/>
    <n v="73.603200000000001"/>
    <n v="32"/>
    <s v="EGP"/>
    <n v="1"/>
    <n v="73.173199999999994"/>
    <n v="-31.858930000000001"/>
    <n v="-3.5937899999999998"/>
    <n v="-9.7715099999999993"/>
    <n v="0"/>
    <n v="0"/>
    <n v="0"/>
    <s v=""/>
    <n v="10.631399999999999"/>
    <n v="-12.80109"/>
    <n v="-47.393920000000001"/>
    <n v="-32.617427304868563"/>
    <n v="-48.152417304868564"/>
    <n v="-2.4348200000000002"/>
    <n v="-2.2117599587426904"/>
    <n v="-4.2257999999999996"/>
    <n v="-4.1269472819373298"/>
    <n v="-0.78661000000000003"/>
    <n v="-1.1835618939280292"/>
    <n v="-7.5222691346080497"/>
    <n v="0"/>
    <n v="0"/>
    <n v="0.02"/>
    <n v="-1.472064"/>
    <n v="-1.4806449823670367"/>
    <n v="0.17066029370754746"/>
    <n v="-0.39253574155672993"/>
    <n v="-0.36777896506504071"/>
    <n v="16.08008961309131"/>
    <n v="0.21846997974396914"/>
    <x v="1"/>
    <s v="N"/>
  </r>
  <r>
    <x v="8"/>
    <x v="8"/>
    <s v="MEA"/>
    <s v="EGYPT"/>
    <s v="EG"/>
    <s v="EGYPT"/>
    <s v="Local"/>
    <s v="N"/>
    <s v="DDP"/>
    <s v="EG-OBOUR CITY"/>
    <n v="43845"/>
    <x v="0"/>
    <n v="2020"/>
    <n v="2020540069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7644000000000002"/>
    <n v="157.2252"/>
    <n v="33"/>
    <s v="EGP"/>
    <n v="1"/>
    <n v="152.48535999999999"/>
    <n v="-67.548100000000005"/>
    <n v="-7.9293199999999997"/>
    <n v="-21.116299999999999"/>
    <n v="0"/>
    <n v="0"/>
    <n v="0"/>
    <s v=""/>
    <n v="22.58709"/>
    <n v="-26.520779999999998"/>
    <n v="-100.52741"/>
    <n v="-69.156284951565922"/>
    <n v="-102.13559495156592"/>
    <n v="-4.90646"/>
    <n v="-4.4569667438137763"/>
    <n v="-9.2140699999999995"/>
    <n v="-8.9985283596195504"/>
    <n v="-1.7097199999999999"/>
    <n v="-2.5725066313505169"/>
    <n v="-16.028001734783842"/>
    <n v="0"/>
    <n v="0"/>
    <n v="0.02"/>
    <n v="-3.144504"/>
    <n v="-3.1628340001746369"/>
    <n v="0.17066029370754746"/>
    <n v="-0.81309390334023912"/>
    <n v="-0.76181300863261592"/>
    <n v="35.13695630484299"/>
    <n v="0.22348170843378154"/>
    <x v="1"/>
    <s v="N"/>
  </r>
  <r>
    <x v="8"/>
    <x v="8"/>
    <s v="MEA"/>
    <s v="EGYPT"/>
    <s v="EG"/>
    <s v="EGYPT"/>
    <s v="Local"/>
    <s v="N"/>
    <s v="DDP"/>
    <s v="EG-OBOUR CITY"/>
    <n v="43845"/>
    <x v="0"/>
    <n v="2020"/>
    <n v="2020540071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7037"/>
    <n v="56.222099999999998"/>
    <n v="33"/>
    <s v="EGP"/>
    <n v="1"/>
    <n v="54.675370000000001"/>
    <n v="-24.154499999999999"/>
    <n v="-2.8354400000000002"/>
    <n v="-7.5509599999999999"/>
    <n v="0"/>
    <n v="0"/>
    <n v="0"/>
    <s v=""/>
    <n v="8.0769099999999998"/>
    <n v="-9.4835600000000007"/>
    <n v="-35.947549999999993"/>
    <n v="-24.729570259749703"/>
    <n v="-36.522620259749701"/>
    <n v="-1.7544999999999999"/>
    <n v="-1.5937658010095406"/>
    <n v="-3.2948599999999999"/>
    <n v="-3.2177844482379743"/>
    <n v="-0.61136999999999997"/>
    <n v="-0.91988944342276247"/>
    <n v="-5.7314396926702766"/>
    <n v="0"/>
    <n v="0"/>
    <n v="0.02"/>
    <n v="-1.1244419999999999"/>
    <n v="-1.1309966178527262"/>
    <n v="0.17066029370754746"/>
    <n v="-0.2907539423895486"/>
    <n v="-0.27241642658202248"/>
    <n v="12.56462700314527"/>
    <n v="0.22348199379150319"/>
    <x v="1"/>
    <s v="N"/>
  </r>
  <r>
    <x v="9"/>
    <x v="9"/>
    <s v="MEA"/>
    <s v="EGYPT"/>
    <s v="EG"/>
    <s v="EGYPT"/>
    <s v="Local"/>
    <s v="N"/>
    <s v="DDP"/>
    <s v="EG- 6TH OF OCTOBER"/>
    <n v="43839"/>
    <x v="0"/>
    <n v="2020"/>
    <n v="202054002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3.7686999999999999"/>
    <n v="125.30928"/>
    <n v="33.250001326717403"/>
    <s v="EGP"/>
    <n v="1"/>
    <n v="125.09428"/>
    <n v="-58.625619999999998"/>
    <n v="-7.89194"/>
    <n v="-19.626729999999998"/>
    <n v="0"/>
    <n v="0"/>
    <n v="0"/>
    <s v=""/>
    <n v="19.753990000000002"/>
    <n v="-20.994060000000001"/>
    <n v="-87.384360000000001"/>
    <n v="-60.021378575892172"/>
    <n v="-88.780118575892175"/>
    <n v="-3.51755"/>
    <n v="-3.1952983148139698"/>
    <n v="-8.8313900000000007"/>
    <n v="-8.624800264146085"/>
    <n v="-1.6234900000000001"/>
    <n v="-2.44276185043823"/>
    <n v="-14.262860429398284"/>
    <n v="0"/>
    <n v="0"/>
    <n v="0"/>
    <n v="0"/>
    <n v="0"/>
    <n v="0.17066029370754746"/>
    <n v="-0.64316744889563404"/>
    <n v="-0.60260361968636966"/>
    <n v="21.663697375023172"/>
    <n v="0.17288182786640521"/>
    <x v="0"/>
    <s v="N"/>
  </r>
  <r>
    <x v="9"/>
    <x v="9"/>
    <s v="MEA"/>
    <s v="EGYPT"/>
    <s v="EG"/>
    <s v="EGYPT"/>
    <s v="Local"/>
    <s v="N"/>
    <s v="DDP"/>
    <s v="EG- 6TH OF OCTOBER"/>
    <n v="43845"/>
    <x v="0"/>
    <n v="2020"/>
    <n v="202054006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3.3816999999999999"/>
    <n v="109.90525"/>
    <n v="32.5"/>
    <s v="EGP"/>
    <n v="1"/>
    <n v="109.69025000000001"/>
    <n v="-46.840299999999999"/>
    <n v="-5.2837399999999999"/>
    <n v="-14.36646"/>
    <n v="0"/>
    <n v="0"/>
    <n v="0"/>
    <s v=""/>
    <n v="15.63072"/>
    <n v="-18.82067"/>
    <n v="-69.680450000000008"/>
    <n v="-47.955473714535763"/>
    <n v="-70.795623714535765"/>
    <n v="-3.5611199999999998"/>
    <n v="-3.2348767565067513"/>
    <n v="-6.2118700000000002"/>
    <n v="-6.0665578144370409"/>
    <n v="-1.15584"/>
    <n v="-1.7391187239899992"/>
    <n v="-11.040553294933792"/>
    <n v="0"/>
    <n v="0"/>
    <n v="0"/>
    <n v="0"/>
    <n v="0"/>
    <n v="0.17066029370754746"/>
    <n v="-0.57712191523081324"/>
    <n v="-0.54072350165664451"/>
    <n v="27.528349488873793"/>
    <n v="0.25047347136623405"/>
    <x v="0"/>
    <s v="N"/>
  </r>
  <r>
    <x v="9"/>
    <x v="9"/>
    <s v="MEA"/>
    <s v="EGYPT"/>
    <s v="EG"/>
    <s v="EGYPT"/>
    <s v="Local"/>
    <s v="N"/>
    <s v="DDP"/>
    <s v="EG- 6TH OF OCTOBER"/>
    <n v="43849"/>
    <x v="0"/>
    <n v="2020"/>
    <n v="202054008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6725000000000001"/>
    <n v="54.356250000000003"/>
    <n v="32.5"/>
    <s v="EGP"/>
    <n v="1"/>
    <n v="54.26408"/>
    <n v="-23.165980000000001"/>
    <n v="-2.6131899999999999"/>
    <n v="-7.10527"/>
    <n v="0"/>
    <n v="0"/>
    <n v="0"/>
    <s v=""/>
    <n v="7.7305299999999999"/>
    <n v="-9.3082200000000004"/>
    <n v="-34.462129999999995"/>
    <n v="-23.717515578710241"/>
    <n v="-35.013665578710246"/>
    <n v="-1.7873399999999999"/>
    <n v="-1.623597245241603"/>
    <n v="-3.07273"/>
    <n v="-3.0008506606151011"/>
    <n v="-0.57196000000000002"/>
    <n v="-0.86059173014718293"/>
    <n v="-5.4850396360038873"/>
    <n v="0"/>
    <n v="0"/>
    <n v="0"/>
    <n v="0"/>
    <n v="0"/>
    <n v="0.17066029370754746"/>
    <n v="-0.28542934122587316"/>
    <n v="-0.26742764187264928"/>
    <n v="13.590117143413222"/>
    <n v="0.2500194024314264"/>
    <x v="0"/>
    <s v="N"/>
  </r>
  <r>
    <x v="9"/>
    <x v="9"/>
    <s v="MEA"/>
    <s v="EGYPT"/>
    <s v="EG"/>
    <s v="EGYPT"/>
    <s v="Local"/>
    <s v="N"/>
    <s v="DDP"/>
    <s v="EG-6TH OF OCTOBER"/>
    <n v="43842"/>
    <x v="0"/>
    <n v="2020"/>
    <n v="202054005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6.0087999999999999"/>
    <n v="201.29480000000001"/>
    <n v="33.5"/>
    <s v="EGP"/>
    <n v="1"/>
    <n v="200.91261"/>
    <n v="-77.551010000000005"/>
    <n v="-11.07371"/>
    <n v="-28.463699999999999"/>
    <n v="0"/>
    <n v="0"/>
    <n v="0"/>
    <s v=""/>
    <n v="5.5199400000000001"/>
    <n v="-18.83681"/>
    <n v="-130.40529000000001"/>
    <n v="-79.397344201269007"/>
    <n v="-132.25162420126901"/>
    <n v="-5.7096200000000001"/>
    <n v="-5.1865472173041285"/>
    <n v="-15.812939999999999"/>
    <n v="-15.44303321322308"/>
    <n v="-2.8508100000000001"/>
    <n v="-4.2894319711533857"/>
    <n v="-24.919012401680597"/>
    <n v="0"/>
    <n v="0"/>
    <n v="0"/>
    <n v="0"/>
    <n v="0"/>
    <n v="0.17066029370754746"/>
    <n v="-1.0254635728299111"/>
    <n v="-0.9607887680026157"/>
    <n v="43.163374629047787"/>
    <n v="0.21442866198753166"/>
    <x v="0"/>
    <s v="N"/>
  </r>
  <r>
    <x v="10"/>
    <x v="10"/>
    <s v="EUROPE"/>
    <s v="EUROPE INCL TURKEY"/>
    <s v="GB"/>
    <s v="UNITED KINGDOM"/>
    <s v="Export"/>
    <s v="N"/>
    <s v="DDP"/>
    <s v="GB- HUNTINGDON CAMBS VAT EXC"/>
    <n v="43839"/>
    <x v="0"/>
    <n v="2020"/>
    <n v="2020540027"/>
    <s v="ZH"/>
    <s v="manufactured"/>
    <s v="BOPP"/>
    <s v="SFT"/>
    <n v="30"/>
    <s v="SFT30"/>
    <s v="1"/>
    <s v="EG"/>
    <s v="L3"/>
    <s v="FERT"/>
    <s v="10SFT301"/>
    <s v="TRANSPARENT SPECIALTIES"/>
    <s v="STANDARD"/>
    <s v="FLOWERS/GIFTS/ENVELOPES/REAM"/>
    <s v="FLEXIBLE PACKAGING"/>
    <s v="TREATED CLEAR STANDARD"/>
    <n v="2.9312"/>
    <n v="84.371200000000002"/>
    <n v="28.783842794759799"/>
    <s v="GBP"/>
    <n v="21.164599925541651"/>
    <n v="76.888670000000005"/>
    <n v="-80.156109999999998"/>
    <n v="0"/>
    <n v="-2.7214700000000001"/>
    <n v="0"/>
    <n v="0"/>
    <n v="0"/>
    <s v=""/>
    <n v="18.618490000000001"/>
    <n v="-0.11708"/>
    <n v="-64.376169999999988"/>
    <n v="-82.064466413845281"/>
    <n v="-66.284526413845285"/>
    <n v="-3.1611799999999999"/>
    <n v="-2.8715762751982554"/>
    <n v="-2.7109399999999999"/>
    <n v="-2.6475238923979334"/>
    <n v="-0.60941999999999996"/>
    <n v="-0.91695540280141308"/>
    <n v="-6.4360555703976026"/>
    <n v="-1.687424"/>
    <n v="-1.6791551063727299"/>
    <n v="0"/>
    <n v="0"/>
    <n v="0"/>
    <n v="1.4317122374301721"/>
    <n v="-4.1966349103553204"/>
    <n v="-3.9319579867181087"/>
    <n v="6.0395049226662767"/>
    <n v="7.1582541467541963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42"/>
    <x v="0"/>
    <n v="2020"/>
    <n v="2020540045"/>
    <s v="ZH"/>
    <s v="manufactured"/>
    <s v="BOPP"/>
    <s v="SFT"/>
    <n v="30"/>
    <s v="SFT30"/>
    <s v="1"/>
    <s v="EG"/>
    <s v="L3"/>
    <s v="FERT"/>
    <s v="10SFT301"/>
    <s v="TRANSPARENT SPECIALTIES"/>
    <s v="STANDARD"/>
    <s v="FLOWERS/GIFTS/ENVELOPES/REAM"/>
    <s v="FLEXIBLE PACKAGING"/>
    <s v="TREATED CLEAR STANDARD"/>
    <n v="20.7593"/>
    <n v="590.26545999999996"/>
    <n v="28.433791686423298"/>
    <s v="GBP"/>
    <n v="20.907199769428875"/>
    <n v="536.22911999999997"/>
    <n v="-567.68032000000005"/>
    <n v="0"/>
    <n v="-19.273890000000002"/>
    <n v="0"/>
    <n v="0"/>
    <n v="0"/>
    <s v=""/>
    <n v="131.85954000000001"/>
    <n v="-0.82921999999999996"/>
    <n v="-455.92389000000009"/>
    <n v="-581.19565126652162"/>
    <n v="-469.4392212665216"/>
    <n v="-22.527460000000001"/>
    <n v="-20.463662200974859"/>
    <n v="-19.209630000000001"/>
    <n v="-18.760265586521324"/>
    <n v="-4.3223799999999999"/>
    <n v="-6.5036094876452557"/>
    <n v="-45.727537275141437"/>
    <n v="-11.8053092"/>
    <n v="-11.747459574765422"/>
    <n v="0"/>
    <n v="0"/>
    <n v="0"/>
    <n v="1.4317122374301721"/>
    <n v="-29.721343850484171"/>
    <n v="-27.846852972733771"/>
    <n v="35.50438891083774"/>
    <n v="6.0149866995161366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39"/>
    <x v="0"/>
    <n v="2020"/>
    <n v="2020540027"/>
    <s v="ZH"/>
    <s v="manufactured"/>
    <s v="BOPP"/>
    <s v="SFT"/>
    <n v="40"/>
    <s v="SFT40"/>
    <s v="1"/>
    <s v="EG"/>
    <s v="L3"/>
    <s v="FERT"/>
    <s v="10SFT401"/>
    <s v="TRANSPARENT COMMODITIES"/>
    <s v="STANDARD"/>
    <s v="FLOWERS/GIFTS/ENVELOPES/REAM"/>
    <s v="FLEXIBLE PACKAGING"/>
    <s v="TREATED CLEAR STANDARD"/>
    <n v="17.4236"/>
    <n v="501.51826"/>
    <n v="28.783875928642399"/>
    <s v="GBP"/>
    <n v="21.164599925541651"/>
    <n v="457.04061999999999"/>
    <n v="-510.00128999999998"/>
    <n v="0"/>
    <n v="-13.48363"/>
    <n v="0"/>
    <n v="0"/>
    <n v="0"/>
    <s v=""/>
    <n v="126.33284999999999"/>
    <n v="-1.19065"/>
    <n v="-398.34271999999999"/>
    <n v="-522.14339910236117"/>
    <n v="-410.48482910236118"/>
    <n v="-19.04083"/>
    <n v="-17.296451226467081"/>
    <n v="-15.696669999999999"/>
    <n v="-15.329483078225953"/>
    <n v="-3.5223300000000002"/>
    <n v="-5.2998252829731571"/>
    <n v="-37.925759587666192"/>
    <n v="-10.0303652"/>
    <n v="-9.9812133431569823"/>
    <n v="0"/>
    <n v="0"/>
    <n v="0"/>
    <n v="1.4317122374301721"/>
    <n v="-24.945581340088346"/>
    <n v="-23.372292295777033"/>
    <n v="19.754165671038617"/>
    <n v="3.9388726685721506E-2"/>
    <x v="0"/>
    <s v="Y"/>
  </r>
  <r>
    <x v="3"/>
    <x v="3"/>
    <s v="MEA"/>
    <s v="EGYPT"/>
    <s v="EG"/>
    <s v="EGYPT"/>
    <s v="Local"/>
    <s v="N"/>
    <s v="DDP"/>
    <s v="EG-6TH OF OCTOBER"/>
    <n v="43846"/>
    <x v="0"/>
    <n v="2020"/>
    <n v="2020540078"/>
    <s v="ZH"/>
    <s v="manufactured"/>
    <s v="BOPP"/>
    <s v="TES"/>
    <n v="25"/>
    <s v="TES25"/>
    <s v="1"/>
    <s v="EG"/>
    <s v="L2"/>
    <s v="FERT"/>
    <s v="10TES251"/>
    <s v="TRANSPARENT COMMODITIES"/>
    <s v="VALUE ADDED"/>
    <s v="ALIMENTARY PACKING"/>
    <s v="FLEXIBLE PACKAGING"/>
    <s v="TREATED CLEAR ADDED VALUE"/>
    <n v="4.9337999999999997"/>
    <n v="157.88159999999999"/>
    <n v="32"/>
    <s v="EGP"/>
    <n v="1"/>
    <n v="157.47314"/>
    <n v="-113.37676"/>
    <n v="-15.045260000000001"/>
    <n v="-5.7234800000000003"/>
    <n v="0"/>
    <n v="0"/>
    <n v="0"/>
    <s v=""/>
    <n v="16.744579999999999"/>
    <n v="2.4441799999999998"/>
    <n v="-114.95674"/>
    <n v="-116.0760335441752"/>
    <n v="-117.65601354417521"/>
    <n v="-4.6034899999999999"/>
    <n v="-4.1817525946363121"/>
    <n v="-15.13386"/>
    <n v="-14.77983870325621"/>
    <n v="-2.7049500000000002"/>
    <n v="-4.0699657326764509"/>
    <n v="-23.031557030568973"/>
    <n v="0"/>
    <n v="0"/>
    <n v="0"/>
    <n v="0"/>
    <n v="0"/>
    <n v="0.17066029370754746"/>
    <n v="-0.84200375709429764"/>
    <n v="-0.78889955125337929"/>
    <n v="16.40512987400243"/>
    <n v="0.10390780099772508"/>
    <x v="0"/>
    <s v="N"/>
  </r>
  <r>
    <x v="3"/>
    <x v="3"/>
    <s v="MEA"/>
    <s v="EGYPT"/>
    <s v="EG"/>
    <s v="EGYPT"/>
    <s v="Local"/>
    <s v="N"/>
    <s v="DDP"/>
    <s v="EG-6TH OF OCTOBER"/>
    <n v="43846"/>
    <x v="0"/>
    <n v="2020"/>
    <n v="2020540078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2.1328"/>
    <n v="70.382400000000004"/>
    <n v="33"/>
    <s v="EGP"/>
    <n v="1"/>
    <n v="70.222700000000003"/>
    <n v="-42.652700000000003"/>
    <n v="-4.3672300000000002"/>
    <n v="-1.9695499999999999"/>
    <n v="0"/>
    <n v="0"/>
    <n v="0"/>
    <s v=""/>
    <n v="3.9535"/>
    <n v="0.65859999999999996"/>
    <n v="-44.377380000000002"/>
    <n v="-43.668175346955074"/>
    <n v="-45.392855346955074"/>
    <n v="-1.9954799999999999"/>
    <n v="-1.8126690114554107"/>
    <n v="-5.8566900000000004"/>
    <n v="-5.7196864207131304"/>
    <n v="-1.05325"/>
    <n v="-1.5847580945826989"/>
    <n v="-9.1171135267512398"/>
    <n v="0"/>
    <n v="0"/>
    <n v="0"/>
    <n v="0"/>
    <n v="0"/>
    <n v="0.17066029370754746"/>
    <n v="-0.36398427441945724"/>
    <n v="-0.34102820603048511"/>
    <n v="15.531402920263206"/>
    <n v="0.22067168667540757"/>
    <x v="0"/>
    <s v="N"/>
  </r>
  <r>
    <x v="11"/>
    <x v="11"/>
    <s v="MEA"/>
    <s v="EGYPT"/>
    <s v="EG"/>
    <s v="EGYPT"/>
    <s v="Local"/>
    <s v="N"/>
    <s v="EXW"/>
    <s v="EG- 6TH OF OCTOBER"/>
    <n v="43857"/>
    <x v="0"/>
    <n v="2020"/>
    <n v="2020540142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0.40150000000000002"/>
    <n v="12.64725"/>
    <n v="31.5"/>
    <s v="EGP"/>
    <n v="1"/>
    <n v="12.394299999999999"/>
    <n v="-9.4029399999999992"/>
    <n v="0"/>
    <n v="-6.4079999999999998E-2"/>
    <n v="0"/>
    <n v="0"/>
    <n v="0"/>
    <s v=""/>
    <n v="1.7037"/>
    <n v="0"/>
    <n v="-7.7633200000000002"/>
    <n v="-9.6268051658370446"/>
    <n v="-7.9871851658370447"/>
    <n v="-0.42436000000000001"/>
    <n v="-0.38548330311565043"/>
    <n v="-0.54774"/>
    <n v="-0.53492690241098806"/>
    <n v="-0.12046999999999999"/>
    <n v="-0.18126352495075027"/>
    <n v="-1.1016737304773887"/>
    <n v="0"/>
    <n v="0"/>
    <n v="0"/>
    <n v="0"/>
    <n v="0"/>
    <n v="0.17066029370754746"/>
    <n v="-6.8520107923580306E-2"/>
    <n v="-6.419862374401715E-2"/>
    <n v="3.4941924799415491"/>
    <n v="0.27628081044824365"/>
    <x v="0"/>
    <s v="N"/>
  </r>
  <r>
    <x v="3"/>
    <x v="3"/>
    <s v="MEA"/>
    <s v="EGYPT"/>
    <s v="EG"/>
    <s v="EGYPT"/>
    <s v="Local"/>
    <s v="N"/>
    <s v="DDP"/>
    <s v="EG-6TH OF OCTOBER"/>
    <n v="43846"/>
    <x v="0"/>
    <n v="2020"/>
    <n v="2020540078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3.8062999999999998"/>
    <n v="121.80159999999999"/>
    <n v="32"/>
    <s v="EGP"/>
    <n v="1"/>
    <n v="121.51476"/>
    <n v="-89.141760000000005"/>
    <n v="0"/>
    <n v="-0.60748000000000002"/>
    <n v="0"/>
    <n v="0"/>
    <n v="0"/>
    <s v=""/>
    <n v="16.151420000000002"/>
    <n v="-1.0000000000000001E-5"/>
    <n v="-73.597830000000002"/>
    <n v="-91.264046740679632"/>
    <n v="-75.720116740679629"/>
    <n v="-4.0144900000000003"/>
    <n v="-3.6467123798773389"/>
    <n v="-5.1924200000000003"/>
    <n v="-5.0709554653975664"/>
    <n v="-1.1419299999999999"/>
    <n v="-1.7181892342243732"/>
    <n v="-10.435857079499279"/>
    <n v="0"/>
    <n v="0"/>
    <n v="0"/>
    <n v="0"/>
    <n v="0"/>
    <n v="0.17066029370754746"/>
    <n v="-0.64958427593903789"/>
    <n v="-0.60861574484894765"/>
    <n v="35.037010434972139"/>
    <n v="0.28765640545749926"/>
    <x v="0"/>
    <s v="N"/>
  </r>
  <r>
    <x v="4"/>
    <x v="4"/>
    <s v="MEA"/>
    <s v="EGYPT"/>
    <s v="EG"/>
    <s v="EGYPT"/>
    <s v="Local"/>
    <s v="N"/>
    <s v="DDP"/>
    <s v="EG- 6TH OF OCTOBER"/>
    <n v="43852"/>
    <x v="0"/>
    <n v="2020"/>
    <n v="2020540107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4.4099000000000004"/>
    <n v="134.50194999999999"/>
    <n v="30.5"/>
    <s v="EGP"/>
    <n v="1"/>
    <n v="133.21818999999999"/>
    <n v="-103.27782999999999"/>
    <n v="0"/>
    <n v="-0.70381000000000005"/>
    <n v="0"/>
    <n v="0"/>
    <n v="0"/>
    <s v=""/>
    <n v="18.712710000000001"/>
    <n v="0"/>
    <n v="-85.268929999999997"/>
    <n v="-105.73666825061524"/>
    <n v="-87.727768250615242"/>
    <n v="-4.6787900000000002"/>
    <n v="-4.2501541704790133"/>
    <n v="-6.0169699999999997"/>
    <n v="-5.8762170445829094"/>
    <n v="-1.3237300000000001"/>
    <n v="-1.991732098307103"/>
    <n v="-12.118103313369026"/>
    <n v="0"/>
    <n v="0"/>
    <n v="0.02"/>
    <n v="-2.6900390000000001"/>
    <n v="-2.7057198244924412"/>
    <n v="0.17066029370754746"/>
    <n v="-0.75259482922091359"/>
    <n v="-0.70512954134182126"/>
    <n v="31.245229070181463"/>
    <n v="0.2323031678736365"/>
    <x v="1"/>
    <s v="N"/>
  </r>
  <r>
    <x v="4"/>
    <x v="4"/>
    <s v="MEA"/>
    <s v="EGYPT"/>
    <s v="EG"/>
    <s v="EGYPT"/>
    <s v="Local"/>
    <s v="N"/>
    <s v="DDP"/>
    <s v="EG- 6TH OF OCTOBER"/>
    <n v="43852"/>
    <x v="0"/>
    <n v="2020"/>
    <n v="2020540111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1.0991"/>
    <n v="33.522550000000003"/>
    <n v="30.5"/>
    <s v="EGP"/>
    <n v="1"/>
    <n v="33.221420000000002"/>
    <n v="-25.74042"/>
    <n v="0"/>
    <n v="-0.17541000000000001"/>
    <n v="0"/>
    <n v="0"/>
    <n v="0"/>
    <s v=""/>
    <n v="4.6638599999999997"/>
    <n v="0"/>
    <n v="-21.25197"/>
    <n v="-26.353247838103314"/>
    <n v="-21.864797838103314"/>
    <n v="-1.16612"/>
    <n v="-1.0592887864766289"/>
    <n v="-1.4996400000000001"/>
    <n v="-1.4645594258801882"/>
    <n v="-0.32991999999999999"/>
    <n v="-0.4964095804079981"/>
    <n v="-3.0202577927648151"/>
    <n v="0"/>
    <n v="0"/>
    <n v="0.02"/>
    <n v="-0.67045100000000002"/>
    <n v="-0.67435920521999193"/>
    <n v="0.17066029370754746"/>
    <n v="-0.18757272881396539"/>
    <n v="-0.17574273314333558"/>
    <n v="7.7873924307685458"/>
    <n v="0.23230310435120674"/>
    <x v="1"/>
    <s v="N"/>
  </r>
  <r>
    <x v="8"/>
    <x v="8"/>
    <s v="MEA"/>
    <s v="EGYPT"/>
    <s v="EG"/>
    <s v="EGYPT"/>
    <s v="Local"/>
    <s v="N"/>
    <s v="DDP"/>
    <s v="EG- OBOUR CITY"/>
    <n v="43845"/>
    <x v="0"/>
    <n v="2020"/>
    <n v="2020540070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7.2606000000000002"/>
    <n v="228.7089"/>
    <n v="31.5"/>
    <s v="EGP"/>
    <n v="1"/>
    <n v="225.98362"/>
    <n v="-170.03985"/>
    <n v="0"/>
    <n v="-1.15879"/>
    <n v="0"/>
    <n v="0"/>
    <n v="0"/>
    <s v=""/>
    <n v="30.80921"/>
    <n v="0"/>
    <n v="-140.38943"/>
    <n v="-174.08815821202265"/>
    <n v="-144.43773821202265"/>
    <n v="-7.67408"/>
    <n v="-6.9710380497072073"/>
    <n v="-9.9055"/>
    <n v="-9.6737839701903141"/>
    <n v="-2.1787899999999998"/>
    <n v="-3.2782863412255763"/>
    <n v="-19.923108361123099"/>
    <n v="0"/>
    <n v="0"/>
    <n v="0.02"/>
    <n v="-4.5741779999999999"/>
    <n v="-4.6008418819791039"/>
    <n v="0.17066029370754746"/>
    <n v="-1.2390961284930191"/>
    <n v="-1.1609477647716335"/>
    <n v="58.586263780103508"/>
    <n v="0.25616083930316447"/>
    <x v="1"/>
    <s v="N"/>
  </r>
  <r>
    <x v="12"/>
    <x v="12"/>
    <s v="MEA"/>
    <s v="EGYPT"/>
    <s v="EG"/>
    <s v="EGYPT"/>
    <s v="Local"/>
    <s v="N"/>
    <s v="DDP"/>
    <s v="EG- ALEXANDRIA"/>
    <n v="43849"/>
    <x v="0"/>
    <n v="2020"/>
    <n v="2020540088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0.314"/>
    <n v="10.205"/>
    <n v="32.5"/>
    <s v="EGP"/>
    <n v="1"/>
    <n v="10.08"/>
    <n v="-7.2313400000000003"/>
    <n v="0"/>
    <n v="-0.18382000000000001"/>
    <n v="0"/>
    <n v="0"/>
    <n v="0"/>
    <s v=""/>
    <n v="1.42153"/>
    <n v="-0.13988999999999999"/>
    <n v="-6.1335200000000007"/>
    <n v="-7.4035037198922948"/>
    <n v="-6.3056837198922953"/>
    <n v="-0.44296999999999997"/>
    <n v="-0.40238839377212665"/>
    <n v="-0.37040000000000001"/>
    <n v="-0.36173535738311974"/>
    <n v="-8.0399999999999999E-2"/>
    <n v="-0.12097275177256016"/>
    <n v="-0.88509650292780651"/>
    <n v="0"/>
    <n v="0"/>
    <n v="0"/>
    <n v="0"/>
    <n v="0"/>
    <n v="0.17066029370754746"/>
    <n v="-5.3587332224169899E-2"/>
    <n v="-5.0207640985358362E-2"/>
    <n v="2.96401213619454"/>
    <n v="0.2904470491126448"/>
    <x v="0"/>
    <s v="N"/>
  </r>
  <r>
    <x v="1"/>
    <x v="1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NS"/>
    <n v="35"/>
    <s v="TNS35"/>
    <s v="1"/>
    <s v="EG"/>
    <s v="L3"/>
    <s v="FERT"/>
    <s v="10TNS351"/>
    <s v="TRANSPARENT COMMODITIES"/>
    <s v="STANDARD"/>
    <s v="ALIMENTARY PACKING"/>
    <s v="FLEXIBLE PACKAGING"/>
    <s v="TREATED CLEAR STANDARD"/>
    <n v="16.244399999999999"/>
    <n v="434.08699999999999"/>
    <n v="26.722237908918601"/>
    <s v="EUR"/>
    <n v="17.60359299316568"/>
    <n v="434.08699999999999"/>
    <n v="-402.98088000000001"/>
    <n v="0"/>
    <n v="-2.7699699999999998"/>
    <n v="0"/>
    <n v="0"/>
    <n v="0"/>
    <s v=""/>
    <n v="70.241399999999999"/>
    <n v="-2.17848"/>
    <n v="-337.68792999999999"/>
    <n v="-412.57504751892048"/>
    <n v="-347.28209751892047"/>
    <n v="-17.615860000000001"/>
    <n v="-16.002026345609536"/>
    <n v="-13.36617"/>
    <n v="-13.05349968086807"/>
    <n v="-2.9575999999999998"/>
    <n v="-4.4501120726682082"/>
    <n v="-33.505638099145813"/>
    <n v="0"/>
    <n v="0"/>
    <n v="0"/>
    <n v="0"/>
    <n v="0"/>
    <n v="0.875369525435304"/>
    <n v="-14.219852718981251"/>
    <n v="-13.323023008360668"/>
    <n v="39.976241373573046"/>
    <n v="9.2092694260765814E-2"/>
    <x v="0"/>
    <s v="N"/>
  </r>
  <r>
    <x v="1"/>
    <x v="1"/>
    <s v="EUROPE"/>
    <s v="EUROPE INCL TURKEY"/>
    <s v="IT"/>
    <s v="ITALY"/>
    <s v="Export"/>
    <s v="Y"/>
    <s v="CIF"/>
    <s v="IT- TRIESTE"/>
    <n v="43860"/>
    <x v="0"/>
    <n v="2020"/>
    <n v="2020540179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.7869000000000002"/>
    <n v="78.935839999999999"/>
    <n v="28.323856302882501"/>
    <s v="EUR"/>
    <n v="17.440801296344542"/>
    <n v="77.253320000000002"/>
    <n v="-60.835290000000001"/>
    <n v="0"/>
    <n v="-0.30662"/>
    <n v="0"/>
    <n v="0"/>
    <n v="0"/>
    <s v=""/>
    <n v="10.29208"/>
    <n v="-4.8059999999999999E-2"/>
    <n v="-50.897890000000004"/>
    <n v="-62.283656392276747"/>
    <n v="-52.346256392276743"/>
    <n v="-2.9108499999999999"/>
    <n v="-2.644179641988385"/>
    <n v="-2.1022599999999998"/>
    <n v="-2.0530825389099276"/>
    <n v="-0.47998000000000002"/>
    <n v="-0.72219529099245561"/>
    <n v="-5.4194574718907678"/>
    <n v="0"/>
    <n v="0"/>
    <n v="0"/>
    <n v="0"/>
    <n v="0"/>
    <n v="0.875369525435304"/>
    <n v="-2.4395673304356489"/>
    <n v="-2.2857066325626278"/>
    <n v="18.884419503269861"/>
    <n v="0.23923758210807489"/>
    <x v="0"/>
    <s v="N"/>
  </r>
  <r>
    <x v="13"/>
    <x v="13"/>
    <s v="AMERICAS"/>
    <s v="USA-CANADA"/>
    <s v="US"/>
    <s v="USA"/>
    <s v="Export"/>
    <s v="Y"/>
    <s v="CIF"/>
    <s v="US- CHARLESTON"/>
    <n v="43843"/>
    <x v="0"/>
    <n v="2020"/>
    <n v="2020540061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29.5198"/>
    <n v="6538.9245700000001"/>
    <n v="28.489588119281596"/>
    <s v="USD"/>
    <n v="15.99639996073671"/>
    <n v="5907.2515199999998"/>
    <n v="-5010.19013"/>
    <n v="0"/>
    <n v="-25.251809999999999"/>
    <n v="0"/>
    <n v="0"/>
    <n v="0"/>
    <s v=""/>
    <n v="847.61960999999997"/>
    <n v="-3.9586000000000001"/>
    <n v="-4191.7809299999999"/>
    <n v="-5129.4727207990027"/>
    <n v="-4311.0635207990026"/>
    <n v="-237.46719999999999"/>
    <n v="-215.71222697149773"/>
    <n v="-172.90146999999999"/>
    <n v="-168.85684406726983"/>
    <n v="-39.38288"/>
    <n v="-59.256907541399556"/>
    <n v="-443.82597858016709"/>
    <n v="0"/>
    <n v="0"/>
    <n v="0.03"/>
    <n v="-196.16773710000001"/>
    <n v="-197.31124165757129"/>
    <n v="2.663339673884118"/>
    <n v="-611.28918928194798"/>
    <n v="-572.73588513995571"/>
    <n v="1013.9879438233035"/>
    <n v="0.15506952756044767"/>
    <x v="1"/>
    <s v="N"/>
  </r>
  <r>
    <x v="14"/>
    <x v="14"/>
    <s v="EUROPE"/>
    <s v="EUROPE INCL TURKEY"/>
    <s v="FR"/>
    <s v="FRANCE"/>
    <s v="Export"/>
    <s v="N"/>
    <s v="DDP"/>
    <s v="FR- LOMME VAT EXCLUDED"/>
    <n v="43841"/>
    <x v="0"/>
    <n v="2020"/>
    <n v="2020540036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1.5853"/>
    <n v="585.58073000000002"/>
    <n v="27.128681343203901"/>
    <s v="EUR"/>
    <n v="18.025700146052127"/>
    <n v="539.72478999999998"/>
    <n v="-403.79489999999998"/>
    <n v="0"/>
    <n v="-1.92252"/>
    <n v="0"/>
    <n v="0"/>
    <n v="0"/>
    <s v=""/>
    <n v="30.560939999999999"/>
    <n v="-0.96170999999999995"/>
    <n v="-376.11818999999997"/>
    <n v="-413.40844770451076"/>
    <n v="-385.73173770451075"/>
    <n v="-24.442799999999998"/>
    <n v="-22.203533041274436"/>
    <n v="-13.66291"/>
    <n v="-13.343298141855831"/>
    <n v="-3.1912699999999998"/>
    <n v="-4.8017004172788313"/>
    <n v="-40.348531600409096"/>
    <n v="-11.711614600000001"/>
    <n v="-11.654224106957953"/>
    <n v="0"/>
    <n v="0"/>
    <n v="0"/>
    <n v="1.840617511701935"/>
    <n v="-39.730281175339776"/>
    <n v="-37.224538164247107"/>
    <n v="110.62169842387512"/>
    <n v="0.18890938986990763"/>
    <x v="0"/>
    <s v="Y"/>
  </r>
  <r>
    <x v="13"/>
    <x v="13"/>
    <s v="AMERICAS"/>
    <s v="USA-CANADA"/>
    <s v="US"/>
    <s v="USA"/>
    <s v="Export"/>
    <s v="Y"/>
    <s v="CIF"/>
    <s v="US- CHARLESTON"/>
    <n v="43841"/>
    <x v="0"/>
    <n v="2020"/>
    <n v="2020540042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227.14519999999999"/>
    <n v="6512.0512699999999"/>
    <n v="28.669109657682398"/>
    <s v="USD"/>
    <n v="16.097199917964758"/>
    <n v="5881.8103199999996"/>
    <n v="-4569.2528899999998"/>
    <n v="0"/>
    <n v="-18.932770000000001"/>
    <n v="0"/>
    <n v="0"/>
    <n v="0"/>
    <s v=""/>
    <n v="443.59661999999997"/>
    <n v="-5.0000000000000002E-5"/>
    <n v="-4144.5890899999995"/>
    <n v="-4678.0376483810214"/>
    <n v="-4253.3738483810212"/>
    <n v="-235.07355999999999"/>
    <n v="-213.53787440841509"/>
    <n v="-172.26454000000001"/>
    <n v="-168.23481355653004"/>
    <n v="-39.002130000000001"/>
    <n v="-58.684017302128382"/>
    <n v="-440.45670526707352"/>
    <n v="0"/>
    <n v="0"/>
    <n v="0.03"/>
    <n v="-195.36153809999999"/>
    <n v="-196.50034314762922"/>
    <n v="2.663339673884118"/>
    <n v="-604.96482289234268"/>
    <n v="-566.81038924437996"/>
    <n v="1054.9099839598957"/>
    <n v="0.1619935010063113"/>
    <x v="1"/>
    <s v="N"/>
  </r>
  <r>
    <x v="13"/>
    <x v="13"/>
    <s v="AMERICAS"/>
    <s v="USA-CANADA"/>
    <s v="US"/>
    <s v="USA"/>
    <s v="Export"/>
    <s v="Y"/>
    <s v="CIF"/>
    <s v="US- CHARLESTON"/>
    <n v="43843"/>
    <x v="0"/>
    <n v="2020"/>
    <n v="2020540061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45.412100000000002"/>
    <n v="1293.7720400000001"/>
    <n v="28.4895850563992"/>
    <s v="USD"/>
    <n v="15.99639996073671"/>
    <n v="1168.7910400000001"/>
    <n v="-913.50981999999999"/>
    <n v="0"/>
    <n v="-3.7851400000000002"/>
    <n v="0"/>
    <n v="0"/>
    <n v="0"/>
    <s v=""/>
    <n v="88.686250000000001"/>
    <n v="-1.0000000000000001E-5"/>
    <n v="-828.60871999999995"/>
    <n v="-935.25865891081605"/>
    <n v="-850.35755891081601"/>
    <n v="-46.99718"/>
    <n v="-42.691649032709925"/>
    <n v="-34.440060000000003"/>
    <n v="-33.634415260248616"/>
    <n v="-7.7975199999999996"/>
    <n v="-11.732430987581758"/>
    <n v="-88.058495280540285"/>
    <n v="0"/>
    <n v="0"/>
    <n v="0.03"/>
    <n v="-38.813161200000003"/>
    <n v="-39.03941158847914"/>
    <n v="2.663339673884118"/>
    <n v="-120.94784760439296"/>
    <n v="-113.31980635032004"/>
    <n v="202.99676786984458"/>
    <n v="0.15690304133473512"/>
    <x v="1"/>
    <s v="N"/>
  </r>
  <r>
    <x v="14"/>
    <x v="14"/>
    <s v="EUROPE"/>
    <s v="EUROPE INCL TURKEY"/>
    <s v="FR"/>
    <s v="FRANCE"/>
    <s v="Export"/>
    <s v="N"/>
    <s v="DDP"/>
    <s v="FR-LOMME VAT EX."/>
    <n v="43852"/>
    <x v="0"/>
    <n v="2020"/>
    <n v="2020540105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0.880800000000001"/>
    <n v="553.30110999999999"/>
    <n v="26.498080054403999"/>
    <s v="EUR"/>
    <n v="17.606699951631789"/>
    <n v="512.76801999999998"/>
    <n v="-405.96424000000002"/>
    <n v="0"/>
    <n v="-0.35937000000000002"/>
    <n v="0"/>
    <n v="0"/>
    <n v="0"/>
    <s v=""/>
    <n v="22.4681"/>
    <n v="-0.54313999999999996"/>
    <n v="-384.39865000000003"/>
    <n v="-415.62943534438273"/>
    <n v="-394.06384534438274"/>
    <n v="-22.18553"/>
    <n v="-20.15305727630162"/>
    <n v="-12.022819999999999"/>
    <n v="-11.741574215585635"/>
    <n v="-2.75345"/>
    <n v="-4.1429405891561659"/>
    <n v="-36.037572081043422"/>
    <n v="-11.066022200000001"/>
    <n v="-11.011795307145087"/>
    <n v="0"/>
    <n v="0"/>
    <n v="0"/>
    <n v="1.840617511701935"/>
    <n v="-38.433566138345768"/>
    <n v="-36.009605449079288"/>
    <n v="76.17829181834945"/>
    <n v="0.13767962948483775"/>
    <x v="0"/>
    <s v="Y"/>
  </r>
  <r>
    <x v="1"/>
    <x v="1"/>
    <s v="EUROPE"/>
    <s v="EUROPE INCL TURKEY"/>
    <s v="IT"/>
    <s v="ITALY"/>
    <s v="Export"/>
    <s v="Y"/>
    <s v="CIF"/>
    <s v="IT- GENOVA"/>
    <n v="43852"/>
    <x v="0"/>
    <n v="2020"/>
    <n v="2020540104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1.0154"/>
    <n v="527.26679000000001"/>
    <n v="25.089524956790399"/>
    <s v="EUR"/>
    <n v="17.60670035835707"/>
    <n v="512.26675999999998"/>
    <n v="-408.58114999999998"/>
    <n v="0"/>
    <n v="-0.36170000000000002"/>
    <n v="0"/>
    <n v="0"/>
    <n v="0"/>
    <s v=""/>
    <n v="22.612860000000001"/>
    <n v="-0.54661000000000004"/>
    <n v="-386.87659999999994"/>
    <n v="-418.30864872940168"/>
    <n v="-396.6040987294017"/>
    <n v="-22.321359999999999"/>
    <n v="-20.276443545182286"/>
    <n v="-12.099780000000001"/>
    <n v="-11.816733916190941"/>
    <n v="-2.7708699999999999"/>
    <n v="-4.1691513520402212"/>
    <n v="-36.262328813413454"/>
    <n v="0"/>
    <n v="0"/>
    <n v="0"/>
    <n v="0"/>
    <n v="0"/>
    <n v="0.875369525435304"/>
    <n v="-18.396240724833088"/>
    <n v="-17.236011039490705"/>
    <n v="77.164351417694149"/>
    <n v="0.14634783165026219"/>
    <x v="0"/>
    <s v="N"/>
  </r>
  <r>
    <x v="1"/>
    <x v="1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9.1776"/>
    <n v="281.99315000000001"/>
    <n v="30.726255163647899"/>
    <s v="EUR"/>
    <n v="17.730099211424282"/>
    <n v="275.83159000000001"/>
    <n v="-177.0958"/>
    <n v="0"/>
    <n v="-0.44845000000000002"/>
    <n v="0"/>
    <n v="0"/>
    <n v="0"/>
    <s v=""/>
    <n v="17.45786"/>
    <n v="-0.24892"/>
    <n v="-160.33530999999999"/>
    <n v="-181.31209624734859"/>
    <n v="-164.55160624734859"/>
    <n v="-9.8088700000000006"/>
    <n v="-8.910254518408923"/>
    <n v="-5.8099499999999997"/>
    <n v="-5.6740397938122467"/>
    <n v="-1.29789"/>
    <n v="-1.9528522984836829"/>
    <n v="-16.537146610704852"/>
    <n v="0"/>
    <n v="0"/>
    <n v="0"/>
    <n v="0"/>
    <n v="0"/>
    <n v="0.875369525435304"/>
    <n v="-8.0337913566350458"/>
    <n v="-7.5271094014879516"/>
    <n v="93.377287740458627"/>
    <n v="0.33113317731462139"/>
    <x v="0"/>
    <s v="N"/>
  </r>
  <r>
    <x v="1"/>
    <x v="1"/>
    <s v="EUROPE"/>
    <s v="EUROPE INCL TURKEY"/>
    <s v="IT"/>
    <s v="ITALY"/>
    <s v="Export"/>
    <s v="Y"/>
    <s v="CIF"/>
    <s v="IT- RAVENNA"/>
    <n v="43842"/>
    <x v="0"/>
    <n v="2020"/>
    <n v="2020540054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21.2361"/>
    <n v="563.62681999999995"/>
    <n v="26.540975979581901"/>
    <s v="EUR"/>
    <n v="17.824700076374384"/>
    <n v="548.6268"/>
    <n v="-409.78296"/>
    <n v="0"/>
    <n v="-1.03762"/>
    <n v="0"/>
    <n v="0"/>
    <n v="0"/>
    <s v=""/>
    <n v="40.395859999999999"/>
    <n v="-0.57599999999999996"/>
    <n v="-371.00072"/>
    <n v="-419.53907141808787"/>
    <n v="-380.75683141808787"/>
    <n v="-22.52242"/>
    <n v="-20.459083928169449"/>
    <n v="-13.43637"/>
    <n v="-13.122057515879666"/>
    <n v="-2.9986700000000002"/>
    <n v="-4.5119074820624752"/>
    <n v="-38.093048926111592"/>
    <n v="0"/>
    <n v="0"/>
    <n v="0"/>
    <n v="0"/>
    <n v="0"/>
    <n v="0.875369525435304"/>
    <n v="-18.58943477909666"/>
    <n v="-17.417020567570855"/>
    <n v="127.35991908822965"/>
    <n v="0.22596497286667383"/>
    <x v="0"/>
    <s v="N"/>
  </r>
  <r>
    <x v="15"/>
    <x v="15"/>
    <s v="EUROPE"/>
    <s v="EUROPE INCL TURKEY"/>
    <s v="HU"/>
    <s v="HUNGARY"/>
    <s v="Export"/>
    <s v="N"/>
    <s v="DDP"/>
    <s v="HU-SÓSKÚT VAT UN PAID"/>
    <n v="43859"/>
    <x v="0"/>
    <n v="2020"/>
    <n v="2020540161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3.959"/>
    <n v="460.13207999999997"/>
    <n v="32.963111970771493"/>
    <s v="EUR"/>
    <n v="17.440801096558026"/>
    <n v="426.50342999999998"/>
    <n v="-210.73473000000001"/>
    <n v="-45.540030000000002"/>
    <n v="-8.9569399999999995"/>
    <n v="0"/>
    <n v="0"/>
    <n v="0"/>
    <s v=""/>
    <n v="-16.145900000000001"/>
    <n v="8.50183"/>
    <n v="-272.87576999999999"/>
    <n v="-215.75190178659813"/>
    <n v="-277.89294178659816"/>
    <n v="-15.595879999999999"/>
    <n v="-14.167101841350057"/>
    <n v="-20.41695"/>
    <n v="-19.939343155840405"/>
    <n v="-4.1978900000000001"/>
    <n v="-6.3162973251058778"/>
    <n v="-40.422742322296344"/>
    <n v="-9.2026415999999998"/>
    <n v="-9.157545841921241"/>
    <n v="0"/>
    <n v="0"/>
    <n v="0"/>
    <n v="1.4751433245719443"/>
    <n v="-20.59152566769977"/>
    <n v="-19.292841892926994"/>
    <n v="113.36600815625724"/>
    <n v="0.24637710145368966"/>
    <x v="0"/>
    <s v="Y"/>
  </r>
  <r>
    <x v="15"/>
    <x v="15"/>
    <s v="EUROPE"/>
    <s v="EUROPE INCL TURKEY"/>
    <s v="HU"/>
    <s v="HUNGARY"/>
    <s v="Export"/>
    <s v="N"/>
    <s v="DDP"/>
    <s v="HU-SÓSKÚT VAT UN PAID"/>
    <n v="43859"/>
    <x v="0"/>
    <n v="2020"/>
    <n v="202054016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.2694999999999999"/>
    <n v="74.809870000000004"/>
    <n v="32.963111970771493"/>
    <s v="EUR"/>
    <n v="17.440801096558026"/>
    <n v="69.342359999999999"/>
    <n v="-34.261940000000003"/>
    <n v="-7.4040499999999998"/>
    <n v="-1.45625"/>
    <n v="0"/>
    <n v="0"/>
    <n v="0"/>
    <s v=""/>
    <n v="-2.6250499999999999"/>
    <n v="1.38226"/>
    <n v="-44.365029999999997"/>
    <n v="-35.077648159362802"/>
    <n v="-45.180738159362804"/>
    <n v="-2.5356299999999998"/>
    <n v="-2.3033344987254609"/>
    <n v="-3.3194499999999998"/>
    <n v="-3.2417992226387597"/>
    <n v="-0.68250999999999995"/>
    <n v="-1.0269292638344532"/>
    <n v="-6.5720629851986736"/>
    <n v="-1.4961974"/>
    <n v="-1.4888655751912987"/>
    <n v="0"/>
    <n v="0"/>
    <n v="0"/>
    <n v="1.4751433245719443"/>
    <n v="-3.3478377751160275"/>
    <n v="-3.1366935078442451"/>
    <n v="18.431509772402983"/>
    <n v="0.24637804840996225"/>
    <x v="0"/>
    <s v="Y"/>
  </r>
  <r>
    <x v="7"/>
    <x v="7"/>
    <s v="MEA"/>
    <s v="EGYPT"/>
    <s v="EG"/>
    <s v="EGYPT"/>
    <s v="Local"/>
    <s v="N"/>
    <s v="DDP"/>
    <s v="EG-10TH OF RAMADAN"/>
    <n v="43838"/>
    <x v="0"/>
    <n v="2020"/>
    <n v="202054002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41.353400000000001"/>
    <n v="1240.6020000000001"/>
    <n v="30"/>
    <s v="EGP"/>
    <n v="1"/>
    <n v="1229.732"/>
    <n v="-624.67038000000002"/>
    <n v="-134.87332000000001"/>
    <n v="-26.734089999999998"/>
    <n v="0"/>
    <n v="0"/>
    <n v="0"/>
    <s v=""/>
    <n v="-47.782170000000001"/>
    <n v="25.098009999999999"/>
    <n v="-808.96195"/>
    <n v="-639.54253043509686"/>
    <n v="-823.83410043509684"/>
    <n v="-43.718429999999998"/>
    <n v="-39.71327364367599"/>
    <n v="-60.700719999999997"/>
    <n v="-59.280768473576352"/>
    <n v="-12.43683"/>
    <n v="-18.712904831188176"/>
    <n v="-117.70694694844053"/>
    <n v="0"/>
    <n v="0"/>
    <n v="0.02"/>
    <n v="-24.812040000000003"/>
    <n v="-24.956674796945116"/>
    <n v="0.17066029370754746"/>
    <n v="-7.0573833898056932"/>
    <n v="-6.6122823589933715"/>
    <n v="267.49199546052427"/>
    <n v="0.21561467373140156"/>
    <x v="1"/>
    <s v="N"/>
  </r>
  <r>
    <x v="7"/>
    <x v="7"/>
    <s v="MEA"/>
    <s v="EGYPT"/>
    <s v="EG"/>
    <s v="EGYPT"/>
    <s v="Local"/>
    <s v="N"/>
    <s v="DDP"/>
    <s v="EG-10TH OF RAMADAN"/>
    <n v="43845"/>
    <x v="0"/>
    <n v="2020"/>
    <n v="2020540074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52.097000000000001"/>
    <n v="1562.91"/>
    <n v="30"/>
    <s v="EGP"/>
    <n v="1"/>
    <n v="1549.7026800000001"/>
    <n v="-786.60029999999995"/>
    <n v="-169.95075"/>
    <n v="-33.48657"/>
    <n v="0"/>
    <n v="0"/>
    <n v="0"/>
    <s v=""/>
    <n v="-60.244280000000003"/>
    <n v="31.7043"/>
    <n v="-1018.5776"/>
    <n v="-805.32767745928061"/>
    <n v="-1037.3049774592805"/>
    <n v="-55.265979999999999"/>
    <n v="-50.202923273455262"/>
    <n v="-76.190370000000001"/>
    <n v="-74.408074301031647"/>
    <n v="-15.62265"/>
    <n v="-23.506404981089389"/>
    <n v="-148.11740255557629"/>
    <n v="0"/>
    <n v="0"/>
    <n v="0.02"/>
    <n v="-31.258200000000002"/>
    <n v="-31.440410870604342"/>
    <n v="0.17066029370754746"/>
    <n v="-8.8908893212820992"/>
    <n v="-8.3301511860325306"/>
    <n v="337.71705792850639"/>
    <n v="0.21608221710047693"/>
    <x v="1"/>
    <s v="N"/>
  </r>
  <r>
    <x v="7"/>
    <x v="7"/>
    <s v="MEA"/>
    <s v="EGYPT"/>
    <s v="EG"/>
    <s v="EGYPT"/>
    <s v="Local"/>
    <s v="N"/>
    <s v="DDP"/>
    <s v="EG-10TH OF RAMADAN"/>
    <n v="43852"/>
    <x v="0"/>
    <n v="2020"/>
    <n v="202054010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7.465199999999999"/>
    <n v="823.95600000000002"/>
    <n v="30"/>
    <s v="EGP"/>
    <n v="1"/>
    <n v="816.42600000000004"/>
    <n v="-414.63367"/>
    <n v="-89.602850000000004"/>
    <n v="-17.623329999999999"/>
    <n v="0"/>
    <n v="0"/>
    <n v="0"/>
    <s v=""/>
    <n v="-31.768049999999999"/>
    <n v="16.727879999999999"/>
    <n v="-536.90001999999993"/>
    <n v="-424.50526710645528"/>
    <n v="-546.77161710645532"/>
    <n v="-29.165880000000001"/>
    <n v="-26.493919692418434"/>
    <n v="-40.122660000000003"/>
    <n v="-39.184084109777004"/>
    <n v="-8.2289899999999996"/>
    <n v="-12.381636375732336"/>
    <n v="-78.059640177927776"/>
    <n v="0"/>
    <n v="0"/>
    <n v="0.02"/>
    <n v="-16.479120000000002"/>
    <n v="-16.575180387418133"/>
    <n v="0.17066029370754746"/>
    <n v="-4.6872190987365325"/>
    <n v="-4.3916015961498873"/>
    <n v="178.15796073204891"/>
    <n v="0.21622266326363168"/>
    <x v="1"/>
    <s v="N"/>
  </r>
  <r>
    <x v="4"/>
    <x v="4"/>
    <s v="MEA"/>
    <s v="EGYPT"/>
    <s v="EG"/>
    <s v="EGYPT"/>
    <s v="Local"/>
    <s v="N"/>
    <s v="DDP"/>
    <s v="EG-6TH OF OCTOBER"/>
    <n v="43852"/>
    <x v="0"/>
    <n v="2020"/>
    <n v="2020540100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8.1438000000000006"/>
    <n v="244.31399999999999"/>
    <n v="30"/>
    <s v="EGP"/>
    <n v="1"/>
    <n v="240.09927999999999"/>
    <n v="-140.32756000000001"/>
    <n v="-29.6023"/>
    <n v="-8.3973999999999993"/>
    <n v="0"/>
    <n v="0"/>
    <n v="0"/>
    <s v=""/>
    <n v="-2.90788"/>
    <n v="3.5226799999999998"/>
    <n v="-177.71246000000002"/>
    <n v="-143.66847810549763"/>
    <n v="-181.05337810549761"/>
    <n v="-6.2213599999999998"/>
    <n v="-5.6514054167960763"/>
    <n v="-15.97997"/>
    <n v="-15.606155936613206"/>
    <n v="-3.09829"/>
    <n v="-4.6617993419080275"/>
    <n v="-25.919360695317309"/>
    <n v="0"/>
    <n v="0"/>
    <n v="0.01"/>
    <n v="-2.4431400000000001"/>
    <n v="-2.4573815963301882"/>
    <n v="0.17066029370754746"/>
    <n v="-1.3898232998955251"/>
    <n v="-1.3021687473138901"/>
    <n v="33.58171085554099"/>
    <n v="0.13745307618696018"/>
    <x v="1"/>
    <s v="N"/>
  </r>
  <r>
    <x v="4"/>
    <x v="4"/>
    <s v="MEA"/>
    <s v="EGYPT"/>
    <s v="EG"/>
    <s v="EGYPT"/>
    <s v="Local"/>
    <s v="N"/>
    <s v="DDP"/>
    <s v="EG-6TH OF OCTOBER"/>
    <n v="43856"/>
    <x v="0"/>
    <n v="2020"/>
    <n v="2020540126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1.7318"/>
    <n v="351.95400000000001"/>
    <n v="30"/>
    <s v="EGP"/>
    <n v="1"/>
    <n v="346.02967999999998"/>
    <n v="-184.25167999999999"/>
    <n v="-37.531529999999997"/>
    <n v="-11.364940000000001"/>
    <n v="0"/>
    <n v="0"/>
    <n v="0"/>
    <s v=""/>
    <n v="-12.60862"/>
    <n v="5.4394600000000004"/>
    <n v="-240.31730999999999"/>
    <n v="-188.63834341579911"/>
    <n v="-244.70397341579911"/>
    <n v="-11.02825"/>
    <n v="-10.017924021079205"/>
    <n v="-22.8263"/>
    <n v="-22.29233204166929"/>
    <n v="-4.4863299999999997"/>
    <n v="-6.7502945952710176"/>
    <n v="-39.060550658019508"/>
    <n v="0"/>
    <n v="0"/>
    <n v="0.01"/>
    <n v="-3.5195400000000001"/>
    <n v="-3.5400561668786685"/>
    <n v="0.17066029370754746"/>
    <n v="-2.0021524337182051"/>
    <n v="-1.8758789888918064"/>
    <n v="62.773540770410911"/>
    <n v="0.17835723069040529"/>
    <x v="1"/>
    <s v="N"/>
  </r>
  <r>
    <x v="4"/>
    <x v="4"/>
    <s v="MEA"/>
    <s v="EGYPT"/>
    <s v="EG"/>
    <s v="EGYPT"/>
    <s v="Local"/>
    <s v="N"/>
    <s v="DDP"/>
    <s v="EG-6TH OF OCTOBER"/>
    <n v="43856"/>
    <x v="0"/>
    <n v="2020"/>
    <n v="2020540127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8.6170000000000009"/>
    <n v="258.51"/>
    <n v="30"/>
    <s v="EGP"/>
    <n v="1"/>
    <n v="254.14233999999999"/>
    <n v="-135.33274"/>
    <n v="-27.566890000000001"/>
    <n v="-8.3475400000000004"/>
    <n v="0"/>
    <n v="0"/>
    <n v="0"/>
    <s v=""/>
    <n v="-9.2610200000000003"/>
    <n v="3.9952899999999998"/>
    <n v="-176.5129"/>
    <n v="-138.55474144670515"/>
    <n v="-179.73490144670515"/>
    <n v="-8.1002399999999994"/>
    <n v="-7.3581564502533601"/>
    <n v="-16.765899999999998"/>
    <n v="-16.373700940468808"/>
    <n v="-3.29521"/>
    <n v="-4.9580923055778356"/>
    <n v="-28.689949696300005"/>
    <n v="0"/>
    <n v="0"/>
    <n v="0.01"/>
    <n v="-2.5851000000000002"/>
    <n v="-2.6001691121561472"/>
    <n v="0.17066029370754746"/>
    <n v="-1.4705797508779366"/>
    <n v="-1.3778319820727167"/>
    <n v="46.107147762765976"/>
    <n v="0.17835730827730448"/>
    <x v="1"/>
    <s v="N"/>
  </r>
  <r>
    <x v="4"/>
    <x v="4"/>
    <s v="MEA"/>
    <s v="EGYPT"/>
    <s v="EG"/>
    <s v="EGYPT"/>
    <s v="Local"/>
    <s v="N"/>
    <s v="DDP"/>
    <s v="EG-6TH OF OCTOBER"/>
    <n v="43856"/>
    <x v="0"/>
    <n v="2020"/>
    <n v="2020540129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0.34739999999999999"/>
    <n v="10.422000000000001"/>
    <n v="30"/>
    <s v="EGP"/>
    <n v="1"/>
    <n v="10.246359999999999"/>
    <n v="-6.82341"/>
    <n v="-1.4643600000000001"/>
    <n v="-0.38584000000000002"/>
    <n v="0"/>
    <n v="0"/>
    <n v="0"/>
    <s v=""/>
    <n v="0.50800000000000001"/>
    <n v="8.054E-2"/>
    <n v="-8.0850700000000018"/>
    <n v="-6.9858617237400376"/>
    <n v="-8.2475217237400376"/>
    <n v="-0.16431999999999999"/>
    <n v="-0.14926622765567837"/>
    <n v="-0.63019999999999998"/>
    <n v="-0.61545794336620419"/>
    <n v="-0.12127"/>
    <n v="-0.18246723392361158"/>
    <n v="-0.94719140494549414"/>
    <n v="0"/>
    <n v="0"/>
    <n v="0.01"/>
    <n v="-0.10422000000000001"/>
    <n v="-0.10482752112835622"/>
    <n v="0.17066029370754746"/>
    <n v="-5.9287386034001986E-2"/>
    <n v="-5.5548198975520692E-2"/>
    <n v="1.066911151210592"/>
    <n v="0.10237105653527076"/>
    <x v="1"/>
    <s v="N"/>
  </r>
  <r>
    <x v="4"/>
    <x v="4"/>
    <s v="MEA"/>
    <s v="EGYPT"/>
    <s v="EG"/>
    <s v="EGYPT"/>
    <s v="Local"/>
    <s v="N"/>
    <s v="DDP"/>
    <s v="EG-6TH OF OCTOBER"/>
    <n v="43856"/>
    <x v="0"/>
    <n v="2020"/>
    <n v="2020540129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1.239800000000001"/>
    <n v="337.19400000000002"/>
    <n v="30"/>
    <s v="EGP"/>
    <n v="1"/>
    <n v="331.45039000000003"/>
    <n v="-220.76491999999999"/>
    <n v="-47.37811"/>
    <n v="-12.48334"/>
    <n v="0"/>
    <n v="0"/>
    <n v="0"/>
    <s v=""/>
    <n v="16.435669999999998"/>
    <n v="2.6056699999999999"/>
    <n v="-261.58503000000002"/>
    <n v="-226.02089051845505"/>
    <n v="-266.84100051845508"/>
    <n v="-5.3164100000000003"/>
    <n v="-4.8293601836107909"/>
    <n v="-20.389379999999999"/>
    <n v="-19.912418091577301"/>
    <n v="-3.9235699999999998"/>
    <n v="-5.9035455183117396"/>
    <n v="-30.645323793499834"/>
    <n v="0"/>
    <n v="0"/>
    <n v="0.01"/>
    <n v="-3.3719400000000004"/>
    <n v="-3.3915957742616532"/>
    <n v="0.17066029370754746"/>
    <n v="-1.9181875692140919"/>
    <n v="-1.7972096915516911"/>
    <n v="34.518870222231762"/>
    <n v="0.10237095032008801"/>
    <x v="1"/>
    <s v="N"/>
  </r>
  <r>
    <x v="4"/>
    <x v="4"/>
    <s v="MEA"/>
    <s v="EGYPT"/>
    <s v="EG"/>
    <s v="EGYPT"/>
    <s v="Local"/>
    <s v="N"/>
    <s v="DDP"/>
    <s v="EG-6TH OF OCTOBER"/>
    <n v="43856"/>
    <x v="0"/>
    <n v="2020"/>
    <n v="202054013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5.6329000000000002"/>
    <n v="168.98699999999999"/>
    <n v="30"/>
    <s v="EGP"/>
    <n v="1"/>
    <n v="166.17174"/>
    <n v="-104.96642"/>
    <n v="-22.73302"/>
    <n v="-6.1316300000000004"/>
    <n v="0"/>
    <n v="0"/>
    <n v="0"/>
    <s v=""/>
    <n v="1.7064900000000001"/>
    <n v="2.2755000000000001"/>
    <n v="-129.84907999999999"/>
    <n v="-107.46546019600474"/>
    <n v="-132.34812019600474"/>
    <n v="-3.3909500000000001"/>
    <n v="-3.0802964622019391"/>
    <n v="-11.13875"/>
    <n v="-10.878184967740888"/>
    <n v="-2.13286"/>
    <n v="-3.2091783998211776"/>
    <n v="-17.167659829764006"/>
    <n v="0"/>
    <n v="0"/>
    <n v="0.01"/>
    <n v="-1.68987"/>
    <n v="-1.699720621082089"/>
    <n v="0.17066029370754746"/>
    <n v="-0.96131236842524415"/>
    <n v="-0.90068350607141767"/>
    <n v="16.87081584707774"/>
    <n v="9.9834992319395813E-2"/>
    <x v="1"/>
    <s v="N"/>
  </r>
  <r>
    <x v="4"/>
    <x v="4"/>
    <s v="MEA"/>
    <s v="EGYPT"/>
    <s v="EG"/>
    <s v="EGYPT"/>
    <s v="Local"/>
    <s v="N"/>
    <s v="DDP"/>
    <s v="EG-6TH OF OCTOBER"/>
    <n v="43859"/>
    <x v="0"/>
    <n v="2020"/>
    <n v="2020540157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5.6329000000000002"/>
    <n v="168.98699999999999"/>
    <n v="30"/>
    <s v="EGP"/>
    <n v="1"/>
    <n v="166.11589000000001"/>
    <n v="-104.96642"/>
    <n v="-22.733029999999999"/>
    <n v="-6.1316199999999998"/>
    <n v="0"/>
    <n v="0"/>
    <n v="0"/>
    <s v=""/>
    <n v="1.70648"/>
    <n v="2.2755000000000001"/>
    <n v="-129.84909000000002"/>
    <n v="-107.46546019600474"/>
    <n v="-132.34813019600475"/>
    <n v="-3.3909500000000001"/>
    <n v="-3.0802964622019391"/>
    <n v="-11.13875"/>
    <n v="-10.878184967740888"/>
    <n v="-2.13286"/>
    <n v="-3.2091783998211776"/>
    <n v="-17.167659829764006"/>
    <n v="0"/>
    <n v="0"/>
    <n v="0.01"/>
    <n v="-1.68987"/>
    <n v="-1.699720621082089"/>
    <n v="0.17066029370754746"/>
    <n v="-0.96131236842524415"/>
    <n v="-0.90068350607141767"/>
    <n v="16.870805847077737"/>
    <n v="9.9834933143246152E-2"/>
    <x v="1"/>
    <s v="N"/>
  </r>
  <r>
    <x v="4"/>
    <x v="4"/>
    <s v="MEA"/>
    <s v="EGYPT"/>
    <s v="EG"/>
    <s v="EGYPT"/>
    <s v="Local"/>
    <s v="N"/>
    <s v="DDP"/>
    <s v="EG-6TH OF OCTOBER"/>
    <n v="43860"/>
    <x v="0"/>
    <n v="2020"/>
    <n v="2020540168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.8216999999999999"/>
    <n v="84.650999999999996"/>
    <n v="30"/>
    <s v="EGP"/>
    <n v="1"/>
    <n v="83.235910000000004"/>
    <n v="-55.422020000000003"/>
    <n v="-11.89406"/>
    <n v="-3.13388"/>
    <n v="0"/>
    <n v="0"/>
    <n v="0"/>
    <s v=""/>
    <n v="4.1261000000000001"/>
    <n v="0.65414000000000005"/>
    <n v="-65.669720000000012"/>
    <n v="-56.741507277205216"/>
    <n v="-66.98920727720521"/>
    <n v="-1.33466"/>
    <n v="-1.2123884092193751"/>
    <n v="-5.1186600000000002"/>
    <n v="-4.9989209082685733"/>
    <n v="-0.98499999999999999"/>
    <n v="-1.4820666728354697"/>
    <n v="-7.6933759903234185"/>
    <n v="0"/>
    <n v="0"/>
    <n v="0.01"/>
    <n v="-0.84650999999999998"/>
    <n v="-0.8514444915598236"/>
    <n v="0.17066029370754746"/>
    <n v="-0.48155215075458663"/>
    <n v="-0.45118121200122829"/>
    <n v="8.6657910289103164"/>
    <n v="0.10237080517548897"/>
    <x v="1"/>
    <s v="N"/>
  </r>
  <r>
    <x v="4"/>
    <x v="4"/>
    <s v="MEA"/>
    <s v="EGYPT"/>
    <s v="EG"/>
    <s v="EGYPT"/>
    <s v="Local"/>
    <s v="N"/>
    <s v="DDP"/>
    <s v="EG-6TH OF OCTOBER"/>
    <n v="43860"/>
    <x v="0"/>
    <n v="2020"/>
    <n v="2020540173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0.34739999999999999"/>
    <n v="10.422000000000001"/>
    <n v="30"/>
    <s v="EGP"/>
    <n v="1"/>
    <n v="10.244719999999999"/>
    <n v="-6.82341"/>
    <n v="-1.4643600000000001"/>
    <n v="-0.38584000000000002"/>
    <n v="0"/>
    <n v="0"/>
    <n v="0"/>
    <s v=""/>
    <n v="0.50800000000000001"/>
    <n v="8.054E-2"/>
    <n v="-8.0850700000000018"/>
    <n v="-6.9858617237400376"/>
    <n v="-8.2475217237400376"/>
    <n v="-0.16431999999999999"/>
    <n v="-0.14926622765567837"/>
    <n v="-0.63019999999999998"/>
    <n v="-0.61545794336620419"/>
    <n v="-0.12127"/>
    <n v="-0.18246723392361158"/>
    <n v="-0.94719140494549414"/>
    <n v="0"/>
    <n v="0"/>
    <n v="0.01"/>
    <n v="-0.10422000000000001"/>
    <n v="-0.10482752112835622"/>
    <n v="0.17066029370754746"/>
    <n v="-5.9287386034001986E-2"/>
    <n v="-5.5548198975520692E-2"/>
    <n v="1.066911151210592"/>
    <n v="0.10237105653527076"/>
    <x v="1"/>
    <s v="N"/>
  </r>
  <r>
    <x v="4"/>
    <x v="4"/>
    <s v="MEA"/>
    <s v="EGYPT"/>
    <s v="EG"/>
    <s v="EGYPT"/>
    <s v="Local"/>
    <s v="N"/>
    <s v="DDP"/>
    <s v="EG-6TH OF OCTOBER"/>
    <n v="43860"/>
    <x v="0"/>
    <n v="2020"/>
    <n v="2020540173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8.4181000000000008"/>
    <n v="252.54300000000001"/>
    <n v="30"/>
    <s v="EGP"/>
    <n v="1"/>
    <n v="248.5008"/>
    <n v="-165.34290999999999"/>
    <n v="-35.484050000000003"/>
    <n v="-9.3494600000000005"/>
    <n v="0"/>
    <n v="0"/>
    <n v="0"/>
    <s v=""/>
    <n v="12.309570000000001"/>
    <n v="1.95153"/>
    <n v="-195.91531999999998"/>
    <n v="-169.2793934793298"/>
    <n v="-199.85180347932982"/>
    <n v="-3.9817499999999999"/>
    <n v="-3.6169717743914154"/>
    <n v="-15.270720000000001"/>
    <n v="-14.913497183308731"/>
    <n v="-2.93859"/>
    <n v="-4.4215089382005912"/>
    <n v="-22.95197789590074"/>
    <n v="0"/>
    <n v="0"/>
    <n v="0.01"/>
    <n v="-2.5254300000000001"/>
    <n v="-2.5401512827018293"/>
    <n v="0.17066029370754746"/>
    <n v="-1.4366354184595054"/>
    <n v="-1.3460284795504627"/>
    <n v="25.85303886251716"/>
    <n v="0.10237083927298385"/>
    <x v="1"/>
    <s v="N"/>
  </r>
  <r>
    <x v="16"/>
    <x v="16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0.68899999999999995"/>
    <n v="19.214700000000001"/>
    <n v="27.8878084179971"/>
    <s v="EUR"/>
    <n v="17.440799951264939"/>
    <n v="18.284929999999999"/>
    <n v="-10.40161"/>
    <n v="-2.2477900000000002"/>
    <n v="-0.44211"/>
    <n v="0"/>
    <n v="0"/>
    <n v="0"/>
    <s v=""/>
    <n v="-0.79693999999999998"/>
    <n v="0.41964000000000001"/>
    <n v="-13.46881"/>
    <n v="-10.649251498044469"/>
    <n v="-13.716451498044469"/>
    <n v="-0.74521000000000004"/>
    <n v="-0.67693942010277564"/>
    <n v="-1.0075000000000001"/>
    <n v="-0.98393189137012182"/>
    <n v="-0.20705000000000001"/>
    <n v="-0.31153492853866394"/>
    <n v="-1.9724062400115614"/>
    <n v="0"/>
    <n v="0"/>
    <n v="0"/>
    <n v="0"/>
    <n v="0"/>
    <n v="1.5608492918629158"/>
    <n v="-1.0754251620935489"/>
    <n v="-1.007599337454238"/>
    <n v="2.5182429244897326"/>
    <n v="0.13105814425880877"/>
    <x v="0"/>
    <s v="N"/>
  </r>
  <r>
    <x v="8"/>
    <x v="8"/>
    <s v="MEA"/>
    <s v="EGYPT"/>
    <s v="EG"/>
    <s v="EGYPT"/>
    <s v="Local"/>
    <s v="N"/>
    <s v="DDP"/>
    <s v="EG-OBOUR CITY"/>
    <n v="43839"/>
    <x v="0"/>
    <n v="2020"/>
    <n v="202054003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.5098"/>
    <n v="45.293999999999997"/>
    <n v="30"/>
    <s v="EGP"/>
    <n v="1"/>
    <n v="42.508710000000001"/>
    <n v="-22.79299"/>
    <n v="-4.9255899999999997"/>
    <n v="-0.96877999999999997"/>
    <n v="0"/>
    <n v="0"/>
    <n v="0"/>
    <s v=""/>
    <n v="-1.7463299999999999"/>
    <n v="0.91956000000000004"/>
    <n v="-29.514129999999998"/>
    <n v="-23.335645433967684"/>
    <n v="-30.056785433967683"/>
    <n v="-1.5989500000000001"/>
    <n v="-1.4524661313902565"/>
    <n v="-2.2054200000000002"/>
    <n v="-2.1538293517275378"/>
    <n v="-0.45224999999999999"/>
    <n v="-0.68047172872065087"/>
    <n v="-4.2867672118384448"/>
    <n v="0"/>
    <n v="0"/>
    <n v="0.02"/>
    <n v="-0.90587999999999991"/>
    <n v="-0.91116057224865976"/>
    <n v="0.17066029370754746"/>
    <n v="-0.25766291143965514"/>
    <n v="-0.24141240878883458"/>
    <n v="9.7978743731563753"/>
    <n v="0.21631726880285196"/>
    <x v="1"/>
    <s v="N"/>
  </r>
  <r>
    <x v="8"/>
    <x v="8"/>
    <s v="MEA"/>
    <s v="EGYPT"/>
    <s v="EG"/>
    <s v="EGYPT"/>
    <s v="Local"/>
    <s v="N"/>
    <s v="DDP"/>
    <s v="EG-OBOUR CITY"/>
    <n v="43841"/>
    <x v="0"/>
    <n v="2020"/>
    <n v="2020540038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6.76"/>
    <n v="202.8"/>
    <n v="30"/>
    <s v="EGP"/>
    <n v="1"/>
    <n v="179.86197999999999"/>
    <n v="-102.05365"/>
    <n v="-22.053920000000002"/>
    <n v="-4.3376200000000003"/>
    <n v="0"/>
    <n v="0"/>
    <n v="0"/>
    <s v=""/>
    <n v="-7.8190799999999996"/>
    <n v="4.1172300000000002"/>
    <n v="-132.14704"/>
    <n v="-104.48334297703971"/>
    <n v="-134.57673297703971"/>
    <n v="-7.1612400000000003"/>
    <n v="-6.505180624007731"/>
    <n v="-9.8746899999999993"/>
    <n v="-9.6436946981574465"/>
    <n v="-2.0249700000000002"/>
    <n v="-3.0468431984686712"/>
    <n v="-19.19571852063385"/>
    <n v="0"/>
    <n v="0"/>
    <n v="0.02"/>
    <n v="-4.056"/>
    <n v="-4.0796433093131146"/>
    <n v="0.17066029370754746"/>
    <n v="-1.1536635854630208"/>
    <n v="-1.0809033536975241"/>
    <n v="43.867001839315819"/>
    <n v="0.21630671518400305"/>
    <x v="1"/>
    <s v="N"/>
  </r>
  <r>
    <x v="8"/>
    <x v="8"/>
    <s v="MEA"/>
    <s v="EGYPT"/>
    <s v="EG"/>
    <s v="EGYPT"/>
    <s v="Local"/>
    <s v="N"/>
    <s v="DDP"/>
    <s v="EG-OBOUR CITY"/>
    <n v="43844"/>
    <x v="0"/>
    <n v="2020"/>
    <n v="2020540063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30.585100000000001"/>
    <n v="917.553"/>
    <n v="30"/>
    <s v="EGP"/>
    <n v="1"/>
    <n v="878.63861999999995"/>
    <n v="-461.73385999999999"/>
    <n v="-99.781260000000003"/>
    <n v="-19.625250000000001"/>
    <n v="0"/>
    <n v="0"/>
    <n v="0"/>
    <s v=""/>
    <n v="-35.376739999999998"/>
    <n v="18.62811"/>
    <n v="-597.88900000000012"/>
    <n v="-472.7268182812906"/>
    <n v="-608.88195828129062"/>
    <n v="-32.397329999999997"/>
    <n v="-29.429328354528593"/>
    <n v="-44.67718"/>
    <n v="-43.632061755318489"/>
    <n v="-9.1617300000000004"/>
    <n v="-13.785070759915643"/>
    <n v="-86.846460869762723"/>
    <n v="0"/>
    <n v="0"/>
    <n v="0.02"/>
    <n v="-18.35106"/>
    <n v="-18.458032334271088"/>
    <n v="0.17066029370754746"/>
    <n v="-5.2196621490747095"/>
    <n v="-4.8904640773926245"/>
    <n v="198.47608443728294"/>
    <n v="0.21631021252972082"/>
    <x v="1"/>
    <s v="N"/>
  </r>
  <r>
    <x v="8"/>
    <x v="8"/>
    <s v="MEA"/>
    <s v="EGYPT"/>
    <s v="EG"/>
    <s v="EGYPT"/>
    <s v="Local"/>
    <s v="N"/>
    <s v="DDP"/>
    <s v="EG-OBOUR CITY"/>
    <n v="43845"/>
    <x v="0"/>
    <n v="2020"/>
    <n v="2020540069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38.357900000000001"/>
    <n v="1150.7370000000001"/>
    <n v="30"/>
    <s v="EGP"/>
    <n v="1"/>
    <n v="1102.0665100000001"/>
    <n v="-579.07740999999999"/>
    <n v="-125.13934"/>
    <n v="-24.612739999999999"/>
    <n v="0"/>
    <n v="0"/>
    <n v="0"/>
    <s v=""/>
    <n v="-44.367289999999997"/>
    <n v="23.362159999999999"/>
    <n v="-749.83462000000009"/>
    <n v="-592.86408314926359"/>
    <n v="-763.62129314926358"/>
    <n v="-40.690080000000002"/>
    <n v="-36.962358474974231"/>
    <n v="-56.03389"/>
    <n v="-54.723108058089679"/>
    <n v="-11.491720000000001"/>
    <n v="-17.290858097012006"/>
    <n v="-108.97632463007591"/>
    <n v="0"/>
    <n v="0"/>
    <n v="0.02"/>
    <n v="-23.014740000000003"/>
    <n v="-23.148897942944014"/>
    <n v="0.17066029370754746"/>
    <n v="-6.5461704800047347"/>
    <n v="-6.1333110578098013"/>
    <n v="248.85717321990677"/>
    <n v="0.21625894815227698"/>
    <x v="1"/>
    <s v="N"/>
  </r>
  <r>
    <x v="8"/>
    <x v="8"/>
    <s v="MEA"/>
    <s v="EGYPT"/>
    <s v="EG"/>
    <s v="EGYPT"/>
    <s v="Local"/>
    <s v="N"/>
    <s v="DDP"/>
    <s v="EG-OBOUR CITY"/>
    <n v="43845"/>
    <x v="0"/>
    <n v="2020"/>
    <n v="202054007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3.9445000000000001"/>
    <n v="118.33499999999999"/>
    <n v="30"/>
    <s v="EGP"/>
    <n v="1"/>
    <n v="113.21556"/>
    <n v="-59.548909999999999"/>
    <n v="-12.868589999999999"/>
    <n v="-2.5310299999999999"/>
    <n v="0"/>
    <n v="0"/>
    <n v="0"/>
    <s v=""/>
    <n v="-4.5624700000000002"/>
    <n v="2.4024299999999998"/>
    <n v="-77.108570000000014"/>
    <n v="-60.966650261297552"/>
    <n v="-78.526310261297553"/>
    <n v="-4.1673099999999996"/>
    <n v="-3.7855321517270268"/>
    <n v="-5.76145"/>
    <n v="-5.6266743379993924"/>
    <n v="-1.18127"/>
    <n v="-1.7773816229648276"/>
    <n v="-11.189588112691247"/>
    <n v="0"/>
    <n v="0"/>
    <n v="0.02"/>
    <n v="-2.3666999999999998"/>
    <n v="-2.3804960108854409"/>
    <n v="0.17066029370754746"/>
    <n v="-0.67316952852942091"/>
    <n v="-0.63071350276033777"/>
    <n v="25.607892112365416"/>
    <n v="0.21640167416542375"/>
    <x v="1"/>
    <s v="N"/>
  </r>
  <r>
    <x v="8"/>
    <x v="8"/>
    <s v="MEA"/>
    <s v="EGYPT"/>
    <s v="EG"/>
    <s v="EGYPT"/>
    <s v="Local"/>
    <s v="N"/>
    <s v="DDP"/>
    <s v="EG-OBOUR CITY"/>
    <n v="43853"/>
    <x v="0"/>
    <n v="2020"/>
    <n v="2020540114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0.34399999999999997"/>
    <n v="10.32"/>
    <n v="30"/>
    <s v="EGP"/>
    <n v="1"/>
    <n v="9.8322299999999991"/>
    <n v="-5.1932600000000004"/>
    <n v="-1.1222700000000001"/>
    <n v="-0.22073000000000001"/>
    <n v="0"/>
    <n v="0"/>
    <n v="0"/>
    <s v=""/>
    <n v="-0.39789000000000002"/>
    <n v="0.20952000000000001"/>
    <n v="-6.7246300000000003"/>
    <n v="-5.3169011176860526"/>
    <n v="-6.8482711176860533"/>
    <n v="-0.36530000000000001"/>
    <n v="-0.33183393964593061"/>
    <n v="-0.50253999999999999"/>
    <n v="-0.49078425080808036"/>
    <n v="-0.10306999999999999"/>
    <n v="-0.15508285479101711"/>
    <n v="-0.9777010452450281"/>
    <n v="0"/>
    <n v="0"/>
    <n v="0.02"/>
    <n v="-0.2064"/>
    <n v="-0.20760315065143661"/>
    <n v="0.17066029370754746"/>
    <n v="-5.8707141035396322E-2"/>
    <n v="-5.5004549359755663E-2"/>
    <n v="2.2314201370577269"/>
    <n v="0.21622288149784175"/>
    <x v="1"/>
    <s v="N"/>
  </r>
  <r>
    <x v="17"/>
    <x v="17"/>
    <s v="EUROPE"/>
    <s v="EUROPE INCL TURKEY"/>
    <s v="DE"/>
    <s v="GERMANY"/>
    <s v="Export"/>
    <s v="N"/>
    <s v="DAP"/>
    <s v="DE-WICKEDE, RUHR"/>
    <n v="43836"/>
    <x v="0"/>
    <n v="2020"/>
    <n v="2020540017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41999999999999"/>
    <n v="600.40137000000004"/>
    <n v="27.115949778701101"/>
    <s v="EUR"/>
    <n v="18.077299852467409"/>
    <n v="531.62555999999995"/>
    <n v="-344.38371999999998"/>
    <n v="-57.55115"/>
    <n v="-17.904949999999999"/>
    <n v="0"/>
    <n v="0"/>
    <n v="0"/>
    <s v=""/>
    <n v="-5.5476700000000001"/>
    <n v="5.5332299999999996"/>
    <n v="-419.85425999999995"/>
    <n v="-352.58280651861844"/>
    <n v="-428.05334651861841"/>
    <n v="-23.531359999999999"/>
    <n v="-21.375592373464727"/>
    <n v="-38.923740000000002"/>
    <n v="-38.013210042083244"/>
    <n v="-7.3657300000000001"/>
    <n v="-11.082744115842035"/>
    <n v="-70.471546531390004"/>
    <n v="-12.008027400000001"/>
    <n v="-11.949184393592635"/>
    <n v="0"/>
    <n v="0"/>
    <n v="0"/>
    <n v="1.6620873067770168"/>
    <n v="-36.801937146656705"/>
    <n v="-34.480881416068407"/>
    <n v="55.446411140330589"/>
    <n v="9.2348908431588994E-2"/>
    <x v="0"/>
    <s v="Y"/>
  </r>
  <r>
    <x v="17"/>
    <x v="17"/>
    <s v="EUROPE"/>
    <s v="EUROPE INCL TURKEY"/>
    <s v="DE"/>
    <s v="GERMANY"/>
    <s v="Export"/>
    <s v="N"/>
    <s v="DAP"/>
    <s v="DE-WICKEDE, RUHR"/>
    <n v="43850"/>
    <x v="0"/>
    <n v="2020"/>
    <n v="202054009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1.0389"/>
    <n v="291.48656999999997"/>
    <n v="26.405399994564696"/>
    <s v="EUR"/>
    <n v="17.603599755612251"/>
    <n v="262.37445000000002"/>
    <n v="-171.69257999999999"/>
    <n v="-28.692150000000002"/>
    <n v="-8.9265299999999996"/>
    <n v="0"/>
    <n v="0"/>
    <n v="0"/>
    <s v=""/>
    <n v="-2.76579"/>
    <n v="2.7585899999999999"/>
    <n v="-209.31846000000002"/>
    <n v="-175.78023640264533"/>
    <n v="-213.40611640264532"/>
    <n v="-11.73311"/>
    <n v="-10.658210007114876"/>
    <n v="-19.405560000000001"/>
    <n v="-18.951612261931892"/>
    <n v="-3.6722700000000001"/>
    <n v="-5.5254304372116856"/>
    <n v="-35.135252706258456"/>
    <n v="-5.8297313999999991"/>
    <n v="-5.8011639333631866"/>
    <n v="0"/>
    <n v="0"/>
    <n v="0"/>
    <n v="1.6620873067770168"/>
    <n v="-18.34761557078081"/>
    <n v="-17.190452617823031"/>
    <n v="19.953584339909977"/>
    <n v="6.8454558094769094E-2"/>
    <x v="0"/>
    <s v="Y"/>
  </r>
  <r>
    <x v="4"/>
    <x v="4"/>
    <s v="MEA"/>
    <s v="EGYPT"/>
    <s v="EG"/>
    <s v="EGYPT"/>
    <s v="Local"/>
    <s v="N"/>
    <s v="DDP"/>
    <s v="EG- 6TH OF OCTOBER"/>
    <n v="43834"/>
    <x v="0"/>
    <n v="2020"/>
    <n v="202054000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5.0537000000000001"/>
    <n v="142.76703000000001"/>
    <n v="28.250000989374097"/>
    <s v="EGP"/>
    <n v="1"/>
    <n v="141.69528"/>
    <n v="-81.740269999999995"/>
    <n v="-14.47123"/>
    <n v="-4.83453"/>
    <n v="0"/>
    <n v="0"/>
    <n v="0"/>
    <s v=""/>
    <n v="0.11131000000000001"/>
    <n v="0.17374000000000001"/>
    <n v="-100.76098"/>
    <n v="-83.686342090124441"/>
    <n v="-102.70705209012445"/>
    <n v="-4.9699299999999997"/>
    <n v="-4.5146220959882282"/>
    <n v="-9.91601"/>
    <n v="-9.6840481132953258"/>
    <n v="-1.8389200000000001"/>
    <n v="-2.7669056304676163"/>
    <n v="-16.965575839751171"/>
    <n v="0"/>
    <n v="0"/>
    <n v="0.01"/>
    <n v="-1.4276703000000002"/>
    <n v="-1.4359925017998145"/>
    <n v="0.17066029370754746"/>
    <n v="-0.86246592630983254"/>
    <n v="-0.80807119505638714"/>
    <n v="20.850338373268183"/>
    <n v="0.14604449201799732"/>
    <x v="1"/>
    <s v="N"/>
  </r>
  <r>
    <x v="4"/>
    <x v="4"/>
    <s v="MEA"/>
    <s v="EGYPT"/>
    <s v="EG"/>
    <s v="EGYPT"/>
    <s v="Local"/>
    <s v="N"/>
    <s v="DDP"/>
    <s v="EG- 6TH OF OCTOBER"/>
    <n v="43835"/>
    <x v="0"/>
    <n v="2020"/>
    <n v="2020540011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3.9255"/>
    <n v="110.89538"/>
    <n v="28.250001273723097"/>
    <s v="EGP"/>
    <n v="1"/>
    <n v="109.84866"/>
    <n v="-63.492379999999997"/>
    <n v="-11.240640000000001"/>
    <n v="-3.7552599999999998"/>
    <n v="0"/>
    <n v="0"/>
    <n v="0"/>
    <s v=""/>
    <n v="8.6459999999999995E-2"/>
    <n v="0.13494999999999999"/>
    <n v="-78.266869999999997"/>
    <n v="-65.004006382608907"/>
    <n v="-79.778496382608907"/>
    <n v="-3.86043"/>
    <n v="-3.5067662075755264"/>
    <n v="-7.7023400000000004"/>
    <n v="-7.5221617510429217"/>
    <n v="-1.4283999999999999"/>
    <n v="-2.1492223710438423"/>
    <n v="-13.178150329662291"/>
    <n v="0"/>
    <n v="0"/>
    <n v="0.01"/>
    <n v="-1.1089538000000001"/>
    <n v="-1.1154181337542788"/>
    <n v="0.17066029370754746"/>
    <n v="-0.66992698294897757"/>
    <n v="-0.62767546078988623"/>
    <n v="16.195639693184638"/>
    <n v="0.14604431395775586"/>
    <x v="1"/>
    <s v="N"/>
  </r>
  <r>
    <x v="4"/>
    <x v="4"/>
    <s v="MEA"/>
    <s v="EGYPT"/>
    <s v="EG"/>
    <s v="EGYPT"/>
    <s v="Local"/>
    <s v="N"/>
    <s v="DDP"/>
    <s v="EG- 6TH OF OCTOBER"/>
    <n v="43858"/>
    <x v="0"/>
    <n v="2020"/>
    <n v="2020540144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3.532"/>
    <n v="99.77901"/>
    <n v="28.250002535368399"/>
    <s v="EGP"/>
    <n v="1"/>
    <n v="98.814830000000001"/>
    <n v="-55.50168"/>
    <n v="-9.6013999999999999"/>
    <n v="-3.1419000000000001"/>
    <n v="0"/>
    <n v="0"/>
    <n v="0"/>
    <s v=""/>
    <n v="-0.43124000000000001"/>
    <n v="0.42868000000000001"/>
    <n v="-68.247540000000015"/>
    <n v="-56.823063822233749"/>
    <n v="-69.568923822233756"/>
    <n v="-3.8932899999999999"/>
    <n v="-3.5366158195568165"/>
    <n v="-6.5670400000000004"/>
    <n v="-6.4134194420875881"/>
    <n v="-1.23983"/>
    <n v="-1.8654931197782745"/>
    <n v="-11.815528381422681"/>
    <n v="0"/>
    <n v="0"/>
    <n v="0.01"/>
    <n v="-0.99779010000000001"/>
    <n v="-1.0036064362830039"/>
    <n v="0.17066029370754746"/>
    <n v="-0.60277215737505763"/>
    <n v="-0.56475601261237496"/>
    <n v="16.826195347448184"/>
    <n v="0.16863461911927352"/>
    <x v="1"/>
    <s v="N"/>
  </r>
  <r>
    <x v="18"/>
    <x v="18"/>
    <s v="EUROPE"/>
    <s v="EUROPE INCL TURKEY"/>
    <s v="DE"/>
    <s v="GERMANY"/>
    <s v="Export"/>
    <s v="N"/>
    <s v="DAP"/>
    <s v="DE- MORBACH"/>
    <n v="43836"/>
    <x v="0"/>
    <n v="2020"/>
    <n v="202054000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811299999999999"/>
    <n v="591.43412000000001"/>
    <n v="27.115949150934402"/>
    <s v="EUR"/>
    <n v="18.077299433956298"/>
    <n v="534.60541000000001"/>
    <n v="-342.00547"/>
    <n v="-57.868659999999998"/>
    <n v="-18.296500000000002"/>
    <n v="0"/>
    <n v="0"/>
    <n v="0"/>
    <s v=""/>
    <n v="-4.2509399999999999"/>
    <n v="4.4908400000000004"/>
    <n v="-417.93072999999998"/>
    <n v="-350.14793515012605"/>
    <n v="-426.07319515012603"/>
    <n v="-22.837409999999998"/>
    <n v="-20.745216894632826"/>
    <n v="-39.257579999999997"/>
    <n v="-38.339240635249489"/>
    <n v="-7.39846"/>
    <n v="-11.131990859194222"/>
    <n v="-70.216448389076533"/>
    <n v="-11.8286824"/>
    <n v="-11.770718238937716"/>
    <n v="0"/>
    <n v="0"/>
    <n v="0"/>
    <n v="1.6620873067770168"/>
    <n v="-36.252284874305545"/>
    <n v="-33.965895078596915"/>
    <n v="49.407863143262816"/>
    <n v="8.3539081484278951E-2"/>
    <x v="0"/>
    <s v="Y"/>
  </r>
  <r>
    <x v="18"/>
    <x v="18"/>
    <s v="EUROPE"/>
    <s v="EUROPE INCL TURKEY"/>
    <s v="DE"/>
    <s v="GERMANY"/>
    <s v="Export"/>
    <s v="N"/>
    <s v="DAP"/>
    <s v="DE- MORBACH"/>
    <n v="43836"/>
    <x v="0"/>
    <n v="2020"/>
    <n v="202054000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075900000000001"/>
    <n v="598.60900000000004"/>
    <n v="27.115950226244298"/>
    <s v="EUR"/>
    <n v="18.077300150829561"/>
    <n v="541.63676999999996"/>
    <n v="-345.48924"/>
    <n v="-58.287559999999999"/>
    <n v="-18.359960000000001"/>
    <n v="0"/>
    <n v="0"/>
    <n v="0"/>
    <s v=""/>
    <n v="-4.5944700000000003"/>
    <n v="4.7762000000000002"/>
    <n v="-421.95502999999997"/>
    <n v="-353.71464673528857"/>
    <n v="-430.18043673528859"/>
    <n v="-23.187519999999999"/>
    <n v="-21.063252428740235"/>
    <n v="-39.513069999999999"/>
    <n v="-38.588754043612923"/>
    <n v="-7.45343"/>
    <n v="-11.214700711991954"/>
    <n v="-70.866707184345117"/>
    <n v="-11.972180000000002"/>
    <n v="-11.913512656815046"/>
    <n v="0"/>
    <n v="0"/>
    <n v="0"/>
    <n v="1.6620873067770168"/>
    <n v="-36.692073175678743"/>
    <n v="-34.377946439029202"/>
    <n v="51.27039698452208"/>
    <n v="8.5649225094380596E-2"/>
    <x v="0"/>
    <s v="Y"/>
  </r>
  <r>
    <x v="18"/>
    <x v="18"/>
    <s v="EUROPE"/>
    <s v="EUROPE INCL TURKEY"/>
    <s v="DE"/>
    <s v="GERMANY"/>
    <s v="Export"/>
    <s v="N"/>
    <s v="DAP"/>
    <s v="DE- MORBACH"/>
    <n v="43836"/>
    <x v="0"/>
    <n v="2020"/>
    <n v="2020540018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97"/>
    <n v="595.73742000000004"/>
    <n v="27.115950003883498"/>
    <s v="EUR"/>
    <n v="18.077300002589027"/>
    <n v="538.82267999999999"/>
    <n v="-344.87076999999999"/>
    <n v="-58.450119999999998"/>
    <n v="-18.519480000000001"/>
    <n v="0"/>
    <n v="0"/>
    <n v="0"/>
    <s v=""/>
    <n v="-4.1163800000000004"/>
    <n v="4.39269"/>
    <n v="-421.56405999999993"/>
    <n v="-353.08145220348098"/>
    <n v="-429.77474220348097"/>
    <n v="-22.94659"/>
    <n v="-20.844394637667435"/>
    <n v="-39.667380000000001"/>
    <n v="-38.739454321684704"/>
    <n v="-7.4712699999999996"/>
    <n v="-11.24154342208676"/>
    <n v="-70.825392381438903"/>
    <n v="-11.914748400000001"/>
    <n v="-11.856362489218071"/>
    <n v="0"/>
    <n v="0"/>
    <n v="0"/>
    <n v="1.6620873067770168"/>
    <n v="-36.516058129891057"/>
    <n v="-34.213032459173647"/>
    <n v="49.067890466688453"/>
    <n v="8.23649628500564E-2"/>
    <x v="0"/>
    <s v="Y"/>
  </r>
  <r>
    <x v="18"/>
    <x v="18"/>
    <s v="EUROPE"/>
    <s v="EUROPE INCL TURKEY"/>
    <s v="DE"/>
    <s v="GERMANY"/>
    <s v="Export"/>
    <s v="N"/>
    <s v="DAP"/>
    <s v="DE- MORBACH"/>
    <n v="43841"/>
    <x v="0"/>
    <n v="2020"/>
    <n v="202054003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06300000000001"/>
    <n v="597.72230000000002"/>
    <n v="27.038550096578795"/>
    <s v="EUR"/>
    <n v="18.025700064385873"/>
    <n v="545.76791000000003"/>
    <n v="-343.82843000000003"/>
    <n v="-57.458359999999999"/>
    <n v="-17.876090000000001"/>
    <n v="0"/>
    <n v="0"/>
    <n v="0"/>
    <s v=""/>
    <n v="-5.5387199999999996"/>
    <n v="5.5243099999999998"/>
    <n v="-419.17728999999997"/>
    <n v="-352.0142961760514"/>
    <n v="-427.3631561760514"/>
    <n v="-23.495149999999999"/>
    <n v="-21.342699663487778"/>
    <n v="-38.861109999999996"/>
    <n v="-37.952045124607793"/>
    <n v="-7.3539399999999997"/>
    <n v="-11.06500445485449"/>
    <n v="-70.359749242950059"/>
    <n v="-11.954446000000001"/>
    <n v="-11.895865558838238"/>
    <n v="0"/>
    <n v="0"/>
    <n v="0"/>
    <n v="1.6620873067770168"/>
    <n v="-36.74260062980477"/>
    <n v="-34.425287184898977"/>
    <n v="53.678241837261339"/>
    <n v="8.9804649813569504E-2"/>
    <x v="0"/>
    <s v="Y"/>
  </r>
  <r>
    <x v="18"/>
    <x v="18"/>
    <s v="EUROPE"/>
    <s v="EUROPE INCL TURKEY"/>
    <s v="DE"/>
    <s v="GERMANY"/>
    <s v="Export"/>
    <s v="N"/>
    <s v="DAP"/>
    <s v="DE- MORBACH"/>
    <n v="43841"/>
    <x v="0"/>
    <n v="2020"/>
    <n v="202054004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865300000000001"/>
    <n v="591.20600999999999"/>
    <n v="27.038550122797297"/>
    <s v="EUR"/>
    <n v="18.025700081864876"/>
    <n v="539.38193999999999"/>
    <n v="-340.08019999999999"/>
    <n v="-56.831980000000001"/>
    <n v="-17.6812"/>
    <n v="0"/>
    <n v="0"/>
    <n v="0"/>
    <s v=""/>
    <n v="-5.4782799999999998"/>
    <n v="5.4640899999999997"/>
    <n v="-414.60756999999995"/>
    <n v="-348.17682832804371"/>
    <n v="-422.70419832804373"/>
    <n v="-23.250610000000002"/>
    <n v="-21.12056259367936"/>
    <n v="-38.438290000000002"/>
    <n v="-37.539116010653338"/>
    <n v="-7.2743000000000002"/>
    <n v="-10.94517522660615"/>
    <n v="-69.60485383093885"/>
    <n v="-11.824120199999999"/>
    <n v="-11.766178395112872"/>
    <n v="0"/>
    <n v="0"/>
    <n v="0"/>
    <n v="1.6620873067770168"/>
    <n v="-36.342037588871506"/>
    <n v="-34.049987192970853"/>
    <n v="53.080792252933684"/>
    <n v="8.9783918558158232E-2"/>
    <x v="0"/>
    <s v="Y"/>
  </r>
  <r>
    <x v="18"/>
    <x v="18"/>
    <s v="EUROPE"/>
    <s v="EUROPE INCL TURKEY"/>
    <s v="DE"/>
    <s v="GERMANY"/>
    <s v="Export"/>
    <s v="N"/>
    <s v="DAP"/>
    <s v="DE- MORBACH"/>
    <n v="43841"/>
    <x v="0"/>
    <n v="2020"/>
    <n v="2020540041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633099999999999"/>
    <n v="584.92765999999995"/>
    <n v="27.038550184670697"/>
    <s v="EUR"/>
    <n v="18.025700123113808"/>
    <n v="533.22923000000003"/>
    <n v="-336.46870000000001"/>
    <n v="-56.228459999999998"/>
    <n v="-17.49344"/>
    <n v="0"/>
    <n v="0"/>
    <n v="0"/>
    <s v=""/>
    <n v="-5.4200799999999996"/>
    <n v="5.4060499999999996"/>
    <n v="-410.20463000000001"/>
    <n v="-344.47934574744443"/>
    <n v="-418.21527574744442"/>
    <n v="-23.012820000000001"/>
    <n v="-20.904557139235326"/>
    <n v="-38.030760000000001"/>
    <n v="-37.141119222871637"/>
    <n v="-7.1974600000000004"/>
    <n v="-10.829558979762822"/>
    <n v="-68.875235341869782"/>
    <n v="-11.698553199999999"/>
    <n v="-11.641226711812228"/>
    <n v="0"/>
    <n v="0"/>
    <n v="0"/>
    <n v="1.6620873067770168"/>
    <n v="-35.95610091623788"/>
    <n v="-33.688391101162921"/>
    <n v="52.507531097710597"/>
    <n v="8.9767563903048464E-2"/>
    <x v="0"/>
    <s v="Y"/>
  </r>
  <r>
    <x v="18"/>
    <x v="18"/>
    <s v="EUROPE"/>
    <s v="EUROPE INCL TURKEY"/>
    <s v="DE"/>
    <s v="GERMANY"/>
    <s v="Export"/>
    <s v="N"/>
    <s v="DAP"/>
    <s v="DE- MORBACH"/>
    <n v="43850"/>
    <x v="0"/>
    <n v="2020"/>
    <n v="2020540094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930399999999999"/>
    <n v="575.22050999999999"/>
    <n v="26.229366997410001"/>
    <s v="EUR"/>
    <n v="17.603599856776931"/>
    <n v="528.71601999999996"/>
    <n v="-341.09273000000002"/>
    <n v="-57.001179999999998"/>
    <n v="-17.73385"/>
    <n v="0"/>
    <n v="0"/>
    <n v="0"/>
    <s v=""/>
    <n v="-5.4945899999999996"/>
    <n v="5.4803600000000001"/>
    <n v="-415.84199000000001"/>
    <n v="-349.21346463908742"/>
    <n v="-423.96272463908741"/>
    <n v="-23.316690000000001"/>
    <n v="-21.180588837128042"/>
    <n v="-38.552509999999998"/>
    <n v="-37.650664100610946"/>
    <n v="-7.29582"/>
    <n v="-10.977554997976117"/>
    <n v="-69.808807935715109"/>
    <n v="-11.504410200000001"/>
    <n v="-11.448035071882657"/>
    <n v="0"/>
    <n v="0"/>
    <n v="0"/>
    <n v="1.6620873067770168"/>
    <n v="-36.450239472542684"/>
    <n v="-34.151364908632758"/>
    <n v="35.849577444682055"/>
    <n v="6.2323190535542715E-2"/>
    <x v="0"/>
    <s v="Y"/>
  </r>
  <r>
    <x v="18"/>
    <x v="18"/>
    <s v="EUROPE"/>
    <s v="EUROPE INCL TURKEY"/>
    <s v="DE"/>
    <s v="GERMANY"/>
    <s v="Export"/>
    <s v="N"/>
    <s v="DAP"/>
    <s v="DE- MORBACH"/>
    <n v="43850"/>
    <x v="0"/>
    <n v="2020"/>
    <n v="2020540095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017900000000001"/>
    <n v="577.51549999999997"/>
    <n v="26.229363381612202"/>
    <s v="EUR"/>
    <n v="17.603600121560646"/>
    <n v="530.96523999999999"/>
    <n v="-342.45348999999999"/>
    <n v="-57.228589999999997"/>
    <n v="-17.804600000000001"/>
    <n v="0"/>
    <n v="0"/>
    <n v="0"/>
    <s v=""/>
    <n v="-5.51661"/>
    <n v="5.5022200000000003"/>
    <n v="-417.50106999999997"/>
    <n v="-350.60662160887176"/>
    <n v="-425.65420160887174"/>
    <n v="-23.405449999999998"/>
    <n v="-21.261217308201054"/>
    <n v="-38.706009999999999"/>
    <n v="-37.800573326740292"/>
    <n v="-7.3247400000000003"/>
    <n v="-11.021069077345054"/>
    <n v="-70.082859712286393"/>
    <n v="-11.55031"/>
    <n v="-11.493709948826142"/>
    <n v="0"/>
    <n v="0"/>
    <n v="0"/>
    <n v="1.6620873067770168"/>
    <n v="-36.595672111885676"/>
    <n v="-34.287625279146084"/>
    <n v="35.997103450869616"/>
    <n v="6.2330973715631212E-2"/>
    <x v="0"/>
    <s v="Y"/>
  </r>
  <r>
    <x v="18"/>
    <x v="18"/>
    <s v="EUROPE"/>
    <s v="EUROPE INCL TURKEY"/>
    <s v="DE"/>
    <s v="GERMANY"/>
    <s v="Export"/>
    <s v="N"/>
    <s v="DAP"/>
    <s v="DE- MORBACH"/>
    <n v="43856"/>
    <x v="0"/>
    <n v="2020"/>
    <n v="202054013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858499999999999"/>
    <n v="572.31523000000004"/>
    <n v="26.182731202964501"/>
    <s v="EUR"/>
    <n v="17.572300123091868"/>
    <n v="525.86901"/>
    <n v="-339.97447"/>
    <n v="-56.814320000000002"/>
    <n v="-17.675709999999999"/>
    <n v="0"/>
    <n v="0"/>
    <n v="0"/>
    <s v=""/>
    <n v="-5.4765600000000001"/>
    <n v="5.4623900000000001"/>
    <n v="-414.47866999999997"/>
    <n v="-348.06858110853744"/>
    <n v="-422.57278110853747"/>
    <n v="-23.243690000000001"/>
    <n v="-21.114276552446537"/>
    <n v="-38.426380000000002"/>
    <n v="-37.527484617277437"/>
    <n v="-7.2720599999999997"/>
    <n v="-10.941804841482137"/>
    <n v="-69.583566011206116"/>
    <n v="-11.446304600000001"/>
    <n v="-11.390214207091798"/>
    <n v="0"/>
    <n v="0"/>
    <n v="0"/>
    <n v="1.6620873067770168"/>
    <n v="-36.330735395185421"/>
    <n v="-34.039397815605241"/>
    <n v="34.729270857559413"/>
    <n v="6.0682066520507255E-2"/>
    <x v="0"/>
    <s v="Y"/>
  </r>
  <r>
    <x v="18"/>
    <x v="18"/>
    <s v="EUROPE"/>
    <s v="EUROPE INCL TURKEY"/>
    <s v="DE"/>
    <s v="GERMANY"/>
    <s v="Export"/>
    <s v="N"/>
    <s v="DAP"/>
    <s v="DE- MORBACH"/>
    <n v="43856"/>
    <x v="0"/>
    <n v="2020"/>
    <n v="202054013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866099999999999"/>
    <n v="572.51414"/>
    <n v="26.182727601172601"/>
    <s v="EUR"/>
    <n v="17.572299864121135"/>
    <n v="526.06386999999995"/>
    <n v="-340.09255000000002"/>
    <n v="-56.834040000000002"/>
    <n v="-17.681850000000001"/>
    <n v="0"/>
    <n v="0"/>
    <n v="0"/>
    <s v=""/>
    <n v="-5.4785500000000003"/>
    <n v="5.4642900000000001"/>
    <n v="-414.62270000000001"/>
    <n v="-348.18947235680474"/>
    <n v="-422.71962235680473"/>
    <n v="-23.25075"/>
    <n v="-21.120689767923952"/>
    <n v="-38.43965"/>
    <n v="-37.540444196630773"/>
    <n v="-7.27454"/>
    <n v="-10.945536339298007"/>
    <n v="-69.606670303852724"/>
    <n v="-11.4502828"/>
    <n v="-11.394172912695232"/>
    <n v="0"/>
    <n v="0"/>
    <n v="0"/>
    <n v="1.6620873067770168"/>
    <n v="-36.343367258716924"/>
    <n v="-34.051233002072685"/>
    <n v="34.742441424574615"/>
    <n v="6.06839883894826E-2"/>
    <x v="0"/>
    <s v="Y"/>
  </r>
  <r>
    <x v="18"/>
    <x v="18"/>
    <s v="EUROPE"/>
    <s v="EUROPE INCL TURKEY"/>
    <s v="DE"/>
    <s v="GERMANY"/>
    <s v="Export"/>
    <s v="N"/>
    <s v="DAP"/>
    <s v="DE- MORBACH"/>
    <n v="43857"/>
    <x v="0"/>
    <n v="2020"/>
    <n v="2020540136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903400000000001"/>
    <n v="569.91715999999997"/>
    <n v="26.019575043144002"/>
    <s v="EUR"/>
    <n v="17.462799902071545"/>
    <n v="523.51885000000004"/>
    <n v="-340.6728"/>
    <n v="-56.931010000000001"/>
    <n v="-17.712019999999999"/>
    <n v="0"/>
    <n v="0"/>
    <n v="0"/>
    <s v=""/>
    <n v="-5.4878499999999999"/>
    <n v="5.4736099999999999"/>
    <n v="-415.33006999999998"/>
    <n v="-348.78353694697302"/>
    <n v="-423.440806946973"/>
    <n v="-23.28923"/>
    <n v="-21.155644517438258"/>
    <n v="-38.505139999999997"/>
    <n v="-37.604402211088164"/>
    <n v="-7.2869000000000002"/>
    <n v="-10.964133642928715"/>
    <n v="-69.724180371455134"/>
    <n v="-11.398343199999999"/>
    <n v="-11.342487832618762"/>
    <n v="0"/>
    <n v="0"/>
    <n v="0"/>
    <n v="1.6620873067770168"/>
    <n v="-36.405363115259711"/>
    <n v="-34.109318851445792"/>
    <n v="31.300365997507285"/>
    <n v="5.4920904640785494E-2"/>
    <x v="0"/>
    <s v="Y"/>
  </r>
  <r>
    <x v="18"/>
    <x v="18"/>
    <s v="EUROPE"/>
    <s v="EUROPE INCL TURKEY"/>
    <s v="DE"/>
    <s v="GERMANY"/>
    <s v="Export"/>
    <s v="N"/>
    <s v="DAP"/>
    <s v="DE- MORBACH"/>
    <n v="43857"/>
    <x v="0"/>
    <n v="2020"/>
    <n v="2020540137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003299999999999"/>
    <n v="572.51649999999995"/>
    <n v="26.019574336576799"/>
    <s v="EUR"/>
    <n v="17.462799970230215"/>
    <n v="526.06614999999999"/>
    <n v="-342.22651999999999"/>
    <n v="-57.190660000000001"/>
    <n v="-17.792809999999999"/>
    <n v="0"/>
    <n v="0"/>
    <n v="0"/>
    <s v=""/>
    <n v="-5.5129000000000001"/>
    <n v="5.49857"/>
    <n v="-417.22431999999998"/>
    <n v="-350.37424790782825"/>
    <n v="-425.37204790782823"/>
    <n v="-23.390640000000001"/>
    <n v="-21.247764089897863"/>
    <n v="-38.680399999999999"/>
    <n v="-37.775562412856431"/>
    <n v="-7.3199100000000001"/>
    <n v="-11.013801684421404"/>
    <n v="-70.037128187175696"/>
    <n v="-11.450329999999999"/>
    <n v="-11.394219881400797"/>
    <n v="0"/>
    <n v="0"/>
    <n v="0"/>
    <n v="1.6620873067770168"/>
    <n v="-36.57140563720673"/>
    <n v="-34.264889263037574"/>
    <n v="31.448214760557647"/>
    <n v="5.4929796364921624E-2"/>
    <x v="0"/>
    <s v="Y"/>
  </r>
  <r>
    <x v="18"/>
    <x v="18"/>
    <s v="EUROPE"/>
    <s v="EUROPE INCL TURKEY"/>
    <s v="DE"/>
    <s v="GERMANY"/>
    <s v="Export"/>
    <s v="N"/>
    <s v="DAP"/>
    <s v="DE- MORBACH"/>
    <n v="43858"/>
    <x v="0"/>
    <n v="2020"/>
    <n v="202054014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59300000000002"/>
    <n v="580.33876999999995"/>
    <n v="26.189399935918598"/>
    <s v="EUR"/>
    <n v="17.459599957279039"/>
    <n v="528.73203999999998"/>
    <n v="-344.65285999999998"/>
    <n v="-57.596139999999998"/>
    <n v="-17.918939999999999"/>
    <n v="0"/>
    <n v="0"/>
    <n v="0"/>
    <s v=""/>
    <n v="-5.5519999999999996"/>
    <n v="5.53756"/>
    <n v="-420.18238000000002"/>
    <n v="-352.85835420288885"/>
    <n v="-428.38787420288884"/>
    <n v="-23.548950000000001"/>
    <n v="-21.391570908910587"/>
    <n v="-38.954090000000001"/>
    <n v="-38.042850074741388"/>
    <n v="-7.3714700000000004"/>
    <n v="-11.091380727722315"/>
    <n v="-70.525801711374285"/>
    <n v="-11.6067754"/>
    <n v="-11.549898651098589"/>
    <n v="0"/>
    <n v="0"/>
    <n v="0"/>
    <n v="1.6620873067770168"/>
    <n v="-36.830691257063954"/>
    <n v="-34.507822037895622"/>
    <n v="35.367373396742622"/>
    <n v="6.0942634242310958E-2"/>
    <x v="0"/>
    <s v="Y"/>
  </r>
  <r>
    <x v="19"/>
    <x v="19"/>
    <s v="MEA"/>
    <s v="EGYPT"/>
    <s v="EG"/>
    <s v="EGYPT"/>
    <s v="Local"/>
    <s v="N"/>
    <s v="DDP"/>
    <s v="EG- MANSOURA"/>
    <n v="43853"/>
    <x v="0"/>
    <n v="2020"/>
    <n v="202054012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0.4613"/>
    <n v="319.06965000000002"/>
    <n v="30.5"/>
    <s v="EGP"/>
    <n v="1"/>
    <n v="306.19756000000001"/>
    <n v="-162.70901000000001"/>
    <n v="-27.19087"/>
    <n v="-8.4594500000000004"/>
    <n v="0"/>
    <n v="0"/>
    <n v="0"/>
    <s v=""/>
    <n v="-2.6210200000000001"/>
    <n v="2.6142400000000001"/>
    <n v="-198.36610999999999"/>
    <n v="-166.58278559644447"/>
    <n v="-202.23988559644448"/>
    <n v="-11.096550000000001"/>
    <n v="-10.079966884692174"/>
    <n v="-18.377400000000002"/>
    <n v="-17.94750366299283"/>
    <n v="-3.4721299999999999"/>
    <n v="-5.2242925449261106"/>
    <n v="-33.251763092611114"/>
    <n v="0"/>
    <n v="0"/>
    <n v="0"/>
    <n v="0"/>
    <n v="0"/>
    <n v="0.17066029370754746"/>
    <n v="-1.7853285305627662"/>
    <n v="-1.6727299192360812"/>
    <n v="81.905271391708354"/>
    <n v="0.25670028908016901"/>
    <x v="0"/>
    <s v="N"/>
  </r>
  <r>
    <x v="20"/>
    <x v="20"/>
    <s v="EUROPE"/>
    <s v="EUROPE INCL TURKEY"/>
    <s v="RO"/>
    <s v="ROMANIA"/>
    <s v="Export"/>
    <s v="N"/>
    <s v="DAP"/>
    <s v="BUCHAREST"/>
    <n v="43860"/>
    <x v="0"/>
    <n v="2020"/>
    <n v="202054017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9935"/>
    <n v="184.17814999999999"/>
    <n v="26.335602923264297"/>
    <s v="EUR"/>
    <n v="17.440796378903176"/>
    <n v="165.76043999999999"/>
    <n v="-110.74106999999999"/>
    <n v="-17.34329"/>
    <n v="-5.3791000000000002"/>
    <n v="0"/>
    <n v="0"/>
    <n v="0"/>
    <s v=""/>
    <n v="3.8876499999999998"/>
    <n v="2.1595399999999998"/>
    <n v="-127.41627"/>
    <n v="-113.37759304497547"/>
    <n v="-130.05279304497546"/>
    <n v="-7.9294700000000002"/>
    <n v="-7.2030311234717139"/>
    <n v="-14.06183"/>
    <n v="-13.732886340471582"/>
    <n v="-2.60846"/>
    <n v="-3.9247833841872173"/>
    <n v="-24.860700848130517"/>
    <n v="-3.6835629999999999"/>
    <n v="-3.6655124148380325"/>
    <n v="0.02"/>
    <n v="-3.6835629999999999"/>
    <n v="-3.7050352927473731"/>
    <n v="1.9883824726318511"/>
    <n v="-13.90575282235085"/>
    <n v="-13.028733029945874"/>
    <n v="8.8653753693627326"/>
    <n v="4.8134783465697384E-2"/>
    <x v="1"/>
    <s v="Y"/>
  </r>
  <r>
    <x v="21"/>
    <x v="21"/>
    <s v="EUROPE"/>
    <s v="EUROPE INCL TURKEY"/>
    <s v="IT"/>
    <s v="ITALY"/>
    <s v="Export"/>
    <s v="N"/>
    <s v="DDP"/>
    <s v="IT-RHO VAT EXCL"/>
    <n v="43850"/>
    <x v="0"/>
    <n v="2020"/>
    <n v="202054009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65239999999999998"/>
    <n v="16.422930000000001"/>
    <n v="25.173099325567101"/>
    <s v="EUR"/>
    <n v="17.603599800581719"/>
    <n v="14.76291"/>
    <n v="-10.33066"/>
    <n v="-1.6178999999999999"/>
    <n v="-0.50180000000000002"/>
    <n v="0"/>
    <n v="0"/>
    <n v="0"/>
    <s v=""/>
    <n v="0.36266999999999999"/>
    <n v="0.20147000000000001"/>
    <n v="-11.88622"/>
    <n v="-10.576612320668442"/>
    <n v="-12.132172320668442"/>
    <n v="-0.71360999999999997"/>
    <n v="-0.64823437632283742"/>
    <n v="-1.31141"/>
    <n v="-1.2807326269594952"/>
    <n v="-0.24310000000000001"/>
    <n v="-0.36577706412822608"/>
    <n v="-2.2947440674105586"/>
    <n v="-0.32845860000000004"/>
    <n v="-0.32684905241482759"/>
    <n v="0"/>
    <n v="0"/>
    <n v="0"/>
    <n v="0.875369525435304"/>
    <n v="-0.57109107839399231"/>
    <n v="-0.53507302274349933"/>
    <n v="1.1340915367626736"/>
    <n v="6.905537177365266E-2"/>
    <x v="0"/>
    <s v="Y"/>
  </r>
  <r>
    <x v="21"/>
    <x v="21"/>
    <s v="EUROPE"/>
    <s v="EUROPE INCL TURKEY"/>
    <s v="IT"/>
    <s v="ITALY"/>
    <s v="Export"/>
    <s v="N"/>
    <s v="DDP"/>
    <s v="IT - VERDELLO (BG)-  VAT EXC"/>
    <n v="43846"/>
    <x v="0"/>
    <n v="2020"/>
    <n v="202054008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4.296099999999999"/>
    <n v="362.46386999999999"/>
    <n v="25.354027491716696"/>
    <s v="EUR"/>
    <n v="17.730100258003105"/>
    <n v="325.18119000000002"/>
    <n v="-241.74368999999999"/>
    <n v="-34.131529999999998"/>
    <n v="-11.54753"/>
    <n v="0"/>
    <n v="0"/>
    <n v="0"/>
    <s v=""/>
    <n v="5.2162499999999996"/>
    <n v="-0.57977000000000001"/>
    <n v="-282.78627"/>
    <n v="-247.49912300838983"/>
    <n v="-288.54170300838985"/>
    <n v="-13.89437"/>
    <n v="-12.621471491919596"/>
    <n v="-27.881119999999999"/>
    <n v="-27.228906337585439"/>
    <n v="-5.2596400000000001"/>
    <n v="-7.913844827525228"/>
    <n v="-47.76422265703026"/>
    <n v="-7.2492773999999995"/>
    <n v="-7.2137537238550751"/>
    <n v="0"/>
    <n v="0"/>
    <n v="0"/>
    <n v="0.875369525435304"/>
    <n v="-12.514370272575649"/>
    <n v="-11.72510337284387"/>
    <n v="7.2190872378809363"/>
    <n v="1.9916708492575926E-2"/>
    <x v="0"/>
    <s v="Y"/>
  </r>
  <r>
    <x v="22"/>
    <x v="22"/>
    <s v="EUROPE"/>
    <s v="EUROPE INCL TURKEY"/>
    <s v="IT"/>
    <s v="ITALY"/>
    <s v="Export"/>
    <s v="N"/>
    <s v="DDP"/>
    <s v="IT-RUTIGLIANO VAT EXCL"/>
    <n v="43846"/>
    <x v="0"/>
    <n v="2020"/>
    <n v="202054008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5.532299999999999"/>
    <n v="407.57616999999999"/>
    <n v="26.240560068885497"/>
    <s v="EUR"/>
    <n v="17.730098835253365"/>
    <n v="374.35084999999998"/>
    <n v="-245.95187999999999"/>
    <n v="-38.518819999999998"/>
    <n v="-11.94675"/>
    <n v="0"/>
    <n v="0"/>
    <n v="0"/>
    <s v=""/>
    <n v="8.6344700000000003"/>
    <n v="4.7962499999999997"/>
    <n v="-282.98672999999997"/>
    <n v="-251.80750158262552"/>
    <n v="-288.8423515826255"/>
    <n v="-16.999369999999999"/>
    <n v="-15.442014559536936"/>
    <n v="-31.226659999999999"/>
    <n v="-30.496185245629505"/>
    <n v="-5.7907000000000002"/>
    <n v="-8.7128969364348769"/>
    <n v="-54.651096741601322"/>
    <n v="-8.1515234000000003"/>
    <n v="-8.1115784425412922"/>
    <n v="0"/>
    <n v="0"/>
    <n v="0"/>
    <n v="0.875369525435304"/>
    <n v="-13.596502079918771"/>
    <n v="-12.738986375166851"/>
    <n v="43.232156858065025"/>
    <n v="0.10607135558996254"/>
    <x v="0"/>
    <s v="Y"/>
  </r>
  <r>
    <x v="22"/>
    <x v="22"/>
    <s v="EUROPE"/>
    <s v="EUROPE INCL TURKEY"/>
    <s v="IT"/>
    <s v="ITALY"/>
    <s v="Export"/>
    <s v="N"/>
    <s v="DDP"/>
    <s v="IT-RUTIGLIANO VAT EXCL"/>
    <n v="43848"/>
    <x v="0"/>
    <n v="2020"/>
    <n v="202054008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1269"/>
    <n v="29.570440000000001"/>
    <n v="26.240518235868297"/>
    <s v="EUR"/>
    <n v="17.730099854004337"/>
    <n v="28.978960000000001"/>
    <n v="-17.84431"/>
    <n v="-2.79461"/>
    <n v="-0.86675999999999997"/>
    <n v="0"/>
    <n v="0"/>
    <n v="0"/>
    <s v=""/>
    <n v="0.62646999999999997"/>
    <n v="0.34798000000000001"/>
    <n v="-20.531229999999997"/>
    <n v="-18.26914727614955"/>
    <n v="-20.95606727614955"/>
    <n v="-1.2211399999999999"/>
    <n v="-1.1092682646023313"/>
    <n v="-2.2659500000000001"/>
    <n v="-2.2129433937966527"/>
    <n v="-0.42037000000000002"/>
    <n v="-0.63250392615212836"/>
    <n v="-3.9547155845511126"/>
    <n v="-0.59140880000000007"/>
    <n v="-0.58851071602262894"/>
    <n v="0"/>
    <n v="0"/>
    <n v="0"/>
    <n v="0.875369525435304"/>
    <n v="-0.98645391821304407"/>
    <n v="-0.92423940731092802"/>
    <n v="3.1469070159657813"/>
    <n v="0.10642070310640563"/>
    <x v="0"/>
    <s v="Y"/>
  </r>
  <r>
    <x v="22"/>
    <x v="22"/>
    <s v="EUROPE"/>
    <s v="EUROPE INCL TURKEY"/>
    <s v="IT"/>
    <s v="ITALY"/>
    <s v="Export"/>
    <s v="N"/>
    <s v="DDP"/>
    <s v="IT-RUTIGLIANO VAT EXCL"/>
    <n v="43852"/>
    <x v="0"/>
    <n v="2020"/>
    <n v="202054010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7320000000000002"/>
    <n v="71.19023"/>
    <n v="26.057917276720399"/>
    <s v="EUR"/>
    <n v="17.606700862648886"/>
    <n v="65.401150000000001"/>
    <n v="-43.260860000000001"/>
    <n v="-6.7751299999999999"/>
    <n v="-2.10134"/>
    <n v="0"/>
    <n v="0"/>
    <n v="0"/>
    <s v=""/>
    <n v="1.5187299999999999"/>
    <n v="0.84362999999999999"/>
    <n v="-49.774970000000003"/>
    <n v="-44.29081441831525"/>
    <n v="-50.804924418315252"/>
    <n v="-2.9788600000000001"/>
    <n v="-2.7059590732375494"/>
    <n v="-5.4911099999999999"/>
    <n v="-5.3626583106912049"/>
    <n v="-1.0176499999999999"/>
    <n v="-1.531193045290371"/>
    <n v="-9.599810429219124"/>
    <n v="-1.4238046"/>
    <n v="-1.416827522049575"/>
    <n v="0"/>
    <n v="0"/>
    <n v="0"/>
    <n v="0.875369525435304"/>
    <n v="-2.3915095434892506"/>
    <n v="-2.2406797948118338"/>
    <n v="7.1279878356042143"/>
    <n v="0.1001259278921309"/>
    <x v="0"/>
    <s v="Y"/>
  </r>
  <r>
    <x v="23"/>
    <x v="23"/>
    <s v="EUROPE"/>
    <s v="EUROPE INCL TURKEY"/>
    <s v="BE"/>
    <s v="BELGIUM"/>
    <s v="Export"/>
    <s v="N"/>
    <s v="DDP"/>
    <s v="BE- HEIST OP DEN BERG VAT EX"/>
    <n v="43853"/>
    <x v="0"/>
    <n v="2020"/>
    <n v="202054011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3491"/>
    <n v="136.31134"/>
    <n v="25.483042007066597"/>
    <s v="EUR"/>
    <n v="17.574500348832437"/>
    <n v="125.81198000000001"/>
    <n v="-84.702269999999999"/>
    <n v="-13.265319999999999"/>
    <n v="-4.1143000000000001"/>
    <n v="0"/>
    <n v="0"/>
    <n v="0"/>
    <s v=""/>
    <n v="2.9735999999999998"/>
    <n v="1.6517599999999999"/>
    <n v="-97.456530000000001"/>
    <n v="-86.718861376774086"/>
    <n v="-99.473121376774088"/>
    <n v="-5.6892500000000004"/>
    <n v="-5.1680433647156052"/>
    <n v="-10.74804"/>
    <n v="-10.496614715356548"/>
    <n v="-1.9904999999999999"/>
    <n v="-2.9949783881005096"/>
    <n v="-18.659636468172664"/>
    <n v="-2.7262268000000001"/>
    <n v="-2.7128674549788241"/>
    <n v="0"/>
    <n v="0"/>
    <n v="0"/>
    <n v="1.3826862538187386"/>
    <n v="-7.3961270403018142"/>
    <n v="-6.9296618381402721"/>
    <n v="8.5360528619341522"/>
    <n v="6.2621736841073916E-2"/>
    <x v="0"/>
    <s v="Y"/>
  </r>
  <r>
    <x v="24"/>
    <x v="24"/>
    <s v="EUROPE"/>
    <s v="EUROPE INCL TURKEY"/>
    <s v="DE"/>
    <s v="GERMANY"/>
    <s v="Export"/>
    <s v="N"/>
    <s v="DAP"/>
    <s v="DE-REMSCHEID"/>
    <n v="43857"/>
    <x v="0"/>
    <n v="2020"/>
    <n v="202054013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3386"/>
    <n v="585.14175999999998"/>
    <n v="26.194199957204795"/>
    <s v="EUR"/>
    <n v="17.462799971469884"/>
    <n v="541.36460999999997"/>
    <n v="-353.72868999999997"/>
    <n v="-55.397869999999998"/>
    <n v="-17.18187"/>
    <n v="0"/>
    <n v="0"/>
    <n v="0"/>
    <s v=""/>
    <n v="12.41808"/>
    <n v="6.8980199999999998"/>
    <n v="-406.99233000000004"/>
    <n v="-362.1502615348785"/>
    <n v="-415.41390153487851"/>
    <n v="-23.71461"/>
    <n v="-21.542054375764529"/>
    <n v="-44.905329999999999"/>
    <n v="-43.854874719106171"/>
    <n v="-8.3250899999999994"/>
    <n v="-12.526231916097299"/>
    <n v="-77.923161010968002"/>
    <n v="-11.702835199999999"/>
    <n v="-11.64548772870276"/>
    <n v="0"/>
    <n v="0"/>
    <n v="0"/>
    <n v="1.6620873067770168"/>
    <n v="-37.128703511169064"/>
    <n v="-34.787039002844622"/>
    <n v="45.372170722606086"/>
    <n v="7.7540476213159168E-2"/>
    <x v="0"/>
    <s v="Y"/>
  </r>
  <r>
    <x v="1"/>
    <x v="1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4.9762000000000004"/>
    <n v="127.90416"/>
    <n v="25.703110704483098"/>
    <s v="EUR"/>
    <n v="17.824697714403186"/>
    <n v="124.39483"/>
    <n v="-84.146379999999994"/>
    <n v="-11.880549999999999"/>
    <n v="-4.0194700000000001"/>
    <n v="0"/>
    <n v="0"/>
    <n v="0"/>
    <s v=""/>
    <n v="1.8156399999999999"/>
    <n v="-0.20183999999999999"/>
    <n v="-98.432599999999994"/>
    <n v="-86.149736749408902"/>
    <n v="-100.4359567494089"/>
    <n v="-4.9800800000000001"/>
    <n v="-4.5238422287213416"/>
    <n v="-9.7109900000000007"/>
    <n v="-9.4838240771973599"/>
    <n v="-1.83467"/>
    <n v="-2.7605109265492906"/>
    <n v="-16.768177232467991"/>
    <n v="0"/>
    <n v="0"/>
    <n v="0"/>
    <n v="0"/>
    <n v="0"/>
    <n v="0.875369525435304"/>
    <n v="-4.3560138324711604"/>
    <n v="-4.0812850640346436"/>
    <n v="6.6187409540884676"/>
    <n v="5.1747659764064494E-2"/>
    <x v="0"/>
    <s v="N"/>
  </r>
  <r>
    <x v="1"/>
    <x v="1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5231000000000003"/>
    <n v="111.47109"/>
    <n v="24.6448630136986"/>
    <s v="EUR"/>
    <n v="17.730099211424282"/>
    <n v="108.43446"/>
    <n v="-71.622659999999996"/>
    <n v="-11.21692"/>
    <n v="-3.4789699999999999"/>
    <n v="0"/>
    <n v="0"/>
    <n v="0"/>
    <s v=""/>
    <n v="2.5144199999999999"/>
    <n v="1.39672"/>
    <n v="-82.407409999999999"/>
    <n v="-73.327852063183457"/>
    <n v="-84.112602063183459"/>
    <n v="-4.8497399999999997"/>
    <n v="-4.4054430070037096"/>
    <n v="-9.0912299999999995"/>
    <n v="-8.8785619144226224"/>
    <n v="-1.68492"/>
    <n v="-2.5351916531918168"/>
    <n v="-15.819196574618148"/>
    <n v="0"/>
    <n v="0"/>
    <n v="0"/>
    <n v="0"/>
    <n v="0"/>
    <n v="0.875369525435304"/>
    <n v="-3.959383900496424"/>
    <n v="-3.7096701244192554"/>
    <n v="7.8296212377791408"/>
    <n v="7.0239030028136806E-2"/>
    <x v="0"/>
    <s v="N"/>
  </r>
  <r>
    <x v="1"/>
    <x v="1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.0438999999999998"/>
    <n v="180.05117000000001"/>
    <n v="25.561222939612598"/>
    <s v="EUR"/>
    <n v="18.077302211896161"/>
    <n v="175.09492"/>
    <n v="-119.11078000000001"/>
    <n v="-16.817070000000001"/>
    <n v="-5.6896100000000001"/>
    <n v="0"/>
    <n v="0"/>
    <n v="0"/>
    <s v=""/>
    <n v="2.5701700000000001"/>
    <n v="-0.28565000000000002"/>
    <n v="-139.33294000000001"/>
    <n v="-121.9465690742342"/>
    <n v="-142.16872907423419"/>
    <n v="-6.7533500000000002"/>
    <n v="-6.1346584623811804"/>
    <n v="-13.739050000000001"/>
    <n v="-13.417657024445331"/>
    <n v="-2.5925699999999998"/>
    <n v="-3.9008747147137597"/>
    <n v="-23.45319020154027"/>
    <n v="0"/>
    <n v="0"/>
    <n v="0"/>
    <n v="0"/>
    <n v="0"/>
    <n v="0.875369525435304"/>
    <n v="-6.1660154002137375"/>
    <n v="-5.777131920452077"/>
    <n v="8.6521188037734724"/>
    <n v="4.8053666098217922E-2"/>
    <x v="0"/>
    <s v="N"/>
  </r>
  <r>
    <x v="1"/>
    <x v="1"/>
    <s v="EUROPE"/>
    <s v="EUROPE INCL TURKEY"/>
    <s v="IT"/>
    <s v="ITALY"/>
    <s v="Export"/>
    <s v="Y"/>
    <s v="CIF"/>
    <s v="IT- RAVENNA"/>
    <n v="43836"/>
    <x v="0"/>
    <n v="2020"/>
    <n v="202054001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8.9947999999999997"/>
    <n v="248.13192000000001"/>
    <n v="26.2121317157712"/>
    <s v="EUR"/>
    <n v="18.077299302412452"/>
    <n v="240.77932999999999"/>
    <n v="-152.10007999999999"/>
    <n v="-21.47476"/>
    <n v="-7.2654699999999997"/>
    <n v="0"/>
    <n v="0"/>
    <n v="0"/>
    <s v=""/>
    <n v="3.2822200000000001"/>
    <n v="-0.36497000000000002"/>
    <n v="-177.92305999999999"/>
    <n v="-155.72127822449443"/>
    <n v="-181.54425822449443"/>
    <n v="-8.7004099999999998"/>
    <n v="-7.9033433529560657"/>
    <n v="-17.54092"/>
    <n v="-17.130591158284858"/>
    <n v="-3.3085800000000001"/>
    <n v="-4.9782092917867802"/>
    <n v="-30.012143803027701"/>
    <n v="0"/>
    <n v="0"/>
    <n v="0"/>
    <n v="0"/>
    <n v="0"/>
    <n v="0.875369525435304"/>
    <n v="-7.8737738073854722"/>
    <n v="-7.377183974514451"/>
    <n v="29.198333997963431"/>
    <n v="0.11767262348980909"/>
    <x v="0"/>
    <s v="N"/>
  </r>
  <r>
    <x v="1"/>
    <x v="1"/>
    <s v="EUROPE"/>
    <s v="EUROPE INCL TURKEY"/>
    <s v="IT"/>
    <s v="ITALY"/>
    <s v="Export"/>
    <s v="Y"/>
    <s v="CIF"/>
    <s v="IT- RAVENNA"/>
    <n v="43845"/>
    <x v="0"/>
    <n v="2020"/>
    <n v="20205400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7.1846"/>
    <n v="437.56553000000002"/>
    <n v="25.166610800744898"/>
    <s v="EUR"/>
    <n v="17.710498732276662"/>
    <n v="425.99455"/>
    <n v="-272.11579"/>
    <n v="-42.616390000000003"/>
    <n v="-13.217650000000001"/>
    <n v="0"/>
    <n v="0"/>
    <n v="0"/>
    <s v=""/>
    <n v="9.5529600000000006"/>
    <n v="5.3064900000000002"/>
    <n v="-313.09038000000004"/>
    <n v="-278.59432186931201"/>
    <n v="-319.56891186931205"/>
    <n v="-18.476420000000001"/>
    <n v="-16.7837482593837"/>
    <n v="-34.541580000000003"/>
    <n v="-33.733560437034612"/>
    <n v="-6.4023899999999996"/>
    <n v="-9.6332678634467843"/>
    <n v="-60.150576559865094"/>
    <n v="0"/>
    <n v="0"/>
    <n v="0"/>
    <n v="0"/>
    <n v="0"/>
    <n v="0.875369525435304"/>
    <n v="-15.042875146795526"/>
    <n v="-14.094138360879734"/>
    <n v="43.751903209943151"/>
    <n v="9.9989373500109002E-2"/>
    <x v="0"/>
    <s v="N"/>
  </r>
  <r>
    <x v="1"/>
    <x v="1"/>
    <s v="EUROPE"/>
    <s v="EUROPE INCL TURKEY"/>
    <s v="IT"/>
    <s v="ITALY"/>
    <s v="Export"/>
    <s v="Y"/>
    <s v="CIF"/>
    <s v="IT- RAVENNA"/>
    <n v="43850"/>
    <x v="0"/>
    <n v="2020"/>
    <n v="202054009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9452999999999996"/>
    <n v="182.66146000000001"/>
    <n v="25.525217391304299"/>
    <s v="EUR"/>
    <n v="17.603601117688406"/>
    <n v="177.84229999999999"/>
    <n v="-110.84649"/>
    <n v="-17.148969999999998"/>
    <n v="-5.3731799999999996"/>
    <n v="0"/>
    <n v="0"/>
    <n v="0"/>
    <s v=""/>
    <n v="3.7066599999999998"/>
    <n v="1.8622000000000001"/>
    <n v="-127.79978"/>
    <n v="-113.48552288400271"/>
    <n v="-130.43881288400269"/>
    <n v="-7.3649300000000002"/>
    <n v="-6.6902100660183512"/>
    <n v="-13.912229999999999"/>
    <n v="-13.586785882953993"/>
    <n v="-2.5840399999999999"/>
    <n v="-3.888040167790626"/>
    <n v="-24.16503611676297"/>
    <n v="0"/>
    <n v="0"/>
    <n v="0"/>
    <n v="0"/>
    <n v="0"/>
    <n v="0.875369525435304"/>
    <n v="-6.0797039650058169"/>
    <n v="-5.696264047916042"/>
    <n v="22.361346951318307"/>
    <n v="0.12241962235119716"/>
    <x v="0"/>
    <s v="N"/>
  </r>
  <r>
    <x v="1"/>
    <x v="1"/>
    <s v="EUROPE"/>
    <s v="EUROPE INCL TURKEY"/>
    <s v="IT"/>
    <s v="ITALY"/>
    <s v="Export"/>
    <s v="Y"/>
    <s v="CIF"/>
    <s v="IT- VENICE"/>
    <n v="43844"/>
    <x v="0"/>
    <n v="2020"/>
    <n v="202054006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9215"/>
    <n v="102.81744999999999"/>
    <n v="26.218908580900198"/>
    <s v="EUR"/>
    <n v="17.76350031350238"/>
    <n v="99.512730000000005"/>
    <n v="-66.311729999999997"/>
    <n v="-9.3624500000000008"/>
    <n v="-3.1675300000000002"/>
    <n v="0"/>
    <n v="0"/>
    <n v="0"/>
    <s v=""/>
    <n v="1.4309000000000001"/>
    <n v="-0.15905"/>
    <n v="-77.569859999999991"/>
    <n v="-67.890479458508864"/>
    <n v="-79.148609458508872"/>
    <n v="-3.7589899999999998"/>
    <n v="-3.4146193834920791"/>
    <n v="-7.6486900000000002"/>
    <n v="-7.4697667674478776"/>
    <n v="-1.4432700000000001"/>
    <n v="-2.1715963115769017"/>
    <n v="-13.055982462516859"/>
    <n v="0"/>
    <n v="0"/>
    <n v="0"/>
    <n v="0"/>
    <n v="0"/>
    <n v="0.875369525435304"/>
    <n v="-3.4327615939945444"/>
    <n v="-3.2162612794123735"/>
    <n v="7.3965967995618893"/>
    <n v="7.1939119279479213E-2"/>
    <x v="0"/>
    <s v="N"/>
  </r>
  <r>
    <x v="25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1735000000000002"/>
    <n v="83.58475"/>
    <n v="26.3383488262171"/>
    <s v="EUR"/>
    <n v="17.558900089747553"/>
    <n v="77.266180000000006"/>
    <n v="-53.663139999999999"/>
    <n v="-7.5766299999999998"/>
    <n v="-2.5633599999999999"/>
    <n v="0"/>
    <n v="0"/>
    <n v="0"/>
    <s v=""/>
    <n v="1.1578999999999999"/>
    <n v="-0.12870000000000001"/>
    <n v="-62.773930000000007"/>
    <n v="-54.940751867717601"/>
    <n v="-64.051541867717603"/>
    <n v="-2.9385300000000001"/>
    <n v="-2.6693238069196727"/>
    <n v="-6.1793199999999997"/>
    <n v="-6.0347692456389286"/>
    <n v="-1.16143"/>
    <n v="-1.7475296404378675"/>
    <n v="-10.45162269299647"/>
    <n v="-1.6716949999999999"/>
    <n v="-1.6635031832827794"/>
    <n v="0"/>
    <n v="0"/>
    <n v="0"/>
    <n v="1.840617511701935"/>
    <n v="-5.8411996733860914"/>
    <n v="-5.4728019468915514"/>
    <n v="1.9452803091115962"/>
    <n v="2.3273148619952756E-2"/>
    <x v="0"/>
    <s v="Y"/>
  </r>
  <r>
    <x v="25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9.665500000000002"/>
    <n v="776.08506"/>
    <n v="26.161197519568997"/>
    <s v="EUR"/>
    <n v="17.440799162543506"/>
    <n v="707.57461000000001"/>
    <n v="-469.74914999999999"/>
    <n v="-73.567980000000006"/>
    <n v="-22.817399999999999"/>
    <n v="0"/>
    <n v="0"/>
    <n v="0"/>
    <s v=""/>
    <n v="16.491160000000001"/>
    <n v="9.1604899999999994"/>
    <n v="-540.48288000000002"/>
    <n v="-480.93293628030813"/>
    <n v="-551.66666628030816"/>
    <n v="-30.95862"/>
    <n v="-28.122422229951546"/>
    <n v="-59.563800000000001"/>
    <n v="-58.170444060736138"/>
    <n v="-11.01183"/>
    <n v="-16.568798223278993"/>
    <n v="-102.86166451396667"/>
    <n v="-15.521701200000001"/>
    <n v="-15.445640117464094"/>
    <n v="0"/>
    <n v="0"/>
    <n v="0"/>
    <n v="1.840617511701935"/>
    <n v="-54.602838793393758"/>
    <n v="-51.159100726488525"/>
    <n v="54.951988361772543"/>
    <n v="7.0806656633452703E-2"/>
    <x v="0"/>
    <s v="Y"/>
  </r>
  <r>
    <x v="26"/>
    <x v="26"/>
    <s v="EUROPE"/>
    <s v="EUROPE INCL TURKEY"/>
    <s v="PL"/>
    <s v="POLAND"/>
    <s v="Export"/>
    <s v="N"/>
    <s v="DDP"/>
    <s v="PL- OSTROW WIELKOPOLSKI VATEX."/>
    <n v="43842"/>
    <x v="0"/>
    <n v="2020"/>
    <n v="202054004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1.561199999999999"/>
    <n v="572.63969999999995"/>
    <n v="26.558802853662801"/>
    <s v="EUR"/>
    <n v="17.824699901787099"/>
    <n v="526.91346999999996"/>
    <n v="-364.59485000000001"/>
    <n v="-51.476700000000001"/>
    <n v="-17.415769999999998"/>
    <n v="0"/>
    <n v="0"/>
    <n v="0"/>
    <s v=""/>
    <n v="7.867"/>
    <n v="-0.87450000000000006"/>
    <n v="-426.49482"/>
    <n v="-373.27512303785653"/>
    <n v="-435.17509303785653"/>
    <n v="-20.288900000000002"/>
    <n v="-18.430182365404658"/>
    <n v="-42.036290000000001"/>
    <n v="-41.052949206831698"/>
    <n v="-7.9241000000000001"/>
    <n v="-11.922887839812736"/>
    <n v="-71.406019412049091"/>
    <n v="-11.452793999999999"/>
    <n v="-11.396671807047287"/>
    <n v="0"/>
    <n v="0"/>
    <n v="0"/>
    <n v="1.7422960834139154"/>
    <n v="-37.56599431370411"/>
    <n v="-35.196750378810009"/>
    <n v="19.465165364237038"/>
    <n v="3.3991994205496125E-2"/>
    <x v="0"/>
    <s v="Y"/>
  </r>
  <r>
    <x v="2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5103"/>
    <n v="171.45282"/>
    <n v="26.335617151408698"/>
    <s v="EUR"/>
    <n v="17.440801754022104"/>
    <n v="155.40335999999999"/>
    <n v="-109.49169000000001"/>
    <n v="-15.594379999999999"/>
    <n v="-5.23719"/>
    <n v="0"/>
    <n v="0"/>
    <n v="0"/>
    <s v=""/>
    <n v="2.4815100000000001"/>
    <n v="-7.0419999999999996E-2"/>
    <n v="-127.91217"/>
    <n v="-112.09846780987949"/>
    <n v="-130.51894780987948"/>
    <n v="-6.3176100000000002"/>
    <n v="-5.7388377099549066"/>
    <n v="-12.73211"/>
    <n v="-12.434272033183564"/>
    <n v="-2.3992300000000002"/>
    <n v="-3.6099683486975067"/>
    <n v="-21.783078091835979"/>
    <n v="-3.4290564000000003"/>
    <n v="-3.4122529750081134"/>
    <n v="0.01"/>
    <n v="-1.7145282000000002"/>
    <n v="-1.7245225591120954"/>
    <n v="1.3826862538187386"/>
    <n v="-9.0017023182361342"/>
    <n v="-8.4339753350740523"/>
    <n v="5.5800432290902844"/>
    <n v="3.2545648587700593E-2"/>
    <x v="1"/>
    <s v="Y"/>
  </r>
  <r>
    <x v="27"/>
    <x v="27"/>
    <s v="EUROPE"/>
    <s v="EUROPE INCL TURKEY"/>
    <s v="GB"/>
    <s v="UNITED KINGDOM"/>
    <s v="Export"/>
    <s v="N"/>
    <s v="DDP"/>
    <s v="GB-NELSON  VAT EX"/>
    <n v="43861"/>
    <x v="0"/>
    <n v="2020"/>
    <n v="202054018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8.2624999999999993"/>
    <n v="209.60330999999999"/>
    <n v="25.368034078597496"/>
    <s v="GBP"/>
    <n v="20.62440155595452"/>
    <n v="194.14223000000001"/>
    <n v="-130.83554000000001"/>
    <n v="-20.490320000000001"/>
    <n v="-6.3551399999999996"/>
    <n v="0"/>
    <n v="0"/>
    <n v="0"/>
    <s v=""/>
    <n v="4.5931499999999996"/>
    <n v="2.5514299999999999"/>
    <n v="-150.53641999999999"/>
    <n v="-133.95047212330178"/>
    <n v="-153.65135212330179"/>
    <n v="-8.9030199999999997"/>
    <n v="-8.0873917365083834"/>
    <n v="-16.610420000000001"/>
    <n v="-16.221858031813497"/>
    <n v="-3.0798899999999998"/>
    <n v="-4.6341140355322175"/>
    <n v="-28.943363803854098"/>
    <n v="-4.1920662000000002"/>
    <n v="-4.171523793653833"/>
    <n v="0"/>
    <n v="0"/>
    <n v="0"/>
    <n v="1.4317122374301721"/>
    <n v="-11.829522361766795"/>
    <n v="-11.083448029905284"/>
    <n v="11.753622249284987"/>
    <n v="5.6075556484699536E-2"/>
    <x v="0"/>
    <s v="Y"/>
  </r>
  <r>
    <x v="27"/>
    <x v="27"/>
    <s v="EUROPE"/>
    <s v="EUROPE INCL TURKEY"/>
    <s v="GB"/>
    <s v="UNITED KINGDOM"/>
    <s v="Export"/>
    <s v="N"/>
    <s v="DDP"/>
    <s v="GB-NELSON  VAT EX"/>
    <n v="43861"/>
    <x v="0"/>
    <n v="2020"/>
    <n v="202054018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019500000000001"/>
    <n v="558.59104000000002"/>
    <n v="25.368011849901301"/>
    <s v="GBP"/>
    <n v="20.624399877968496"/>
    <n v="518.00530000000003"/>
    <n v="-348.67574000000002"/>
    <n v="-54.606529999999999"/>
    <n v="-16.93646"/>
    <n v="0"/>
    <n v="0"/>
    <n v="0"/>
    <s v=""/>
    <n v="12.24076"/>
    <n v="6.7994599999999998"/>
    <n v="-401.17851000000002"/>
    <n v="-356.97701091722956"/>
    <n v="-409.47978091722956"/>
    <n v="-23.895849999999999"/>
    <n v="-21.706690519266932"/>
    <n v="-44.263280000000002"/>
    <n v="-43.227843978804252"/>
    <n v="-8.2058199999999992"/>
    <n v="-12.34677395460584"/>
    <n v="-77.281308452677024"/>
    <n v="-11.171820800000001"/>
    <n v="-11.11707546165106"/>
    <n v="0"/>
    <n v="0"/>
    <n v="0"/>
    <n v="1.4317122374301721"/>
    <n v="-31.525587612093673"/>
    <n v="-29.53730516121022"/>
    <n v="31.175570007232153"/>
    <n v="5.5811081408022857E-2"/>
    <x v="0"/>
    <s v="Y"/>
  </r>
  <r>
    <x v="17"/>
    <x v="17"/>
    <s v="EUROPE"/>
    <s v="EUROPE INCL TURKEY"/>
    <s v="DE"/>
    <s v="GERMANY"/>
    <s v="Export"/>
    <s v="N"/>
    <s v="DAP"/>
    <s v="DE-WICKEDE, RUHR"/>
    <n v="43850"/>
    <x v="0"/>
    <n v="2020"/>
    <n v="202054009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0.9519"/>
    <n v="287.26134999999999"/>
    <n v="26.229362028506497"/>
    <s v="EUR"/>
    <n v="17.603599755612251"/>
    <n v="258.45499000000001"/>
    <n v="-185.19418999999999"/>
    <n v="-26.147320000000001"/>
    <n v="-8.8462800000000001"/>
    <n v="0"/>
    <n v="0"/>
    <n v="0"/>
    <s v=""/>
    <n v="3.9961600000000002"/>
    <n v="-0.44416"/>
    <n v="-216.63579000000001"/>
    <n v="-189.6032926909038"/>
    <n v="-221.04489269090379"/>
    <n v="-10.322889999999999"/>
    <n v="-9.3771838413128386"/>
    <n v="-21.348690000000001"/>
    <n v="-20.849287275408841"/>
    <n v="-4.0228200000000003"/>
    <n v="-6.0528806627573442"/>
    <n v="-36.279351779479022"/>
    <n v="-5.7452269999999999"/>
    <n v="-5.7170736307652845"/>
    <n v="0"/>
    <n v="0"/>
    <n v="0"/>
    <n v="1.6620873067770168"/>
    <n v="-18.20301397509121"/>
    <n v="-17.054970877998358"/>
    <n v="7.1650610208535355"/>
    <n v="2.4942655950247174E-2"/>
    <x v="0"/>
    <s v="Y"/>
  </r>
  <r>
    <x v="28"/>
    <x v="28"/>
    <s v="MEA"/>
    <s v="EGYPT"/>
    <s v="EG"/>
    <s v="EGYPT"/>
    <s v="Local"/>
    <s v="N"/>
    <s v="DDP"/>
    <s v="EG- 6TH OF OCTOBER"/>
    <n v="43860"/>
    <x v="0"/>
    <n v="2020"/>
    <n v="202054018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430999999999999"/>
    <n v="88.249899999999997"/>
    <n v="29"/>
    <s v="EGP"/>
    <n v="1"/>
    <n v="85.828649999999996"/>
    <n v="-48.187089999999998"/>
    <n v="-7.5466300000000004"/>
    <n v="-2.3406099999999999"/>
    <n v="0"/>
    <n v="0"/>
    <n v="0"/>
    <s v=""/>
    <n v="1.6916500000000001"/>
    <n v="0.93969000000000003"/>
    <n v="-55.442989999999995"/>
    <n v="-49.334328086604252"/>
    <n v="-56.590228086604249"/>
    <n v="-3.2444999999999999"/>
    <n v="-2.9472631184813078"/>
    <n v="-6.1114199999999999"/>
    <n v="-5.9684576075009321"/>
    <n v="-1.1304399999999999"/>
    <n v="-1.7009009641016528"/>
    <n v="-10.616621690083893"/>
    <n v="0"/>
    <n v="0"/>
    <n v="0"/>
    <n v="0"/>
    <n v="0"/>
    <n v="0.17066029370754746"/>
    <n v="-0.51933633978143767"/>
    <n v="-0.48658239580428042"/>
    <n v="20.556467827507575"/>
    <n v="0.23293474358053182"/>
    <x v="0"/>
    <s v="N"/>
  </r>
  <r>
    <x v="28"/>
    <x v="28"/>
    <s v="MEA"/>
    <s v="EGYPT"/>
    <s v="EG"/>
    <s v="EGYPT"/>
    <s v="Local"/>
    <s v="N"/>
    <s v="EXW"/>
    <s v="EG-6TH OF OCTOBER"/>
    <n v="43857"/>
    <x v="0"/>
    <n v="2020"/>
    <n v="202054014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8529999999999998"/>
    <n v="11.1737"/>
    <n v="29"/>
    <s v="EGP"/>
    <n v="1"/>
    <n v="10.679360000000001"/>
    <n v="-6.1011699999999998"/>
    <n v="-0.95552000000000004"/>
    <n v="-0.29635"/>
    <n v="0"/>
    <n v="0"/>
    <n v="0"/>
    <s v=""/>
    <n v="0.21418999999999999"/>
    <n v="0.11897000000000001"/>
    <n v="-7.0198799999999997"/>
    <n v="-6.2464266360999856"/>
    <n v="-7.1651366360999855"/>
    <n v="-0.41687999999999997"/>
    <n v="-0.37868856490444985"/>
    <n v="-0.77471000000000001"/>
    <n v="-0.75658746954178369"/>
    <n v="-0.14369999999999999"/>
    <n v="-0.21621622425021012"/>
    <n v="-1.3514922586964437"/>
    <n v="0"/>
    <n v="0"/>
    <n v="0"/>
    <n v="0"/>
    <n v="0"/>
    <n v="0.17066029370754746"/>
    <n v="-6.575541116551803E-2"/>
    <n v="-6.1608293221842601E-2"/>
    <n v="2.5954628119817285"/>
    <n v="0.23228320180260151"/>
    <x v="0"/>
    <s v="N"/>
  </r>
  <r>
    <x v="4"/>
    <x v="4"/>
    <s v="MEA"/>
    <s v="EGYPT"/>
    <s v="EG"/>
    <s v="EGYPT"/>
    <s v="Local"/>
    <s v="N"/>
    <s v="DDP"/>
    <s v="EG- 6TH OF OCTOBER"/>
    <n v="43839"/>
    <x v="0"/>
    <n v="2020"/>
    <n v="202054002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2993999999999999"/>
    <n v="63.233499999999999"/>
    <n v="27.5"/>
    <s v="EGP"/>
    <n v="1"/>
    <n v="62.65925"/>
    <n v="-36.410679999999999"/>
    <n v="-5.7023200000000003"/>
    <n v="-1.7685900000000001"/>
    <n v="0"/>
    <n v="0"/>
    <n v="0"/>
    <s v=""/>
    <n v="1.2782500000000001"/>
    <n v="0.71001000000000003"/>
    <n v="-41.893330000000006"/>
    <n v="-37.277545354499715"/>
    <n v="-42.760195354499714"/>
    <n v="-2.4529800000000002"/>
    <n v="-2.2282562750415407"/>
    <n v="-4.6182499999999997"/>
    <n v="-4.5102168310869128"/>
    <n v="-0.85443000000000002"/>
    <n v="-1.2856063221023455"/>
    <n v="-8.0240794282307988"/>
    <n v="0"/>
    <n v="0"/>
    <n v="0.01"/>
    <n v="-0.63233499999999998"/>
    <n v="-0.63602101873631867"/>
    <n v="0.17066029370754746"/>
    <n v="-0.3924162793511346"/>
    <n v="-0.36766703720297139"/>
    <n v="11.445537161330195"/>
    <n v="0.18100432779033573"/>
    <x v="1"/>
    <s v="N"/>
  </r>
  <r>
    <x v="4"/>
    <x v="4"/>
    <s v="MEA"/>
    <s v="EGYPT"/>
    <s v="EG"/>
    <s v="EGYPT"/>
    <s v="Local"/>
    <s v="N"/>
    <s v="DDP"/>
    <s v="EG- 6TH OF OCTOBER"/>
    <n v="43843"/>
    <x v="0"/>
    <n v="2020"/>
    <n v="202054006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1432000000000002"/>
    <n v="141.43799999999999"/>
    <n v="27.5"/>
    <s v="EGP"/>
    <n v="1"/>
    <n v="140.05229"/>
    <n v="-81.441890000000001"/>
    <n v="-12.754709999999999"/>
    <n v="-3.9559199999999999"/>
    <n v="0"/>
    <n v="0"/>
    <n v="0"/>
    <s v=""/>
    <n v="2.8591500000000001"/>
    <n v="1.5881799999999999"/>
    <n v="-93.705190000000016"/>
    <n v="-83.380858260026372"/>
    <n v="-95.644158260026373"/>
    <n v="-5.4927000000000001"/>
    <n v="-4.9894998091793124"/>
    <n v="-10.32948"/>
    <n v="-10.087845948654934"/>
    <n v="-1.91086"/>
    <n v="-2.8751491598521679"/>
    <n v="-17.952494917686415"/>
    <n v="0"/>
    <n v="0"/>
    <n v="0.01"/>
    <n v="-1.41438"/>
    <n v="-1.4226247297402079"/>
    <n v="0.17066029370754746"/>
    <n v="-0.87774002259665806"/>
    <n v="-0.82238197170667249"/>
    <n v="25.596340120840321"/>
    <n v="0.18097215826609767"/>
    <x v="1"/>
    <s v="N"/>
  </r>
  <r>
    <x v="4"/>
    <x v="4"/>
    <s v="MEA"/>
    <s v="EGYPT"/>
    <s v="EG"/>
    <s v="EGYPT"/>
    <s v="Local"/>
    <s v="N"/>
    <s v="DDP"/>
    <s v="EG- 6TH OF OCTOBER"/>
    <n v="43852"/>
    <x v="0"/>
    <n v="2020"/>
    <n v="202054011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9599"/>
    <n v="53.89725"/>
    <n v="27.5"/>
    <s v="EGP"/>
    <n v="1"/>
    <n v="53.359810000000003"/>
    <n v="-31.034739999999999"/>
    <n v="-4.8603800000000001"/>
    <n v="-1.5074700000000001"/>
    <n v="0"/>
    <n v="0"/>
    <n v="0"/>
    <s v=""/>
    <n v="1.08952"/>
    <n v="0.60518000000000005"/>
    <n v="-35.707889999999999"/>
    <n v="-31.773614991950343"/>
    <n v="-36.446764991950346"/>
    <n v="-2.0908099999999998"/>
    <n v="-1.899265588149762"/>
    <n v="-3.9363800000000002"/>
    <n v="-3.8442975866516327"/>
    <n v="-0.72828000000000004"/>
    <n v="-1.0957964634442801"/>
    <n v="-6.8393596382456749"/>
    <n v="0"/>
    <n v="0"/>
    <n v="0.01"/>
    <n v="-0.53897249999999997"/>
    <n v="-0.54211428834535569"/>
    <n v="0.17066029370754746"/>
    <n v="-0.33447710963742228"/>
    <n v="-0.31338202409937538"/>
    <n v="9.755629057359247"/>
    <n v="0.18100420814344417"/>
    <x v="1"/>
    <s v="N"/>
  </r>
  <r>
    <x v="29"/>
    <x v="1"/>
    <s v="EUROPE"/>
    <s v="EUROPE INCL TURKEY"/>
    <s v="GB"/>
    <s v="UNITED KINGDOM"/>
    <s v="Export"/>
    <s v="Y"/>
    <s v="CIF"/>
    <s v="GB- FELIXSTOWE PORT"/>
    <n v="43835"/>
    <x v="0"/>
    <n v="2020"/>
    <n v="202054000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115100000000002"/>
    <n v="589.67737"/>
    <n v="26.664015536895601"/>
    <s v="EUR"/>
    <n v="18.077300054537478"/>
    <n v="572.17746"/>
    <n v="-373.96143000000001"/>
    <n v="-52.799160000000001"/>
    <n v="-17.863230000000001"/>
    <n v="0"/>
    <n v="0"/>
    <n v="0"/>
    <s v=""/>
    <n v="8.0696499999999993"/>
    <n v="-0.89705000000000001"/>
    <n v="-437.45121999999992"/>
    <n v="-382.86470254492832"/>
    <n v="-446.35449254492835"/>
    <n v="-21.327819999999999"/>
    <n v="-19.373924266792418"/>
    <n v="-43.145350000000001"/>
    <n v="-42.136065339281274"/>
    <n v="-8.1458899999999996"/>
    <n v="-12.256601106176369"/>
    <n v="-73.766590712250064"/>
    <n v="0"/>
    <n v="0"/>
    <n v="0"/>
    <n v="0"/>
    <n v="0"/>
    <n v="1.4317122374301721"/>
    <n v="-31.662459301992001"/>
    <n v="-29.665544511486644"/>
    <n v="39.89074223133494"/>
    <n v="6.7648419730495915E-2"/>
    <x v="0"/>
    <s v="N"/>
  </r>
  <r>
    <x v="16"/>
    <x v="16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9919000000000002"/>
    <n v="121.3653"/>
    <n v="24.3123862671358"/>
    <s v="EUR"/>
    <n v="17.440799951264939"/>
    <n v="114.98493999999999"/>
    <n v="-79.046040000000005"/>
    <n v="-12.3795"/>
    <n v="-3.8395299999999999"/>
    <n v="0"/>
    <n v="0"/>
    <n v="0"/>
    <s v=""/>
    <n v="2.7749899999999998"/>
    <n v="1.54145"/>
    <n v="-90.948630000000009"/>
    <n v="-80.92796787078953"/>
    <n v="-92.830557870789534"/>
    <n v="-5.5284700000000004"/>
    <n v="-5.0219928286732491"/>
    <n v="-10.03529"/>
    <n v="-9.8005378363748576"/>
    <n v="-1.8606799999999999"/>
    <n v="-2.7996465145294431"/>
    <n v="-17.622177179577548"/>
    <n v="0"/>
    <n v="0"/>
    <n v="0"/>
    <n v="0"/>
    <n v="0"/>
    <n v="1.5608492918629158"/>
    <n v="-7.7916035800504897"/>
    <n v="-7.3001961286470411"/>
    <n v="3.612368820985882"/>
    <n v="2.9764428720448776E-2"/>
    <x v="0"/>
    <s v="N"/>
  </r>
  <r>
    <x v="12"/>
    <x v="12"/>
    <s v="MEA"/>
    <s v="EGYPT"/>
    <s v="EG"/>
    <s v="EGYPT"/>
    <s v="Local"/>
    <s v="N"/>
    <s v="DDP"/>
    <s v="EG- ALEXANDRIA"/>
    <n v="43839"/>
    <x v="0"/>
    <n v="2020"/>
    <n v="202054003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111"/>
    <n v="3.2189999999999999"/>
    <n v="29"/>
    <s v="EGP"/>
    <n v="1"/>
    <n v="3.2189999999999999"/>
    <n v="-1.7576700000000001"/>
    <n v="-0.27527000000000001"/>
    <n v="-8.5379999999999998E-2"/>
    <n v="0"/>
    <n v="0"/>
    <n v="0"/>
    <s v=""/>
    <n v="6.1710000000000001E-2"/>
    <n v="3.4290000000000001E-2"/>
    <n v="-2.0223199999999997"/>
    <n v="-1.7995166018114332"/>
    <n v="-2.0641666018114333"/>
    <n v="-0.13808999999999999"/>
    <n v="-0.12543922454340692"/>
    <n v="-0.22264999999999999"/>
    <n v="-0.21744162343777429"/>
    <n v="-4.1059999999999999E-2"/>
    <n v="-6.1780363032105969E-2"/>
    <n v="-0.40466121101328723"/>
    <n v="0"/>
    <n v="0"/>
    <n v="0"/>
    <n v="0"/>
    <n v="0"/>
    <n v="0.17066029370754746"/>
    <n v="-1.8943292601537768E-2"/>
    <n v="-1.7748560985269998E-2"/>
    <n v="0.73242362619000934"/>
    <n v="0.2275314154054083"/>
    <x v="0"/>
    <s v="N"/>
  </r>
  <r>
    <x v="8"/>
    <x v="8"/>
    <s v="MEA"/>
    <s v="EGYPT"/>
    <s v="EG"/>
    <s v="EGYPT"/>
    <s v="Local"/>
    <s v="N"/>
    <s v="DDP"/>
    <s v="EG-OBOUR CITY"/>
    <n v="43853"/>
    <x v="0"/>
    <n v="2020"/>
    <n v="202054011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9755"/>
    <n v="55.314"/>
    <n v="28"/>
    <s v="EGP"/>
    <n v="1"/>
    <n v="53.033639999999998"/>
    <n v="-33.405270000000002"/>
    <n v="-4.7164400000000004"/>
    <n v="-1.5956900000000001"/>
    <n v="0"/>
    <n v="0"/>
    <n v="0"/>
    <s v=""/>
    <n v="0.72082999999999997"/>
    <n v="-8.0149999999999999E-2"/>
    <n v="-39.076720000000002"/>
    <n v="-34.200582562707119"/>
    <n v="-39.872032562707119"/>
    <n v="-1.8651500000000001"/>
    <n v="-1.6942788736123937"/>
    <n v="-3.8489800000000001"/>
    <n v="-3.7589421054548597"/>
    <n v="-0.72445000000000004"/>
    <n v="-1.0900337067367065"/>
    <n v="-6.5432546858039604"/>
    <n v="0"/>
    <n v="0"/>
    <n v="0.02"/>
    <n v="-1.1062799999999999"/>
    <n v="-1.1127287475904617"/>
    <n v="0.17066029370754746"/>
    <n v="-0.33713941021926003"/>
    <n v="-0.31587641645406195"/>
    <n v="7.4701075874443976"/>
    <n v="0.13504913019207429"/>
    <x v="1"/>
    <s v="N"/>
  </r>
  <r>
    <x v="8"/>
    <x v="8"/>
    <s v="MEA"/>
    <s v="EGYPT"/>
    <s v="EG"/>
    <s v="EGYPT"/>
    <s v="Local"/>
    <s v="N"/>
    <s v="DDP"/>
    <s v="EG-OBOUR CITY"/>
    <n v="43853"/>
    <x v="0"/>
    <n v="2020"/>
    <n v="2020540114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4.3041"/>
    <n v="120.51479999999999"/>
    <n v="28"/>
    <s v="EGP"/>
    <n v="1"/>
    <n v="115.55688000000001"/>
    <n v="-72.781390000000002"/>
    <n v="-10.27589"/>
    <n v="-3.4765799999999998"/>
    <n v="0"/>
    <n v="0"/>
    <n v="0"/>
    <s v=""/>
    <n v="1.5705"/>
    <n v="-0.17460999999999999"/>
    <n v="-85.13797000000001"/>
    <n v="-74.514169103365617"/>
    <n v="-86.870749103365611"/>
    <n v="-4.0636900000000002"/>
    <n v="-3.691405042977749"/>
    <n v="-8.3859200000000005"/>
    <n v="-8.1897509940233562"/>
    <n v="-1.5784100000000001"/>
    <n v="-2.3749328498174962"/>
    <n v="-14.256088886818601"/>
    <n v="0"/>
    <n v="0"/>
    <n v="0.02"/>
    <n v="-2.4102959999999998"/>
    <n v="-2.424346141485247"/>
    <n v="0.17066029370754746"/>
    <n v="-0.73453897014665503"/>
    <n v="-0.68821244447478014"/>
    <n v="16.275403423855753"/>
    <n v="0.13504900164839301"/>
    <x v="1"/>
    <s v="N"/>
  </r>
  <r>
    <x v="9"/>
    <x v="9"/>
    <s v="MEA"/>
    <s v="EGYPT"/>
    <s v="EG"/>
    <s v="EGYPT"/>
    <s v="Local"/>
    <s v="N"/>
    <s v="DDP"/>
    <s v="EG- 6TH OF OCTOBER"/>
    <n v="43838"/>
    <x v="0"/>
    <n v="2020"/>
    <n v="2020540019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5.2092000000000001"/>
    <n v="149.7645"/>
    <n v="28.75"/>
    <s v="EGP"/>
    <n v="1"/>
    <n v="149.46449999999999"/>
    <n v="-88.086410000000001"/>
    <n v="-12.436780000000001"/>
    <n v="-4.2076799999999999"/>
    <n v="0"/>
    <n v="0"/>
    <n v="0"/>
    <s v=""/>
    <n v="1.9007499999999999"/>
    <n v="-0.21128"/>
    <n v="-103.0414"/>
    <n v="-90.183570971211125"/>
    <n v="-105.13856097121112"/>
    <n v="-4.9609500000000004"/>
    <n v="-4.5064647765849424"/>
    <n v="-10.14692"/>
    <n v="-9.9095565133313315"/>
    <n v="-1.9088000000000001"/>
    <n v="-2.8720496092470502"/>
    <n v="-17.288070899163323"/>
    <n v="0"/>
    <n v="0"/>
    <n v="0"/>
    <n v="0"/>
    <n v="0"/>
    <n v="0.17066029370754746"/>
    <n v="-0.8890036019813562"/>
    <n v="-0.83293517013034646"/>
    <n v="26.504932959495207"/>
    <n v="0.17697740759322275"/>
    <x v="0"/>
    <s v="N"/>
  </r>
  <r>
    <x v="9"/>
    <x v="9"/>
    <s v="MEA"/>
    <s v="EGYPT"/>
    <s v="EG"/>
    <s v="EGYPT"/>
    <s v="Local"/>
    <s v="N"/>
    <s v="DDP"/>
    <s v="EG- 6TH OF OCTOBER"/>
    <n v="43849"/>
    <x v="0"/>
    <n v="2020"/>
    <n v="202054008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2286999999999999"/>
    <n v="62.403599999999997"/>
    <n v="28"/>
    <s v="EGP"/>
    <n v="1"/>
    <n v="62.280769999999997"/>
    <n v="-35.291159999999998"/>
    <n v="-5.5270000000000001"/>
    <n v="-1.7142200000000001"/>
    <n v="0"/>
    <n v="0"/>
    <n v="0"/>
    <s v=""/>
    <n v="1.2389399999999999"/>
    <n v="0.68823000000000001"/>
    <n v="-40.60521"/>
    <n v="-36.131371825873785"/>
    <n v="-41.445421825873787"/>
    <n v="-2.3829099999999999"/>
    <n v="-2.1646055656219119"/>
    <n v="-4.4766300000000001"/>
    <n v="-4.3719097001133775"/>
    <n v="-0.82837000000000005"/>
    <n v="-1.2463955023113888"/>
    <n v="-7.782910768046678"/>
    <n v="0"/>
    <n v="0"/>
    <n v="0"/>
    <n v="0"/>
    <n v="0"/>
    <n v="0.17066029370754746"/>
    <n v="-0.380350596586011"/>
    <n v="-0.35636232313397509"/>
    <n v="12.818905082945557"/>
    <n v="0.20541932008643024"/>
    <x v="0"/>
    <s v="N"/>
  </r>
  <r>
    <x v="9"/>
    <x v="9"/>
    <s v="MEA"/>
    <s v="EGYPT"/>
    <s v="EG"/>
    <s v="EGYPT"/>
    <s v="Local"/>
    <s v="N"/>
    <s v="DDP"/>
    <s v="EG-6TH OF OCTOBER"/>
    <n v="43858"/>
    <x v="0"/>
    <n v="2020"/>
    <n v="202054015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4963000000000002"/>
    <n v="69.8964"/>
    <n v="28"/>
    <s v="EGP"/>
    <n v="1"/>
    <n v="69.681399999999996"/>
    <n v="-39.528649999999999"/>
    <n v="-6.1905599999999996"/>
    <n v="-1.92008"/>
    <n v="0"/>
    <n v="0"/>
    <n v="0"/>
    <s v=""/>
    <n v="1.38808"/>
    <n v="0.77049000000000001"/>
    <n v="-45.480719999999991"/>
    <n v="-40.46974797441699"/>
    <n v="-46.421817974416989"/>
    <n v="-2.6607400000000001"/>
    <n v="-2.41698285402002"/>
    <n v="-5.0140000000000002"/>
    <n v="-4.8967091844464425"/>
    <n v="-0.92784999999999995"/>
    <n v="-1.3960767130866907"/>
    <n v="-8.7097687515531526"/>
    <n v="0"/>
    <n v="0"/>
    <n v="0"/>
    <n v="0"/>
    <n v="0"/>
    <n v="0.17066029370754746"/>
    <n v="-0.42601929118215076"/>
    <n v="-0.39915074583359905"/>
    <n v="14.365662528196259"/>
    <n v="0.20552793174178152"/>
    <x v="0"/>
    <s v="N"/>
  </r>
  <r>
    <x v="9"/>
    <x v="9"/>
    <s v="MEA"/>
    <s v="EGYPT"/>
    <s v="EG"/>
    <s v="EGYPT"/>
    <s v="Local"/>
    <s v="N"/>
    <s v="DDP"/>
    <s v="EG-6TH OF OCTOBER"/>
    <n v="43859"/>
    <x v="0"/>
    <n v="2020"/>
    <n v="202054016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42080000000000001"/>
    <n v="11.782400000000001"/>
    <n v="28"/>
    <s v="EGP"/>
    <n v="1"/>
    <n v="11.507400000000001"/>
    <n v="-6.6633199999999997"/>
    <n v="-1.0435399999999999"/>
    <n v="-0.32367000000000001"/>
    <n v="0"/>
    <n v="0"/>
    <n v="0"/>
    <s v=""/>
    <n v="0.23399"/>
    <n v="0.12988"/>
    <n v="-7.6666600000000003"/>
    <n v="-6.8219603015254053"/>
    <n v="-7.8253003015254059"/>
    <n v="-0.44851999999999997"/>
    <n v="-0.40742994418284362"/>
    <n v="-0.84521000000000002"/>
    <n v="-0.82543828675428355"/>
    <n v="-0.15640999999999999"/>
    <n v="-0.23534015055654395"/>
    <n v="-1.4682083814936711"/>
    <n v="0"/>
    <n v="0"/>
    <n v="0"/>
    <n v="0"/>
    <n v="0"/>
    <n v="0.17066029370754746"/>
    <n v="-7.1813851592135977E-2"/>
    <n v="-6.7284634798212742E-2"/>
    <n v="2.4216066821827114"/>
    <n v="0.20552745469367117"/>
    <x v="0"/>
    <s v="N"/>
  </r>
  <r>
    <x v="30"/>
    <x v="29"/>
    <s v="MEA"/>
    <s v="GCC AND LEVANT"/>
    <s v="LB"/>
    <s v="LEBANON"/>
    <s v="Export"/>
    <s v="N"/>
    <s v="CIF"/>
    <s v="LB- BEIRUT"/>
    <n v="43839"/>
    <x v="0"/>
    <n v="2020"/>
    <n v="202054002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8097000000000003"/>
    <n v="129.29593"/>
    <n v="26.882322834645699"/>
    <s v="USD"/>
    <n v="16.097199302183036"/>
    <n v="118.11239999999999"/>
    <n v="-80.781300000000002"/>
    <n v="-11.52059"/>
    <n v="-3.7502200000000001"/>
    <n v="0"/>
    <n v="0"/>
    <n v="0"/>
    <s v=""/>
    <n v="-2.57247"/>
    <n v="0.32935999999999999"/>
    <n v="-98.29522"/>
    <n v="-82.704540935391705"/>
    <n v="-100.2184609353917"/>
    <n v="-4.8761999999999999"/>
    <n v="-4.4294789392321015"/>
    <n v="-8.9010499999999997"/>
    <n v="-8.692830731196052"/>
    <n v="-1.6595200000000001"/>
    <n v="-2.4969738933034709"/>
    <n v="-15.619283563731624"/>
    <n v="-2.5859185999999998"/>
    <n v="-2.5732468080661532"/>
    <n v="0"/>
    <n v="0"/>
    <n v="0"/>
    <n v="0.59735623981966435"/>
    <n v="-2.8731043066606397"/>
    <n v="-2.6919009317138833"/>
    <n v="8.1930377610966332"/>
    <n v="6.3366555784831233E-2"/>
    <x v="0"/>
    <s v="Y"/>
  </r>
  <r>
    <x v="30"/>
    <x v="29"/>
    <s v="MEA"/>
    <s v="GCC AND LEVANT"/>
    <s v="LB"/>
    <s v="LEBANON"/>
    <s v="Export"/>
    <s v="N"/>
    <s v="CIF"/>
    <s v="LB- BEIRUT"/>
    <n v="43839"/>
    <x v="0"/>
    <n v="2020"/>
    <n v="2020540029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0.67"/>
    <n v="18.01116"/>
    <n v="26.882322834645699"/>
    <s v="USD"/>
    <n v="16.097199302183036"/>
    <n v="16.45327"/>
    <n v="-11.252980000000001"/>
    <n v="-1.60484"/>
    <n v="-0.52241000000000004"/>
    <n v="0"/>
    <n v="0"/>
    <n v="0"/>
    <s v=""/>
    <n v="-0.35835"/>
    <n v="4.5879999999999997E-2"/>
    <n v="-13.6927"/>
    <n v="-11.520890912316888"/>
    <n v="-13.960610912316888"/>
    <n v="-0.68006"/>
    <n v="-0.61775797699318791"/>
    <n v="-1.2398400000000001"/>
    <n v="-1.2108368398971034"/>
    <n v="-0.23111999999999999"/>
    <n v="-0.34775152225962813"/>
    <n v="-2.1763463391499194"/>
    <n v="-0.36022320000000002"/>
    <n v="-0.35845799616096796"/>
    <n v="0"/>
    <n v="0"/>
    <n v="0"/>
    <n v="0.59735623981966435"/>
    <n v="-0.40022868067917516"/>
    <n v="-0.37498671938962974"/>
    <n v="1.1407580329825955"/>
    <n v="6.3336177846546007E-2"/>
    <x v="0"/>
    <s v="Y"/>
  </r>
  <r>
    <x v="25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23"/>
    <s v="TSS23"/>
    <s v="1"/>
    <s v="EG"/>
    <s v="L2"/>
    <s v="FERT"/>
    <s v="10TSS231"/>
    <s v="TRANSPARENT COMMODITIES"/>
    <s v="STANDARD"/>
    <s v="ALIMENTARY PACKING"/>
    <s v="FLEXIBLE PACKAGING"/>
    <s v="STANDARD GRADE COEX"/>
    <n v="19.874400000000001"/>
    <n v="506.07306999999997"/>
    <n v="25.463559232015299"/>
    <s v="EUR"/>
    <n v="17.440799162543506"/>
    <n v="460.45177999999999"/>
    <n v="-319.58920999999998"/>
    <n v="-44.106560000000002"/>
    <n v="-15.39701"/>
    <n v="0"/>
    <n v="0"/>
    <n v="0"/>
    <s v=""/>
    <n v="14.468019999999999"/>
    <n v="5.8308799999999996"/>
    <n v="-358.79388"/>
    <n v="-327.19798890280913"/>
    <n v="-366.40265890280915"/>
    <n v="-20.568079999999998"/>
    <n v="-18.68378597687564"/>
    <n v="-37.562260000000002"/>
    <n v="-36.683578685792824"/>
    <n v="-6.85182"/>
    <n v="-10.309496518038099"/>
    <n v="-65.676861180706567"/>
    <n v="-10.121461399999999"/>
    <n v="-10.071863143919062"/>
    <n v="0"/>
    <n v="0"/>
    <n v="0"/>
    <n v="1.840617511701935"/>
    <n v="-36.581168674568943"/>
    <n v="-34.274036556893478"/>
    <n v="29.647650215671717"/>
    <n v="5.8583734194099124E-2"/>
    <x v="0"/>
    <s v="Y"/>
  </r>
  <r>
    <x v="20"/>
    <x v="20"/>
    <s v="EUROPE"/>
    <s v="EUROPE INCL TURKEY"/>
    <s v="RO"/>
    <s v="ROMANIA"/>
    <s v="Export"/>
    <s v="N"/>
    <s v="DAP"/>
    <s v="BUCHAREST"/>
    <n v="43860"/>
    <x v="0"/>
    <n v="2020"/>
    <n v="202054017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3306"/>
    <n v="85.970759999999999"/>
    <n v="25.812462333189799"/>
    <s v="EUR"/>
    <n v="17.440796378903176"/>
    <n v="77.260480000000001"/>
    <n v="-51.909970000000001"/>
    <n v="-6.3915199999999999"/>
    <n v="-2.3722500000000002"/>
    <n v="0"/>
    <n v="0"/>
    <n v="0"/>
    <s v=""/>
    <n v="-4.7599299999999998"/>
    <n v="2.6258499999999998"/>
    <n v="-62.807820000000007"/>
    <n v="-53.145842401891962"/>
    <n v="-64.04369240189196"/>
    <n v="-3.7506499999999998"/>
    <n v="-3.407043432064083"/>
    <n v="-4.3728600000000002"/>
    <n v="-4.2705671568205963"/>
    <n v="-0.88731000000000004"/>
    <n v="-1.3350787608869448"/>
    <n v="-9.0126893497716232"/>
    <n v="-1.7194152"/>
    <n v="-1.7109895397095742"/>
    <n v="0.02"/>
    <n v="-1.7194152"/>
    <n v="-1.7294380465017927"/>
    <n v="1.9883824726318511"/>
    <n v="-6.622506663347643"/>
    <n v="-6.2048328061110647"/>
    <n v="3.2691178560139837"/>
    <n v="3.802592714097193E-2"/>
    <x v="1"/>
    <s v="Y"/>
  </r>
  <r>
    <x v="15"/>
    <x v="15"/>
    <s v="EUROPE"/>
    <s v="EUROPE INCL TURKEY"/>
    <s v="HU"/>
    <s v="HUNGARY"/>
    <s v="Export"/>
    <s v="N"/>
    <s v="DDP"/>
    <s v="HU-SÓSKÚT VAT UN PAID"/>
    <n v="43859"/>
    <x v="0"/>
    <n v="2020"/>
    <n v="202054016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846000000000002"/>
    <n v="161.42088000000001"/>
    <n v="27.905281754492801"/>
    <s v="EUR"/>
    <n v="17.440801096558026"/>
    <n v="148.21209999999999"/>
    <n v="-90.157529999999994"/>
    <n v="-11.10084"/>
    <n v="-4.1201600000000003"/>
    <n v="0"/>
    <n v="0"/>
    <n v="0"/>
    <s v=""/>
    <n v="-8.2667800000000007"/>
    <n v="4.5604699999999996"/>
    <n v="-109.08484"/>
    <n v="-92.304000189633058"/>
    <n v="-111.23131018963306"/>
    <n v="-6.3608099999999999"/>
    <n v="-5.7780800482869745"/>
    <n v="-7.5946300000000004"/>
    <n v="-7.4169713748449313"/>
    <n v="-1.5409299999999999"/>
    <n v="-2.3185390844389442"/>
    <n v="-15.51359050757085"/>
    <n v="-3.2284176000000002"/>
    <n v="-3.2125973664850056"/>
    <n v="0"/>
    <n v="0"/>
    <n v="0"/>
    <n v="1.4751433245719443"/>
    <n v="-8.5331140753188688"/>
    <n v="-7.9949404121946763"/>
    <n v="23.468441524116411"/>
    <n v="0.14538665335064713"/>
    <x v="0"/>
    <s v="Y"/>
  </r>
  <r>
    <x v="21"/>
    <x v="21"/>
    <s v="EUROPE"/>
    <s v="EUROPE INCL TURKEY"/>
    <s v="IT"/>
    <s v="ITALY"/>
    <s v="Export"/>
    <s v="N"/>
    <s v="DDP"/>
    <s v="IT-RHO VAT EXCL"/>
    <n v="43850"/>
    <x v="0"/>
    <n v="2020"/>
    <n v="202054009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4.689500000000001"/>
    <n v="362.02332000000001"/>
    <n v="24.645040289656698"/>
    <s v="EUR"/>
    <n v="17.603599800581719"/>
    <n v="324.95701000000003"/>
    <n v="-228.94752"/>
    <n v="-28.18967"/>
    <n v="-10.4628"/>
    <n v="0"/>
    <n v="0"/>
    <n v="0"/>
    <s v=""/>
    <n v="-20.99287"/>
    <n v="11.581049999999999"/>
    <n v="-277.01180999999997"/>
    <n v="-234.39830183342445"/>
    <n v="-282.46259183342448"/>
    <n v="-15.425470000000001"/>
    <n v="-14.012303534054512"/>
    <n v="-19.274039999999999"/>
    <n v="-18.823168865055464"/>
    <n v="-3.90571"/>
    <n v="-5.8766727154926111"/>
    <n v="-38.712145114602585"/>
    <n v="-7.2404664000000007"/>
    <n v="-7.2049859004495476"/>
    <n v="0"/>
    <n v="0"/>
    <n v="0"/>
    <n v="0.875369525435304"/>
    <n v="-12.858740643881898"/>
    <n v="-12.047754702008941"/>
    <n v="21.595842449514453"/>
    <n v="5.9653180489904499E-2"/>
    <x v="0"/>
    <s v="Y"/>
  </r>
  <r>
    <x v="21"/>
    <x v="21"/>
    <s v="EUROPE"/>
    <s v="EUROPE INCL TURKEY"/>
    <s v="IT"/>
    <s v="ITALY"/>
    <s v="Export"/>
    <s v="N"/>
    <s v="DDP"/>
    <s v="IT- RHO VAT EXCLUDED"/>
    <n v="43852"/>
    <x v="0"/>
    <n v="2020"/>
    <n v="202054010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593299999999999"/>
    <n v="556.91084000000001"/>
    <n v="24.649380125966498"/>
    <s v="EUR"/>
    <n v="17.606700098114032"/>
    <n v="487.80842000000001"/>
    <n v="-352.13440000000003"/>
    <n v="-43.357340000000001"/>
    <n v="-16.092390000000002"/>
    <n v="0"/>
    <n v="0"/>
    <n v="0"/>
    <s v=""/>
    <n v="-32.288379999999997"/>
    <n v="17.812370000000001"/>
    <n v="-426.0601400000001"/>
    <n v="-360.51801468359133"/>
    <n v="-434.44375468359135"/>
    <n v="-23.628250000000001"/>
    <n v="-21.46360603459885"/>
    <n v="-29.642469999999999"/>
    <n v="-28.949053669461133"/>
    <n v="-6.0058800000000003"/>
    <n v="-9.0366645574102442"/>
    <n v="-59.449324261470224"/>
    <n v="-11.1382168"/>
    <n v="-11.083636131527422"/>
    <n v="0"/>
    <n v="0"/>
    <n v="0"/>
    <n v="0.875369525435304"/>
    <n v="-19.777486299017454"/>
    <n v="-18.53014304836098"/>
    <n v="33.403981875050036"/>
    <n v="5.9980843387875224E-2"/>
    <x v="0"/>
    <s v="Y"/>
  </r>
  <r>
    <x v="21"/>
    <x v="21"/>
    <s v="EUROPE"/>
    <s v="EUROPE INCL TURKEY"/>
    <s v="IT"/>
    <s v="ITALY"/>
    <s v="Export"/>
    <s v="N"/>
    <s v="DDP"/>
    <s v="IT - VERDELLO (BG)-  VAT EXC"/>
    <n v="43846"/>
    <x v="0"/>
    <n v="2020"/>
    <n v="202054008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5259"/>
    <n v="186.80894000000001"/>
    <n v="24.822139468901"/>
    <s v="EUR"/>
    <n v="17.730100258003105"/>
    <n v="167.34057999999999"/>
    <n v="-117.29711"/>
    <n v="-14.44247"/>
    <n v="-5.3604200000000004"/>
    <n v="0"/>
    <n v="0"/>
    <n v="0"/>
    <s v=""/>
    <n v="-10.7553"/>
    <n v="5.9333200000000001"/>
    <n v="-141.92197999999999"/>
    <n v="-120.08971922459955"/>
    <n v="-144.71458922459954"/>
    <n v="-8.1741499999999991"/>
    <n v="-7.4252953675247282"/>
    <n v="-9.8795500000000001"/>
    <n v="-9.6484410098120961"/>
    <n v="-2.0040499999999999"/>
    <n v="-3.0153662088283482"/>
    <n v="-20.089102586165172"/>
    <n v="-3.7361788000000002"/>
    <n v="-3.7178703813277152"/>
    <n v="0"/>
    <n v="0"/>
    <n v="0"/>
    <n v="0.875369525435304"/>
    <n v="-6.5879435114735543"/>
    <n v="-6.17244951236251"/>
    <n v="12.114928295545075"/>
    <n v="6.4851972799294694E-2"/>
    <x v="0"/>
    <s v="Y"/>
  </r>
  <r>
    <x v="22"/>
    <x v="22"/>
    <s v="EUROPE"/>
    <s v="EUROPE INCL TURKEY"/>
    <s v="IT"/>
    <s v="ITALY"/>
    <s v="Export"/>
    <s v="N"/>
    <s v="DDP"/>
    <s v="IT-RUTIGLIANO VAT EXCL"/>
    <n v="43846"/>
    <x v="0"/>
    <n v="2020"/>
    <n v="202054008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8681000000000001"/>
    <n v="123.42596"/>
    <n v="25.354040697674396"/>
    <s v="EUR"/>
    <n v="17.730098835253365"/>
    <n v="113.09889"/>
    <n v="-77.030969999999996"/>
    <n v="-9.3836899999999996"/>
    <n v="-3.4302100000000002"/>
    <n v="0"/>
    <n v="0"/>
    <n v="0"/>
    <s v=""/>
    <n v="-6.3770600000000002"/>
    <n v="3.48583"/>
    <n v="-92.736099999999993"/>
    <n v="-78.864923090590636"/>
    <n v="-94.570053090590633"/>
    <n v="-5.2026300000000001"/>
    <n v="-4.7260038582537858"/>
    <n v="-6.44672"/>
    <n v="-6.2959140473782549"/>
    <n v="-1.3068299999999999"/>
    <n v="-1.9663037462554078"/>
    <n v="-12.988221651887448"/>
    <n v="-2.4685192000000002"/>
    <n v="-2.4564227010277953"/>
    <n v="0"/>
    <n v="0"/>
    <n v="0"/>
    <n v="0.875369525435304"/>
    <n v="-4.2613863867716031"/>
    <n v="-3.9926256621974692"/>
    <n v="9.4186368942966574"/>
    <n v="7.6310015286060212E-2"/>
    <x v="0"/>
    <s v="Y"/>
  </r>
  <r>
    <x v="22"/>
    <x v="22"/>
    <s v="EUROPE"/>
    <s v="EUROPE INCL TURKEY"/>
    <s v="IT"/>
    <s v="ITALY"/>
    <s v="Export"/>
    <s v="N"/>
    <s v="DDP"/>
    <s v="IT-RUTIGLIANO VAT EXCL"/>
    <n v="43848"/>
    <x v="0"/>
    <n v="2020"/>
    <n v="202054008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0.945399999999999"/>
    <n v="531.05070999999998"/>
    <n v="25.354061354831998"/>
    <s v="EUR"/>
    <n v="17.730099854004337"/>
    <n v="520.42966999999999"/>
    <n v="-326.45060000000001"/>
    <n v="-40.194989999999997"/>
    <n v="-14.918699999999999"/>
    <n v="0"/>
    <n v="0"/>
    <n v="0"/>
    <s v=""/>
    <n v="-29.933330000000002"/>
    <n v="16.513179999999998"/>
    <n v="-394.98444000000006"/>
    <n v="-334.22273485426928"/>
    <n v="-402.75657485426927"/>
    <n v="-22.592220000000001"/>
    <n v="-20.522489372974505"/>
    <n v="-27.493559999999999"/>
    <n v="-26.850412398310596"/>
    <n v="-5.57606"/>
    <n v="-8.3899418190161921"/>
    <n v="-55.762843590301294"/>
    <n v="-10.621014199999999"/>
    <n v="-10.568967982431964"/>
    <n v="0"/>
    <n v="0"/>
    <n v="0"/>
    <n v="0.875369525435304"/>
    <n v="-18.334964858052615"/>
    <n v="-17.178599770955994"/>
    <n v="44.783723802041465"/>
    <n v="8.4330409429339559E-2"/>
    <x v="0"/>
    <s v="Y"/>
  </r>
  <r>
    <x v="22"/>
    <x v="22"/>
    <s v="EUROPE"/>
    <s v="EUROPE INCL TURKEY"/>
    <s v="IT"/>
    <s v="ITALY"/>
    <s v="Export"/>
    <s v="N"/>
    <s v="DDP"/>
    <s v="IT-RUTIGLIANO VAT EXCL"/>
    <n v="43852"/>
    <x v="0"/>
    <n v="2020"/>
    <n v="202054010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3.000299999999999"/>
    <n v="327.31630000000001"/>
    <n v="25.177625458996296"/>
    <s v="EUR"/>
    <n v="17.606700862648886"/>
    <n v="299.99810000000002"/>
    <n v="-203.30932999999999"/>
    <n v="-24.972799999999999"/>
    <n v="-9.2375000000000007"/>
    <n v="0"/>
    <n v="0"/>
    <n v="0"/>
    <s v=""/>
    <n v="-18.233270000000001"/>
    <n v="10.03951"/>
    <n v="-245.71339"/>
    <n v="-208.1497178868384"/>
    <n v="-250.55377788683842"/>
    <n v="-14.132949999999999"/>
    <n v="-12.838194572458129"/>
    <n v="-17.092210000000001"/>
    <n v="-16.692377680392369"/>
    <n v="-3.4635400000000001"/>
    <n v="-5.2113677198300126"/>
    <n v="-34.741939972680512"/>
    <n v="-6.5463260000000005"/>
    <n v="-6.5142470006830342"/>
    <n v="0"/>
    <n v="0"/>
    <n v="0"/>
    <n v="0.875369525435304"/>
    <n v="-11.380066441516583"/>
    <n v="-10.662338776168477"/>
    <n v="24.843996363629572"/>
    <n v="7.5902105589087901E-2"/>
    <x v="0"/>
    <s v="Y"/>
  </r>
  <r>
    <x v="31"/>
    <x v="30"/>
    <s v="EUROPE"/>
    <s v="EUROPE INCL TURKEY"/>
    <s v="ES"/>
    <s v="SPAIN"/>
    <s v="Export"/>
    <s v="N"/>
    <s v="DDP"/>
    <s v="ES-BENIAJAN VAT EXCL"/>
    <n v="43860"/>
    <x v="0"/>
    <n v="2020"/>
    <n v="202054017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7.984099999999998"/>
    <n v="1985.7535"/>
    <n v="25.463570743857197"/>
    <s v="EUR"/>
    <n v="17.440799921884381"/>
    <n v="1712.0214000000001"/>
    <n v="-1215.4425000000001"/>
    <n v="-149.65397999999999"/>
    <n v="-55.545160000000003"/>
    <n v="0"/>
    <n v="0"/>
    <n v="0"/>
    <s v=""/>
    <n v="-111.44609"/>
    <n v="61.480960000000003"/>
    <n v="-1470.6067699999999"/>
    <n v="-1244.3797512031231"/>
    <n v="-1499.5440212031231"/>
    <n v="-83.589839999999995"/>
    <n v="-75.931962555633703"/>
    <n v="-102.36792"/>
    <n v="-99.973261678635552"/>
    <n v="-20.763179999999998"/>
    <n v="-31.241032588917729"/>
    <n v="-207.146256823187"/>
    <n v="-39.715070000000004"/>
    <n v="-39.520454011825372"/>
    <n v="0"/>
    <n v="0"/>
    <n v="0"/>
    <n v="1.5608492918629158"/>
    <n v="-121.7214272615668"/>
    <n v="-114.04459723071849"/>
    <n v="125.4981707311461"/>
    <n v="6.319926956248402E-2"/>
    <x v="0"/>
    <s v="Y"/>
  </r>
  <r>
    <x v="23"/>
    <x v="23"/>
    <s v="EUROPE"/>
    <s v="EUROPE INCL TURKEY"/>
    <s v="BE"/>
    <s v="BELGIUM"/>
    <s v="Export"/>
    <s v="N"/>
    <s v="DDP"/>
    <s v="BE- HEIST OP DEN BERG VAT EX"/>
    <n v="43852"/>
    <x v="0"/>
    <n v="2020"/>
    <n v="202054011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498999999999999"/>
    <n v="529.93701999999996"/>
    <n v="24.649380687339896"/>
    <s v="EUR"/>
    <n v="17.606700490957053"/>
    <n v="489.63774000000001"/>
    <n v="-335.07898"/>
    <n v="-41.257339999999999"/>
    <n v="-15.31298"/>
    <n v="0"/>
    <n v="0"/>
    <n v="0"/>
    <s v=""/>
    <n v="-30.724350000000001"/>
    <n v="16.9496"/>
    <n v="-405.42405000000002"/>
    <n v="-343.05653929807141"/>
    <n v="-413.40160929807143"/>
    <n v="-22.77336"/>
    <n v="-20.687034677730768"/>
    <n v="-28.210450000000002"/>
    <n v="-27.550532431664767"/>
    <n v="-5.7173100000000003"/>
    <n v="-8.6024716845370151"/>
    <n v="-56.84003879393255"/>
    <n v="-10.598740399999999"/>
    <n v="-10.546803330863463"/>
    <n v="0"/>
    <n v="0"/>
    <n v="0"/>
    <n v="1.3826862538187386"/>
    <n v="-29.72637177084906"/>
    <n v="-27.851563787960163"/>
    <n v="21.297004789172352"/>
    <n v="4.0187803428362777E-2"/>
    <x v="0"/>
    <s v="Y"/>
  </r>
  <r>
    <x v="23"/>
    <x v="23"/>
    <s v="EUROPE"/>
    <s v="EUROPE INCL TURKEY"/>
    <s v="BE"/>
    <s v="BELGIUM"/>
    <s v="Export"/>
    <s v="N"/>
    <s v="DDP"/>
    <s v="BE- HEIST OP DEN BERG VAT EX"/>
    <n v="43853"/>
    <x v="0"/>
    <n v="2020"/>
    <n v="202054012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476299999999998"/>
    <n v="528.40932999999995"/>
    <n v="24.604300088935201"/>
    <s v="EUR"/>
    <n v="17.574500063525175"/>
    <n v="488.12524000000002"/>
    <n v="-334.72512999999998"/>
    <n v="-41.213790000000003"/>
    <n v="-15.296799999999999"/>
    <n v="0"/>
    <n v="0"/>
    <n v="0"/>
    <s v=""/>
    <n v="-30.691980000000001"/>
    <n v="16.931719999999999"/>
    <n v="-404.99598000000003"/>
    <n v="-342.69426483838845"/>
    <n v="-412.96511483838844"/>
    <n v="-22.699819999999999"/>
    <n v="-20.620231863820113"/>
    <n v="-28.202079999999999"/>
    <n v="-27.542358228259534"/>
    <n v="-5.7246499999999996"/>
    <n v="-8.6135157143630163"/>
    <n v="-56.776105806442665"/>
    <n v="-10.568186599999999"/>
    <n v="-10.51639925382705"/>
    <n v="0"/>
    <n v="0"/>
    <n v="0"/>
    <n v="1.3826862538187386"/>
    <n v="-29.694984792887372"/>
    <n v="-27.822156350498574"/>
    <n v="20.329553750843218"/>
    <n v="3.8473116572039369E-2"/>
    <x v="0"/>
    <s v="Y"/>
  </r>
  <r>
    <x v="1"/>
    <x v="1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339000000000002"/>
    <n v="147.37961000000001"/>
    <n v="25.7032068988749"/>
    <s v="EUR"/>
    <n v="17.824697714403186"/>
    <n v="143.33590000000001"/>
    <n v="-97.064160000000001"/>
    <n v="-11.28035"/>
    <n v="-3.8369599999999999"/>
    <n v="0"/>
    <n v="0"/>
    <n v="0"/>
    <s v=""/>
    <n v="-4.33873"/>
    <n v="2.1791900000000002"/>
    <n v="-114.34101"/>
    <n v="-99.375063214870394"/>
    <n v="-116.6519132148704"/>
    <n v="-5.5623800000000001"/>
    <n v="-5.0527962474889989"/>
    <n v="-7.8919100000000002"/>
    <n v="-7.7072972037943206"/>
    <n v="-1.5913200000000001"/>
    <n v="-2.3943577033670453"/>
    <n v="-15.154451154650365"/>
    <n v="0"/>
    <n v="0"/>
    <n v="0"/>
    <n v="0"/>
    <n v="0"/>
    <n v="0.875369525435304"/>
    <n v="-5.01928132189349"/>
    <n v="-4.7027210378739284"/>
    <n v="10.870524592605316"/>
    <n v="7.3758673893934951E-2"/>
    <x v="0"/>
    <s v="N"/>
  </r>
  <r>
    <x v="1"/>
    <x v="1"/>
    <s v="EUROPE"/>
    <s v="EUROPE INCL TURKEY"/>
    <s v="IT"/>
    <s v="ITALY"/>
    <s v="Export"/>
    <s v="Y"/>
    <s v="CIF"/>
    <s v="IT- GENOVA"/>
    <n v="43842"/>
    <x v="0"/>
    <n v="2020"/>
    <n v="202054004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236799999999999"/>
    <n v="515.19230000000005"/>
    <n v="24.2593910960926"/>
    <s v="EUR"/>
    <n v="17.824698803893494"/>
    <n v="500.19245999999998"/>
    <n v="-330.99236000000002"/>
    <n v="-40.754159999999999"/>
    <n v="-15.12621"/>
    <n v="0"/>
    <n v="0"/>
    <n v="0"/>
    <s v=""/>
    <n v="-30.34966"/>
    <n v="16.74286"/>
    <n v="-400.47953000000001"/>
    <n v="-338.87262506201199"/>
    <n v="-408.35979506201198"/>
    <n v="-22.760770000000001"/>
    <n v="-20.675598079591865"/>
    <n v="-27.877009999999999"/>
    <n v="-27.224892481433049"/>
    <n v="-5.6541899999999998"/>
    <n v="-8.507499046578257"/>
    <n v="-56.40798960760317"/>
    <n v="0"/>
    <n v="0"/>
    <n v="0"/>
    <n v="0"/>
    <n v="0"/>
    <n v="0.875369525435304"/>
    <n v="-18.590047537764463"/>
    <n v="-17.417594680256201"/>
    <n v="33.006920650128691"/>
    <n v="6.4067185495840465E-2"/>
    <x v="0"/>
    <s v="N"/>
  </r>
  <r>
    <x v="1"/>
    <x v="1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6812"/>
    <n v="40.568420000000003"/>
    <n v="24.130632881275297"/>
    <s v="EUR"/>
    <n v="17.730099211424282"/>
    <n v="39.439720000000001"/>
    <n v="-26.202839999999998"/>
    <n v="-3.22628"/>
    <n v="-1.19746"/>
    <n v="0"/>
    <n v="0"/>
    <n v="0"/>
    <s v=""/>
    <n v="-2.4026399999999999"/>
    <n v="1.3254600000000001"/>
    <n v="-31.703759999999996"/>
    <n v="-26.826677132003557"/>
    <n v="-32.327597132003561"/>
    <n v="-1.80291"/>
    <n v="-1.6377408380154523"/>
    <n v="-2.20695"/>
    <n v="-2.1553235609521493"/>
    <n v="-0.44766"/>
    <n v="-0.67356544848885924"/>
    <n v="-4.4666298474564607"/>
    <n v="0"/>
    <n v="0"/>
    <n v="0"/>
    <n v="0"/>
    <n v="0"/>
    <n v="0.875369525435304"/>
    <n v="-1.4716712461618331"/>
    <n v="-1.3788546380079263"/>
    <n v="2.3953383825320556"/>
    <n v="5.9044408989358109E-2"/>
    <x v="0"/>
    <s v="N"/>
  </r>
  <r>
    <x v="1"/>
    <x v="1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.5473"/>
    <n v="252.69756000000001"/>
    <n v="23.958512289036598"/>
    <s v="EUR"/>
    <n v="17.60359299316568"/>
    <n v="252.69756000000001"/>
    <n v="-164.38799"/>
    <n v="-20.240649999999999"/>
    <n v="-7.5124700000000004"/>
    <n v="0"/>
    <n v="0"/>
    <n v="0"/>
    <s v=""/>
    <n v="-15.073259999999999"/>
    <n v="8.3154000000000003"/>
    <n v="-198.89896999999999"/>
    <n v="-168.30173874698428"/>
    <n v="-202.81271874698427"/>
    <n v="-11.131449999999999"/>
    <n v="-10.111669607094699"/>
    <n v="-13.836499999999999"/>
    <n v="-13.512827409372395"/>
    <n v="-2.80274"/>
    <n v="-4.2171041082465832"/>
    <n v="-27.84160112471368"/>
    <n v="0"/>
    <n v="0"/>
    <n v="0"/>
    <n v="0"/>
    <n v="0"/>
    <n v="0.875369525435304"/>
    <n v="-9.2327849956237813"/>
    <n v="-8.650483894516416"/>
    <n v="13.39275623378564"/>
    <n v="5.2999151372041899E-2"/>
    <x v="0"/>
    <s v="N"/>
  </r>
  <r>
    <x v="1"/>
    <x v="1"/>
    <s v="EUROPE"/>
    <s v="EUROPE INCL TURKEY"/>
    <s v="IT"/>
    <s v="ITALY"/>
    <s v="Export"/>
    <s v="Y"/>
    <s v="CIF"/>
    <s v="IT- GIOIA TAURO"/>
    <n v="43842"/>
    <x v="0"/>
    <n v="2020"/>
    <n v="202054004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450099999999999"/>
    <n v="532.62129000000004"/>
    <n v="23.724673386755498"/>
    <s v="EUR"/>
    <n v="17.824700111240958"/>
    <n v="517.62126999999998"/>
    <n v="-380.03829999999999"/>
    <n v="-44.166260000000001"/>
    <n v="-15.02277"/>
    <n v="0"/>
    <n v="0"/>
    <n v="0"/>
    <s v=""/>
    <n v="-16.986899999999999"/>
    <n v="8.5322499999999994"/>
    <n v="-447.68198000000001"/>
    <n v="-389.08625064670503"/>
    <n v="-456.72993064670504"/>
    <n v="-21.56429"/>
    <n v="-19.588730649787419"/>
    <n v="-30.90269"/>
    <n v="-30.179793766873001"/>
    <n v="-6.2326899999999998"/>
    <n v="-9.3779310975785819"/>
    <n v="-59.146455514239001"/>
    <n v="0"/>
    <n v="0"/>
    <n v="0"/>
    <n v="0"/>
    <n v="0"/>
    <n v="0.875369525435304"/>
    <n v="-19.652133382975116"/>
    <n v="-18.412695996158543"/>
    <n v="-1.6677921571025429"/>
    <n v="-3.131290822232327E-3"/>
    <x v="0"/>
    <s v="N"/>
  </r>
  <r>
    <x v="1"/>
    <x v="1"/>
    <s v="EUROPE"/>
    <s v="EUROPE INCL TURKEY"/>
    <s v="IT"/>
    <s v="ITALY"/>
    <s v="Export"/>
    <s v="Y"/>
    <s v="CIF"/>
    <s v="IT- RAVENNA"/>
    <n v="43836"/>
    <x v="0"/>
    <n v="2020"/>
    <n v="202054001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.4788000000000001"/>
    <n v="72.065510000000003"/>
    <n v="32.557240084487198"/>
    <s v="EUR"/>
    <n v="18.077299302412452"/>
    <n v="70.03922"/>
    <n v="-41.961509999999997"/>
    <n v="-4.8765499999999999"/>
    <n v="-1.6587499999999999"/>
    <n v="0"/>
    <n v="0"/>
    <n v="0"/>
    <s v=""/>
    <n v="-1.8755999999999999"/>
    <n v="0.94208999999999998"/>
    <n v="-49.430319999999995"/>
    <n v="-42.960529497616996"/>
    <n v="-50.429339497616994"/>
    <n v="-2.38489"/>
    <n v="-2.166404172795465"/>
    <n v="-3.4104800000000002"/>
    <n v="-3.3306997884664744"/>
    <n v="-0.68718000000000001"/>
    <n v="-1.0339559149635309"/>
    <n v="-6.5310598762254699"/>
    <n v="0"/>
    <n v="0"/>
    <n v="0"/>
    <n v="0"/>
    <n v="0"/>
    <n v="0.875369525435304"/>
    <n v="-2.1698659796490318"/>
    <n v="-2.0330150349119962"/>
    <n v="13.072095591245544"/>
    <n v="0.18139184182899065"/>
    <x v="0"/>
    <s v="N"/>
  </r>
  <r>
    <x v="1"/>
    <x v="1"/>
    <s v="EUROPE"/>
    <s v="EUROPE INCL TURKEY"/>
    <s v="IT"/>
    <s v="ITALY"/>
    <s v="Export"/>
    <s v="Y"/>
    <s v="CIF"/>
    <s v="IT- RAVENNA"/>
    <n v="43845"/>
    <x v="0"/>
    <n v="2020"/>
    <n v="202054007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8376999999999999"/>
    <n v="99.316230000000004"/>
    <n v="31.8965178571429"/>
    <s v="EUR"/>
    <n v="17.710498732276662"/>
    <n v="96.73227"/>
    <n v="-59.813569999999999"/>
    <n v="-7.3647"/>
    <n v="-2.7334499999999999"/>
    <n v="0"/>
    <n v="0"/>
    <n v="0"/>
    <s v=""/>
    <n v="-5.4844099999999996"/>
    <n v="3.0255899999999998"/>
    <n v="-72.370540000000005"/>
    <n v="-61.237611285742084"/>
    <n v="-73.794581285742083"/>
    <n v="-4.1627799999999997"/>
    <n v="-3.7814171565269281"/>
    <n v="-5.0380599999999998"/>
    <n v="-4.9202063569589631"/>
    <n v="-1.02203"/>
    <n v="-1.5377833519167867"/>
    <n v="-10.239406865402678"/>
    <n v="0"/>
    <n v="0"/>
    <n v="0"/>
    <n v="0"/>
    <n v="0"/>
    <n v="0.875369525435304"/>
    <n v="-3.3594056277630662"/>
    <n v="-3.1475317893665351"/>
    <n v="12.134710059488707"/>
    <n v="0.12218254820474667"/>
    <x v="0"/>
    <s v="N"/>
  </r>
  <r>
    <x v="1"/>
    <x v="1"/>
    <s v="EUROPE"/>
    <s v="EUROPE INCL TURKEY"/>
    <s v="IT"/>
    <s v="ITALY"/>
    <s v="Export"/>
    <s v="Y"/>
    <s v="CIF"/>
    <s v="IT- RAVENNA"/>
    <n v="43850"/>
    <x v="0"/>
    <n v="2020"/>
    <n v="202054009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0980999999999996"/>
    <n v="185.26646"/>
    <n v="24.697840172786197"/>
    <s v="EUR"/>
    <n v="17.603601117688406"/>
    <n v="180.34133"/>
    <n v="-110.62963000000001"/>
    <n v="-13.621510000000001"/>
    <n v="-5.0557299999999996"/>
    <n v="0"/>
    <n v="0"/>
    <n v="0"/>
    <s v=""/>
    <n v="-10.143789999999999"/>
    <n v="5.5960599999999996"/>
    <n v="-133.8546"/>
    <n v="-113.26349988180728"/>
    <n v="-136.48846988180728"/>
    <n v="-7.7411300000000001"/>
    <n v="-7.0319454289934376"/>
    <n v="-9.3180499999999995"/>
    <n v="-9.1000759904529662"/>
    <n v="-1.8901699999999999"/>
    <n v="-2.8440182365415425"/>
    <n v="-18.976039655987947"/>
    <n v="0"/>
    <n v="0"/>
    <n v="0"/>
    <n v="0"/>
    <n v="0"/>
    <n v="0.875369525435304"/>
    <n v="-6.2134604284923309"/>
    <n v="-5.8215846455175235"/>
    <n v="23.980365816687247"/>
    <n v="0.12943716750828643"/>
    <x v="0"/>
    <s v="N"/>
  </r>
  <r>
    <x v="1"/>
    <x v="1"/>
    <s v="EUROPE"/>
    <s v="EUROPE INCL TURKEY"/>
    <s v="IT"/>
    <s v="ITALY"/>
    <s v="Export"/>
    <s v="Y"/>
    <s v="CIF"/>
    <s v="IT- TRIESTE"/>
    <n v="43860"/>
    <x v="0"/>
    <n v="2020"/>
    <n v="202054017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0.218000000000004"/>
    <n v="1261.21262"/>
    <n v="25.114750615788097"/>
    <s v="EUR"/>
    <n v="17.440800004207112"/>
    <n v="1230.8951"/>
    <n v="-782.68728999999996"/>
    <n v="-96.37012"/>
    <n v="-35.768479999999997"/>
    <n v="0"/>
    <n v="0"/>
    <n v="0"/>
    <s v=""/>
    <n v="-71.767020000000002"/>
    <n v="39.591389999999997"/>
    <n v="-947.00151999999991"/>
    <n v="-801.32150652955318"/>
    <n v="-965.63573652955324"/>
    <n v="-51.74277"/>
    <n v="-47.002483485609822"/>
    <n v="-65.75094"/>
    <n v="-64.212850375745305"/>
    <n v="-13.264720000000001"/>
    <n v="-19.958578108115848"/>
    <n v="-131.17391196947099"/>
    <n v="0"/>
    <n v="0"/>
    <n v="0"/>
    <n v="0"/>
    <n v="0"/>
    <n v="0.875369525435304"/>
    <n v="-43.959306828310098"/>
    <n v="-41.18684404680112"/>
    <n v="123.21612745417465"/>
    <n v="9.7696554490689008E-2"/>
    <x v="0"/>
    <s v="N"/>
  </r>
  <r>
    <x v="1"/>
    <x v="1"/>
    <s v="EUROPE"/>
    <s v="EUROPE INCL TURKEY"/>
    <s v="IT"/>
    <s v="ITALY"/>
    <s v="Export"/>
    <s v="Y"/>
    <s v="CIF"/>
    <s v="IT- VENICE"/>
    <n v="43844"/>
    <x v="0"/>
    <n v="2020"/>
    <n v="202054006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7.438199999999998"/>
    <n v="442.34206"/>
    <n v="25.366265749262798"/>
    <s v="EUR"/>
    <n v="17.76350031350238"/>
    <n v="427.64666"/>
    <n v="-271.78816"/>
    <n v="-33.464530000000003"/>
    <n v="-12.4206"/>
    <n v="0"/>
    <n v="0"/>
    <n v="0"/>
    <s v=""/>
    <n v="-24.92108"/>
    <n v="13.74813"/>
    <n v="-328.84624000000002"/>
    <n v="-278.25889165530623"/>
    <n v="-335.31697165530625"/>
    <n v="-18.966229999999999"/>
    <n v="-17.228685521847353"/>
    <n v="-22.892389999999999"/>
    <n v="-22.356876020528496"/>
    <n v="-4.64391"/>
    <n v="-6.9873951702003714"/>
    <n v="-46.572956712576222"/>
    <n v="0"/>
    <n v="0"/>
    <n v="0"/>
    <n v="0"/>
    <n v="0"/>
    <n v="0.875369525435304"/>
    <n v="-15.264868858445917"/>
    <n v="-14.302131185171199"/>
    <n v="46.150000446946336"/>
    <n v="0.10433102483391775"/>
    <x v="0"/>
    <s v="N"/>
  </r>
  <r>
    <x v="25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50.512"/>
    <n v="3805.66824"/>
    <n v="25.284827169762099"/>
    <s v="EUR"/>
    <n v="17.558900089747553"/>
    <n v="3509.1681400000002"/>
    <n v="-2345.8486499999999"/>
    <n v="-288.83787999999998"/>
    <n v="-107.20429"/>
    <n v="0"/>
    <n v="0"/>
    <n v="0"/>
    <s v=""/>
    <n v="-215.09823"/>
    <n v="118.66227000000001"/>
    <n v="-2838.3267800000003"/>
    <n v="-2401.6986072538862"/>
    <n v="-2894.1767372538861"/>
    <n v="-156.09573"/>
    <n v="-141.79540390858875"/>
    <n v="-197.28156999999999"/>
    <n v="-192.6666285881559"/>
    <n v="-39.890839999999997"/>
    <n v="-60.021202553717828"/>
    <n v="-394.4832350504625"/>
    <n v="-76.113364799999999"/>
    <n v="-75.740386036426173"/>
    <n v="0"/>
    <n v="0"/>
    <n v="0"/>
    <n v="1.840617511701935"/>
    <n v="-277.03502292128167"/>
    <n v="-259.56274354200133"/>
    <n v="181.70513811722378"/>
    <n v="4.7745921782510338E-2"/>
    <x v="0"/>
    <s v="Y"/>
  </r>
  <r>
    <x v="25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9.157799999999995"/>
    <n v="1988.0284899999999"/>
    <n v="25.1147418058132"/>
    <s v="EUR"/>
    <n v="17.440799162543506"/>
    <n v="1806.87526"/>
    <n v="-1233.73705"/>
    <n v="-151.90661"/>
    <n v="-56.381279999999997"/>
    <n v="0"/>
    <n v="0"/>
    <n v="0"/>
    <s v=""/>
    <n v="-113.12515999999999"/>
    <n v="62.407269999999997"/>
    <n v="-1492.7428300000001"/>
    <n v="-1263.109857791771"/>
    <n v="-1522.115637791771"/>
    <n v="-82.149140000000003"/>
    <n v="-74.623248740008492"/>
    <n v="-103.74106"/>
    <n v="-101.31428027646778"/>
    <n v="-20.970790000000001"/>
    <n v="-31.553410113737399"/>
    <n v="-207.49093913021369"/>
    <n v="-39.760569799999999"/>
    <n v="-39.565730848891178"/>
    <n v="0"/>
    <n v="0"/>
    <n v="0"/>
    <n v="1.840617511701935"/>
    <n v="-145.69923286779942"/>
    <n v="-136.51015029199684"/>
    <n v="82.346031937127265"/>
    <n v="4.1420951636929139E-2"/>
    <x v="0"/>
    <s v="Y"/>
  </r>
  <r>
    <x v="27"/>
    <x v="27"/>
    <s v="EUROPE"/>
    <s v="EUROPE INCL TURKEY"/>
    <s v="GB"/>
    <s v="UNITED KINGDOM"/>
    <s v="Export"/>
    <s v="N"/>
    <s v="DDP"/>
    <s v="GB-NELSON  VAT EX"/>
    <n v="43861"/>
    <x v="0"/>
    <n v="2020"/>
    <n v="202054018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3.375299999999999"/>
    <n v="331.02904000000001"/>
    <n v="24.749281867145399"/>
    <s v="GBP"/>
    <n v="20.62440155595452"/>
    <n v="306.08404999999999"/>
    <n v="-209.96003999999999"/>
    <n v="-25.72147"/>
    <n v="-9.4787599999999994"/>
    <n v="0"/>
    <n v="0"/>
    <n v="0"/>
    <s v=""/>
    <n v="-18.365580000000001"/>
    <n v="10.090070000000001"/>
    <n v="-253.43577999999999"/>
    <n v="-214.95876796952362"/>
    <n v="-258.43450796952362"/>
    <n v="-14.364319999999999"/>
    <n v="-13.048368179400036"/>
    <n v="-17.62734"/>
    <n v="-17.214989564292011"/>
    <n v="-3.57307"/>
    <n v="-5.3761705245768843"/>
    <n v="-35.639528268268933"/>
    <n v="-6.6205807999999999"/>
    <n v="-6.5881379294553435"/>
    <n v="0"/>
    <n v="0"/>
    <n v="0"/>
    <n v="1.4317122374301721"/>
    <n v="-19.149580689299778"/>
    <n v="-17.941838721257749"/>
    <n v="12.425027111494362"/>
    <n v="3.7534553196584691E-2"/>
    <x v="0"/>
    <s v="Y"/>
  </r>
  <r>
    <x v="27"/>
    <x v="27"/>
    <s v="EUROPE"/>
    <s v="EUROPE INCL TURKEY"/>
    <s v="GB"/>
    <s v="UNITED KINGDOM"/>
    <s v="Export"/>
    <s v="N"/>
    <s v="DDP"/>
    <s v="GB-NELSON VAT EX"/>
    <n v="43856"/>
    <x v="0"/>
    <n v="2020"/>
    <n v="202054012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9203000000000001"/>
    <n v="147.74297000000001"/>
    <n v="24.955320088300198"/>
    <s v="GBP"/>
    <n v="20.796100820434745"/>
    <n v="136.58982"/>
    <n v="-92.272630000000007"/>
    <n v="-11.36126"/>
    <n v="-4.2168099999999997"/>
    <n v="0"/>
    <n v="0"/>
    <n v="0"/>
    <s v=""/>
    <n v="-8.4606700000000004"/>
    <n v="4.6674600000000002"/>
    <n v="-111.64391000000001"/>
    <n v="-94.469456483756176"/>
    <n v="-113.84073648375617"/>
    <n v="-6.3467000000000002"/>
    <n v="-5.7652627012067548"/>
    <n v="-7.7715199999999998"/>
    <n v="-7.5897234465714423"/>
    <n v="-1.57629"/>
    <n v="-2.3717430210394137"/>
    <n v="-15.726729168817611"/>
    <n v="-2.9548594000000001"/>
    <n v="-2.9403796853212123"/>
    <n v="0"/>
    <n v="0"/>
    <n v="0"/>
    <n v="1.4317122374301721"/>
    <n v="-8.4761659592578482"/>
    <n v="-7.941583948132922"/>
    <n v="7.2935407139720931"/>
    <n v="4.936641461838822E-2"/>
    <x v="0"/>
    <s v="Y"/>
  </r>
  <r>
    <x v="4"/>
    <x v="4"/>
    <s v="MEA"/>
    <s v="EGYPT"/>
    <s v="EG"/>
    <s v="EGYPT"/>
    <s v="Local"/>
    <s v="N"/>
    <s v="DDP"/>
    <s v="EG- 6TH OF OCTOBER"/>
    <n v="43839"/>
    <x v="0"/>
    <n v="2020"/>
    <n v="202054002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2.3965"/>
    <n v="340.28393999999997"/>
    <n v="27.45"/>
    <s v="EGP"/>
    <n v="1"/>
    <n v="336.94720000000001"/>
    <n v="-208.78598"/>
    <n v="-24.349460000000001"/>
    <n v="-8.3295100000000009"/>
    <n v="0"/>
    <n v="0"/>
    <n v="0"/>
    <s v=""/>
    <n v="-9.9127200000000002"/>
    <n v="5.0350400000000004"/>
    <n v="-246.34262999999999"/>
    <n v="-213.75675595274987"/>
    <n v="-251.31340595274986"/>
    <n v="-11.73245"/>
    <n v="-10.65761047139036"/>
    <n v="-16.98"/>
    <n v="-16.582792571180811"/>
    <n v="-3.4117899999999999"/>
    <n v="-5.133502795648047"/>
    <n v="-32.373905838219216"/>
    <n v="0"/>
    <n v="0"/>
    <n v="0.01"/>
    <n v="-3.4028394"/>
    <n v="-3.4226752936087412"/>
    <n v="0.17066029370754746"/>
    <n v="-2.1155903309456119"/>
    <n v="-1.9821624887738691"/>
    <n v="51.191790426648289"/>
    <n v="0.15043845568100656"/>
    <x v="1"/>
    <s v="N"/>
  </r>
  <r>
    <x v="32"/>
    <x v="31"/>
    <s v="EUROPE"/>
    <s v="EUROPE INCL TURKEY"/>
    <s v="FR"/>
    <s v="FRANCE"/>
    <s v="Export"/>
    <s v="N"/>
    <s v="DDP"/>
    <s v="FR- CHATEAUNEUFDE GADAGNEVATEX"/>
    <n v="43859"/>
    <x v="0"/>
    <n v="2020"/>
    <n v="202054015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0.438400000000001"/>
    <n v="541.82217000000003"/>
    <n v="26.510016715052302"/>
    <s v="EUR"/>
    <n v="17.440800470429174"/>
    <n v="501.40381000000002"/>
    <n v="-318.54869000000002"/>
    <n v="-39.222000000000001"/>
    <n v="-14.557539999999999"/>
    <n v="0"/>
    <n v="0"/>
    <n v="0"/>
    <s v=""/>
    <n v="-29.208670000000001"/>
    <n v="16.113430000000001"/>
    <n v="-385.42347000000001"/>
    <n v="-326.13269620593383"/>
    <n v="-393.00747620593381"/>
    <n v="-21.800909999999998"/>
    <n v="-19.803673290901624"/>
    <n v="-26.83765"/>
    <n v="-26.209845880326895"/>
    <n v="-5.4470799999999997"/>
    <n v="-8.1958738398666284"/>
    <n v="-54.209393011095152"/>
    <n v="-10.8364434"/>
    <n v="-10.783341513472054"/>
    <n v="0"/>
    <n v="0"/>
    <n v="0"/>
    <n v="1.840617511701935"/>
    <n v="-37.619276951168828"/>
    <n v="-35.246672541782978"/>
    <n v="48.575286727716026"/>
    <n v="8.965171493022521E-2"/>
    <x v="0"/>
    <s v="Y"/>
  </r>
  <r>
    <x v="33"/>
    <x v="32"/>
    <s v="EUROPE"/>
    <s v="EUROPE INCL TURKEY"/>
    <s v="GB"/>
    <s v="UNITED KINGDOM"/>
    <s v="Export"/>
    <s v="N"/>
    <s v="DDP"/>
    <s v="WIGAN UK - VAT EXCL"/>
    <n v="43852"/>
    <x v="0"/>
    <n v="2020"/>
    <n v="202054010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.367599999999999"/>
    <n v="270.18835999999999"/>
    <n v="26.060839538562398"/>
    <s v="GBP"/>
    <n v="20.683199918903387"/>
    <n v="248.19049999999999"/>
    <n v="-161.58726999999999"/>
    <n v="-19.895779999999998"/>
    <n v="-7.3844700000000003"/>
    <n v="0"/>
    <n v="0"/>
    <n v="0"/>
    <s v=""/>
    <n v="-14.816409999999999"/>
    <n v="8.1737000000000002"/>
    <n v="-195.51022999999998"/>
    <n v="-165.43433921406552"/>
    <n v="-199.35729921406551"/>
    <n v="-11.050660000000001"/>
    <n v="-10.038280984088967"/>
    <n v="-13.60483"/>
    <n v="-13.286576787760767"/>
    <n v="-2.75753"/>
    <n v="-4.1490795049177587"/>
    <n v="-27.473937276767494"/>
    <n v="-5.4037671999999999"/>
    <n v="-5.377287088206324"/>
    <n v="0.01"/>
    <n v="-2.7018835999999999"/>
    <n v="-2.7176334692511914"/>
    <n v="1.4317122374301721"/>
    <n v="-14.843419792781051"/>
    <n v="-13.907262426002545"/>
    <n v="21.35494052570693"/>
    <n v="7.9037233601428766E-2"/>
    <x v="1"/>
    <s v="Y"/>
  </r>
  <r>
    <x v="33"/>
    <x v="32"/>
    <s v="EUROPE"/>
    <s v="EUROPE INCL TURKEY"/>
    <s v="GB"/>
    <s v="UNITED KINGDOM"/>
    <s v="Export"/>
    <s v="N"/>
    <s v="DDP"/>
    <s v="WIGAN UK - VAT EXCL"/>
    <n v="43856"/>
    <x v="0"/>
    <n v="2020"/>
    <n v="202054013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5.790399999999998"/>
    <n v="937.81884000000002"/>
    <n v="26.203071055081995"/>
    <s v="GBP"/>
    <n v="20.796099961059298"/>
    <n v="861.91393000000005"/>
    <n v="-557.82167000000004"/>
    <n v="-68.683019999999999"/>
    <n v="-25.49222"/>
    <n v="0"/>
    <n v="0"/>
    <n v="0"/>
    <s v=""/>
    <n v="-51.147730000000003"/>
    <n v="28.216439999999999"/>
    <n v="-674.92819999999995"/>
    <n v="-571.10228655844321"/>
    <n v="-688.20881655844323"/>
    <n v="-38.404559999999996"/>
    <n v="-34.886220764217136"/>
    <n v="-46.977060000000002"/>
    <n v="-45.87814143603741"/>
    <n v="-9.5264799999999994"/>
    <n v="-14.333886819729587"/>
    <n v="-95.098249019984124"/>
    <n v="-18.756376800000002"/>
    <n v="-18.664464817835356"/>
    <n v="0.01"/>
    <n v="-9.3781884000000009"/>
    <n v="-9.4328559071838924"/>
    <n v="1.4317122374301721"/>
    <n v="-51.241553662520829"/>
    <n v="-48.009807972105548"/>
    <n v="78.404645724447889"/>
    <n v="8.3603188995912986E-2"/>
    <x v="1"/>
    <s v="Y"/>
  </r>
  <r>
    <x v="33"/>
    <x v="32"/>
    <s v="EUROPE"/>
    <s v="EUROPE INCL TURKEY"/>
    <s v="GB"/>
    <s v="UNITED KINGDOM"/>
    <s v="Export"/>
    <s v="N"/>
    <s v="DDP"/>
    <s v="WIGAN UK - VAT EXCL"/>
    <n v="43861"/>
    <x v="0"/>
    <n v="2020"/>
    <n v="202054018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3.2568"/>
    <n v="344.50110000000001"/>
    <n v="25.986743460523201"/>
    <s v="GBP"/>
    <n v="20.624399689939043"/>
    <n v="315.86874999999998"/>
    <n v="-206.61761000000001"/>
    <n v="-25.440270000000002"/>
    <n v="-9.4423399999999997"/>
    <n v="0"/>
    <n v="0"/>
    <n v="0"/>
    <s v=""/>
    <n v="-18.94566"/>
    <n v="10.451639999999999"/>
    <n v="-249.99423999999999"/>
    <n v="-211.53676140663495"/>
    <n v="-254.91339140663496"/>
    <n v="-14.226649999999999"/>
    <n v="-12.923310477590414"/>
    <n v="-17.403199999999998"/>
    <n v="-16.996092795923079"/>
    <n v="-3.5304000000000002"/>
    <n v="-5.3119676972368959"/>
    <n v="-35.23137097075039"/>
    <n v="-6.8900220000000001"/>
    <n v="-6.8562587851781469"/>
    <n v="0.01"/>
    <n v="-3.445011"/>
    <n v="-3.46509272107004"/>
    <n v="1.4317122374301721"/>
    <n v="-18.979922789164306"/>
    <n v="-17.782880949210092"/>
    <n v="26.252105167156376"/>
    <n v="7.6203254988609248E-2"/>
    <x v="1"/>
    <s v="Y"/>
  </r>
  <r>
    <x v="9"/>
    <x v="9"/>
    <s v="MEA"/>
    <s v="EGYPT"/>
    <s v="EG"/>
    <s v="EGYPT"/>
    <s v="Local"/>
    <s v="N"/>
    <s v="DDP"/>
    <s v="EG- 6TH OF OCTOBER"/>
    <n v="43843"/>
    <x v="0"/>
    <n v="2020"/>
    <n v="202054005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8144"/>
    <n v="223.88256000000001"/>
    <n v="28.65"/>
    <s v="EGP"/>
    <n v="1"/>
    <n v="223.50676999999999"/>
    <n v="-109.70117"/>
    <n v="-15.01052"/>
    <n v="-5.4332599999999998"/>
    <n v="0"/>
    <n v="0"/>
    <n v="0"/>
    <s v=""/>
    <n v="-27.75281"/>
    <n v="7.6634900000000004"/>
    <n v="-150.23427000000001"/>
    <n v="-112.31293510905822"/>
    <n v="-152.84603510905822"/>
    <n v="-7.2870900000000001"/>
    <n v="-6.6195011860237178"/>
    <n v="-14.89345"/>
    <n v="-14.545052533524903"/>
    <n v="-2.7928000000000002"/>
    <n v="-4.2021480242587819"/>
    <n v="-25.366701743807404"/>
    <n v="0"/>
    <n v="0"/>
    <n v="0"/>
    <n v="0"/>
    <n v="0"/>
    <n v="0.17066029370754746"/>
    <n v="-1.3336077991482589"/>
    <n v="-1.2494986933630077"/>
    <n v="44.420324453771379"/>
    <n v="0.19840904290969058"/>
    <x v="0"/>
    <s v="N"/>
  </r>
  <r>
    <x v="9"/>
    <x v="9"/>
    <s v="MEA"/>
    <s v="EGYPT"/>
    <s v="EG"/>
    <s v="EGYPT"/>
    <s v="Local"/>
    <s v="N"/>
    <s v="DDP"/>
    <s v="EG- 6TH OF OCTOBER"/>
    <n v="43843"/>
    <x v="0"/>
    <n v="2020"/>
    <n v="202054005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7226999999999999"/>
    <n v="49.355359999999997"/>
    <n v="28.650002902420596"/>
    <s v="EGP"/>
    <n v="1"/>
    <n v="49.262709999999998"/>
    <n v="-24.18384"/>
    <n v="-3.3090999999999999"/>
    <n v="-1.19777"/>
    <n v="0"/>
    <n v="0"/>
    <n v="0"/>
    <s v=""/>
    <n v="-6.1181599999999996"/>
    <n v="1.68943"/>
    <n v="-33.119439999999997"/>
    <n v="-24.759608786377086"/>
    <n v="-33.695208786377087"/>
    <n v="-1.6064499999999999"/>
    <n v="-1.4592790373506848"/>
    <n v="-3.28329"/>
    <n v="-3.2064851013564337"/>
    <n v="-0.61568000000000001"/>
    <n v="-0.92637442551405269"/>
    <n v="-5.5921385642211705"/>
    <n v="0"/>
    <n v="0"/>
    <n v="0"/>
    <n v="0"/>
    <n v="0"/>
    <n v="0.17066029370754746"/>
    <n v="-0.293996487969992"/>
    <n v="-0.27545446855247407"/>
    <n v="9.7925581808492659"/>
    <n v="0.1984092139303465"/>
    <x v="0"/>
    <s v="N"/>
  </r>
  <r>
    <x v="20"/>
    <x v="20"/>
    <s v="EUROPE"/>
    <s v="EUROPE INCL TURKEY"/>
    <s v="RO"/>
    <s v="ROMANIA"/>
    <s v="Export"/>
    <s v="N"/>
    <s v="DAP"/>
    <s v="BUCHAREST"/>
    <n v="43860"/>
    <x v="0"/>
    <n v="2020"/>
    <n v="202054017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4850000000000003"/>
    <n v="167.39349000000001"/>
    <n v="25.812452188695303"/>
    <s v="EUR"/>
    <n v="17.440796378903176"/>
    <n v="150.43340000000001"/>
    <n v="-105.57093999999999"/>
    <n v="-10.162409999999999"/>
    <n v="-3.5001600000000002"/>
    <n v="0"/>
    <n v="0"/>
    <n v="0"/>
    <s v=""/>
    <n v="-7.1956899999999999"/>
    <n v="3.5384199999999999"/>
    <n v="-122.89077999999998"/>
    <n v="-108.08437260625641"/>
    <n v="-125.40421260625641"/>
    <n v="-7.3312299999999997"/>
    <n v="-6.6595974085694927"/>
    <n v="-7.0825300000000002"/>
    <n v="-6.9168507579013685"/>
    <n v="-1.4471099999999999"/>
    <n v="-2.1773741146466357"/>
    <n v="-15.753822281117497"/>
    <n v="-3.3478698000000002"/>
    <n v="-3.3314642141756017"/>
    <n v="0.02"/>
    <n v="-3.3478698000000002"/>
    <n v="-3.3673852638119914"/>
    <n v="1.9883824726318511"/>
    <n v="-12.894660335017555"/>
    <n v="-12.081408979652393"/>
    <n v="7.4551966549861266"/>
    <n v="4.4536956932949581E-2"/>
    <x v="1"/>
    <s v="Y"/>
  </r>
  <r>
    <x v="21"/>
    <x v="21"/>
    <s v="EUROPE"/>
    <s v="EUROPE INCL TURKEY"/>
    <s v="IT"/>
    <s v="ITALY"/>
    <s v="Export"/>
    <s v="N"/>
    <s v="DDP"/>
    <s v="IT- RHO VAT EXCLUDED"/>
    <n v="43853"/>
    <x v="0"/>
    <n v="2020"/>
    <n v="202054012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85.640199999999993"/>
    <n v="2107.1171800000002"/>
    <n v="24.604299937046797"/>
    <s v="EUR"/>
    <n v="17.574499955033428"/>
    <n v="1883.67516"/>
    <n v="-1394.15744"/>
    <n v="-134.20374000000001"/>
    <n v="-46.222589999999997"/>
    <n v="0"/>
    <n v="0"/>
    <n v="0"/>
    <s v=""/>
    <n v="-95.026700000000005"/>
    <n v="46.728409999999997"/>
    <n v="-1622.8820600000001"/>
    <n v="-1427.3495359304802"/>
    <n v="-1656.0741559304802"/>
    <n v="-89.83202"/>
    <n v="-81.602280599375931"/>
    <n v="-93.456010000000006"/>
    <n v="-91.269824991766768"/>
    <n v="-19.063089999999999"/>
    <n v="-28.68301560432803"/>
    <n v="-201.55512119547075"/>
    <n v="-42.142343600000004"/>
    <n v="-41.93583322890639"/>
    <n v="0"/>
    <n v="0"/>
    <n v="0"/>
    <n v="0.875369525435304"/>
    <n v="-74.966821232184515"/>
    <n v="-70.238750279518442"/>
    <n v="137.31331936562441"/>
    <n v="6.5166437191511287E-2"/>
    <x v="0"/>
    <s v="Y"/>
  </r>
  <r>
    <x v="22"/>
    <x v="22"/>
    <s v="EUROPE"/>
    <s v="EUROPE INCL TURKEY"/>
    <s v="IT"/>
    <s v="ITALY"/>
    <s v="Export"/>
    <s v="N"/>
    <s v="DDP"/>
    <s v="IT-RUTIGLIANO VAT EXCL"/>
    <n v="43846"/>
    <x v="0"/>
    <n v="2020"/>
    <n v="202054008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2805"/>
    <n v="32.465769999999999"/>
    <n v="25.353972175269799"/>
    <s v="EUR"/>
    <n v="17.730098835253365"/>
    <n v="29.749169999999999"/>
    <n v="-20.731179999999998"/>
    <n v="-2.00814"/>
    <n v="-0.67964000000000002"/>
    <n v="0"/>
    <n v="0"/>
    <n v="0"/>
    <s v=""/>
    <n v="-1.5781000000000001"/>
    <n v="0.67356000000000005"/>
    <n v="-24.323499999999999"/>
    <n v="-21.224747867996349"/>
    <n v="-24.81706786799635"/>
    <n v="-1.3923300000000001"/>
    <n v="-1.2647751141177623"/>
    <n v="-1.46288"/>
    <n v="-1.4286593401960532"/>
    <n v="-0.29709999999999998"/>
    <n v="-0.44702741979636346"/>
    <n v="-3.1404618741101791"/>
    <n v="-0.64931539999999999"/>
    <n v="-0.64613355597434408"/>
    <n v="0"/>
    <n v="0"/>
    <n v="0"/>
    <n v="0.875369525435304"/>
    <n v="-1.1209106773199067"/>
    <n v="-1.0502161336956635"/>
    <n v="2.8118905682234621"/>
    <n v="8.6610931089065868E-2"/>
    <x v="0"/>
    <s v="Y"/>
  </r>
  <r>
    <x v="22"/>
    <x v="22"/>
    <s v="EUROPE"/>
    <s v="EUROPE INCL TURKEY"/>
    <s v="IT"/>
    <s v="ITALY"/>
    <s v="Export"/>
    <s v="N"/>
    <s v="DDP"/>
    <s v="IT-RUTIGLIANO VAT EXCL"/>
    <n v="43852"/>
    <x v="0"/>
    <n v="2020"/>
    <n v="202054010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1729000000000003"/>
    <n v="155.41892000000001"/>
    <n v="25.177607536621998"/>
    <s v="EUR"/>
    <n v="17.606700862648886"/>
    <n v="142.4477"/>
    <n v="-100.37609"/>
    <n v="-9.6748600000000007"/>
    <n v="-3.3202600000000002"/>
    <n v="0"/>
    <n v="0"/>
    <n v="0"/>
    <s v=""/>
    <n v="-7.0063399999999998"/>
    <n v="3.3431500000000001"/>
    <n v="-117.03440000000001"/>
    <n v="-102.76584363385538"/>
    <n v="-119.42415363385538"/>
    <n v="-6.8056599999999996"/>
    <n v="-6.1821762104865146"/>
    <n v="-6.8088699999999998"/>
    <n v="-6.6495923942365067"/>
    <n v="-1.3906499999999999"/>
    <n v="-2.09242235388695"/>
    <n v="-14.924190958609969"/>
    <n v="-3.1083784000000003"/>
    <n v="-3.0931463952739184"/>
    <n v="0"/>
    <n v="0"/>
    <n v="0"/>
    <n v="0.875369525435304"/>
    <n v="-5.4035685435595884"/>
    <n v="-5.0627717076844689"/>
    <n v="12.914657304576274"/>
    <n v="8.3095785922179047E-2"/>
    <x v="0"/>
    <s v="Y"/>
  </r>
  <r>
    <x v="34"/>
    <x v="33"/>
    <s v="EUROPE"/>
    <s v="EUROPE INCL TURKEY"/>
    <s v="FR"/>
    <s v="FRANCE"/>
    <s v="Export"/>
    <s v="N"/>
    <s v="DDP"/>
    <s v="FR- ST ANDRE DE L'EPINE VATEX"/>
    <n v="43858"/>
    <x v="0"/>
    <n v="2020"/>
    <n v="202054014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582000000000001"/>
    <n v="553.91524000000004"/>
    <n v="25.6656120841442"/>
    <s v="EUR"/>
    <n v="17.459600057240948"/>
    <n v="502.40836999999999"/>
    <n v="-351.33857"/>
    <n v="-33.820399999999999"/>
    <n v="-11.64846"/>
    <n v="0"/>
    <n v="0"/>
    <n v="0"/>
    <s v=""/>
    <n v="-23.947489999999998"/>
    <n v="11.775930000000001"/>
    <n v="-408.97899000000001"/>
    <n v="-359.70323756546361"/>
    <n v="-417.34365756546362"/>
    <n v="-23.6435"/>
    <n v="-21.477458943385052"/>
    <n v="-23.56485"/>
    <n v="-23.013605389928749"/>
    <n v="-4.8122999999999996"/>
    <n v="-7.2407608626255122"/>
    <n v="-51.731825195939315"/>
    <n v="-11.078304800000002"/>
    <n v="-11.024017718648974"/>
    <n v="0"/>
    <n v="0"/>
    <n v="0"/>
    <n v="1.840617511701935"/>
    <n v="-39.724207137551161"/>
    <n v="-37.218847209016374"/>
    <n v="36.596892310931764"/>
    <n v="6.6069480794447466E-2"/>
    <x v="0"/>
    <s v="Y"/>
  </r>
  <r>
    <x v="35"/>
    <x v="9"/>
    <s v="EUROPE"/>
    <s v="EUROPE INCL TURKEY"/>
    <s v="DE"/>
    <s v="GERMANY"/>
    <s v="Export"/>
    <s v="N"/>
    <s v="DDP"/>
    <s v="DE- MEMMINGEN VAT UNPAID"/>
    <n v="43853"/>
    <x v="0"/>
    <n v="2020"/>
    <n v="202054011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428999999999998"/>
    <n v="559.25697000000002"/>
    <n v="26.098136637267299"/>
    <s v="EUR"/>
    <n v="17.574500024668414"/>
    <n v="513.07189000000005"/>
    <n v="-348.84784999999999"/>
    <n v="-33.580640000000002"/>
    <n v="-11.56587"/>
    <n v="0"/>
    <n v="0"/>
    <n v="0"/>
    <s v=""/>
    <n v="-23.77768"/>
    <n v="11.69243"/>
    <n v="-406.07961"/>
    <n v="-357.15321851156619"/>
    <n v="-414.3849785115662"/>
    <n v="-22.982790000000001"/>
    <n v="-20.877278263769771"/>
    <n v="-23.39386"/>
    <n v="-22.846615301486686"/>
    <n v="-4.7757399999999999"/>
    <n v="-7.1857513625657514"/>
    <n v="-50.909644927822214"/>
    <n v="-11.185139400000001"/>
    <n v="-11.130328796438128"/>
    <n v="0"/>
    <n v="0"/>
    <n v="0"/>
    <n v="1.6620873067770168"/>
    <n v="-35.616868896924693"/>
    <n v="-33.370554054056996"/>
    <n v="49.46146371011649"/>
    <n v="8.8441389850029917E-2"/>
    <x v="0"/>
    <s v="Y"/>
  </r>
  <r>
    <x v="31"/>
    <x v="30"/>
    <s v="EUROPE"/>
    <s v="EUROPE INCL TURKEY"/>
    <s v="ES"/>
    <s v="SPAIN"/>
    <s v="Export"/>
    <s v="N"/>
    <s v="DDP"/>
    <s v="ES-BENIAJAN VAT EXCL"/>
    <n v="43860"/>
    <x v="0"/>
    <n v="2020"/>
    <n v="202054017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9.5275"/>
    <n v="751.87532999999996"/>
    <n v="25.463469694896698"/>
    <s v="EUR"/>
    <n v="17.440799921884381"/>
    <n v="648.23127999999997"/>
    <n v="-480.68527"/>
    <n v="-46.271520000000002"/>
    <n v="-15.936870000000001"/>
    <n v="0"/>
    <n v="0"/>
    <n v="0"/>
    <s v=""/>
    <n v="-32.763890000000004"/>
    <n v="16.111270000000001"/>
    <n v="-559.54627999999991"/>
    <n v="-492.12942339074527"/>
    <n v="-570.99043339074524"/>
    <n v="-31.94924"/>
    <n v="-29.022289016954151"/>
    <n v="-32.248080000000002"/>
    <n v="-31.493711511121585"/>
    <n v="-6.5888099999999996"/>
    <n v="-9.9137621468477874"/>
    <n v="-70.429762674923523"/>
    <n v="-15.0375066"/>
    <n v="-14.963818219074536"/>
    <n v="0"/>
    <n v="0"/>
    <n v="0"/>
    <n v="1.5608492918629158"/>
    <n v="-46.087977465482247"/>
    <n v="-43.181261881973896"/>
    <n v="52.310053833282765"/>
    <n v="6.9572775892624075E-2"/>
    <x v="0"/>
    <s v="Y"/>
  </r>
  <r>
    <x v="23"/>
    <x v="23"/>
    <s v="EUROPE"/>
    <s v="EUROPE INCL TURKEY"/>
    <s v="BE"/>
    <s v="BELGIUM"/>
    <s v="Export"/>
    <s v="N"/>
    <s v="DDP"/>
    <s v="BE- HEIST OP DEN BERG VAT EX"/>
    <n v="43835"/>
    <x v="0"/>
    <n v="2020"/>
    <n v="202054000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8302"/>
    <n v="96.935540000000003"/>
    <n v="25.3082188919639"/>
    <s v="EUR"/>
    <n v="18.077300055118414"/>
    <n v="88.801839999999999"/>
    <n v="-60.64199"/>
    <n v="-6.0248699999999999"/>
    <n v="-1.89564"/>
    <n v="0"/>
    <n v="0"/>
    <n v="0"/>
    <s v=""/>
    <n v="-6.6018699999999999"/>
    <n v="1.71404"/>
    <n v="-73.450330000000008"/>
    <n v="-62.085754306486947"/>
    <n v="-74.894094306486949"/>
    <n v="-3.7057000000000002"/>
    <n v="-3.3662114156745826"/>
    <n v="-5.1327199999999999"/>
    <n v="-5.0126520074176195"/>
    <n v="-1.01641"/>
    <n v="-1.5293272963824363"/>
    <n v="-9.9081907194746393"/>
    <n v="-1.9387108000000002"/>
    <n v="-1.929210524207289"/>
    <n v="0"/>
    <n v="0"/>
    <n v="0"/>
    <n v="1.3826862538187386"/>
    <n v="-5.2959648893765321"/>
    <n v="-4.9619544918668312"/>
    <n v="5.2420899579642954"/>
    <n v="5.4078101364724386E-2"/>
    <x v="0"/>
    <s v="Y"/>
  </r>
  <r>
    <x v="23"/>
    <x v="23"/>
    <s v="EUROPE"/>
    <s v="EUROPE INCL TURKEY"/>
    <s v="BE"/>
    <s v="BELGIUM"/>
    <s v="Export"/>
    <s v="N"/>
    <s v="DDP"/>
    <s v="BE- HEIST OP DEN BERG VAT EX"/>
    <n v="43853"/>
    <x v="0"/>
    <n v="2020"/>
    <n v="202054011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272200000000002"/>
    <n v="523.38759000000005"/>
    <n v="24.6042996049833"/>
    <s v="EUR"/>
    <n v="17.574499717845203"/>
    <n v="483.15341000000001"/>
    <n v="-346.29529000000002"/>
    <n v="-33.33493"/>
    <n v="-11.48122"/>
    <n v="0"/>
    <n v="0"/>
    <n v="0"/>
    <s v=""/>
    <n v="-23.603729999999999"/>
    <n v="11.6069"/>
    <n v="-403.10827"/>
    <n v="-354.53988717114407"/>
    <n v="-411.35286717114411"/>
    <n v="-22.925000000000001"/>
    <n v="-20.824782552376018"/>
    <n v="-23.230779999999999"/>
    <n v="-22.687350177075132"/>
    <n v="-4.7458200000000001"/>
    <n v="-7.14073264698074"/>
    <n v="-50.65286537643189"/>
    <n v="-10.4677518"/>
    <n v="-10.416456615060788"/>
    <n v="0"/>
    <n v="0"/>
    <n v="0"/>
    <n v="1.3826862538187386"/>
    <n v="-29.412778528482974"/>
    <n v="-27.55774850970958"/>
    <n v="23.407652327653675"/>
    <n v="4.4723361376706836E-2"/>
    <x v="0"/>
    <s v="Y"/>
  </r>
  <r>
    <x v="23"/>
    <x v="23"/>
    <s v="EUROPE"/>
    <s v="EUROPE INCL TURKEY"/>
    <s v="BE"/>
    <s v="BELGIUM"/>
    <s v="Export"/>
    <s v="N"/>
    <s v="DDP"/>
    <s v="BE- HEIST OP DEN BERG VAT EX"/>
    <n v="43853"/>
    <x v="0"/>
    <n v="2020"/>
    <n v="202054011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413799999999998"/>
    <n v="526.87156000000004"/>
    <n v="24.604299835453197"/>
    <s v="EUR"/>
    <n v="17.57449988246659"/>
    <n v="486.60275999999999"/>
    <n v="-348.60041000000001"/>
    <n v="-33.556809999999999"/>
    <n v="-11.55766"/>
    <n v="0"/>
    <n v="0"/>
    <n v="0"/>
    <s v=""/>
    <n v="-23.760840000000002"/>
    <n v="11.68416"/>
    <n v="-405.79156"/>
    <n v="-356.89988746082736"/>
    <n v="-414.09103746082735"/>
    <n v="-22.76512"/>
    <n v="-20.679549565048909"/>
    <n v="-23.36252"/>
    <n v="-22.816008427565556"/>
    <n v="-4.7631199999999998"/>
    <n v="-7.1667628535188648"/>
    <n v="-50.662320846133326"/>
    <n v="-10.5374312"/>
    <n v="-10.48579456469229"/>
    <n v="0"/>
    <n v="0"/>
    <n v="0"/>
    <n v="1.3826862538187386"/>
    <n v="-29.6085669020237"/>
    <n v="-27.741188736342217"/>
    <n v="23.891218392004859"/>
    <n v="4.5345431801262638E-2"/>
    <x v="0"/>
    <s v="Y"/>
  </r>
  <r>
    <x v="23"/>
    <x v="23"/>
    <s v="EUROPE"/>
    <s v="EUROPE INCL TURKEY"/>
    <s v="BE"/>
    <s v="BELGIUM"/>
    <s v="Export"/>
    <s v="N"/>
    <s v="DDP"/>
    <s v="BE- HEIST OP DEN BERG VAT EX"/>
    <n v="43853"/>
    <x v="0"/>
    <n v="2020"/>
    <n v="202054011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9619999999999997"/>
    <n v="171.29513"/>
    <n v="24.604300488365396"/>
    <s v="EUR"/>
    <n v="17.574500348832437"/>
    <n v="157.69087999999999"/>
    <n v="-113.33607000000001"/>
    <n v="-10.9099"/>
    <n v="-3.7576000000000001"/>
    <n v="0"/>
    <n v="0"/>
    <n v="0"/>
    <s v=""/>
    <n v="-7.7250800000000002"/>
    <n v="3.7987099999999998"/>
    <n v="-131.92993999999999"/>
    <n v="-116.03437479678367"/>
    <n v="-134.62824479678366"/>
    <n v="-7.4606500000000002"/>
    <n v="-6.7771609138226445"/>
    <n v="-7.5998999999999999"/>
    <n v="-7.4221180955074821"/>
    <n v="-1.5512900000000001"/>
    <n v="-2.3341271156374983"/>
    <n v="-16.533406124967627"/>
    <n v="-3.4259026000000001"/>
    <n v="-3.4091146295925698"/>
    <n v="0"/>
    <n v="0"/>
    <n v="0"/>
    <n v="1.3826862538187386"/>
    <n v="-9.6262616990860579"/>
    <n v="-9.0191444761048736"/>
    <n v="7.7052199725512693"/>
    <n v="4.4982130972148884E-2"/>
    <x v="0"/>
    <s v="Y"/>
  </r>
  <r>
    <x v="1"/>
    <x v="1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9.3445999999999998"/>
    <n v="232.02448000000001"/>
    <n v="24.829858189184996"/>
    <s v="EUR"/>
    <n v="17.824697714403186"/>
    <n v="225.43433999999999"/>
    <n v="-147.94918000000001"/>
    <n v="-14.69896"/>
    <n v="-4.6248500000000003"/>
    <n v="0"/>
    <n v="0"/>
    <n v="0"/>
    <s v=""/>
    <n v="-16.106649999999998"/>
    <n v="4.1817399999999996"/>
    <n v="-179.19790000000003"/>
    <n v="-151.4715536103979"/>
    <n v="-182.7202736103979"/>
    <n v="-9.0844000000000005"/>
    <n v="-8.2521550542553843"/>
    <n v="-12.52543"/>
    <n v="-12.23242682890726"/>
    <n v="-2.4815900000000002"/>
    <n v="-3.7338901874535768"/>
    <n v="-24.218472070616222"/>
    <n v="0"/>
    <n v="0"/>
    <n v="0"/>
    <n v="0"/>
    <n v="0"/>
    <n v="0.875369525435304"/>
    <n v="-8.1799780673827414"/>
    <n v="-7.6640762849921886"/>
    <n v="17.421658033993705"/>
    <n v="7.5085430787276003E-2"/>
    <x v="0"/>
    <s v="N"/>
  </r>
  <r>
    <x v="1"/>
    <x v="1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9268000000000001"/>
    <n v="118.03883"/>
    <n v="23.958549575070798"/>
    <s v="EUR"/>
    <n v="17.60359299316568"/>
    <n v="118.03883"/>
    <n v="-80.204549999999998"/>
    <n v="-7.7206200000000003"/>
    <n v="-2.6591499999999999"/>
    <n v="0"/>
    <n v="0"/>
    <n v="0"/>
    <s v=""/>
    <n v="-5.46678"/>
    <n v="2.68824"/>
    <n v="-93.362859999999998"/>
    <n v="-82.114059673212367"/>
    <n v="-95.272369673212367"/>
    <n v="-5.2462400000000002"/>
    <n v="-4.7656186354450227"/>
    <n v="-5.3757799999999998"/>
    <n v="-5.2500261865902464"/>
    <n v="-1.0962700000000001"/>
    <n v="-1.649487544598315"/>
    <n v="-11.665132366633586"/>
    <n v="0"/>
    <n v="0"/>
    <n v="0"/>
    <n v="0"/>
    <n v="0"/>
    <n v="0.875369525435304"/>
    <n v="-4.3127705779146561"/>
    <n v="-4.0407691116687197"/>
    <n v="7.0605588484853321"/>
    <n v="5.9815561103793824E-2"/>
    <x v="0"/>
    <s v="N"/>
  </r>
  <r>
    <x v="1"/>
    <x v="1"/>
    <s v="EUROPE"/>
    <s v="EUROPE INCL TURKEY"/>
    <s v="IT"/>
    <s v="ITALY"/>
    <s v="Export"/>
    <s v="Y"/>
    <s v="CIF"/>
    <s v="IT- RAVENNA"/>
    <n v="43836"/>
    <x v="0"/>
    <n v="2020"/>
    <n v="202054001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8875999999999999"/>
    <n v="123.96147000000001"/>
    <n v="25.362441689172602"/>
    <s v="EUR"/>
    <n v="18.077299302412452"/>
    <n v="119.96621"/>
    <n v="-77.383279999999999"/>
    <n v="-7.68818"/>
    <n v="-2.41899"/>
    <n v="0"/>
    <n v="0"/>
    <n v="0"/>
    <s v=""/>
    <n v="-8.42441"/>
    <n v="2.1872099999999999"/>
    <n v="-93.727649999999997"/>
    <n v="-79.225620885958477"/>
    <n v="-95.569990885958475"/>
    <n v="-4.6449800000000003"/>
    <n v="-4.2194415904094029"/>
    <n v="-6.5506900000000003"/>
    <n v="-6.3974519121383056"/>
    <n v="-1.29762"/>
    <n v="-1.9524460467053422"/>
    <n v="-12.56933954925305"/>
    <n v="0"/>
    <n v="0"/>
    <n v="0"/>
    <n v="0"/>
    <n v="0"/>
    <n v="0.875369525435304"/>
    <n v="-4.2784560925175921"/>
    <n v="-4.0086188012892823"/>
    <n v="11.813520763499199"/>
    <n v="9.5299940888884244E-2"/>
    <x v="0"/>
    <s v="N"/>
  </r>
  <r>
    <x v="1"/>
    <x v="1"/>
    <s v="EUROPE"/>
    <s v="EUROPE INCL TURKEY"/>
    <s v="IT"/>
    <s v="ITALY"/>
    <s v="Export"/>
    <s v="Y"/>
    <s v="CIF"/>
    <s v="IT- RAVENNA"/>
    <n v="43843"/>
    <x v="0"/>
    <n v="2020"/>
    <n v="202054005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8905000000000003"/>
    <n v="217.88211000000001"/>
    <n v="31.620653073071598"/>
    <s v="EUR"/>
    <n v="17.794399452330296"/>
    <n v="212.14947000000001"/>
    <n v="-112.17209"/>
    <n v="-10.79785"/>
    <n v="-3.7190099999999999"/>
    <n v="0"/>
    <n v="0"/>
    <n v="0"/>
    <s v=""/>
    <n v="-7.6457899999999999"/>
    <n v="3.7597100000000001"/>
    <n v="-130.57502999999997"/>
    <n v="-114.84268276461808"/>
    <n v="-133.24562276461808"/>
    <n v="-7.3881800000000002"/>
    <n v="-6.7113300744956783"/>
    <n v="-7.5221600000000004"/>
    <n v="-7.3461966411798265"/>
    <n v="-1.5355399999999999"/>
    <n v="-2.3104290952342912"/>
    <n v="-16.367955810909795"/>
    <n v="0"/>
    <n v="0"/>
    <n v="0"/>
    <n v="0"/>
    <n v="0"/>
    <n v="0.875369525435304"/>
    <n v="-6.0317337150119625"/>
    <n v="-5.6513192262631549"/>
    <n v="62.617212198208989"/>
    <n v="0.28739033323208124"/>
    <x v="0"/>
    <s v="N"/>
  </r>
  <r>
    <x v="1"/>
    <x v="1"/>
    <s v="EUROPE"/>
    <s v="EUROPE INCL TURKEY"/>
    <s v="IT"/>
    <s v="ITALY"/>
    <s v="Export"/>
    <s v="Y"/>
    <s v="CIF"/>
    <s v="IT- RAVENNA"/>
    <n v="43845"/>
    <x v="0"/>
    <n v="2020"/>
    <n v="202054007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2548999999999999"/>
    <n v="30.53698"/>
    <n v="24.3341939596781"/>
    <s v="EUR"/>
    <n v="17.710498732276662"/>
    <n v="29.69201"/>
    <n v="-20.428830000000001"/>
    <n v="-1.96651"/>
    <n v="-0.67730000000000001"/>
    <n v="0"/>
    <n v="0"/>
    <n v="0"/>
    <s v=""/>
    <n v="-1.3924399999999999"/>
    <n v="0.68472999999999995"/>
    <n v="-23.780350000000002"/>
    <n v="-20.915199520150804"/>
    <n v="-24.266719520150804"/>
    <n v="-1.3476999999999999"/>
    <n v="-1.2242337817159064"/>
    <n v="-1.3701000000000001"/>
    <n v="-1.338049711529731"/>
    <n v="-0.27976000000000001"/>
    <n v="-0.42093702780959491"/>
    <n v="-2.9832205210552321"/>
    <n v="0"/>
    <n v="0"/>
    <n v="0"/>
    <n v="0"/>
    <n v="0"/>
    <n v="0.875369525435304"/>
    <n v="-1.0985012174687629"/>
    <n v="-1.0292200126315409"/>
    <n v="2.2578199461624227"/>
    <n v="7.3937237610347276E-2"/>
    <x v="0"/>
    <s v="N"/>
  </r>
  <r>
    <x v="1"/>
    <x v="1"/>
    <s v="EUROPE"/>
    <s v="EUROPE INCL TURKEY"/>
    <s v="IT"/>
    <s v="ITALY"/>
    <s v="Export"/>
    <s v="Y"/>
    <s v="CIF"/>
    <s v="IT- RAVENNA"/>
    <n v="43850"/>
    <x v="0"/>
    <n v="2020"/>
    <n v="202054009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0708000000000002"/>
    <n v="149.93566999999999"/>
    <n v="24.697840431913598"/>
    <s v="EUR"/>
    <n v="17.603601117688406"/>
    <n v="145.72313"/>
    <n v="-98.827960000000004"/>
    <n v="-9.5133100000000006"/>
    <n v="-3.2766000000000002"/>
    <n v="0"/>
    <n v="0"/>
    <n v="0"/>
    <s v=""/>
    <n v="-6.7363"/>
    <n v="3.3124699999999998"/>
    <n v="-115.04170000000001"/>
    <n v="-101.18085575970248"/>
    <n v="-117.39459575970248"/>
    <n v="-6.5573800000000002"/>
    <n v="-5.9566417715724951"/>
    <n v="-6.6285299999999996"/>
    <n v="-6.4734710271995954"/>
    <n v="-1.3536300000000001"/>
    <n v="-2.0367207211677938"/>
    <n v="-14.466833519939883"/>
    <n v="0"/>
    <n v="0"/>
    <n v="0"/>
    <n v="0"/>
    <n v="0"/>
    <n v="0.875369525435304"/>
    <n v="-5.3141933150126439"/>
    <n v="-4.9790332717216987"/>
    <n v="13.095207448635923"/>
    <n v="8.7338839707962246E-2"/>
    <x v="0"/>
    <s v="N"/>
  </r>
  <r>
    <x v="25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71.038399999999996"/>
    <n v="1796.1931"/>
    <n v="25.284797297297299"/>
    <s v="EUR"/>
    <n v="17.558900089747553"/>
    <n v="1656.2507800000001"/>
    <n v="-1156.45127"/>
    <n v="-111.32176"/>
    <n v="-38.341549999999998"/>
    <n v="0"/>
    <n v="0"/>
    <n v="0"/>
    <s v=""/>
    <n v="-78.824510000000004"/>
    <n v="38.761159999999997"/>
    <n v="-1346.1779300000001"/>
    <n v="-1183.9840581855049"/>
    <n v="-1373.7107181855049"/>
    <n v="-73.895150000000001"/>
    <n v="-67.125427717566353"/>
    <n v="-77.404020000000003"/>
    <n v="-75.593333794789814"/>
    <n v="-15.73931"/>
    <n v="-23.681935842056888"/>
    <n v="-166.40069735441307"/>
    <n v="-35.923862"/>
    <n v="-35.747824090406006"/>
    <n v="0"/>
    <n v="0"/>
    <n v="0"/>
    <n v="1.840617511701935"/>
    <n v="-130.75452304328672"/>
    <n v="-122.50798607974184"/>
    <n v="97.825874289934148"/>
    <n v="5.4462893933805975E-2"/>
    <x v="0"/>
    <s v="Y"/>
  </r>
  <r>
    <x v="25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0.756799999999998"/>
    <n v="1274.74424"/>
    <n v="25.114733092301098"/>
    <s v="EUR"/>
    <n v="17.440799162543506"/>
    <n v="1158.5871500000001"/>
    <n v="-826.28228999999999"/>
    <n v="-79.539199999999994"/>
    <n v="-27.39498"/>
    <n v="0"/>
    <n v="0"/>
    <n v="0"/>
    <s v=""/>
    <n v="-56.319830000000003"/>
    <n v="27.694700000000001"/>
    <n v="-961.84160000000008"/>
    <n v="-845.95441615193363"/>
    <n v="-981.51372615193361"/>
    <n v="-52.757060000000003"/>
    <n v="-47.923851803823538"/>
    <n v="-55.311700000000002"/>
    <n v="-54.017812005852868"/>
    <n v="-11.2499"/>
    <n v="-16.927006967240356"/>
    <n v="-118.86867077691677"/>
    <n v="-25.494884800000001"/>
    <n v="-25.369952067947651"/>
    <n v="0"/>
    <n v="0"/>
    <n v="0"/>
    <n v="1.840617511701935"/>
    <n v="-93.423854917952767"/>
    <n v="-87.531720138013256"/>
    <n v="61.460170865188715"/>
    <n v="4.8213727065115994E-2"/>
    <x v="0"/>
    <s v="Y"/>
  </r>
  <r>
    <x v="27"/>
    <x v="27"/>
    <s v="EUROPE"/>
    <s v="EUROPE INCL TURKEY"/>
    <s v="GB"/>
    <s v="UNITED KINGDOM"/>
    <s v="Export"/>
    <s v="N"/>
    <s v="DDP"/>
    <s v="GB-NELSON  VAT EX"/>
    <n v="43856"/>
    <x v="0"/>
    <n v="2020"/>
    <n v="202054013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333600000000001"/>
    <n v="257.87828999999999"/>
    <n v="24.955317725752497"/>
    <s v="GBP"/>
    <n v="20.796100615505033"/>
    <n v="237.69920999999999"/>
    <n v="-168.22311999999999"/>
    <n v="-16.19342"/>
    <n v="-5.5773400000000004"/>
    <n v="0"/>
    <n v="0"/>
    <n v="0"/>
    <s v=""/>
    <n v="-11.46626"/>
    <n v="5.6383999999999999"/>
    <n v="-195.82174000000001"/>
    <n v="-172.22817550991763"/>
    <n v="-199.82679550991764"/>
    <n v="-11.155939999999999"/>
    <n v="-10.133916016024152"/>
    <n v="-11.28646"/>
    <n v="-11.022439637392779"/>
    <n v="-2.30633"/>
    <n v="-3.4701876442239885"/>
    <n v="-24.626543297640918"/>
    <n v="-5.1575657999999995"/>
    <n v="-5.1322921503566103"/>
    <n v="0"/>
    <n v="0"/>
    <n v="0"/>
    <n v="1.4317122374301721"/>
    <n v="-14.794741576708427"/>
    <n v="-13.861654288874949"/>
    <n v="14.431004753209866"/>
    <n v="5.5960526003215959E-2"/>
    <x v="0"/>
    <s v="Y"/>
  </r>
  <r>
    <x v="27"/>
    <x v="27"/>
    <s v="EUROPE"/>
    <s v="EUROPE INCL TURKEY"/>
    <s v="GB"/>
    <s v="UNITED KINGDOM"/>
    <s v="Export"/>
    <s v="N"/>
    <s v="DDP"/>
    <s v="GB-NELSON VAT EX"/>
    <n v="43856"/>
    <x v="0"/>
    <n v="2020"/>
    <n v="202054012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5.495100000000001"/>
    <n v="386.68518999999998"/>
    <n v="24.955320984521702"/>
    <s v="GBP"/>
    <n v="20.796100820434745"/>
    <n v="357.49410999999998"/>
    <n v="-252.24858"/>
    <n v="-24.28181"/>
    <n v="-8.3631600000000006"/>
    <n v="0"/>
    <n v="0"/>
    <n v="0"/>
    <s v=""/>
    <n v="-17.193380000000001"/>
    <n v="8.4546700000000001"/>
    <n v="-293.63225999999997"/>
    <n v="-258.25411339634826"/>
    <n v="-299.63779339634829"/>
    <n v="-17.01923"/>
    <n v="-15.46005513452015"/>
    <n v="-16.92013"/>
    <n v="-16.524323089953686"/>
    <n v="-3.45594"/>
    <n v="-5.1999324845878307"/>
    <n v="-37.18431070906167"/>
    <n v="-7.7337037999999998"/>
    <n v="-7.6958062863537471"/>
    <n v="0"/>
    <n v="0"/>
    <n v="0"/>
    <n v="1.4317122374301721"/>
    <n v="-22.184524290204259"/>
    <n v="-20.785371929583707"/>
    <n v="21.381907678652563"/>
    <n v="5.5295388164859807E-2"/>
    <x v="0"/>
    <s v="Y"/>
  </r>
  <r>
    <x v="7"/>
    <x v="7"/>
    <s v="MEA"/>
    <s v="EGYPT"/>
    <s v="EG"/>
    <s v="EGYPT"/>
    <s v="Local"/>
    <s v="N"/>
    <s v="DDP"/>
    <s v="EG- 10TH OF RAMADAN"/>
    <n v="43860"/>
    <x v="0"/>
    <n v="2020"/>
    <n v="202054018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6534"/>
    <n v="74.295199999999994"/>
    <n v="28"/>
    <s v="EGP"/>
    <n v="1"/>
    <n v="72.757990000000007"/>
    <n v="-43.195309999999999"/>
    <n v="-4.1580500000000002"/>
    <n v="-1.4321200000000001"/>
    <n v="0"/>
    <n v="0"/>
    <n v="0"/>
    <s v=""/>
    <n v="-2.9442900000000001"/>
    <n v="1.4478"/>
    <n v="-50.281970000000001"/>
    <n v="-44.223703804122174"/>
    <n v="-51.310363804122176"/>
    <n v="-2.8662800000000002"/>
    <n v="-2.6036928128342129"/>
    <n v="-2.90374"/>
    <n v="-2.8358137868457343"/>
    <n v="-0.59575999999999996"/>
    <n v="-0.89640207208980638"/>
    <n v="-6.3359086717697535"/>
    <n v="0"/>
    <n v="0"/>
    <n v="0.02"/>
    <n v="-1.4859039999999999"/>
    <n v="-1.4945656587479275"/>
    <n v="0.17066029370754746"/>
    <n v="-0.45283002332360639"/>
    <n v="-0.4242705560208595"/>
    <n v="14.730091309339278"/>
    <n v="0.19826437386721185"/>
    <x v="1"/>
    <s v="N"/>
  </r>
  <r>
    <x v="36"/>
    <x v="34"/>
    <s v="MEA"/>
    <s v="EGYPT"/>
    <s v="EG"/>
    <s v="EGYPT"/>
    <s v="Local"/>
    <s v="N"/>
    <s v="DDP"/>
    <s v="TANTA"/>
    <n v="43851"/>
    <x v="0"/>
    <n v="2020"/>
    <n v="202054009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0413000000000001"/>
    <n v="89.718350000000001"/>
    <n v="29.5"/>
    <s v="EGP"/>
    <n v="1"/>
    <n v="88.618350000000007"/>
    <n v="-49.51005"/>
    <n v="-4.7659200000000004"/>
    <n v="-1.6414800000000001"/>
    <n v="0"/>
    <n v="0"/>
    <n v="0"/>
    <s v=""/>
    <n v="-3.3746499999999999"/>
    <n v="1.6594500000000001"/>
    <n v="-57.632650000000005"/>
    <n v="-50.688785114107965"/>
    <n v="-58.811385114107964"/>
    <n v="-3.2341500000000001"/>
    <n v="-2.9378613082559166"/>
    <n v="-3.3144200000000001"/>
    <n v="-3.2368868877369321"/>
    <n v="-0.67420999999999998"/>
    <n v="-1.0144407832410172"/>
    <n v="-7.1891889792338661"/>
    <n v="0"/>
    <n v="0"/>
    <n v="0"/>
    <n v="0"/>
    <n v="0"/>
    <n v="0.17066029370754746"/>
    <n v="-0.51902915125276405"/>
    <n v="-0.48629458130181652"/>
    <n v="23.231481325356356"/>
    <n v="0.25893790206079753"/>
    <x v="0"/>
    <s v="N"/>
  </r>
  <r>
    <x v="29"/>
    <x v="1"/>
    <s v="EUROPE"/>
    <s v="EUROPE INCL TURKEY"/>
    <s v="GB"/>
    <s v="UNITED KINGDOM"/>
    <s v="Export"/>
    <s v="Y"/>
    <s v="CIF"/>
    <s v="GB- FELIXSTOWE PORT"/>
    <n v="43852"/>
    <x v="0"/>
    <n v="2020"/>
    <n v="202054010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983700000000001"/>
    <n v="275.96284000000003"/>
    <n v="25.124761237105901"/>
    <s v="EUR"/>
    <n v="17.606700615335466"/>
    <n v="268.37610999999998"/>
    <n v="-178.80627999999999"/>
    <n v="-17.212160000000001"/>
    <n v="-5.9282300000000001"/>
    <n v="0"/>
    <n v="0"/>
    <n v="0"/>
    <s v=""/>
    <n v="-12.187580000000001"/>
    <n v="5.9931000000000001"/>
    <n v="-208.14115000000001"/>
    <n v="-183.06329934978899"/>
    <n v="-212.39816934978899"/>
    <n v="-11.789529999999999"/>
    <n v="-10.709461227686525"/>
    <n v="-11.99151"/>
    <n v="-11.710996639884595"/>
    <n v="-2.4483000000000001"/>
    <n v="-3.6838008478203861"/>
    <n v="-26.104258715391506"/>
    <n v="0"/>
    <n v="0"/>
    <n v="0"/>
    <n v="0"/>
    <n v="0"/>
    <n v="1.4317122374301721"/>
    <n v="-15.725497702261782"/>
    <n v="-14.733708699070583"/>
    <n v="22.72670323574895"/>
    <n v="8.2354215646385384E-2"/>
    <x v="0"/>
    <s v="N"/>
  </r>
  <r>
    <x v="16"/>
    <x v="16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6101999999999999"/>
    <n v="132.58181999999999"/>
    <n v="23.632275338331198"/>
    <s v="EUR"/>
    <n v="17.440799951264939"/>
    <n v="125.48743"/>
    <n v="-91.329809999999995"/>
    <n v="-8.7915600000000005"/>
    <n v="-3.02799"/>
    <n v="0"/>
    <n v="0"/>
    <n v="0"/>
    <s v=""/>
    <n v="-6.2250699999999997"/>
    <n v="3.0611299999999999"/>
    <n v="-106.3133"/>
    <n v="-93.504189828172429"/>
    <n v="-108.48767982817243"/>
    <n v="-6.1158299999999999"/>
    <n v="-5.5555432879955422"/>
    <n v="-6.1286199999999997"/>
    <n v="-5.9852552536861099"/>
    <n v="-1.2527999999999999"/>
    <n v="-1.885008251500788"/>
    <n v="-13.42580679318244"/>
    <n v="0"/>
    <n v="0"/>
    <n v="0"/>
    <n v="0"/>
    <n v="0"/>
    <n v="1.5608492918629158"/>
    <n v="-8.7566766972093291"/>
    <n v="-8.2044031973668581"/>
    <n v="2.463930181278263"/>
    <n v="1.858422354798164E-2"/>
    <x v="0"/>
    <s v="N"/>
  </r>
  <r>
    <x v="37"/>
    <x v="35"/>
    <s v="MEA"/>
    <s v="REST OF AFRICA"/>
    <s v="KE"/>
    <s v="KENYA"/>
    <s v="Export"/>
    <s v="N"/>
    <s v="CFR"/>
    <s v="KE-MOMBASA"/>
    <n v="43861"/>
    <x v="0"/>
    <n v="2020"/>
    <n v="202054018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2.308700000000002"/>
    <n v="618.65896999999995"/>
    <n v="27.731740306582498"/>
    <s v="USD"/>
    <n v="15.846700060187269"/>
    <n v="589.28567999999996"/>
    <n v="-363.16867000000002"/>
    <n v="-34.95917"/>
    <n v="-12.04069"/>
    <n v="0"/>
    <n v="0"/>
    <n v="0"/>
    <s v=""/>
    <n v="-24.75386"/>
    <n v="12.17244"/>
    <n v="-422.74994999999996"/>
    <n v="-371.81498854891862"/>
    <n v="-431.39626854891861"/>
    <n v="-25.037749999999999"/>
    <n v="-22.743978161428682"/>
    <n v="-24.31062"/>
    <n v="-23.741929843156633"/>
    <n v="-4.9445300000000003"/>
    <n v="-7.4397189094773246"/>
    <n v="-53.925626914062633"/>
    <n v="-12.3731794"/>
    <n v="-12.312547037126336"/>
    <n v="0"/>
    <n v="0"/>
    <n v="0"/>
    <n v="2.2067113002932519"/>
    <n v="-49.228860384852069"/>
    <n v="-46.124052938133943"/>
    <n v="74.900474561758429"/>
    <n v="0.12106908360474986"/>
    <x v="0"/>
    <s v="Y"/>
  </r>
  <r>
    <x v="33"/>
    <x v="32"/>
    <s v="EUROPE"/>
    <s v="EUROPE INCL TURKEY"/>
    <s v="GB"/>
    <s v="UNITED KINGDOM"/>
    <s v="Export"/>
    <s v="N"/>
    <s v="DDP"/>
    <s v="WIGAN UK - VAT EXCL"/>
    <n v="43852"/>
    <x v="0"/>
    <n v="2020"/>
    <n v="202054010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3.366799999999998"/>
    <n v="869.56661999999994"/>
    <n v="26.060828327809997"/>
    <s v="GBP"/>
    <n v="20.683199918903387"/>
    <n v="798.76944000000003"/>
    <n v="-543.18613000000005"/>
    <n v="-52.287930000000003"/>
    <n v="-18.009049999999998"/>
    <n v="0"/>
    <n v="0"/>
    <n v="0"/>
    <s v=""/>
    <n v="-37.02393"/>
    <n v="18.20607"/>
    <n v="-632.30097000000001"/>
    <n v="-556.1183036683243"/>
    <n v="-645.23314366832426"/>
    <n v="-36.042270000000002"/>
    <n v="-32.740346148049099"/>
    <n v="-36.417169999999999"/>
    <n v="-35.565275391014644"/>
    <n v="-7.4305700000000003"/>
    <n v="-11.180304728092443"/>
    <n v="-79.485926267156174"/>
    <n v="-17.3913324"/>
    <n v="-17.306109552836457"/>
    <n v="0.01"/>
    <n v="-8.6956661999999998"/>
    <n v="-8.7463551363042882"/>
    <n v="1.4317122374301721"/>
    <n v="-47.77165588388506"/>
    <n v="-44.758752644386526"/>
    <n v="74.036332730992228"/>
    <n v="8.5141645307167182E-2"/>
    <x v="1"/>
    <s v="Y"/>
  </r>
  <r>
    <x v="33"/>
    <x v="32"/>
    <s v="EUROPE"/>
    <s v="EUROPE INCL TURKEY"/>
    <s v="GB"/>
    <s v="UNITED KINGDOM"/>
    <s v="Export"/>
    <s v="N"/>
    <s v="DDP"/>
    <s v="WIGAN UK - VAT EXCL"/>
    <n v="43856"/>
    <x v="0"/>
    <n v="2020"/>
    <n v="202054013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8.0485000000000007"/>
    <n v="210.89554000000001"/>
    <n v="26.203086289370699"/>
    <s v="GBP"/>
    <n v="20.796099961059298"/>
    <n v="193.82607999999999"/>
    <n v="-131.01750000000001"/>
    <n v="-12.61195"/>
    <n v="-4.3437900000000003"/>
    <n v="0"/>
    <n v="0"/>
    <n v="0"/>
    <s v=""/>
    <n v="-8.9307700000000008"/>
    <n v="4.3917799999999998"/>
    <n v="-152.51223000000002"/>
    <n v="-134.13676422640739"/>
    <n v="-155.6314942264074"/>
    <n v="-8.6113700000000009"/>
    <n v="-7.822460533393861"/>
    <n v="-8.7845499999999994"/>
    <n v="-8.5790559765115653"/>
    <n v="-1.7927299999999999"/>
    <n v="-2.6974064836470371"/>
    <n v="-19.098922993552463"/>
    <n v="-4.2179108000000003"/>
    <n v="-4.1972417472103558"/>
    <n v="0.01"/>
    <n v="-2.1089554000000001"/>
    <n v="-2.1212489613534919"/>
    <n v="1.4317122374301721"/>
    <n v="-11.52313594295674"/>
    <n v="-10.796385049160991"/>
    <n v="19.050247022315311"/>
    <n v="9.0330250807178325E-2"/>
    <x v="1"/>
    <s v="Y"/>
  </r>
  <r>
    <x v="33"/>
    <x v="32"/>
    <s v="EUROPE"/>
    <s v="EUROPE INCL TURKEY"/>
    <s v="GB"/>
    <s v="UNITED KINGDOM"/>
    <s v="Export"/>
    <s v="N"/>
    <s v="DDP"/>
    <s v="WIGAN UK - VAT EXCL"/>
    <n v="43861"/>
    <x v="0"/>
    <n v="2020"/>
    <n v="202054018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9.422799999999999"/>
    <n v="764.60281999999995"/>
    <n v="25.9867473604758"/>
    <s v="GBP"/>
    <n v="20.624399689939043"/>
    <n v="701.05353000000002"/>
    <n v="-478.98097000000001"/>
    <n v="-46.10745"/>
    <n v="-15.88035"/>
    <n v="0"/>
    <n v="0"/>
    <n v="0"/>
    <s v=""/>
    <n v="-32.647530000000003"/>
    <n v="16.054130000000001"/>
    <n v="-557.56217000000004"/>
    <n v="-490.38454742172542"/>
    <n v="-568.96574742172538"/>
    <n v="-31.590540000000001"/>
    <n v="-28.696450434553398"/>
    <n v="-32.123089999999998"/>
    <n v="-31.371645360151508"/>
    <n v="-6.5587999999999997"/>
    <n v="-9.8686080140033283"/>
    <n v="-69.936703808708231"/>
    <n v="-15.2920564"/>
    <n v="-15.217120647211244"/>
    <n v="0.01"/>
    <n v="-7.6460281999999999"/>
    <n v="-7.6905985672952166"/>
    <n v="1.4317122374301721"/>
    <n v="-42.124982819460463"/>
    <n v="-39.468208737585137"/>
    <n v="63.324440817474745"/>
    <n v="8.2820046122083033E-2"/>
    <x v="1"/>
    <s v="Y"/>
  </r>
  <r>
    <x v="9"/>
    <x v="9"/>
    <s v="MEA"/>
    <s v="EGYPT"/>
    <s v="EG"/>
    <s v="EGYPT"/>
    <s v="Local"/>
    <s v="N"/>
    <s v="DDP"/>
    <s v="EG- 6TH OF OCTOBER"/>
    <n v="43836"/>
    <x v="0"/>
    <n v="2020"/>
    <n v="202054001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7.5791000000000004"/>
    <n v="217.14122"/>
    <n v="28.65"/>
    <s v="EGP"/>
    <n v="1"/>
    <n v="216.71122"/>
    <n v="-116.57438999999999"/>
    <n v="-12.005750000000001"/>
    <n v="-3.9779499999999999"/>
    <n v="0"/>
    <n v="0"/>
    <n v="0"/>
    <s v=""/>
    <n v="-21.54626"/>
    <n v="6.7034599999999998"/>
    <n v="-147.40088999999998"/>
    <n v="-119.349792709121"/>
    <n v="-150.17629270912101"/>
    <n v="-7.1733099999999999"/>
    <n v="-6.5161448606667127"/>
    <n v="-13.27502"/>
    <n v="-12.964481922159994"/>
    <n v="-2.5091899999999998"/>
    <n v="-3.7754181470172909"/>
    <n v="-23.256044929843998"/>
    <n v="0"/>
    <n v="0"/>
    <n v="0"/>
    <n v="0"/>
    <n v="0"/>
    <n v="0.17066029370754746"/>
    <n v="-1.293451432038873"/>
    <n v="-1.2118749420131516"/>
    <n v="42.497007419021841"/>
    <n v="0.19571137814838582"/>
    <x v="0"/>
    <s v="N"/>
  </r>
  <r>
    <x v="21"/>
    <x v="21"/>
    <s v="EUROPE"/>
    <s v="EUROPE INCL TURKEY"/>
    <s v="IT"/>
    <s v="ITALY"/>
    <s v="Export"/>
    <s v="N"/>
    <s v="DDP"/>
    <s v="IT-RHO VAT EXCL"/>
    <n v="43850"/>
    <x v="0"/>
    <n v="2020"/>
    <n v="2020540092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7.2769000000000004"/>
    <n v="179.33948000000001"/>
    <n v="24.645039720814399"/>
    <s v="EUR"/>
    <n v="17.603599800581719"/>
    <n v="160.97752"/>
    <n v="-144.67344"/>
    <n v="-11.916410000000001"/>
    <n v="-4.4914399999999999"/>
    <n v="0"/>
    <n v="0"/>
    <n v="0"/>
    <s v=""/>
    <n v="10.340109999999999"/>
    <n v="2.97445"/>
    <n v="-147.76673000000002"/>
    <n v="-148.11782480281866"/>
    <n v="-151.21111480281866"/>
    <n v="-7.9946900000000003"/>
    <n v="-7.2622761537035991"/>
    <n v="-19.509440000000001"/>
    <n v="-19.053062232031671"/>
    <n v="-3.5364800000000001"/>
    <n v="-5.3211158854306415"/>
    <n v="-31.63645427116591"/>
    <n v="-3.5867896000000004"/>
    <n v="-3.5692132340920848"/>
    <n v="0"/>
    <n v="0"/>
    <n v="0"/>
    <n v="0.875369525435304"/>
    <n v="-6.3699764996401642"/>
    <n v="-5.9682294285747561"/>
    <n v="-13.045531736651398"/>
    <n v="-7.2742107519500984E-2"/>
    <x v="0"/>
    <s v="Y"/>
  </r>
  <r>
    <x v="21"/>
    <x v="21"/>
    <s v="EUROPE"/>
    <s v="EUROPE INCL TURKEY"/>
    <s v="IT"/>
    <s v="ITALY"/>
    <s v="Export"/>
    <s v="N"/>
    <s v="DDP"/>
    <s v="IT- RHO VAT EXCLUDED"/>
    <n v="43842"/>
    <x v="0"/>
    <n v="2020"/>
    <n v="2020540048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1.658000000000001"/>
    <n v="548.18723999999997"/>
    <n v="25.311073968048799"/>
    <s v="EUR"/>
    <n v="17.824699900080756"/>
    <n v="487.97969000000001"/>
    <n v="-430.58679000000001"/>
    <n v="-35.466459999999998"/>
    <n v="-13.36769"/>
    <n v="0"/>
    <n v="0"/>
    <n v="0"/>
    <s v=""/>
    <n v="30.77495"/>
    <n v="8.8527400000000007"/>
    <n v="-439.79325"/>
    <n v="-440.83819893705487"/>
    <n v="-450.04465893705486"/>
    <n v="-22.646989999999999"/>
    <n v="-20.572241754234856"/>
    <n v="-58.078429999999997"/>
    <n v="-56.719820821545625"/>
    <n v="-10.533770000000001"/>
    <n v="-15.849491833821407"/>
    <n v="-93.141554409601881"/>
    <n v="-10.963744799999999"/>
    <n v="-10.910019097682303"/>
    <n v="0"/>
    <n v="0"/>
    <n v="0"/>
    <n v="0.875369525435304"/>
    <n v="-18.958753181877814"/>
    <n v="-17.763046484639347"/>
    <n v="-23.672038928978417"/>
    <n v="-4.3182396819339351E-2"/>
    <x v="0"/>
    <s v="Y"/>
  </r>
  <r>
    <x v="21"/>
    <x v="21"/>
    <s v="EUROPE"/>
    <s v="EUROPE INCL TURKEY"/>
    <s v="IT"/>
    <s v="ITALY"/>
    <s v="Export"/>
    <s v="N"/>
    <s v="DDP"/>
    <s v="IT- RHO VAT EXCLUDED"/>
    <n v="43852"/>
    <x v="0"/>
    <n v="2020"/>
    <n v="202054010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1.703499999999998"/>
    <n v="534.97781999999995"/>
    <n v="24.649380053908398"/>
    <s v="EUR"/>
    <n v="17.606700098114032"/>
    <n v="468.59687000000002"/>
    <n v="-431.49135999999999"/>
    <n v="-35.540970000000002"/>
    <n v="-13.395770000000001"/>
    <n v="0"/>
    <n v="0"/>
    <n v="0"/>
    <s v=""/>
    <n v="30.839590000000001"/>
    <n v="8.87134"/>
    <n v="-440.71717000000007"/>
    <n v="-441.76430493675934"/>
    <n v="-450.99011493675937"/>
    <n v="-22.692879999999999"/>
    <n v="-20.613927654838065"/>
    <n v="-58.200270000000003"/>
    <n v="-56.838810659406214"/>
    <n v="-10.55578"/>
    <n v="-15.882608876937253"/>
    <n v="-93.335347191181526"/>
    <n v="-10.699556399999999"/>
    <n v="-10.647125301633153"/>
    <n v="0"/>
    <n v="0"/>
    <n v="0"/>
    <n v="0.875369525435304"/>
    <n v="-18.99858249528512"/>
    <n v="-17.800363809186909"/>
    <n v="-37.795131238761002"/>
    <n v="-7.0648034041413163E-2"/>
    <x v="0"/>
    <s v="Y"/>
  </r>
  <r>
    <x v="23"/>
    <x v="23"/>
    <s v="EUROPE"/>
    <s v="EUROPE INCL TURKEY"/>
    <s v="BE"/>
    <s v="BELGIUM"/>
    <s v="Export"/>
    <s v="N"/>
    <s v="DDP"/>
    <s v="BE- HEIST OP DEN BERG VAT EX"/>
    <n v="43835"/>
    <x v="0"/>
    <n v="2020"/>
    <n v="2020540005"/>
    <s v="ZH"/>
    <s v="manufactured"/>
    <s v="BOPP"/>
    <s v="TSS"/>
    <n v="35"/>
    <s v="TSS35"/>
    <s v="1"/>
    <s v="EG"/>
    <s v="L3"/>
    <s v="FERT"/>
    <s v="10TSS351"/>
    <s v="TRANSPARENT COMMODITIES"/>
    <s v="STANDARD"/>
    <s v="ALIMENTARY PACKING"/>
    <s v="FLEXIBLE PACKAGING"/>
    <s v="STANDARD GRADE COEX"/>
    <n v="12.2546"/>
    <n v="310.14211"/>
    <n v="25.308220112003898"/>
    <s v="EUR"/>
    <n v="18.077300055118414"/>
    <n v="284.11802"/>
    <n v="-239.01222999999999"/>
    <n v="-19.122820000000001"/>
    <n v="-7.3696799999999998"/>
    <n v="0"/>
    <n v="0"/>
    <n v="0"/>
    <s v=""/>
    <n v="15.865500000000001"/>
    <n v="4.0641699999999998"/>
    <n v="-245.57506000000001"/>
    <n v="-244.70263241733241"/>
    <n v="-251.2654624173324"/>
    <n v="-11.64071"/>
    <n v="-10.5742750056824"/>
    <n v="-23.503820000000001"/>
    <n v="-22.95400304419146"/>
    <n v="-4.37446"/>
    <n v="-6.5819709417785264"/>
    <n v="-40.110248991652391"/>
    <n v="-6.2028422000000001"/>
    <n v="-6.1724463763430286"/>
    <n v="0"/>
    <n v="0"/>
    <n v="0"/>
    <n v="1.3826862538187386"/>
    <n v="-16.944266966047113"/>
    <n v="-15.875611591047798"/>
    <n v="-3.2816593763756163"/>
    <n v="-1.0581147385550502E-2"/>
    <x v="0"/>
    <s v="Y"/>
  </r>
  <r>
    <x v="1"/>
    <x v="1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0.30530000000000002"/>
    <n v="7.5804900000000002"/>
    <n v="24.829794482910199"/>
    <s v="EUR"/>
    <n v="17.824697714403186"/>
    <n v="7.36517"/>
    <n v="-5.9545300000000001"/>
    <n v="-0.47641"/>
    <n v="-0.18360000000000001"/>
    <n v="0"/>
    <n v="0"/>
    <n v="0"/>
    <s v=""/>
    <n v="0.39526"/>
    <n v="0.10125000000000001"/>
    <n v="-6.1180299999999992"/>
    <n v="-6.0962954314428952"/>
    <n v="-6.2597954314428952"/>
    <n v="-0.30030000000000001"/>
    <n v="-0.27278875465555147"/>
    <n v="-0.58587"/>
    <n v="-0.5721649401459189"/>
    <n v="-0.10918"/>
    <n v="-0.16427618207124525"/>
    <n v="-1.0092298768727157"/>
    <n v="0"/>
    <n v="0"/>
    <n v="0"/>
    <n v="0"/>
    <n v="0"/>
    <n v="0.875369525435304"/>
    <n v="-0.26725031611539835"/>
    <n v="-0.25039514690924336"/>
    <n v="6.1069544775145923E-2"/>
    <n v="8.0561473961638253E-3"/>
    <x v="0"/>
    <s v="N"/>
  </r>
  <r>
    <x v="1"/>
    <x v="1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35"/>
    <s v="TSS35"/>
    <s v="1"/>
    <s v="EG"/>
    <s v="L3"/>
    <s v="FERT"/>
    <s v="10TSS351"/>
    <s v="TRANSPARENT COMMODITIES"/>
    <s v="STANDARD"/>
    <s v="ALIMENTARY PACKING"/>
    <s v="FLEXIBLE PACKAGING"/>
    <s v="STANDARD GRADE COEX"/>
    <n v="0.90990000000000004"/>
    <n v="22.59263"/>
    <n v="24.829794482910199"/>
    <s v="EUR"/>
    <n v="17.824697714403186"/>
    <n v="21.950939999999999"/>
    <n v="-17.746559999999999"/>
    <n v="-1.4198599999999999"/>
    <n v="-0.54720999999999997"/>
    <n v="0"/>
    <n v="0"/>
    <n v="0"/>
    <s v=""/>
    <n v="1.1779999999999999"/>
    <n v="0.30175999999999997"/>
    <n v="-18.233869999999996"/>
    <n v="-18.16907004445812"/>
    <n v="-18.656380044458121"/>
    <n v="-0.89498999999999995"/>
    <n v="-0.8129976940698368"/>
    <n v="-1.7461"/>
    <n v="-1.7052540699963967"/>
    <n v="-0.32539000000000001"/>
    <n v="-0.48959357834917105"/>
    <n v="-3.0078453424154046"/>
    <n v="0"/>
    <n v="0"/>
    <n v="0"/>
    <n v="0"/>
    <n v="0"/>
    <n v="0.875369525435304"/>
    <n v="-0.79649873119358316"/>
    <n v="-0.74626447485332637"/>
    <n v="0.18214013827314768"/>
    <n v="8.0619271980795371E-3"/>
    <x v="0"/>
    <s v="N"/>
  </r>
  <r>
    <x v="1"/>
    <x v="1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.5268000000000002"/>
    <n v="60.973469999999999"/>
    <n v="24.130716243241199"/>
    <s v="EUR"/>
    <n v="17.730099211424282"/>
    <n v="59.277059999999999"/>
    <n v="-50.235779999999998"/>
    <n v="-4.13781"/>
    <n v="-1.55959"/>
    <n v="0"/>
    <n v="0"/>
    <n v="0"/>
    <s v=""/>
    <n v="3.5904600000000002"/>
    <n v="1.03281"/>
    <n v="-51.309910000000002"/>
    <n v="-51.431793291657002"/>
    <n v="-52.505923291656998"/>
    <n v="-2.7500300000000002"/>
    <n v="-2.4980927704475735"/>
    <n v="-6.7767999999999997"/>
    <n v="-6.6182725969598417"/>
    <n v="-1.2295"/>
    <n v="-1.849950227666203"/>
    <n v="-10.966315595073617"/>
    <n v="0"/>
    <n v="0"/>
    <n v="0"/>
    <n v="0"/>
    <n v="0"/>
    <n v="0.875369525435304"/>
    <n v="-2.2118837168699264"/>
    <n v="-2.0723827619072259"/>
    <n v="-4.5711516486378425"/>
    <n v="-7.4969517867981644E-2"/>
    <x v="0"/>
    <s v="N"/>
  </r>
  <r>
    <x v="1"/>
    <x v="1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.6410999999999998"/>
    <n v="63.276670000000003"/>
    <n v="23.958462343878498"/>
    <s v="EUR"/>
    <n v="17.60359299316568"/>
    <n v="63.276670000000003"/>
    <n v="-52.508229999999998"/>
    <n v="-4.32498"/>
    <n v="-1.6301399999999999"/>
    <n v="0"/>
    <n v="0"/>
    <n v="0"/>
    <s v=""/>
    <n v="3.7528899999999998"/>
    <n v="1.0795699999999999"/>
    <n v="-53.630889999999994"/>
    <n v="-53.758345774083388"/>
    <n v="-54.881005774083391"/>
    <n v="-2.86531"/>
    <n v="-2.602811676996664"/>
    <n v="-7.0828499999999996"/>
    <n v="-6.9171632722489989"/>
    <n v="-1.2848200000000001"/>
    <n v="-1.9331867031395615"/>
    <n v="-11.453161652385225"/>
    <n v="0"/>
    <n v="0"/>
    <n v="0"/>
    <n v="0"/>
    <n v="0"/>
    <n v="0.875369525435304"/>
    <n v="-2.3119384536271812"/>
    <n v="-2.1661271618146167"/>
    <n v="-5.2236245882832293"/>
    <n v="-8.2552141070053611E-2"/>
    <x v="0"/>
    <s v="N"/>
  </r>
  <r>
    <x v="1"/>
    <x v="1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3.1827000000000001"/>
    <n v="79.110060000000004"/>
    <n v="24.856272975775301"/>
    <s v="EUR"/>
    <n v="18.077302211896161"/>
    <n v="76.870639999999995"/>
    <n v="-62.075000000000003"/>
    <n v="-4.9664700000000002"/>
    <n v="-1.91401"/>
    <n v="0"/>
    <n v="0"/>
    <n v="0"/>
    <s v=""/>
    <n v="4.1204999999999998"/>
    <n v="1.05549"/>
    <n v="-63.779490000000003"/>
    <n v="-63.552881404043262"/>
    <n v="-65.257371404043269"/>
    <n v="-3.06792"/>
    <n v="-2.7868600605489826"/>
    <n v="-6.1077899999999996"/>
    <n v="-5.9649125228699909"/>
    <n v="-1.13828"/>
    <n v="-1.7126973120356936"/>
    <n v="-10.464469895454666"/>
    <n v="0"/>
    <n v="0"/>
    <n v="0"/>
    <n v="0"/>
    <n v="0"/>
    <n v="0.875369525435304"/>
    <n v="-2.786038588602942"/>
    <n v="-2.6103263480774608"/>
    <n v="0.77789235242460819"/>
    <n v="9.8330395960337814E-3"/>
    <x v="0"/>
    <s v="N"/>
  </r>
  <r>
    <x v="1"/>
    <x v="1"/>
    <s v="EUROPE"/>
    <s v="EUROPE INCL TURKEY"/>
    <s v="IT"/>
    <s v="ITALY"/>
    <s v="Export"/>
    <s v="Y"/>
    <s v="CIF"/>
    <s v="IT- RAVENNA"/>
    <n v="43836"/>
    <x v="0"/>
    <n v="2020"/>
    <n v="2020540010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5.0469999999999997"/>
    <n v="128.00427999999999"/>
    <n v="25.362448979591804"/>
    <s v="EUR"/>
    <n v="18.077299302412452"/>
    <n v="123.87868"/>
    <n v="-98.436099999999996"/>
    <n v="-7.8756399999999998"/>
    <n v="-3.0351599999999999"/>
    <n v="0"/>
    <n v="0"/>
    <n v="0"/>
    <s v=""/>
    <n v="6.5341399999999998"/>
    <n v="1.6738"/>
    <n v="-101.13896000000001"/>
    <n v="-100.77966635805949"/>
    <n v="-103.48252635805949"/>
    <n v="-4.9234999999999998"/>
    <n v="-4.4724456661558696"/>
    <n v="-9.6829499999999999"/>
    <n v="-9.4564400074861741"/>
    <n v="-1.80348"/>
    <n v="-2.7135813229698607"/>
    <n v="-16.642466996611905"/>
    <n v="0"/>
    <n v="0"/>
    <n v="0"/>
    <n v="0"/>
    <n v="0"/>
    <n v="0.875369525435304"/>
    <n v="-4.417989994871979"/>
    <n v="-4.1393524613526074"/>
    <n v="3.7399341839759943"/>
    <n v="2.9217258860219319E-2"/>
    <x v="0"/>
    <s v="N"/>
  </r>
  <r>
    <x v="1"/>
    <x v="1"/>
    <s v="EUROPE"/>
    <s v="EUROPE INCL TURKEY"/>
    <s v="IT"/>
    <s v="ITALY"/>
    <s v="Export"/>
    <s v="Y"/>
    <s v="CIF"/>
    <s v="IT- RAVENNA"/>
    <n v="43850"/>
    <x v="0"/>
    <n v="2020"/>
    <n v="2020540091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.5038"/>
    <n v="37.140599999999999"/>
    <n v="24.697832158531696"/>
    <s v="EUR"/>
    <n v="17.603601117688406"/>
    <n v="36.097230000000003"/>
    <n v="-29.897349999999999"/>
    <n v="-2.46258"/>
    <n v="-0.92817000000000005"/>
    <n v="0"/>
    <n v="0"/>
    <n v="0"/>
    <s v=""/>
    <n v="2.1368299999999998"/>
    <n v="0.61468999999999996"/>
    <n v="-30.536580000000001"/>
    <n v="-30.609146014420826"/>
    <n v="-31.248376014420828"/>
    <n v="-1.6174200000000001"/>
    <n v="-1.4692440478021382"/>
    <n v="-4.0339299999999998"/>
    <n v="-3.9395656323123327"/>
    <n v="-0.73224"/>
    <n v="-1.1017548228599434"/>
    <n v="-6.5105645029744146"/>
    <n v="0"/>
    <n v="0"/>
    <n v="0"/>
    <n v="0"/>
    <n v="0"/>
    <n v="0.875369525435304"/>
    <n v="-1.3163806923496102"/>
    <n v="-1.2333580803213893"/>
    <n v="-1.8516985977166323"/>
    <n v="-4.9856453523008035E-2"/>
    <x v="0"/>
    <s v="N"/>
  </r>
  <r>
    <x v="25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6.7915999999999999"/>
    <n v="171.72447"/>
    <n v="25.284784346926298"/>
    <s v="EUR"/>
    <n v="17.558900089747553"/>
    <n v="158.34547000000001"/>
    <n v="-135.02510000000001"/>
    <n v="-11.12171"/>
    <n v="-4.1918899999999999"/>
    <n v="0"/>
    <n v="0"/>
    <n v="0"/>
    <s v=""/>
    <n v="9.6505299999999998"/>
    <n v="2.7761100000000001"/>
    <n v="-137.91206000000003"/>
    <n v="-138.23977715455629"/>
    <n v="-141.12673715455628"/>
    <n v="-7.2271700000000001"/>
    <n v="-6.5650706093372024"/>
    <n v="-18.212789999999998"/>
    <n v="-17.786744329356662"/>
    <n v="-3.3034300000000001"/>
    <n v="-4.9704604152739851"/>
    <n v="-29.322275353967846"/>
    <n v="-3.4344893999999999"/>
    <n v="-3.4176593516466598"/>
    <n v="0"/>
    <n v="0"/>
    <n v="0"/>
    <n v="1.840617511701935"/>
    <n v="-12.500737892474861"/>
    <n v="-11.71233077123323"/>
    <n v="-13.85453263140402"/>
    <n v="-8.0678849271766689E-2"/>
    <x v="0"/>
    <s v="Y"/>
  </r>
  <r>
    <x v="25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35"/>
    <s v="TSS35"/>
    <s v="1"/>
    <s v="EG"/>
    <s v="L3"/>
    <s v="FERT"/>
    <s v="10TSS351"/>
    <s v="TRANSPARENT COMMODITIES"/>
    <s v="STANDARD"/>
    <s v="ALIMENTARY PACKING"/>
    <s v="FLEXIBLE PACKAGING"/>
    <s v="STANDARD GRADE COEX"/>
    <n v="0.95720000000000005"/>
    <n v="24.202660000000002"/>
    <n v="25.284784346926298"/>
    <s v="EUR"/>
    <n v="17.558900089747553"/>
    <n v="22.31701"/>
    <n v="-19.030290000000001"/>
    <n v="-1.56748"/>
    <n v="-0.59079999999999999"/>
    <n v="0"/>
    <n v="0"/>
    <n v="0"/>
    <s v=""/>
    <n v="1.3601300000000001"/>
    <n v="0.39126"/>
    <n v="-19.437180000000001"/>
    <n v="-19.483363084245678"/>
    <n v="-19.890253084245678"/>
    <n v="-1.0158199999999999"/>
    <n v="-0.92275815102964465"/>
    <n v="-2.5666799999999999"/>
    <n v="-2.5066385180564406"/>
    <n v="-0.46545999999999998"/>
    <n v="-0.70034797313502306"/>
    <n v="-4.1297446422211088"/>
    <n v="-0.48405320000000002"/>
    <n v="-0.48168119129279918"/>
    <n v="0"/>
    <n v="0"/>
    <n v="0"/>
    <n v="1.840617511701935"/>
    <n v="-1.7618390822010923"/>
    <n v="-1.6507219232911905"/>
    <n v="-1.9497408410507753"/>
    <n v="-8.0558948522632443E-2"/>
    <x v="0"/>
    <s v="Y"/>
  </r>
  <r>
    <x v="27"/>
    <x v="27"/>
    <s v="EUROPE"/>
    <s v="EUROPE INCL TURKEY"/>
    <s v="GB"/>
    <s v="UNITED KINGDOM"/>
    <s v="Export"/>
    <s v="N"/>
    <s v="DDP"/>
    <s v="GB-NELSON  VAT EX"/>
    <n v="43856"/>
    <x v="0"/>
    <n v="2020"/>
    <n v="2020540133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0.2158"/>
    <n v="254.93856"/>
    <n v="24.955320738606002"/>
    <s v="GBP"/>
    <n v="20.796100615505033"/>
    <n v="234.98927"/>
    <n v="-203.10219000000001"/>
    <n v="-16.72907"/>
    <n v="-6.3053699999999999"/>
    <n v="0"/>
    <n v="0"/>
    <n v="0"/>
    <s v=""/>
    <n v="14.516120000000001"/>
    <n v="4.1757499999999999"/>
    <n v="-207.44476000000003"/>
    <n v="-207.93764629837233"/>
    <n v="-212.28021629837232"/>
    <n v="-11.03383"/>
    <n v="-10.022992823113764"/>
    <n v="-27.400770000000001"/>
    <n v="-26.759793003570913"/>
    <n v="-4.9723499999999996"/>
    <n v="-7.4815778890085758"/>
    <n v="-44.26436371569325"/>
    <n v="-5.0987711999999998"/>
    <n v="-5.0737856618764532"/>
    <n v="0"/>
    <n v="0"/>
    <n v="0"/>
    <n v="1.4317122374301721"/>
    <n v="-14.626085875139152"/>
    <n v="-13.703635507885799"/>
    <n v="-20.383441183827831"/>
    <n v="-7.9954327755784885E-2"/>
    <x v="0"/>
    <s v="Y"/>
  </r>
  <r>
    <x v="27"/>
    <x v="27"/>
    <s v="EUROPE"/>
    <s v="EUROPE INCL TURKEY"/>
    <s v="GB"/>
    <s v="UNITED KINGDOM"/>
    <s v="Export"/>
    <s v="N"/>
    <s v="DDP"/>
    <s v="GB-NELSON  VAT EX"/>
    <n v="43858"/>
    <x v="0"/>
    <n v="2020"/>
    <n v="2020540152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3.9015"/>
    <n v="96.861289999999997"/>
    <n v="24.8266783762685"/>
    <s v="GBP"/>
    <n v="20.688898646890451"/>
    <n v="89.59845"/>
    <n v="-77.566469999999995"/>
    <n v="-6.3889699999999996"/>
    <n v="-2.4080699999999999"/>
    <n v="0"/>
    <n v="0"/>
    <n v="0"/>
    <s v=""/>
    <n v="5.5438400000000003"/>
    <n v="1.59476"/>
    <n v="-79.224909999999994"/>
    <n v="-79.413172272900184"/>
    <n v="-81.071612272900182"/>
    <n v="-4.1614699999999996"/>
    <n v="-3.7802271689525062"/>
    <n v="-10.463229999999999"/>
    <n v="-10.218467179891412"/>
    <n v="-1.8981399999999999"/>
    <n v="-2.8560101871836734"/>
    <n v="-16.854704536027594"/>
    <n v="-1.9372258"/>
    <n v="-1.9277328011614134"/>
    <n v="0"/>
    <n v="0"/>
    <n v="0"/>
    <n v="1.4317122374301721"/>
    <n v="-5.5858252943338167"/>
    <n v="-5.2335337353918883"/>
    <n v="-8.226293345481082"/>
    <n v="-8.4928595783527988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39"/>
    <x v="0"/>
    <n v="2020"/>
    <n v="202054002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.1912"/>
    <n v="34.287289999999999"/>
    <n v="28.783823035594398"/>
    <s v="GBP"/>
    <n v="21.164599925541651"/>
    <n v="31.246359999999999"/>
    <n v="-23.233029999999999"/>
    <n v="-1.8588199999999999"/>
    <n v="-0.71633999999999998"/>
    <n v="0"/>
    <n v="0"/>
    <n v="0"/>
    <s v=""/>
    <n v="1.5421899999999999"/>
    <n v="0.39505000000000001"/>
    <n v="-23.870949999999997"/>
    <n v="-23.786161904898577"/>
    <n v="-24.424081904898578"/>
    <n v="-1.14839"/>
    <n v="-1.0431830767861763"/>
    <n v="-2.28599"/>
    <n v="-2.2325146048170565"/>
    <n v="-0.42604999999999998"/>
    <n v="-0.64105025985944342"/>
    <n v="-3.9167479414626758"/>
    <n v="-0.68574579999999996"/>
    <n v="-0.68238543587364686"/>
    <n v="0"/>
    <n v="0"/>
    <n v="0"/>
    <n v="1.4317122374301721"/>
    <n v="-1.7054556172268209"/>
    <n v="-1.5978944984233798"/>
    <n v="3.6661802193417179"/>
    <n v="0.10692534228694417"/>
    <x v="0"/>
    <s v="Y"/>
  </r>
  <r>
    <x v="16"/>
    <x v="16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7.5431999999999997"/>
    <n v="178.26311999999999"/>
    <n v="23.632285052910099"/>
    <s v="EUR"/>
    <n v="17.440799951264939"/>
    <n v="168.72423000000001"/>
    <n v="-149.96776"/>
    <n v="-12.352510000000001"/>
    <n v="-4.6557899999999997"/>
    <n v="0"/>
    <n v="0"/>
    <n v="0"/>
    <s v=""/>
    <n v="10.71851"/>
    <n v="3.0832999999999999"/>
    <n v="-153.17424999999997"/>
    <n v="-153.53819195666568"/>
    <n v="-156.74468195666569"/>
    <n v="-8.2126099999999997"/>
    <n v="-7.4602319492898053"/>
    <n v="-20.230799999999999"/>
    <n v="-19.757547700179312"/>
    <n v="-3.67056"/>
    <n v="-5.5228575092821943"/>
    <n v="-32.740637158751312"/>
    <n v="0"/>
    <n v="0"/>
    <n v="0"/>
    <n v="0"/>
    <n v="0"/>
    <n v="1.5608492918629158"/>
    <n v="-11.773798378380345"/>
    <n v="-11.031238493882158"/>
    <n v="-22.253437609299169"/>
    <n v="-0.1248347813574629"/>
    <x v="0"/>
    <s v="N"/>
  </r>
  <r>
    <x v="20"/>
    <x v="20"/>
    <s v="EUROPE"/>
    <s v="EUROPE INCL TURKEY"/>
    <s v="RO"/>
    <s v="ROMANIA"/>
    <s v="Export"/>
    <s v="N"/>
    <s v="DAP"/>
    <s v="BUCHAREST"/>
    <n v="43860"/>
    <x v="0"/>
    <n v="2020"/>
    <n v="2020540176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3.637"/>
    <n v="93.879649999999998"/>
    <n v="25.8123786407767"/>
    <s v="EUR"/>
    <n v="17.440796378903176"/>
    <n v="84.367949999999993"/>
    <n v="-66.119259999999997"/>
    <n v="-4.1131200000000003"/>
    <n v="-1.96349"/>
    <n v="0"/>
    <n v="0"/>
    <n v="0"/>
    <s v=""/>
    <n v="0.86168"/>
    <n v="0.86248999999999998"/>
    <n v="-70.471699999999984"/>
    <n v="-67.693427133356437"/>
    <n v="-72.045867133356438"/>
    <n v="-4.1925699999999999"/>
    <n v="-3.8084780190017495"/>
    <n v="-6.5946499999999997"/>
    <n v="-6.4403835706441424"/>
    <n v="-1.2194199999999999"/>
    <n v="-1.8347834946081505"/>
    <n v="-12.083645084254041"/>
    <n v="-1.8775930000000001"/>
    <n v="-1.8683922201175835"/>
    <n v="0.02"/>
    <n v="-1.8775930000000001"/>
    <n v="-1.8885378994238509"/>
    <n v="1.9883824726318511"/>
    <n v="-7.2317470529620422"/>
    <n v="-6.7756491070155356"/>
    <n v="-0.78244144416745165"/>
    <n v="-8.3345159911381392E-3"/>
    <x v="1"/>
    <s v="Y"/>
  </r>
  <r>
    <x v="21"/>
    <x v="21"/>
    <s v="EUROPE"/>
    <s v="EUROPE INCL TURKEY"/>
    <s v="IT"/>
    <s v="ITALY"/>
    <s v="Export"/>
    <s v="N"/>
    <s v="DDP"/>
    <s v="IT- RHO VAT EXCLUDED"/>
    <n v="43842"/>
    <x v="0"/>
    <n v="2020"/>
    <n v="202054004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8.521999999999998"/>
    <n v="468.81169999999997"/>
    <n v="25.3110738581147"/>
    <s v="EUR"/>
    <n v="17.824699900080756"/>
    <n v="417.32220000000001"/>
    <n v="-336.72286000000003"/>
    <n v="-20.946580000000001"/>
    <n v="-9.99939"/>
    <n v="0"/>
    <n v="0"/>
    <n v="0"/>
    <s v=""/>
    <n v="4.3879799999999998"/>
    <n v="4.3925599999999996"/>
    <n v="-358.88828999999998"/>
    <n v="-344.73955678792208"/>
    <n v="-366.9049867879221"/>
    <n v="-19.704840000000001"/>
    <n v="-17.89962958470495"/>
    <n v="-33.575859999999999"/>
    <n v="-32.790431200177089"/>
    <n v="-6.20472"/>
    <n v="-9.3358464226149191"/>
    <n v="-60.025907207496957"/>
    <n v="-9.3762340000000002"/>
    <n v="-9.3302875860753467"/>
    <n v="0"/>
    <n v="0"/>
    <n v="0"/>
    <n v="0.875369525435304"/>
    <n v="-16.2135943501127"/>
    <n v="-15.191021654284327"/>
    <n v="17.359496764221248"/>
    <n v="3.7028719130135293E-2"/>
    <x v="0"/>
    <s v="Y"/>
  </r>
  <r>
    <x v="21"/>
    <x v="21"/>
    <s v="EUROPE"/>
    <s v="EUROPE INCL TURKEY"/>
    <s v="IT"/>
    <s v="ITALY"/>
    <s v="Export"/>
    <s v="N"/>
    <s v="DDP"/>
    <s v="IT- RHO VAT EXCLUDED"/>
    <n v="43842"/>
    <x v="0"/>
    <n v="2020"/>
    <n v="2020540048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4.625"/>
    <n v="117.06372"/>
    <n v="25.3110738581147"/>
    <s v="EUR"/>
    <n v="17.824699900080756"/>
    <n v="104.20659000000001"/>
    <n v="-84.080730000000003"/>
    <n v="-5.2304300000000001"/>
    <n v="-2.49688"/>
    <n v="0"/>
    <n v="0"/>
    <n v="0"/>
    <s v=""/>
    <n v="1.0956900000000001"/>
    <n v="1.09684"/>
    <n v="-89.61551"/>
    <n v="-86.082523754416144"/>
    <n v="-91.617303754416142"/>
    <n v="-4.9203599999999996"/>
    <n v="-4.4695933295271031"/>
    <n v="-8.3840000000000003"/>
    <n v="-8.1878759079375687"/>
    <n v="-1.5493399999999999"/>
    <n v="-2.3311930750161487"/>
    <n v="-14.98866231248082"/>
    <n v="-2.3412744000000001"/>
    <n v="-2.329801439460236"/>
    <n v="0"/>
    <n v="0"/>
    <n v="0"/>
    <n v="0.875369525435304"/>
    <n v="-4.0485840551382806"/>
    <n v="-3.7932445281862113"/>
    <n v="4.3347079654565945"/>
    <n v="3.7028619673598231E-2"/>
    <x v="0"/>
    <s v="Y"/>
  </r>
  <r>
    <x v="21"/>
    <x v="21"/>
    <s v="EUROPE"/>
    <s v="EUROPE INCL TURKEY"/>
    <s v="IT"/>
    <s v="ITALY"/>
    <s v="Export"/>
    <s v="N"/>
    <s v="DDP"/>
    <s v="IT- RHO VAT EXCLUDED"/>
    <n v="43852"/>
    <x v="0"/>
    <n v="2020"/>
    <n v="2020540106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22.932500000000001"/>
    <n v="565.27189999999996"/>
    <n v="24.649380137359596"/>
    <s v="EUR"/>
    <n v="17.606700098114032"/>
    <n v="495.13191"/>
    <n v="-416.90408000000002"/>
    <n v="-25.934429999999999"/>
    <n v="-12.380470000000001"/>
    <n v="0"/>
    <n v="0"/>
    <n v="0"/>
    <s v=""/>
    <n v="5.4328900000000004"/>
    <n v="5.4385300000000001"/>
    <n v="-444.34756000000004"/>
    <n v="-426.82973102056809"/>
    <n v="-454.27321102056811"/>
    <n v="-24.404039999999998"/>
    <n v="-22.168323943270941"/>
    <n v="-41.571809999999999"/>
    <n v="-40.599334631245"/>
    <n v="-7.68269"/>
    <n v="-11.559653610889679"/>
    <n v="-74.327312185405617"/>
    <n v="-11.305437999999999"/>
    <n v="-11.250037896509888"/>
    <n v="0"/>
    <n v="0"/>
    <n v="0"/>
    <n v="0.875369525435304"/>
    <n v="-20.07441164204511"/>
    <n v="-18.808341652460605"/>
    <n v="6.6129972450557375"/>
    <n v="1.1698789989482474E-2"/>
    <x v="0"/>
    <s v="Y"/>
  </r>
  <r>
    <x v="23"/>
    <x v="23"/>
    <s v="EUROPE"/>
    <s v="EUROPE INCL TURKEY"/>
    <s v="BE"/>
    <s v="BELGIUM"/>
    <s v="Export"/>
    <s v="N"/>
    <s v="DDP"/>
    <s v="BE- HEIST OP DEN BERG VAT EX"/>
    <n v="43835"/>
    <x v="0"/>
    <n v="2020"/>
    <n v="2020540005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26.684200000000001"/>
    <n v="675.32961"/>
    <n v="25.308220077165796"/>
    <s v="EUR"/>
    <n v="18.077300055118414"/>
    <n v="618.66324999999995"/>
    <n v="-447.76569999999998"/>
    <n v="-28.711089999999999"/>
    <n v="-14.79426"/>
    <n v="0"/>
    <n v="0"/>
    <n v="0"/>
    <s v=""/>
    <n v="-21.88336"/>
    <n v="3.8348100000000001"/>
    <n v="-509.31959999999998"/>
    <n v="-458.42610437210493"/>
    <n v="-519.98000437210499"/>
    <n v="-25.149270000000001"/>
    <n v="-22.845281531122946"/>
    <n v="-33.190109999999997"/>
    <n v="-32.413704920181033"/>
    <n v="-6.4197300000000004"/>
    <n v="-9.6593582554335526"/>
    <n v="-64.918344706737543"/>
    <n v="-13.5065922"/>
    <n v="-13.440405767799962"/>
    <n v="0"/>
    <n v="0"/>
    <n v="0"/>
    <n v="1.3826862538187386"/>
    <n v="-36.895876534149984"/>
    <n v="-34.568896154736805"/>
    <n v="42.42195899862071"/>
    <n v="6.2816672585436772E-2"/>
    <x v="0"/>
    <s v="Y"/>
  </r>
  <r>
    <x v="23"/>
    <x v="23"/>
    <s v="EUROPE"/>
    <s v="EUROPE INCL TURKEY"/>
    <s v="BE"/>
    <s v="BELGIUM"/>
    <s v="Export"/>
    <s v="N"/>
    <s v="DDP"/>
    <s v="BE- HEIST OP DEN BERG VAT EX"/>
    <n v="43853"/>
    <x v="0"/>
    <n v="2020"/>
    <n v="2020540121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7.771799999999999"/>
    <n v="437.2627"/>
    <n v="24.604300524037399"/>
    <s v="EUR"/>
    <n v="17.574500374312404"/>
    <n v="403.89611000000002"/>
    <n v="-320.37423999999999"/>
    <n v="-19.991779999999999"/>
    <n v="-9.6225699999999996"/>
    <n v="0"/>
    <n v="0"/>
    <n v="0"/>
    <s v=""/>
    <n v="2.1631999999999998"/>
    <n v="4.0336400000000001"/>
    <n v="-343.79174999999998"/>
    <n v="-328.00170889457092"/>
    <n v="-351.41921889457092"/>
    <n v="-19.197389999999999"/>
    <n v="-17.438668367422366"/>
    <n v="-31.131699999999999"/>
    <n v="-30.403446612969944"/>
    <n v="-5.7816099999999997"/>
    <n v="-8.6992197932307409"/>
    <n v="-56.541334773623049"/>
    <n v="-8.745254000000001"/>
    <n v="-8.7023995810338981"/>
    <n v="0"/>
    <n v="0"/>
    <n v="0"/>
    <n v="1.3826862538187386"/>
    <n v="-24.572823565615856"/>
    <n v="-23.023043924223007"/>
    <n v="-2.4232971734508766"/>
    <n v="-5.5419709329217349E-3"/>
    <x v="0"/>
    <s v="Y"/>
  </r>
  <r>
    <x v="23"/>
    <x v="23"/>
    <s v="EUROPE"/>
    <s v="EUROPE INCL TURKEY"/>
    <s v="BE"/>
    <s v="BELGIUM"/>
    <s v="Export"/>
    <s v="N"/>
    <s v="DDP"/>
    <s v="BE- HEIST OP DEN BERG VAT EX"/>
    <n v="43853"/>
    <x v="0"/>
    <n v="2020"/>
    <n v="2020540121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3.6815000000000002"/>
    <n v="90.580730000000003"/>
    <n v="24.604300524037399"/>
    <s v="EUR"/>
    <n v="17.574500374312404"/>
    <n v="83.668679999999995"/>
    <n v="-65.033770000000004"/>
    <n v="-4.0890399999999998"/>
    <n v="-2.0072100000000002"/>
    <n v="0"/>
    <n v="0"/>
    <n v="0"/>
    <s v=""/>
    <n v="-0.55872999999999995"/>
    <n v="0.74656"/>
    <n v="-70.942189999999997"/>
    <n v="-66.582093790863098"/>
    <n v="-72.490513790863105"/>
    <n v="-3.8406899999999999"/>
    <n v="-3.488834639087679"/>
    <n v="-5.9058400000000004"/>
    <n v="-5.7676866712946104"/>
    <n v="-1.10697"/>
    <n v="-1.6655871521103349"/>
    <n v="-10.922108462492625"/>
    <n v="-1.8116146000000002"/>
    <n v="-1.8027371344542871"/>
    <n v="0"/>
    <n v="0"/>
    <n v="0"/>
    <n v="1.3826862538187386"/>
    <n v="-5.0903594434336865"/>
    <n v="-4.7693163442660289"/>
    <n v="0.59605426792395644"/>
    <n v="6.5803650282345531E-3"/>
    <x v="0"/>
    <s v="Y"/>
  </r>
  <r>
    <x v="1"/>
    <x v="1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3.1677"/>
    <n v="76.43871"/>
    <n v="24.1307531672003"/>
    <s v="EUR"/>
    <n v="17.730099211424282"/>
    <n v="74.312150000000003"/>
    <n v="-57.58755"/>
    <n v="-3.5823700000000001"/>
    <n v="-1.7101299999999999"/>
    <n v="0"/>
    <n v="0"/>
    <n v="0"/>
    <s v=""/>
    <n v="0.75046999999999997"/>
    <n v="0.75121000000000004"/>
    <n v="-61.378369999999997"/>
    <n v="-58.958594208609128"/>
    <n v="-62.749414208609132"/>
    <n v="-3.4684499999999998"/>
    <n v="-3.1506964904596986"/>
    <n v="-5.7447299999999997"/>
    <n v="-5.610345463335662"/>
    <n v="-1.0627200000000001"/>
    <n v="-1.5990069995489447"/>
    <n v="-10.360048953344304"/>
    <n v="0"/>
    <n v="0"/>
    <n v="0"/>
    <n v="0"/>
    <n v="0"/>
    <n v="0.875369525435304"/>
    <n v="-2.7729080457214126"/>
    <n v="-2.5980239333914517"/>
    <n v="0.7312229046551133"/>
    <n v="9.566133502973995E-3"/>
    <x v="0"/>
    <s v="N"/>
  </r>
  <r>
    <x v="1"/>
    <x v="1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1.2663"/>
    <n v="30.55659"/>
    <n v="24.1307531672003"/>
    <s v="EUR"/>
    <n v="17.730099211424282"/>
    <n v="29.706430000000001"/>
    <n v="-21.248750000000001"/>
    <n v="-1.3624799999999999"/>
    <n v="-0.70206000000000002"/>
    <n v="0"/>
    <n v="0"/>
    <n v="0"/>
    <s v=""/>
    <n v="-1.03844"/>
    <n v="0.18195"/>
    <n v="-24.169780000000003"/>
    <n v="-21.754640172922503"/>
    <n v="-24.675670172922501"/>
    <n v="-1.23414"/>
    <n v="-1.1210773016004072"/>
    <n v="-1.57501"/>
    <n v="-1.5381663208207002"/>
    <n v="-0.30464000000000002"/>
    <n v="-0.45837237686558124"/>
    <n v="-3.1176159992866888"/>
    <n v="0"/>
    <n v="0"/>
    <n v="0"/>
    <n v="0"/>
    <n v="0"/>
    <n v="0.875369525435304"/>
    <n v="-1.1084804300587254"/>
    <n v="-1.038569847792908"/>
    <n v="1.7247339799979018"/>
    <n v="5.644392846184413E-2"/>
    <x v="0"/>
    <s v="N"/>
  </r>
  <r>
    <x v="1"/>
    <x v="1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2.9647999999999999"/>
    <n v="71.032110000000003"/>
    <n v="23.958482865623299"/>
    <s v="EUR"/>
    <n v="17.60359299316568"/>
    <n v="71.032110000000003"/>
    <n v="-53.898919999999997"/>
    <n v="-3.3529"/>
    <n v="-1.6006"/>
    <n v="0"/>
    <n v="0"/>
    <n v="0"/>
    <s v=""/>
    <n v="0.70237000000000005"/>
    <n v="0.70311999999999997"/>
    <n v="-57.446929999999995"/>
    <n v="-55.182145317213291"/>
    <n v="-58.730155317213288"/>
    <n v="-3.2086700000000001"/>
    <n v="-2.9147155957396884"/>
    <n v="-5.3748899999999997"/>
    <n v="-5.249157006060897"/>
    <n v="-0.99346000000000001"/>
    <n v="-1.4947958952234779"/>
    <n v="-9.6586684970240633"/>
    <n v="0"/>
    <n v="0"/>
    <n v="0"/>
    <n v="0"/>
    <n v="0"/>
    <n v="0.875369525435304"/>
    <n v="-2.595295569010589"/>
    <n v="-2.4316132707386982"/>
    <n v="0.21167291502395313"/>
    <n v="2.9799609644701971E-3"/>
    <x v="0"/>
    <s v="N"/>
  </r>
  <r>
    <x v="1"/>
    <x v="1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.7053"/>
    <n v="42.38747"/>
    <n v="24.856285444234398"/>
    <s v="EUR"/>
    <n v="18.077302211896161"/>
    <n v="41.18768"/>
    <n v="-28.61524"/>
    <n v="-1.83483"/>
    <n v="-0.94545999999999997"/>
    <n v="0"/>
    <n v="0"/>
    <n v="0"/>
    <s v=""/>
    <n v="-1.39842"/>
    <n v="0.24503"/>
    <n v="-32.548920000000003"/>
    <n v="-29.296511543588156"/>
    <n v="-33.230191543588155"/>
    <n v="-1.62707"/>
    <n v="-1.478009986804556"/>
    <n v="-2.1209500000000001"/>
    <n v="-2.0713353300262627"/>
    <n v="-0.41019"/>
    <n v="-0.61718672947246833"/>
    <n v="-4.1665320463032867"/>
    <n v="0"/>
    <n v="0"/>
    <n v="0"/>
    <n v="0"/>
    <n v="0"/>
    <n v="0.875369525435304"/>
    <n v="-1.4927676517248238"/>
    <n v="-1.3986205176034479"/>
    <n v="3.5921258925051105"/>
    <n v="8.4744994039632718E-2"/>
    <x v="0"/>
    <s v="N"/>
  </r>
  <r>
    <x v="1"/>
    <x v="1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0.87090000000000001"/>
    <n v="21.647390000000001"/>
    <n v="24.856285444234398"/>
    <s v="EUR"/>
    <n v="18.077302211896161"/>
    <n v="21.034569999999999"/>
    <n v="-14.613849999999999"/>
    <n v="-0.93705000000000005"/>
    <n v="-0.48283999999999999"/>
    <n v="0"/>
    <n v="0"/>
    <n v="0"/>
    <s v=""/>
    <n v="-0.71416999999999997"/>
    <n v="0.12512999999999999"/>
    <n v="-16.622779999999999"/>
    <n v="-14.961776494667379"/>
    <n v="-16.970706494667379"/>
    <n v="-0.83059000000000005"/>
    <n v="-0.75449754155629212"/>
    <n v="-1.0831599999999999"/>
    <n v="-1.0578220024381746"/>
    <n v="-0.20946999999999999"/>
    <n v="-0.31517614818156936"/>
    <n v="-2.1274956921760362"/>
    <n v="0"/>
    <n v="0"/>
    <n v="0"/>
    <n v="0"/>
    <n v="0"/>
    <n v="0.875369525435304"/>
    <n v="-0.76235931970160631"/>
    <n v="-0.71427819666970205"/>
    <n v="1.8349096164868843"/>
    <n v="8.4763549623621329E-2"/>
    <x v="0"/>
    <s v="N"/>
  </r>
  <r>
    <x v="25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.4583999999999999"/>
    <n v="36.875450000000001"/>
    <n v="25.284865688175"/>
    <s v="EUR"/>
    <n v="17.558900089747553"/>
    <n v="34.002470000000002"/>
    <n v="-26.513159999999999"/>
    <n v="-1.6493100000000001"/>
    <n v="-0.78732999999999997"/>
    <n v="0"/>
    <n v="0"/>
    <n v="0"/>
    <s v=""/>
    <n v="0.34549000000000002"/>
    <n v="0.34587000000000001"/>
    <n v="-28.258439999999997"/>
    <n v="-27.144385229583946"/>
    <n v="-28.889665229583947"/>
    <n v="-1.57995"/>
    <n v="-1.435206769623838"/>
    <n v="-2.64405"/>
    <n v="-2.5821986276696482"/>
    <n v="-0.48875999999999997"/>
    <n v="-0.73540599696960818"/>
    <n v="-4.7528113942630945"/>
    <n v="-0.73750900000000008"/>
    <n v="-0.73389498036406131"/>
    <n v="0"/>
    <n v="0"/>
    <n v="0"/>
    <n v="1.840617511701935"/>
    <n v="-2.6843565790661019"/>
    <n v="-2.5150573056078898"/>
    <n v="-1.5978909818992193E-2"/>
    <n v="-4.3332107998660877E-4"/>
    <x v="0"/>
    <s v="Y"/>
  </r>
  <r>
    <x v="25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5.0991"/>
    <n v="128.92991000000001"/>
    <n v="25.284865688175"/>
    <s v="EUR"/>
    <n v="17.558900089747553"/>
    <n v="118.88516"/>
    <n v="-92.699690000000004"/>
    <n v="-5.7665800000000003"/>
    <n v="-2.7528299999999999"/>
    <n v="0"/>
    <n v="0"/>
    <n v="0"/>
    <s v=""/>
    <n v="1.2079800000000001"/>
    <n v="1.2092700000000001"/>
    <n v="-98.801850000000002"/>
    <n v="-94.90668392688805"/>
    <n v="-101.00884392688805"/>
    <n v="-5.5101000000000004"/>
    <n v="-5.0053057510075067"/>
    <n v="-9.2435500000000008"/>
    <n v="-9.0273187438950764"/>
    <n v="-1.70824"/>
    <n v="-2.5702797697507234"/>
    <n v="-16.602904264653308"/>
    <n v="-2.5785982000000001"/>
    <n v="-2.5659622802647881"/>
    <n v="0"/>
    <n v="0"/>
    <n v="0"/>
    <n v="1.840617511701935"/>
    <n v="-9.3854927539193369"/>
    <n v="-8.7935605506206738"/>
    <n v="-4.1361022426810834E-2"/>
    <n v="-3.2080238345633555E-4"/>
    <x v="0"/>
    <s v="Y"/>
  </r>
  <r>
    <x v="25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6.491"/>
    <n v="414.16737999999998"/>
    <n v="25.114752087114301"/>
    <s v="EUR"/>
    <n v="17.440799162543506"/>
    <n v="376.42759000000001"/>
    <n v="-299.80005999999997"/>
    <n v="-18.649719999999999"/>
    <n v="-8.9029399999999992"/>
    <n v="0"/>
    <n v="0"/>
    <n v="0"/>
    <s v=""/>
    <n v="3.90686"/>
    <n v="3.9108999999999998"/>
    <n v="-319.53495999999996"/>
    <n v="-306.93769888207896"/>
    <n v="-326.67259888207894"/>
    <n v="-17.913129999999999"/>
    <n v="-16.272062686257073"/>
    <n v="-29.90138"/>
    <n v="-29.201907074914871"/>
    <n v="-5.5288899999999996"/>
    <n v="-8.3189681287038564"/>
    <n v="-53.792937889875802"/>
    <n v="-8.283347599999999"/>
    <n v="-8.242756663648434"/>
    <n v="0"/>
    <n v="0"/>
    <n v="0"/>
    <n v="1.840617511701935"/>
    <n v="-30.35362338547661"/>
    <n v="-28.439255366689324"/>
    <n v="-2.9801688022925248"/>
    <n v="-7.195566203916216E-3"/>
    <x v="0"/>
    <s v="Y"/>
  </r>
  <r>
    <x v="27"/>
    <x v="27"/>
    <s v="EUROPE"/>
    <s v="EUROPE INCL TURKEY"/>
    <s v="GB"/>
    <s v="UNITED KINGDOM"/>
    <s v="Export"/>
    <s v="N"/>
    <s v="DDP"/>
    <s v="GB-NELSON  VAT EX"/>
    <n v="43858"/>
    <x v="0"/>
    <n v="2020"/>
    <n v="2020540152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1.837300000000001"/>
    <n v="293.88085999999998"/>
    <n v="24.8266792308372"/>
    <s v="GBP"/>
    <n v="20.688898646890451"/>
    <n v="271.8449"/>
    <n v="-215.19757000000001"/>
    <n v="-13.386839999999999"/>
    <n v="-6.3905500000000002"/>
    <n v="0"/>
    <n v="0"/>
    <n v="0"/>
    <s v=""/>
    <n v="2.8043300000000002"/>
    <n v="2.8072400000000002"/>
    <n v="-229.36339000000001"/>
    <n v="-220.32099306722995"/>
    <n v="-234.48681306722995"/>
    <n v="-12.963789999999999"/>
    <n v="-11.776144288098873"/>
    <n v="-21.46688"/>
    <n v="-20.96471249649175"/>
    <n v="-3.9708899999999998"/>
    <n v="-5.9747449040564851"/>
    <n v="-38.715601688647105"/>
    <n v="-5.8776171999999995"/>
    <n v="-5.8488150782993404"/>
    <n v="0"/>
    <n v="0"/>
    <n v="0"/>
    <n v="1.4317122374301721"/>
    <n v="-16.947607268132177"/>
    <n v="-15.878741224132872"/>
    <n v="-1.0491110583092791"/>
    <n v="-3.5698516000983497E-3"/>
    <x v="0"/>
    <s v="Y"/>
  </r>
  <r>
    <x v="21"/>
    <x v="21"/>
    <s v="EUROPE"/>
    <s v="EUROPE INCL TURKEY"/>
    <s v="IT"/>
    <s v="ITALY"/>
    <s v="Export"/>
    <s v="N"/>
    <s v="DDP"/>
    <s v="IT- RHO VAT EXCLUDED"/>
    <n v="43842"/>
    <x v="0"/>
    <n v="2020"/>
    <n v="2020540048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22.701699999999999"/>
    <n v="586.74402999999995"/>
    <n v="25.845819035578799"/>
    <s v="EUR"/>
    <n v="17.824699900080756"/>
    <n v="523.15440999999998"/>
    <n v="-430.89316000000002"/>
    <n v="-25.197330000000001"/>
    <n v="-8.8024100000000001"/>
    <n v="0"/>
    <n v="0"/>
    <n v="0"/>
    <s v=""/>
    <n v="10.264469999999999"/>
    <n v="10.226889999999999"/>
    <n v="-444.40154000000001"/>
    <n v="-441.15186299304776"/>
    <n v="-454.66024299304775"/>
    <n v="-23.901959999999999"/>
    <n v="-21.712240766656027"/>
    <n v="-43.993650000000002"/>
    <n v="-42.96452134270487"/>
    <n v="-8.0538100000000004"/>
    <n v="-12.118054203400035"/>
    <n v="-76.794816312760929"/>
    <n v="-11.734880599999999"/>
    <n v="-11.677376096443028"/>
    <n v="0"/>
    <n v="0"/>
    <n v="0"/>
    <n v="0.875369525435304"/>
    <n v="-19.872376355574641"/>
    <n v="-18.619048498491875"/>
    <n v="24.992546099256376"/>
    <n v="4.2595313836011894E-2"/>
    <x v="0"/>
    <s v="Y"/>
  </r>
  <r>
    <x v="23"/>
    <x v="23"/>
    <s v="EUROPE"/>
    <s v="EUROPE INCL TURKEY"/>
    <s v="BE"/>
    <s v="BELGIUM"/>
    <s v="Export"/>
    <s v="N"/>
    <s v="DDP"/>
    <s v="BE- HEIST OP DEN BERG VAT EX"/>
    <n v="43853"/>
    <x v="0"/>
    <n v="2020"/>
    <n v="2020540119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8.1805000000000003"/>
    <n v="208.46397999999999"/>
    <n v="25.483026595206798"/>
    <s v="EUR"/>
    <n v="17.574500348832437"/>
    <n v="192.40667999999999"/>
    <n v="-155.2713"/>
    <n v="-9.0798000000000005"/>
    <n v="-3.1719400000000002"/>
    <n v="0"/>
    <n v="0"/>
    <n v="0"/>
    <s v=""/>
    <n v="3.6988799999999999"/>
    <n v="3.68519"/>
    <n v="-160.13897"/>
    <n v="-158.96799862024361"/>
    <n v="-163.83566862024361"/>
    <n v="-8.7947900000000008"/>
    <n v="-7.9890769615620973"/>
    <n v="-15.856299999999999"/>
    <n v="-15.485378907327108"/>
    <n v="-2.9042400000000002"/>
    <n v="-4.3698246841783597"/>
    <n v="-27.844280553067563"/>
    <n v="-4.1692796000000003"/>
    <n v="-4.1488488549621509"/>
    <n v="0"/>
    <n v="0"/>
    <n v="0"/>
    <n v="1.3826862538187386"/>
    <n v="-11.311064899364192"/>
    <n v="-10.597689081697203"/>
    <n v="2.0374928900294673"/>
    <n v="9.7738366600765621E-3"/>
    <x v="0"/>
    <s v="Y"/>
  </r>
  <r>
    <x v="1"/>
    <x v="1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6.3704999999999998"/>
    <n v="157.13448"/>
    <n v="24.4688724925063"/>
    <s v="EUR"/>
    <n v="17.60359299316568"/>
    <n v="157.13448"/>
    <n v="-121.00619"/>
    <n v="-6.9830500000000004"/>
    <n v="-2.4013100000000001"/>
    <n v="0"/>
    <n v="0"/>
    <n v="0"/>
    <s v=""/>
    <n v="3.5148199999999998"/>
    <n v="2.2040899999999999"/>
    <n v="-124.67164000000002"/>
    <n v="-123.88710498953083"/>
    <n v="-127.55255498953083"/>
    <n v="-6.8132000000000001"/>
    <n v="-6.1890254519453993"/>
    <n v="-11.989739999999999"/>
    <n v="-11.709268044899259"/>
    <n v="-2.2004600000000001"/>
    <n v="-3.3108918080279568"/>
    <n v="-21.209185304872616"/>
    <n v="0"/>
    <n v="0"/>
    <n v="0"/>
    <n v="0"/>
    <n v="0"/>
    <n v="0.875369525435304"/>
    <n v="-5.5765415617856036"/>
    <n v="-5.224835517148164"/>
    <n v="3.1479041884483836"/>
    <n v="2.0033185513761102E-2"/>
    <x v="0"/>
    <s v="N"/>
  </r>
  <r>
    <x v="27"/>
    <x v="27"/>
    <s v="EUROPE"/>
    <s v="EUROPE INCL TURKEY"/>
    <s v="GB"/>
    <s v="UNITED KINGDOM"/>
    <s v="Export"/>
    <s v="N"/>
    <s v="DDP"/>
    <s v="GB-NELSON  VAT EX"/>
    <n v="43858"/>
    <x v="0"/>
    <n v="2020"/>
    <n v="2020540152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5.9561000000000002"/>
    <n v="151.56709000000001"/>
    <n v="25.447357862804598"/>
    <s v="GBP"/>
    <n v="20.688898646890451"/>
    <n v="140.44266999999999"/>
    <n v="-113.05070000000001"/>
    <n v="-6.6108599999999997"/>
    <n v="-2.3094399999999999"/>
    <n v="0"/>
    <n v="0"/>
    <n v="0"/>
    <s v=""/>
    <n v="2.6930100000000001"/>
    <n v="2.6831800000000001"/>
    <n v="-116.59481"/>
    <n v="-115.74221070872451"/>
    <n v="-119.28632070872452"/>
    <n v="-6.5017899999999997"/>
    <n v="-5.9061445125937997"/>
    <n v="-11.546390000000001"/>
    <n v="-11.276289182329588"/>
    <n v="-2.11557"/>
    <n v="-3.1831632396452125"/>
    <n v="-20.3655969345686"/>
    <n v="-3.0313418000000003"/>
    <n v="-3.0164872981723048"/>
    <n v="0"/>
    <n v="0"/>
    <n v="0"/>
    <n v="1.4317122374301721"/>
    <n v="-8.5274212573578474"/>
    <n v="-7.9896066336966856"/>
    <n v="0.90907842483790002"/>
    <n v="5.9978615729700951E-3"/>
    <x v="0"/>
    <s v="Y"/>
  </r>
  <r>
    <x v="7"/>
    <x v="7"/>
    <s v="MEA"/>
    <s v="EGYPT"/>
    <s v="EG"/>
    <s v="EGYPT"/>
    <s v="Local"/>
    <s v="N"/>
    <s v="DDP"/>
    <s v="EG-10TH OF RAMADAN"/>
    <n v="43845"/>
    <x v="0"/>
    <n v="2020"/>
    <n v="2020540074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1.7137"/>
    <n v="55.695250000000001"/>
    <n v="32.5"/>
    <s v="EGP"/>
    <n v="1"/>
    <n v="55.607570000000003"/>
    <n v="-20.88852"/>
    <n v="-4.5612899999999996"/>
    <n v="-13.826280000000001"/>
    <n v="0"/>
    <n v="0"/>
    <n v="0"/>
    <s v=""/>
    <n v="13.99769"/>
    <n v="-16.716159999999999"/>
    <n v="-41.994559999999993"/>
    <n v="-21.385833818219666"/>
    <n v="-42.491873818219666"/>
    <n v="-1.8016799999999999"/>
    <n v="-1.6366235214379419"/>
    <n v="-3.65042"/>
    <n v="-3.5650269527496969"/>
    <n v="-0.66293000000000002"/>
    <n v="-0.99746848672367305"/>
    <n v="-6.1991189609113126"/>
    <n v="0"/>
    <n v="0"/>
    <n v="0.01"/>
    <n v="-0.55695250000000007"/>
    <n v="-0.56019909768989473"/>
    <n v="0.17066029370754746"/>
    <n v="-0.29246054532662408"/>
    <n v="-0.2740153960401549"/>
    <n v="6.1700427271389726"/>
    <n v="0.11078220722842563"/>
    <x v="1"/>
    <s v="N"/>
  </r>
  <r>
    <x v="7"/>
    <x v="7"/>
    <s v="MEA"/>
    <s v="EGYPT"/>
    <s v="EG"/>
    <s v="EGYPT"/>
    <s v="Local"/>
    <s v="N"/>
    <s v="DDP"/>
    <s v="EG-10TH OF RAMADAN"/>
    <n v="43859"/>
    <x v="0"/>
    <n v="2020"/>
    <n v="2020540165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4.1192000000000002"/>
    <n v="133.874"/>
    <n v="32.5"/>
    <s v="EGP"/>
    <n v="1"/>
    <n v="132.874"/>
    <n v="-50.209479999999999"/>
    <n v="-10.96391"/>
    <n v="-33.234070000000003"/>
    <n v="0"/>
    <n v="0"/>
    <n v="0"/>
    <s v=""/>
    <n v="33.646059999999999"/>
    <n v="-40.18045"/>
    <n v="-100.94185"/>
    <n v="-51.404867141340027"/>
    <n v="-102.13723714134002"/>
    <n v="-4.33066"/>
    <n v="-3.9339172435451566"/>
    <n v="-8.7744700000000009"/>
    <n v="-8.5692117745611842"/>
    <n v="-1.5934699999999999"/>
    <n v="-2.3975926712316098"/>
    <n v="-14.900721689337951"/>
    <n v="0"/>
    <n v="0"/>
    <n v="0.01"/>
    <n v="-1.33874"/>
    <n v="-1.3465438076700786"/>
    <n v="0.17066029370754746"/>
    <n v="-0.7029838818401295"/>
    <n v="-0.65864749919391141"/>
    <n v="14.830849862458033"/>
    <n v="0.11078215234069373"/>
    <x v="1"/>
    <s v="N"/>
  </r>
  <r>
    <x v="4"/>
    <x v="4"/>
    <s v="MEA"/>
    <s v="EGYPT"/>
    <s v="EG"/>
    <s v="EGYPT"/>
    <s v="Local"/>
    <s v="N"/>
    <s v="DDP"/>
    <s v="EG-6TH OF OCTOBER"/>
    <n v="43839"/>
    <x v="0"/>
    <n v="2020"/>
    <n v="2020540026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4.0084999999999997"/>
    <n v="136.28899999999999"/>
    <n v="34"/>
    <s v="EGP"/>
    <n v="1"/>
    <n v="134.99182999999999"/>
    <n v="-39.960909999999998"/>
    <n v="-9.6815599999999993"/>
    <n v="-30.95194"/>
    <n v="0"/>
    <n v="0"/>
    <n v="0"/>
    <s v=""/>
    <n v="15.743729999999999"/>
    <n v="-22.325749999999999"/>
    <n v="-87.176429999999996"/>
    <n v="-40.912299219132443"/>
    <n v="-88.127819219132448"/>
    <n v="-3.2197200000000001"/>
    <n v="-2.9247532771880529"/>
    <n v="-5.4953900000000004"/>
    <n v="-5.3668381900907729"/>
    <n v="-1.0028600000000001"/>
    <n v="-1.5089394756545982"/>
    <n v="-9.800530942933424"/>
    <n v="0"/>
    <n v="0"/>
    <n v="0.01"/>
    <n v="-1.3628899999999999"/>
    <n v="-1.3708345832913587"/>
    <n v="0.17066029370754746"/>
    <n v="-0.68409178732670395"/>
    <n v="-0.64094690729238535"/>
    <n v="36.348868347350376"/>
    <n v="0.2667043440582173"/>
    <x v="1"/>
    <s v="N"/>
  </r>
  <r>
    <x v="4"/>
    <x v="4"/>
    <s v="MEA"/>
    <s v="EGYPT"/>
    <s v="EG"/>
    <s v="EGYPT"/>
    <s v="Local"/>
    <s v="N"/>
    <s v="DDP"/>
    <s v="EG-6TH OF OCTOBER"/>
    <n v="43856"/>
    <x v="0"/>
    <n v="2020"/>
    <n v="2020540131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2166000000000001"/>
    <n v="109.3644"/>
    <n v="34"/>
    <s v="EGP"/>
    <n v="1"/>
    <n v="108.39462"/>
    <n v="-32.066420000000001"/>
    <n v="-7.7689199999999996"/>
    <n v="-24.837219999999999"/>
    <n v="0"/>
    <n v="0"/>
    <n v="0"/>
    <s v=""/>
    <n v="12.63348"/>
    <n v="-17.915179999999999"/>
    <n v="-69.954260000000005"/>
    <n v="-32.829857226133562"/>
    <n v="-70.717697226133566"/>
    <n v="-2.58365"/>
    <n v="-2.3469552646214304"/>
    <n v="-4.4097499999999998"/>
    <n v="-4.3065942014584557"/>
    <n v="-0.80474000000000001"/>
    <n v="-1.2108409485254983"/>
    <n v="-7.864390414605384"/>
    <n v="0"/>
    <n v="0"/>
    <n v="0.01"/>
    <n v="-1.0936440000000001"/>
    <n v="-1.1000190895883708"/>
    <n v="0.17066029370754746"/>
    <n v="-0.54894590073969718"/>
    <n v="-0.51432451590287809"/>
    <n v="29.167968753769802"/>
    <n v="0.26670441893129576"/>
    <x v="1"/>
    <s v="N"/>
  </r>
  <r>
    <x v="4"/>
    <x v="4"/>
    <s v="MEA"/>
    <s v="EGYPT"/>
    <s v="EG"/>
    <s v="EGYPT"/>
    <s v="Local"/>
    <s v="N"/>
    <s v="DDP"/>
    <s v="EG-6TH OF OCTOBER"/>
    <n v="43859"/>
    <x v="0"/>
    <n v="2020"/>
    <n v="2020540160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4.4641999999999999"/>
    <n v="151.78280000000001"/>
    <n v="34"/>
    <s v="EGP"/>
    <n v="1"/>
    <n v="150.42943"/>
    <n v="-44.503799999999998"/>
    <n v="-10.78219"/>
    <n v="-34.470660000000002"/>
    <n v="0"/>
    <n v="0"/>
    <n v="0"/>
    <s v=""/>
    <n v="17.533529999999999"/>
    <n v="-24.86382"/>
    <n v="-97.086940000000013"/>
    <n v="-45.563346329911568"/>
    <n v="-98.146486329911568"/>
    <n v="-3.58575"/>
    <n v="-3.2572503396807981"/>
    <n v="-6.12012"/>
    <n v="-5.9769540913271557"/>
    <n v="-1.11687"/>
    <n v="-1.6804830506494934"/>
    <n v="-10.914687481657447"/>
    <n v="0"/>
    <n v="0"/>
    <n v="0.01"/>
    <n v="-1.5178280000000002"/>
    <n v="-1.5266757507120579"/>
    <n v="0.17066029370754746"/>
    <n v="-0.76186168316923331"/>
    <n v="-0.71381194549948024"/>
    <n v="40.481138492219458"/>
    <n v="0.26670438608471747"/>
    <x v="1"/>
    <s v="N"/>
  </r>
  <r>
    <x v="4"/>
    <x v="4"/>
    <s v="MEA"/>
    <s v="EGYPT"/>
    <s v="EG"/>
    <s v="EGYPT"/>
    <s v="Local"/>
    <s v="N"/>
    <s v="DDP"/>
    <s v="EG-6TH OF OCTOBER"/>
    <n v="43859"/>
    <x v="0"/>
    <n v="2020"/>
    <n v="2020540162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4.0472999999999999"/>
    <n v="137.60820000000001"/>
    <n v="34"/>
    <s v="EGP"/>
    <n v="1"/>
    <n v="136.37806"/>
    <n v="-40.347709999999999"/>
    <n v="-9.7752700000000008"/>
    <n v="-31.251539999999999"/>
    <n v="0"/>
    <n v="0"/>
    <n v="0"/>
    <s v=""/>
    <n v="15.89612"/>
    <n v="-22.54185"/>
    <n v="-88.02024999999999"/>
    <n v="-41.308308152311405"/>
    <n v="-88.98084815231141"/>
    <n v="-3.2508900000000001"/>
    <n v="-2.9530677143595927"/>
    <n v="-5.5485800000000003"/>
    <n v="-5.4187839343110973"/>
    <n v="-1.01257"/>
    <n v="-1.5235494933127021"/>
    <n v="-9.8954011419833918"/>
    <n v="0"/>
    <n v="0"/>
    <n v="0.01"/>
    <n v="-1.376082"/>
    <n v="-1.3841034823388092"/>
    <n v="0.17066029370754746"/>
    <n v="-0.69071340672255677"/>
    <n v="-0.64715090878993919"/>
    <n v="36.700696314576462"/>
    <n v="0.26670428299023213"/>
    <x v="1"/>
    <s v="N"/>
  </r>
  <r>
    <x v="4"/>
    <x v="4"/>
    <s v="MEA"/>
    <s v="EGYPT"/>
    <s v="EG"/>
    <s v="EGYPT"/>
    <s v="Local"/>
    <s v="N"/>
    <s v="DDP"/>
    <s v="EG-6TH OF OCTOBER"/>
    <n v="43859"/>
    <x v="0"/>
    <n v="2020"/>
    <n v="2020540163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1.6318999999999999"/>
    <n v="55.4846"/>
    <n v="34"/>
    <s v="EGP"/>
    <n v="1"/>
    <n v="54.982439999999997"/>
    <n v="-16.26848"/>
    <n v="-3.9414600000000002"/>
    <n v="-12.60084"/>
    <n v="0"/>
    <n v="0"/>
    <n v="0"/>
    <s v=""/>
    <n v="6.4094199999999999"/>
    <n v="-9.0890299999999993"/>
    <n v="-35.490389999999998"/>
    <n v="-16.655799920484089"/>
    <n v="-35.877709920484094"/>
    <n v="-1.3107800000000001"/>
    <n v="-1.1906961166413712"/>
    <n v="-2.2372299999999998"/>
    <n v="-2.1848952310967515"/>
    <n v="-0.40827000000000002"/>
    <n v="-0.61429782793760124"/>
    <n v="-3.989889175675724"/>
    <n v="0"/>
    <n v="0"/>
    <n v="0.01"/>
    <n v="-0.55484600000000006"/>
    <n v="-0.55808031844160377"/>
    <n v="0.17066029370754746"/>
    <n v="-0.27850053330134666"/>
    <n v="-0.26093582587263153"/>
    <n v="14.797984759525946"/>
    <n v="0.26670436048067292"/>
    <x v="1"/>
    <s v="N"/>
  </r>
  <r>
    <x v="9"/>
    <x v="9"/>
    <s v="MEA"/>
    <s v="EGYPT"/>
    <s v="EG"/>
    <s v="EGYPT"/>
    <s v="Local"/>
    <s v="N"/>
    <s v="DDP"/>
    <s v="EG- 6TH OF OCTOBER"/>
    <n v="43845"/>
    <x v="0"/>
    <n v="2020"/>
    <n v="2020540068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5952999999999999"/>
    <n v="128.53198"/>
    <n v="35.750001390704497"/>
    <s v="EGP"/>
    <n v="1"/>
    <n v="128.31698"/>
    <n v="-43.823599999999999"/>
    <n v="-9.5694700000000008"/>
    <n v="-29.007200000000001"/>
    <n v="0"/>
    <n v="0"/>
    <n v="0"/>
    <s v=""/>
    <n v="29.366800000000001"/>
    <n v="-35.070099999999996"/>
    <n v="-88.103570000000005"/>
    <n v="-44.866952130458806"/>
    <n v="-89.14692213045879"/>
    <n v="-3.8017500000000002"/>
    <n v="-3.4534620313411351"/>
    <n v="-7.66"/>
    <n v="-7.4808121964219678"/>
    <n v="-1.39175"/>
    <n v="-2.0940774537246343"/>
    <n v="-13.028351681487738"/>
    <n v="0"/>
    <n v="0"/>
    <n v="0"/>
    <n v="0"/>
    <n v="0"/>
    <n v="0.17066029370754746"/>
    <n v="-0.61357495396674533"/>
    <n v="-0.57487748928235327"/>
    <n v="25.781828698771122"/>
    <n v="0.20058687883568838"/>
    <x v="0"/>
    <s v="N"/>
  </r>
  <r>
    <x v="29"/>
    <x v="1"/>
    <s v="EUROPE"/>
    <s v="EUROPE INCL TURKEY"/>
    <s v="GB"/>
    <s v="UNITED KINGDOM"/>
    <s v="Export"/>
    <s v="Y"/>
    <s v="CIF"/>
    <s v="GB- FELIXSTOWE PORT"/>
    <n v="43852"/>
    <x v="0"/>
    <n v="2020"/>
    <n v="2020540102"/>
    <s v="ZH"/>
    <s v="manufactured"/>
    <s v="BOPP"/>
    <s v="D114"/>
    <n v="20"/>
    <s v="D11420"/>
    <s v="1"/>
    <s v="EG"/>
    <s v="L2"/>
    <s v="FERT"/>
    <s v="1D114201"/>
    <s v="WHITE"/>
    <s v="STANDARD"/>
    <s v="ALIMENTARY PACKING"/>
    <s v="FLEXIBLE PACKAGING"/>
    <s v="STANDARD WHITE FILM"/>
    <n v="4.6656000000000004"/>
    <n v="154.92698999999999"/>
    <n v="33.206230709876493"/>
    <s v="EUR"/>
    <n v="17.606700615335466"/>
    <n v="151.70426"/>
    <n v="-48.307160000000003"/>
    <n v="-9.2711500000000004"/>
    <n v="-29.644200000000001"/>
    <n v="0"/>
    <n v="0"/>
    <n v="0"/>
    <s v=""/>
    <n v="30.727429999999998"/>
    <n v="-47.547739999999997"/>
    <n v="-104.04282000000001"/>
    <n v="-49.457256712785224"/>
    <n v="-105.19291671278523"/>
    <n v="-5.00718"/>
    <n v="-4.5484595289250223"/>
    <n v="-6.1418400000000002"/>
    <n v="-5.9981660026726242"/>
    <n v="-1.1405799999999999"/>
    <n v="-1.7161579753326699"/>
    <n v="-12.262783506930317"/>
    <n v="0"/>
    <n v="0"/>
    <n v="0"/>
    <n v="0"/>
    <n v="0"/>
    <n v="1.4317122374301721"/>
    <n v="-6.6797966149542116"/>
    <n v="-6.2585095465447633"/>
    <n v="31.212780233739672"/>
    <n v="0.20146767347471009"/>
    <x v="0"/>
    <s v="N"/>
  </r>
  <r>
    <x v="29"/>
    <x v="1"/>
    <s v="EUROPE"/>
    <s v="EUROPE INCL TURKEY"/>
    <s v="GB"/>
    <s v="UNITED KINGDOM"/>
    <s v="Export"/>
    <s v="Y"/>
    <s v="CIF"/>
    <s v="GB- FELIXSTOWE PORT"/>
    <n v="43852"/>
    <x v="0"/>
    <n v="2020"/>
    <n v="2020540102"/>
    <s v="ZH"/>
    <s v="manufactured"/>
    <s v="BOPP"/>
    <s v="D114"/>
    <n v="35"/>
    <s v="D11435"/>
    <s v="1"/>
    <s v="EG"/>
    <s v="L2"/>
    <s v="FERT"/>
    <s v="1D114351"/>
    <s v="WHITE"/>
    <s v="STANDARD"/>
    <s v="ALIMENTARY PACKING"/>
    <s v="FLEXIBLE PACKAGING"/>
    <s v="STANDARD WHITE FILM"/>
    <n v="6.0667999999999997"/>
    <n v="188.85140000000001"/>
    <n v="31.128670364767199"/>
    <s v="EUR"/>
    <n v="17.606700615335466"/>
    <n v="184.661"/>
    <n v="-73.769189999999995"/>
    <n v="-9.0242799999999992"/>
    <n v="-51.725140000000003"/>
    <n v="0"/>
    <n v="0"/>
    <n v="0"/>
    <s v=""/>
    <n v="29.502829999999999"/>
    <n v="-38.125259999999997"/>
    <n v="-143.14103999999998"/>
    <n v="-75.525486642647337"/>
    <n v="-144.89733664264733"/>
    <n v="-6.5209799999999998"/>
    <n v="-5.923576467977882"/>
    <n v="-10.415760000000001"/>
    <n v="-10.172107629634997"/>
    <n v="-1.8874299999999999"/>
    <n v="-2.8398955333094928"/>
    <n v="-18.935579630922369"/>
    <n v="0"/>
    <n v="0"/>
    <n v="0"/>
    <n v="0"/>
    <n v="0"/>
    <n v="1.4317122374301721"/>
    <n v="-8.6859118020413675"/>
    <n v="-8.1381013625209544"/>
    <n v="16.880382363909355"/>
    <n v="8.9384470350282574E-2"/>
    <x v="0"/>
    <s v="N"/>
  </r>
  <r>
    <x v="13"/>
    <x v="13"/>
    <s v="AMERICAS"/>
    <s v="USA-CANADA"/>
    <s v="US"/>
    <s v="USA"/>
    <s v="Export"/>
    <s v="Y"/>
    <s v="CIF"/>
    <s v="US- CHICAGO"/>
    <n v="43857"/>
    <x v="0"/>
    <n v="2020"/>
    <n v="2020540139"/>
    <s v="ZH"/>
    <s v="manufactured"/>
    <s v="BOPP"/>
    <s v="D404"/>
    <n v="18"/>
    <s v="D40418"/>
    <s v="1"/>
    <s v="EG"/>
    <s v="L3"/>
    <s v="FERT"/>
    <s v="1D404181"/>
    <s v="TRASPARENT METALL.COMMODITIES"/>
    <s v="VALUE ADDED"/>
    <s v="ALIMENTARY PACKING"/>
    <s v="FLEXIBLE PACKAGING"/>
    <s v="EXTRUSION GRADE COEX FILMS"/>
    <n v="170.7405"/>
    <n v="5434.8695699999998"/>
    <n v="31.831178461675499"/>
    <s v="USD"/>
    <n v="15.836400176820357"/>
    <n v="4826.1723199999997"/>
    <n v="-3476.9562900000001"/>
    <n v="-457.65890000000002"/>
    <n v="-144.44264000000001"/>
    <n v="0"/>
    <n v="0"/>
    <n v="0"/>
    <s v=""/>
    <n v="448.42108999999999"/>
    <n v="0"/>
    <n v="-3630.6367400000004"/>
    <n v="-3559.7356543763553"/>
    <n v="-3713.4161043763552"/>
    <n v="-179.74482"/>
    <n v="-163.277940737883"/>
    <n v="-250.39906999999999"/>
    <n v="-244.54156877659506"/>
    <n v="-55.631230000000002"/>
    <n v="-83.704763402888091"/>
    <n v="-491.52427291736615"/>
    <n v="0"/>
    <n v="0"/>
    <n v="0"/>
    <n v="0"/>
    <n v="0"/>
    <n v="2.663339673884118"/>
    <n v="-454.73994758881122"/>
    <n v="-426.06002356545537"/>
    <n v="803.86916914082326"/>
    <n v="0.14790956043878406"/>
    <x v="0"/>
    <s v="N"/>
  </r>
  <r>
    <x v="38"/>
    <x v="36"/>
    <s v="MEA"/>
    <s v="NORTH AFRICA"/>
    <s v="MA"/>
    <s v="MOROCCO"/>
    <s v="Export"/>
    <s v="N"/>
    <s v="CPT"/>
    <s v="MA- CASABLANCA"/>
    <n v="43839"/>
    <x v="0"/>
    <n v="2020"/>
    <n v="2020540028"/>
    <s v="ZH"/>
    <s v="manufactured"/>
    <s v="BOPP"/>
    <s v="D408"/>
    <n v="25"/>
    <s v="D40825"/>
    <s v="1"/>
    <s v="EG"/>
    <s v="L2"/>
    <s v="FERT"/>
    <s v="1D408251"/>
    <s v="TRANSPARENT COMMODITIES"/>
    <s v="STANDARD"/>
    <s v="ALIMENTARY PACKING"/>
    <s v="FLEXIBLE PACKAGING"/>
    <s v="STANDARD GRADE COEX"/>
    <n v="3.8199999999999998E-2"/>
    <n v="6.1199999999999996E-3"/>
    <n v="0.16020942408376998"/>
    <s v="USD"/>
    <n v="16.105263157894736"/>
    <n v="-79.99391"/>
    <n v="-0.64395999999999998"/>
    <n v="-7.6819999999999999E-2"/>
    <n v="-5.79E-3"/>
    <n v="0"/>
    <n v="0"/>
    <n v="0"/>
    <s v=""/>
    <n v="8.2100000000000003E-3"/>
    <n v="6.4599999999999996E-3"/>
    <n v="-0.71189999999999987"/>
    <n v="-0.65929139764716382"/>
    <n v="-0.72723139764716382"/>
    <n v="-6.123E-2"/>
    <n v="-5.5620564260937116E-2"/>
    <n v="-6.8150000000000002E-2"/>
    <n v="-6.6555789972083182E-2"/>
    <n v="-1.251E-2"/>
    <n v="-1.8822999063118503E-2"/>
    <n v="-0.1409993532961388"/>
    <n v="-1.2239999999999999E-4"/>
    <n v="-1.2180020256913622E-4"/>
    <n v="0"/>
    <n v="0"/>
    <n v="0"/>
    <n v="1.0462953601629201"/>
    <n v="-3.9968482758223546E-2"/>
    <n v="-3.7447716648026493E-2"/>
    <n v="-0.8996802677938982"/>
    <n v="-147.00657970488533"/>
    <x v="0"/>
    <s v="Y"/>
  </r>
  <r>
    <x v="17"/>
    <x v="17"/>
    <s v="EUROPE"/>
    <s v="EUROPE INCL TURKEY"/>
    <s v="DE"/>
    <s v="GERMANY"/>
    <s v="Export"/>
    <s v="N"/>
    <s v="DAP"/>
    <s v="DE-WICKEDE, RUHR"/>
    <n v="43844"/>
    <x v="0"/>
    <n v="2020"/>
    <n v="2020540066"/>
    <s v="ZH"/>
    <s v="manufactured"/>
    <s v="BOPP"/>
    <s v="D445"/>
    <n v="10"/>
    <s v="D44510"/>
    <s v="1"/>
    <s v="EG"/>
    <s v="L3"/>
    <s v="FERT"/>
    <s v="1D445101"/>
    <s v="TRANSPARENT SPECIALTIES"/>
    <s v="VALUE ADDED"/>
    <s v="ALIMENTARY PACKING"/>
    <s v="FLEXIBLE PACKAGING"/>
    <s v="MID &amp; STD BARRIER METAL FILMS"/>
    <n v="22.622599999999998"/>
    <n v="1044.8270299999999"/>
    <n v="46.185101473842792"/>
    <s v="EUR"/>
    <n v="17.763500566862625"/>
    <n v="968.45199000000002"/>
    <n v="-362.90584000000001"/>
    <n v="-43.414639999999999"/>
    <n v="-36.27948"/>
    <n v="0"/>
    <n v="0"/>
    <n v="0"/>
    <s v=""/>
    <n v="125.29246999999999"/>
    <n v="0"/>
    <n v="-317.30749000000003"/>
    <n v="-371.54590109310834"/>
    <n v="-325.94755109310836"/>
    <n v="-12.040290000000001"/>
    <n v="-10.937248467504796"/>
    <n v="-44.68918"/>
    <n v="-43.643781043354657"/>
    <n v="-9.8392199999999992"/>
    <n v="-14.80444674994539"/>
    <n v="-69.385476260804836"/>
    <n v="-20.896540599999998"/>
    <n v="-20.794141160736761"/>
    <n v="0"/>
    <n v="0"/>
    <n v="0"/>
    <n v="1.6620873067770168"/>
    <n v="-37.60073630629374"/>
    <n v="-35.229301233996438"/>
    <n v="593.4705602513535"/>
    <n v="0.56800842934868712"/>
    <x v="0"/>
    <s v="Y"/>
  </r>
  <r>
    <x v="17"/>
    <x v="17"/>
    <s v="EUROPE"/>
    <s v="EUROPE INCL TURKEY"/>
    <s v="DE"/>
    <s v="GERMANY"/>
    <s v="Export"/>
    <s v="N"/>
    <s v="DAP"/>
    <s v="DE-WICKEDE, RUHR"/>
    <n v="43844"/>
    <x v="0"/>
    <n v="2020"/>
    <n v="2020540075"/>
    <s v="ZH"/>
    <s v="manufactured"/>
    <s v="BOPP"/>
    <s v="D445"/>
    <n v="10"/>
    <s v="D44510"/>
    <s v="1"/>
    <s v="EG"/>
    <s v="L3"/>
    <s v="FERT"/>
    <s v="1D445101"/>
    <s v="TRANSPARENT SPECIALTIES"/>
    <s v="VALUE ADDED"/>
    <s v="ALIMENTARY PACKING"/>
    <s v="FLEXIBLE PACKAGING"/>
    <s v="MID &amp; STD BARRIER METAL FILMS"/>
    <n v="22.622599999999998"/>
    <n v="1044.8270299999999"/>
    <n v="46.185100071639695"/>
    <s v="EUR"/>
    <n v="17.763500027553714"/>
    <n v="985.95205999999996"/>
    <n v="-362.90584000000001"/>
    <n v="-43.414639999999999"/>
    <n v="-36.27948"/>
    <n v="0"/>
    <n v="0"/>
    <n v="0"/>
    <s v=""/>
    <n v="125.29246999999999"/>
    <n v="0"/>
    <n v="-317.30749000000003"/>
    <n v="-371.54590109310834"/>
    <n v="-325.94755109310836"/>
    <n v="-12.040290000000001"/>
    <n v="-10.937248467504796"/>
    <n v="-44.68918"/>
    <n v="-43.643781043354657"/>
    <n v="-9.8392199999999992"/>
    <n v="-14.80444674994539"/>
    <n v="-69.385476260804836"/>
    <n v="-20.896540599999998"/>
    <n v="-20.794141160736761"/>
    <n v="0"/>
    <n v="0"/>
    <n v="0"/>
    <n v="1.6620873067770168"/>
    <n v="-37.60073630629374"/>
    <n v="-35.229301233996438"/>
    <n v="593.4705602513535"/>
    <n v="0.56800842934868712"/>
    <x v="0"/>
    <s v="Y"/>
  </r>
  <r>
    <x v="17"/>
    <x v="17"/>
    <s v="EUROPE"/>
    <s v="EUROPE INCL TURKEY"/>
    <s v="DE"/>
    <s v="GERMANY"/>
    <s v="Export"/>
    <s v="N"/>
    <s v="DAP"/>
    <s v="DE-WICKEDE, RUHR"/>
    <n v="43844"/>
    <x v="0"/>
    <n v="2020"/>
    <n v="2020560001"/>
    <s v="ZRPH"/>
    <s v="manufactured"/>
    <s v="BOPP"/>
    <s v="D445"/>
    <n v="10"/>
    <s v="D44510"/>
    <s v="1"/>
    <s v="EG"/>
    <s v="L3"/>
    <s v="FERT"/>
    <s v="1D445101"/>
    <s v="TRANSPARENT SPECIALTIES"/>
    <s v="VALUE ADDED"/>
    <s v="ALIMENTARY PACKING"/>
    <s v="FLEXIBLE PACKAGING"/>
    <s v="MID &amp; STD BARRIER METAL FILMS"/>
    <n v="-22.622599999999998"/>
    <n v="-1044.8270299999999"/>
    <n v="46.185101473842792"/>
    <s v="EUR"/>
    <n v="17.763500566862625"/>
    <n v="-968.45199000000002"/>
    <n v="0"/>
    <n v="0"/>
    <n v="0"/>
    <n v="0"/>
    <n v="0"/>
    <n v="0"/>
    <s v=""/>
    <n v="0"/>
    <n v="0"/>
    <n v="0"/>
    <n v="0"/>
    <n v="0"/>
    <n v="0"/>
    <n v="0"/>
    <n v="0"/>
    <n v="0"/>
    <n v="0"/>
    <n v="0"/>
    <n v="0"/>
    <n v="20.896540599999998"/>
    <n v="20.794141160736761"/>
    <n v="0"/>
    <n v="0"/>
    <n v="0"/>
    <n v="1.6620873067770168"/>
    <n v="37.60073630629374"/>
    <n v="35.229301233996438"/>
    <n v="-988.80358760526678"/>
    <n v="0.94638017510445427"/>
    <x v="0"/>
    <s v="Y"/>
  </r>
  <r>
    <x v="1"/>
    <x v="1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ZES"/>
    <n v="30"/>
    <s v="ZES30"/>
    <s v="1"/>
    <s v="EG"/>
    <s v="L3"/>
    <s v="FERT"/>
    <s v="20ZES301"/>
    <s v="METALLIZED"/>
    <s v="VALUE ADDED"/>
    <s v="ALIMENTARY PACKING"/>
    <s v="FLEXIBLE PACKAGING"/>
    <s v="MID &amp; STD BARRIER METAL FILMS"/>
    <n v="8.5150000000000006"/>
    <n v="300.16001"/>
    <n v="35.250735173223696"/>
    <s v="EUR"/>
    <n v="18.077302211896161"/>
    <n v="294.16847000000001"/>
    <n v="-161.10058000000001"/>
    <n v="-17.588629999999998"/>
    <n v="-1.5753299999999999"/>
    <n v="0"/>
    <n v="-6.1323800000000004"/>
    <n v="0"/>
    <s v=""/>
    <n v="16.491810000000001"/>
    <n v="-5.5796000000000001"/>
    <n v="-175.48471000000004"/>
    <n v="-164.9360621000819"/>
    <n v="-179.3201921000819"/>
    <n v="-8.2843999999999998"/>
    <n v="-7.5254450851430255"/>
    <n v="-13.95269"/>
    <n v="-13.626299415782615"/>
    <n v="-3.6543899999999998"/>
    <n v="-5.4985275416682349"/>
    <n v="-26.650272042593876"/>
    <n v="0"/>
    <n v="0"/>
    <n v="0"/>
    <n v="0"/>
    <n v="0"/>
    <n v="0.875369525435304"/>
    <n v="-7.4537715090816139"/>
    <n v="-6.9836707367579658"/>
    <n v="87.205875120566247"/>
    <n v="0.29053129069580669"/>
    <x v="0"/>
    <s v="N"/>
  </r>
  <r>
    <x v="16"/>
    <x v="16"/>
    <s v="EUROPE"/>
    <s v="EUROPE INCL TURKEY"/>
    <s v="ES"/>
    <s v="SPAIN"/>
    <s v="Export"/>
    <s v="Y"/>
    <s v="CIF"/>
    <s v="ES- VALENCIA"/>
    <n v="43835"/>
    <x v="0"/>
    <n v="2020"/>
    <n v="2020540006"/>
    <s v="ZH"/>
    <s v="manufactured"/>
    <s v="BOPP"/>
    <s v="ZES"/>
    <n v="30"/>
    <s v="ZES30"/>
    <s v="1"/>
    <s v="EG"/>
    <s v="L3"/>
    <s v="FERT"/>
    <s v="20ZES301"/>
    <s v="METALLIZED"/>
    <s v="VALUE ADDED"/>
    <s v="ALIMENTARY PACKING"/>
    <s v="FLEXIBLE PACKAGING"/>
    <s v="MID &amp; STD BARRIER METAL FILMS"/>
    <n v="21.292000000000002"/>
    <n v="745.93971999999997"/>
    <n v="35.033791002811597"/>
    <s v="EUR"/>
    <n v="18.077300281210629"/>
    <n v="713.52097000000003"/>
    <n v="-398.54178000000002"/>
    <n v="-43.303370000000001"/>
    <n v="-3.8904299999999998"/>
    <n v="0"/>
    <n v="-14.609120000000001"/>
    <n v="0"/>
    <s v=""/>
    <n v="37.597250000000003"/>
    <n v="-13.655559999999999"/>
    <n v="-436.40300999999994"/>
    <n v="-408.03026144013376"/>
    <n v="-445.89149144013373"/>
    <n v="-20.667960000000001"/>
    <n v="-18.774515716519321"/>
    <n v="-34.788179999999997"/>
    <n v="-33.974391806177906"/>
    <n v="-9.1165000000000003"/>
    <n v="-13.717016063862497"/>
    <n v="-66.465923586559725"/>
    <n v="0"/>
    <n v="0"/>
    <n v="0"/>
    <n v="0"/>
    <n v="0"/>
    <n v="1.5608492918629158"/>
    <n v="-33.233603122345208"/>
    <n v="-31.137598103157679"/>
    <n v="202.44470687014885"/>
    <n v="0.27139553162573093"/>
    <x v="0"/>
    <s v="N"/>
  </r>
  <r>
    <x v="16"/>
    <x v="16"/>
    <s v="EUROPE"/>
    <s v="EUROPE INCL TURKEY"/>
    <s v="ES"/>
    <s v="SPAIN"/>
    <s v="Export"/>
    <s v="Y"/>
    <s v="CIF"/>
    <s v="ES- VALENCIA"/>
    <n v="43846"/>
    <x v="0"/>
    <n v="2020"/>
    <n v="2020540079"/>
    <s v="ZH"/>
    <s v="manufactured"/>
    <s v="BOPP"/>
    <s v="ZES"/>
    <n v="30"/>
    <s v="ZES30"/>
    <s v="1"/>
    <s v="EG"/>
    <s v="L3"/>
    <s v="FERT"/>
    <s v="20ZES301"/>
    <s v="METALLIZED"/>
    <s v="VALUE ADDED"/>
    <s v="ALIMENTARY PACKING"/>
    <s v="FLEXIBLE PACKAGING"/>
    <s v="MID &amp; STD BARRIER METAL FILMS"/>
    <n v="21.698"/>
    <n v="745.56365000000005"/>
    <n v="34.360941176470597"/>
    <s v="EUR"/>
    <n v="17.730103806228374"/>
    <n v="715.65242999999998"/>
    <n v="-430.56382000000002"/>
    <n v="-47.98171"/>
    <n v="-4.2420799999999996"/>
    <n v="0"/>
    <n v="-19.01127"/>
    <n v="0"/>
    <s v=""/>
    <n v="59.019950000000001"/>
    <n v="-15.60141"/>
    <n v="-458.38034000000005"/>
    <n v="-440.81468206736741"/>
    <n v="-468.63120206736744"/>
    <n v="-23.622699999999998"/>
    <n v="-21.45856448418813"/>
    <n v="-36.00488"/>
    <n v="-35.162629952311931"/>
    <n v="-9.3996200000000005"/>
    <n v="-14.143008669358109"/>
    <n v="-70.764203105858172"/>
    <n v="0"/>
    <n v="0"/>
    <n v="0"/>
    <n v="0"/>
    <n v="0"/>
    <n v="1.5608492918629158"/>
    <n v="-33.867307934841548"/>
    <n v="-31.731335884008793"/>
    <n v="174.43690894276565"/>
    <n v="0.23396648823043564"/>
    <x v="0"/>
    <s v="N"/>
  </r>
  <r>
    <x v="4"/>
    <x v="4"/>
    <s v="MEA"/>
    <s v="EGYPT"/>
    <s v="EG"/>
    <s v="EGYPT"/>
    <s v="Local"/>
    <s v="N"/>
    <s v="DDP"/>
    <s v="EG- 6TH OF OCTOBER"/>
    <n v="43835"/>
    <x v="0"/>
    <n v="2020"/>
    <n v="2020540011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2.7589999999999999"/>
    <n v="93.116249999999994"/>
    <n v="33.75"/>
    <s v="EGP"/>
    <n v="1"/>
    <n v="92.841250000000002"/>
    <n v="-58.704169999999998"/>
    <n v="-7.0779500000000004"/>
    <n v="-0.68652000000000002"/>
    <n v="0"/>
    <n v="-2.5901999999999998"/>
    <n v="0"/>
    <s v=""/>
    <n v="10.46008"/>
    <n v="-0.51124999999999998"/>
    <n v="-59.110009999999988"/>
    <n v="-60.101798694044206"/>
    <n v="-60.507638694044203"/>
    <n v="-2.9214899999999999"/>
    <n v="-2.6538448845775791"/>
    <n v="-6.1813399999999996"/>
    <n v="-6.0367419924583503"/>
    <n v="-1.6036600000000001"/>
    <n v="-2.4129249142734306"/>
    <n v="-11.10351179130936"/>
    <n v="0"/>
    <n v="0"/>
    <n v="0.02"/>
    <n v="-1.862325"/>
    <n v="-1.8731808989192669"/>
    <n v="0.17066029370754746"/>
    <n v="-0.47085175033912341"/>
    <n v="-0.44115567349873797"/>
    <n v="19.190762942228428"/>
    <n v="0.20609467136217824"/>
    <x v="1"/>
    <s v="N"/>
  </r>
  <r>
    <x v="4"/>
    <x v="4"/>
    <s v="MEA"/>
    <s v="EGYPT"/>
    <s v="EG"/>
    <s v="EGYPT"/>
    <s v="Local"/>
    <s v="N"/>
    <s v="DDP"/>
    <s v="EG- 6TH OF OCTOBER"/>
    <n v="43836"/>
    <x v="0"/>
    <n v="2020"/>
    <n v="2020540020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4.6470000000000002"/>
    <n v="156.83625000000001"/>
    <n v="33.75"/>
    <s v="EGP"/>
    <n v="1"/>
    <n v="156.83625000000001"/>
    <n v="-98.875789999999995"/>
    <n v="-11.92144"/>
    <n v="-1.15632"/>
    <n v="0"/>
    <n v="-4.3626800000000001"/>
    <n v="0"/>
    <s v=""/>
    <n v="17.617979999999999"/>
    <n v="-0.86109999999999998"/>
    <n v="-99.559349999999981"/>
    <n v="-101.22982449619148"/>
    <n v="-101.91338449619148"/>
    <n v="-4.9206899999999996"/>
    <n v="-4.4698930973893622"/>
    <n v="-10.41126"/>
    <n v="-10.167712896621433"/>
    <n v="-2.70106"/>
    <n v="-4.0641126977959123"/>
    <n v="-18.701718691806708"/>
    <n v="0"/>
    <n v="0"/>
    <n v="0.02"/>
    <n v="-3.1367250000000002"/>
    <n v="-3.1550096546856956"/>
    <n v="0.17066029370754746"/>
    <n v="-0.79305838485897306"/>
    <n v="-0.74304110719414118"/>
    <n v="32.323096050121983"/>
    <n v="0.20609454797677182"/>
    <x v="1"/>
    <s v="N"/>
  </r>
  <r>
    <x v="4"/>
    <x v="4"/>
    <s v="MEA"/>
    <s v="EGYPT"/>
    <s v="EG"/>
    <s v="EGYPT"/>
    <s v="Local"/>
    <s v="N"/>
    <s v="DDP"/>
    <s v="EG- 6TH OF OCTOBER"/>
    <n v="43858"/>
    <x v="0"/>
    <n v="2020"/>
    <n v="2020540144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6.8940000000000001"/>
    <n v="232.67250000000001"/>
    <n v="33.75"/>
    <s v="EGP"/>
    <n v="1"/>
    <n v="232.18333999999999"/>
    <n v="-146.68598"/>
    <n v="-17.68591"/>
    <n v="-1.7154400000000001"/>
    <n v="0"/>
    <n v="-6.4722200000000001"/>
    <n v="0"/>
    <s v=""/>
    <n v="26.136970000000002"/>
    <n v="-1.2774700000000001"/>
    <n v="-147.70005"/>
    <n v="-150.17827934878554"/>
    <n v="-151.19234934878554"/>
    <n v="-7.3395900000000003"/>
    <n v="-6.6671915277467173"/>
    <n v="-15.44516"/>
    <n v="-15.08385656706119"/>
    <n v="-4.0068999999999999"/>
    <n v="-6.0289268541974037"/>
    <n v="-27.779974949005311"/>
    <n v="0"/>
    <n v="0"/>
    <n v="0.02"/>
    <n v="-4.6534500000000003"/>
    <n v="-4.6805759757699992"/>
    <n v="0.17066029370754746"/>
    <n v="-1.1765320648198321"/>
    <n v="-1.1023295444364987"/>
    <n v="47.917270182002667"/>
    <n v="0.20594298931761451"/>
    <x v="1"/>
    <s v="N"/>
  </r>
  <r>
    <x v="3"/>
    <x v="3"/>
    <s v="MEA"/>
    <s v="EGYPT"/>
    <s v="EG"/>
    <s v="EGYPT"/>
    <s v="Local"/>
    <s v="N"/>
    <s v="DDP"/>
    <s v="EG- 6TH OF OCTOBER"/>
    <n v="43852"/>
    <x v="0"/>
    <n v="2020"/>
    <n v="2020540099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9980000000000002"/>
    <n v="137.93100000000001"/>
    <n v="34.5"/>
    <s v="EGP"/>
    <n v="1"/>
    <n v="137.64599999999999"/>
    <n v="-79.703490000000002"/>
    <n v="-9.1875499999999999"/>
    <n v="-0.84714999999999996"/>
    <n v="0"/>
    <n v="-3.8475000000000001"/>
    <n v="0"/>
    <s v=""/>
    <n v="9.3773700000000009"/>
    <n v="-1.97027"/>
    <n v="-86.17859"/>
    <n v="-81.60107043831411"/>
    <n v="-88.076170438314108"/>
    <n v="-4.2353199999999998"/>
    <n v="-3.8473115829761912"/>
    <n v="-7.3472900000000001"/>
    <n v="-7.1754173162727364"/>
    <n v="-1.9208400000000001"/>
    <n v="-2.8901654292886128"/>
    <n v="-13.912894328537542"/>
    <n v="0"/>
    <n v="0"/>
    <n v="0"/>
    <n v="0"/>
    <n v="0"/>
    <n v="0.17066029370754746"/>
    <n v="-0.68229985424277473"/>
    <n v="-0.63926798936134632"/>
    <n v="35.30266724378702"/>
    <n v="0.25594440150355624"/>
    <x v="0"/>
    <s v="N"/>
  </r>
  <r>
    <x v="3"/>
    <x v="3"/>
    <s v="MEA"/>
    <s v="EGYPT"/>
    <s v="EG"/>
    <s v="EGYPT"/>
    <s v="Local"/>
    <s v="N"/>
    <s v="DDP"/>
    <s v="EG-6TH OF OCTOBER"/>
    <n v="43846"/>
    <x v="0"/>
    <n v="2020"/>
    <n v="202054007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8210000000000002"/>
    <n v="97.3245"/>
    <n v="34.5"/>
    <s v="EGP"/>
    <n v="1"/>
    <n v="97.039500000000004"/>
    <n v="-53.605330000000002"/>
    <n v="-6.5799899999999996"/>
    <n v="-0.58647000000000005"/>
    <n v="0"/>
    <n v="-2.8230300000000002"/>
    <n v="0"/>
    <s v=""/>
    <n v="6.5283499999999997"/>
    <n v="-2.7566299999999999"/>
    <n v="-59.823100000000011"/>
    <n v="-54.881565527420094"/>
    <n v="-61.099335527420095"/>
    <n v="-2.7108699999999999"/>
    <n v="-2.4625203174595232"/>
    <n v="-5.1158599999999996"/>
    <n v="-4.9961864077267997"/>
    <n v="-1.3346800000000001"/>
    <n v="-2.0082078648731421"/>
    <n v="-9.4669145900594653"/>
    <n v="0"/>
    <n v="0"/>
    <n v="0"/>
    <n v="0"/>
    <n v="0"/>
    <n v="0.17066029370754746"/>
    <n v="-0.48143268854899141"/>
    <n v="-0.45106928413915909"/>
    <n v="26.307180598381279"/>
    <n v="0.27030378371716557"/>
    <x v="0"/>
    <s v="N"/>
  </r>
  <r>
    <x v="4"/>
    <x v="4"/>
    <s v="MEA"/>
    <s v="EGYPT"/>
    <s v="EG"/>
    <s v="EGYPT"/>
    <s v="Local"/>
    <s v="N"/>
    <s v="DDP"/>
    <s v="EG- 6TH OF OCTOBER"/>
    <n v="43835"/>
    <x v="0"/>
    <n v="2020"/>
    <n v="202054001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5.2809999999999997"/>
    <n v="174.273"/>
    <n v="33"/>
    <s v="EGP"/>
    <n v="1"/>
    <n v="171.35890000000001"/>
    <n v="-105.2812"/>
    <n v="-12.13594"/>
    <n v="-1.1190100000000001"/>
    <n v="0"/>
    <n v="-5.0822200000000004"/>
    <n v="0"/>
    <s v=""/>
    <n v="12.38668"/>
    <n v="-2.6025499999999999"/>
    <n v="-113.83424000000001"/>
    <n v="-107.78773447725105"/>
    <n v="-116.34077447725105"/>
    <n v="-5.6142200000000004"/>
    <n v="-5.0998870534874801"/>
    <n v="-9.7063500000000005"/>
    <n v="-9.4792926191567073"/>
    <n v="-2.53803"/>
    <n v="-3.8188118554889412"/>
    <n v="-18.397991528133129"/>
    <n v="0"/>
    <n v="0"/>
    <n v="0.02"/>
    <n v="-3.4854599999999998"/>
    <n v="-3.5057775071199426"/>
    <n v="0.17066029370754746"/>
    <n v="-0.90125701106955802"/>
    <n v="-0.84441577083973729"/>
    <n v="35.184040716656135"/>
    <n v="0.20189037152431033"/>
    <x v="1"/>
    <s v="N"/>
  </r>
  <r>
    <x v="4"/>
    <x v="4"/>
    <s v="MEA"/>
    <s v="EGYPT"/>
    <s v="EG"/>
    <s v="EGYPT"/>
    <s v="Local"/>
    <s v="N"/>
    <s v="DDP"/>
    <s v="EG- 6TH OF OCTOBER"/>
    <n v="43843"/>
    <x v="0"/>
    <n v="2020"/>
    <n v="2020540060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3340000000000001"/>
    <n v="110.02200000000001"/>
    <n v="33"/>
    <s v="EGP"/>
    <n v="1"/>
    <n v="108.14660000000001"/>
    <n v="-66.466080000000005"/>
    <n v="-7.6616600000000004"/>
    <n v="-0.70643999999999996"/>
    <n v="0"/>
    <n v="-3.20851"/>
    <n v="0"/>
    <s v=""/>
    <n v="7.8199399999999999"/>
    <n v="-1.6430400000000001"/>
    <n v="-71.865790000000004"/>
    <n v="-68.04850422282162"/>
    <n v="-73.448214222821619"/>
    <n v="-3.5507599999999999"/>
    <n v="-3.2254658624067463"/>
    <n v="-6.1285600000000002"/>
    <n v="-5.985196657245929"/>
    <n v="-1.60277"/>
    <n v="-2.4115857880411227"/>
    <n v="-11.622248307693798"/>
    <n v="0"/>
    <n v="0"/>
    <n v="0.02"/>
    <n v="-2.20044"/>
    <n v="-2.2132668450554611"/>
    <n v="0.17066029370754746"/>
    <n v="-0.56898141922096324"/>
    <n v="-0.53309641734135282"/>
    <n v="22.205174207087776"/>
    <n v="0.20182485509341563"/>
    <x v="1"/>
    <s v="N"/>
  </r>
  <r>
    <x v="4"/>
    <x v="4"/>
    <s v="MEA"/>
    <s v="EGYPT"/>
    <s v="EG"/>
    <s v="EGYPT"/>
    <s v="Local"/>
    <s v="N"/>
    <s v="DDP"/>
    <s v="EG- 6TH OF OCTOBER"/>
    <n v="43859"/>
    <x v="0"/>
    <n v="2020"/>
    <n v="202054015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7.52"/>
    <n v="248.16"/>
    <n v="33"/>
    <s v="EGP"/>
    <n v="1"/>
    <n v="244.2226"/>
    <n v="-149.91757000000001"/>
    <n v="-17.28125"/>
    <n v="-1.5934299999999999"/>
    <n v="0"/>
    <n v="-7.2369300000000001"/>
    <n v="0"/>
    <s v=""/>
    <n v="17.63832"/>
    <n v="-3.7059500000000001"/>
    <n v="-162.09681000000003"/>
    <n v="-153.48680703330413"/>
    <n v="-165.66604703330412"/>
    <n v="-8.0067900000000005"/>
    <n v="-7.2732676419864237"/>
    <n v="-13.82352"/>
    <n v="-13.500151046146605"/>
    <n v="-3.6152600000000001"/>
    <n v="-5.4396511265331577"/>
    <n v="-26.213069814666184"/>
    <n v="0"/>
    <n v="0"/>
    <n v="0.02"/>
    <n v="-4.9631999999999996"/>
    <n v="-4.9921315761298937"/>
    <n v="0.17066029370754746"/>
    <n v="-1.2833654086807569"/>
    <n v="-1.202425032515589"/>
    <n v="50.086326543384203"/>
    <n v="0.20183078071963331"/>
    <x v="1"/>
    <s v="N"/>
  </r>
  <r>
    <x v="4"/>
    <x v="4"/>
    <s v="MEA"/>
    <s v="EGYPT"/>
    <s v="EG"/>
    <s v="EGYPT"/>
    <s v="Local"/>
    <s v="N"/>
    <s v="DDP"/>
    <s v="EG- 6TH OF OCTOBER"/>
    <n v="43860"/>
    <x v="0"/>
    <n v="2020"/>
    <n v="2020540166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5.8390000000000004"/>
    <n v="192.68700000000001"/>
    <n v="33"/>
    <s v="EGP"/>
    <n v="1"/>
    <n v="189.36669000000001"/>
    <n v="-116.4054"/>
    <n v="-13.41825"/>
    <n v="-1.2372300000000001"/>
    <n v="0"/>
    <n v="-5.6192099999999998"/>
    <n v="0"/>
    <s v=""/>
    <n v="13.695510000000001"/>
    <n v="-2.8775300000000001"/>
    <n v="-125.86211"/>
    <n v="-119.17677939573447"/>
    <n v="-128.63348939573447"/>
    <n v="-6.2444899999999999"/>
    <n v="-5.6724164187780373"/>
    <n v="-10.734629999999999"/>
    <n v="-10.483518410976128"/>
    <n v="-2.8078799999999999"/>
    <n v="-4.2248379383972168"/>
    <n v="-20.380772768151381"/>
    <n v="0"/>
    <n v="0"/>
    <n v="0.02"/>
    <n v="-3.8537400000000002"/>
    <n v="-3.8762042916253261"/>
    <n v="0.17066029370754746"/>
    <n v="-0.99648545495836971"/>
    <n v="-0.93363826660352722"/>
    <n v="38.862895277885301"/>
    <n v="0.20168924358096446"/>
    <x v="1"/>
    <s v="N"/>
  </r>
  <r>
    <x v="4"/>
    <x v="4"/>
    <s v="MEA"/>
    <s v="EGYPT"/>
    <s v="EG"/>
    <s v="EGYPT"/>
    <s v="Local"/>
    <s v="N"/>
    <s v="DDP"/>
    <s v="EG- 6TH OF OCTOBER"/>
    <n v="43860"/>
    <x v="0"/>
    <n v="2020"/>
    <n v="2020540167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1.406000000000001"/>
    <n v="376.39800000000002"/>
    <n v="33"/>
    <s v="EGP"/>
    <n v="1"/>
    <n v="370.26202000000001"/>
    <n v="-227.38827000000001"/>
    <n v="-26.21142"/>
    <n v="-2.41683"/>
    <n v="0"/>
    <n v="-10.976660000000001"/>
    <n v="0"/>
    <s v=""/>
    <n v="26.752980000000001"/>
    <n v="-5.6210199999999997"/>
    <n v="-245.86121999999997"/>
    <n v="-232.80192921434664"/>
    <n v="-251.27487921434664"/>
    <n v="-12.150650000000001"/>
    <n v="-11.037498107743845"/>
    <n v="-20.964559999999999"/>
    <n v="-20.474143099297667"/>
    <n v="-5.4820399999999996"/>
    <n v="-8.2484759219806669"/>
    <n v="-39.760117129022177"/>
    <n v="0"/>
    <n v="0"/>
    <n v="0.02"/>
    <n v="-7.5279600000000002"/>
    <n v="-7.5718421219863794"/>
    <n v="0.17066029370754746"/>
    <n v="-1.9465513100282863"/>
    <n v="-1.8237845639458521"/>
    <n v="75.967376970698979"/>
    <n v="0.20182725989696804"/>
    <x v="1"/>
    <s v="N"/>
  </r>
  <r>
    <x v="4"/>
    <x v="4"/>
    <s v="MEA"/>
    <s v="EGYPT"/>
    <s v="EG"/>
    <s v="EGYPT"/>
    <s v="Local"/>
    <s v="N"/>
    <s v="DDP"/>
    <s v="EG- 6TH OF OCTOBER"/>
    <n v="43860"/>
    <x v="0"/>
    <n v="2020"/>
    <n v="202054017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0.315"/>
    <n v="10.395"/>
    <n v="33"/>
    <s v="EGP"/>
    <n v="1"/>
    <n v="9.9640699999999995"/>
    <n v="-6.2797900000000002"/>
    <n v="-0.72387999999999997"/>
    <n v="-6.6750000000000004E-2"/>
    <n v="0"/>
    <n v="-0.30314000000000002"/>
    <n v="0"/>
    <s v=""/>
    <n v="0.73884000000000005"/>
    <n v="-0.15523999999999999"/>
    <n v="-6.7899600000000007"/>
    <n v="-6.429299220496123"/>
    <n v="-6.9394692204961226"/>
    <n v="-0.33688000000000001"/>
    <n v="-0.30601756799321406"/>
    <n v="-0.57911000000000001"/>
    <n v="-0.56556307455220967"/>
    <n v="-0.15148"/>
    <n v="-0.22792229401128625"/>
    <n v="-1.0995029365567099"/>
    <n v="0"/>
    <n v="0"/>
    <n v="0.02"/>
    <n v="-0.2079"/>
    <n v="-0.20911189447884532"/>
    <n v="0.17066029370754746"/>
    <n v="-5.3757992517877447E-2"/>
    <n v="-5.0367537931171609E-2"/>
    <n v="2.0965484105371504"/>
    <n v="0.20168815878183266"/>
    <x v="1"/>
    <s v="N"/>
  </r>
  <r>
    <x v="4"/>
    <x v="4"/>
    <s v="MEA"/>
    <s v="EGYPT"/>
    <s v="EG"/>
    <s v="EGYPT"/>
    <s v="Local"/>
    <s v="N"/>
    <s v="DDP"/>
    <s v="EG-6TH OF OCTOBER"/>
    <n v="43859"/>
    <x v="0"/>
    <n v="2020"/>
    <n v="2020540157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0880000000000001"/>
    <n v="35.904000000000003"/>
    <n v="33"/>
    <s v="EGP"/>
    <n v="1"/>
    <n v="35.271740000000001"/>
    <n v="-21.690200000000001"/>
    <n v="-2.50027"/>
    <n v="-0.23053999999999999"/>
    <n v="0"/>
    <n v="-1.04705"/>
    <n v="0"/>
    <s v=""/>
    <n v="2.55193"/>
    <n v="-0.53617999999999999"/>
    <n v="-23.452310000000004"/>
    <n v="-22.206600213128944"/>
    <n v="-23.968710213128944"/>
    <n v="-1.15896"/>
    <n v="-1.0527847322530735"/>
    <n v="-1.9999"/>
    <n v="-1.9531170119613961"/>
    <n v="-0.52300000000000002"/>
    <n v="-0.78692474100807175"/>
    <n v="-3.7928264852225411"/>
    <n v="0"/>
    <n v="0"/>
    <n v="0.02"/>
    <n v="-0.71808000000000005"/>
    <n v="-0.72226584505709113"/>
    <n v="0.17066029370754746"/>
    <n v="-0.18567839955381166"/>
    <n v="-0.17396787704480862"/>
    <n v="7.2462295795466192"/>
    <n v="0.20182234791517989"/>
    <x v="1"/>
    <s v="N"/>
  </r>
  <r>
    <x v="4"/>
    <x v="4"/>
    <s v="MEA"/>
    <s v="EGYPT"/>
    <s v="EG"/>
    <s v="EGYPT"/>
    <s v="Local"/>
    <s v="N"/>
    <s v="DDP"/>
    <s v="EG-6TH OF OCTOBER"/>
    <n v="43860"/>
    <x v="0"/>
    <n v="2020"/>
    <n v="202054016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353"/>
    <n v="44.649000000000001"/>
    <n v="33"/>
    <s v="EGP"/>
    <n v="1"/>
    <n v="43.909579999999998"/>
    <n v="-26.973199999999999"/>
    <n v="-3.1092499999999998"/>
    <n v="-0.28669"/>
    <n v="0"/>
    <n v="-1.3020700000000001"/>
    <n v="0"/>
    <s v=""/>
    <n v="3.1734800000000001"/>
    <n v="-0.66678000000000004"/>
    <n v="-29.164509999999996"/>
    <n v="-27.615377860451705"/>
    <n v="-29.806687860451706"/>
    <n v="-1.44323"/>
    <n v="-1.3110120359025359"/>
    <n v="-2.4869500000000002"/>
    <n v="-2.4287736151294537"/>
    <n v="-0.65034999999999998"/>
    <n v="-0.97854016312542913"/>
    <n v="-4.7183258141574189"/>
    <n v="0"/>
    <n v="0"/>
    <n v="0.02"/>
    <n v="-0.89298"/>
    <n v="-0.89818537533294507"/>
    <n v="0.17066029370754746"/>
    <n v="-0.2309033773863117"/>
    <n v="-0.21634056768531804"/>
    <n v="9.0094603823726125"/>
    <n v="0.20178414706651016"/>
    <x v="1"/>
    <s v="N"/>
  </r>
  <r>
    <x v="16"/>
    <x v="16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633"/>
    <n v="80.041409999999999"/>
    <n v="30.399294935451799"/>
    <s v="EUR"/>
    <n v="17.440799951264939"/>
    <n v="76.3553"/>
    <n v="-52.49109"/>
    <n v="-6.0507299999999997"/>
    <n v="-0.55789999999999995"/>
    <n v="0"/>
    <n v="-2.53389"/>
    <n v="0"/>
    <s v=""/>
    <n v="6.1757400000000002"/>
    <n v="-1.2975699999999999"/>
    <n v="-56.75544"/>
    <n v="-53.740797705017499"/>
    <n v="-58.0051477050175"/>
    <n v="-2.8919100000000002"/>
    <n v="-2.6269747834696502"/>
    <n v="-4.84518"/>
    <n v="-4.7318383339242551"/>
    <n v="-1.26902"/>
    <n v="-1.9094134509255509"/>
    <n v="-9.2682265683194558"/>
    <n v="0"/>
    <n v="0"/>
    <n v="0"/>
    <n v="0"/>
    <n v="0"/>
    <n v="1.5608492918629158"/>
    <n v="-4.1097161854750572"/>
    <n v="-3.8505211255689531"/>
    <n v="8.9175146010940907"/>
    <n v="0.11141126325853194"/>
    <x v="0"/>
    <s v="N"/>
  </r>
  <r>
    <x v="12"/>
    <x v="12"/>
    <s v="MEA"/>
    <s v="EGYPT"/>
    <s v="EG"/>
    <s v="EGYPT"/>
    <s v="Local"/>
    <s v="N"/>
    <s v="DDP"/>
    <s v="EG- ALEXANDRIA"/>
    <n v="43839"/>
    <x v="0"/>
    <n v="2020"/>
    <n v="202054003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0.126"/>
    <n v="3.6539999999999999"/>
    <n v="29"/>
    <s v="EGP"/>
    <n v="1"/>
    <n v="3.6539999999999999"/>
    <n v="-2.5118900000000002"/>
    <n v="-0.28955999999999998"/>
    <n v="-2.6700000000000002E-2"/>
    <n v="0"/>
    <n v="-0.12126000000000001"/>
    <n v="0"/>
    <s v=""/>
    <n v="0.29553000000000001"/>
    <n v="-6.2100000000000002E-2"/>
    <n v="-2.7159800000000001"/>
    <n v="-2.5716930691905313"/>
    <n v="-2.7757830691905312"/>
    <n v="-0.15278"/>
    <n v="-0.13878343635123261"/>
    <n v="-0.23127"/>
    <n v="-0.2258599786770899"/>
    <n v="-6.0350000000000001E-2"/>
    <n v="-9.0804795640223951E-2"/>
    <n v="-0.45544821066854646"/>
    <n v="0"/>
    <n v="0"/>
    <n v="0"/>
    <n v="0"/>
    <n v="0"/>
    <n v="0.17066029370754746"/>
    <n v="-2.1503197007150979E-2"/>
    <n v="-2.0147015172468644E-2"/>
    <n v="0.40262170496845362"/>
    <n v="0.11018656403077548"/>
    <x v="0"/>
    <s v="N"/>
  </r>
  <r>
    <x v="8"/>
    <x v="8"/>
    <s v="MEA"/>
    <s v="EGYPT"/>
    <s v="EG"/>
    <s v="EGYPT"/>
    <s v="Local"/>
    <s v="N"/>
    <s v="DDP"/>
    <s v="EG- OBOUR CITY"/>
    <n v="43836"/>
    <x v="0"/>
    <n v="2020"/>
    <n v="202054000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7.86"/>
    <n v="261.34500000000003"/>
    <n v="33.25"/>
    <s v="EGP"/>
    <n v="1"/>
    <n v="255.48482999999999"/>
    <n v="-156.69573"/>
    <n v="-18.062570000000001"/>
    <n v="-1.66547"/>
    <n v="0"/>
    <n v="-7.5641400000000001"/>
    <n v="0"/>
    <s v=""/>
    <n v="18.435780000000001"/>
    <n v="-3.8735200000000001"/>
    <n v="-169.42565000000002"/>
    <n v="-160.42634144518701"/>
    <n v="-173.156261445187"/>
    <n v="-8.3010699999999993"/>
    <n v="-7.5405879041244042"/>
    <n v="-14.44388"/>
    <n v="-14.10599917332315"/>
    <n v="-3.7758600000000002"/>
    <n v="-5.6812957028350626"/>
    <n v="-27.327882780282618"/>
    <n v="0"/>
    <n v="0"/>
    <n v="0.02"/>
    <n v="-5.2269000000000005"/>
    <n v="-5.2573687409883432"/>
    <n v="0.17066029370754746"/>
    <n v="-1.341389908541323"/>
    <n v="-1.2567899940920917"/>
    <n v="54.346697039449978"/>
    <n v="0.20795001641297892"/>
    <x v="1"/>
    <s v="N"/>
  </r>
  <r>
    <x v="8"/>
    <x v="8"/>
    <s v="MEA"/>
    <s v="EGYPT"/>
    <s v="EG"/>
    <s v="EGYPT"/>
    <s v="Local"/>
    <s v="N"/>
    <s v="DDP"/>
    <s v="EG- OBOUR CITY"/>
    <n v="43845"/>
    <x v="0"/>
    <n v="2020"/>
    <n v="2020540070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29"/>
    <n v="42.892499999999998"/>
    <n v="33.25"/>
    <s v="EGP"/>
    <n v="1"/>
    <n v="42.137309999999999"/>
    <n v="-25.717230000000001"/>
    <n v="-2.9644699999999999"/>
    <n v="-0.27334000000000003"/>
    <n v="0"/>
    <n v="-1.2414400000000001"/>
    <n v="0"/>
    <s v=""/>
    <n v="3.0257200000000002"/>
    <n v="-0.63573000000000002"/>
    <n v="-27.80649"/>
    <n v="-26.329505730656521"/>
    <n v="-28.418765730656521"/>
    <n v="-1.36239"/>
    <n v="-1.2375779935237321"/>
    <n v="-2.3705599999999998"/>
    <n v="-2.3151062872519659"/>
    <n v="-0.61970000000000003"/>
    <n v="-0.93242306310268075"/>
    <n v="-4.4851073438783784"/>
    <n v="0"/>
    <n v="0"/>
    <n v="0.02"/>
    <n v="-0.85785"/>
    <n v="-0.86285059489503335"/>
    <n v="0.17066029370754746"/>
    <n v="-0.22015177888273624"/>
    <n v="-0.20626706009908374"/>
    <n v="8.9195092704709822"/>
    <n v="0.20795032396038893"/>
    <x v="1"/>
    <s v="N"/>
  </r>
  <r>
    <x v="8"/>
    <x v="8"/>
    <s v="MEA"/>
    <s v="EGYPT"/>
    <s v="EG"/>
    <s v="EGYPT"/>
    <s v="Local"/>
    <s v="N"/>
    <s v="DDP"/>
    <s v="EG-OBOUR CITY"/>
    <n v="43853"/>
    <x v="0"/>
    <n v="2020"/>
    <n v="202054011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0.86299999999999999"/>
    <n v="28.694749999999999"/>
    <n v="33.25"/>
    <s v="EGP"/>
    <n v="1"/>
    <n v="27.510919999999999"/>
    <n v="-17.204630000000002"/>
    <n v="-1.9832099999999999"/>
    <n v="-0.18285999999999999"/>
    <n v="0"/>
    <n v="-0.83052000000000004"/>
    <n v="0"/>
    <s v=""/>
    <n v="2.0241799999999999"/>
    <n v="-0.42530000000000001"/>
    <n v="-18.602340000000002"/>
    <n v="-17.614237776728874"/>
    <n v="-19.011947776728874"/>
    <n v="-0.91142999999999996"/>
    <n v="-0.82793158393509581"/>
    <n v="-1.58589"/>
    <n v="-1.5487918086401613"/>
    <n v="-0.41458"/>
    <n v="-0.62379208246104467"/>
    <n v="-3.0005154750363014"/>
    <n v="0"/>
    <n v="0"/>
    <n v="0.02"/>
    <n v="-0.57389500000000004"/>
    <n v="-0.5772403592204759"/>
    <n v="0.17066029370754746"/>
    <n v="-0.14727983346961346"/>
    <n v="-0.13799106423682889"/>
    <n v="5.967055324777518"/>
    <n v="0.20794937487789641"/>
    <x v="1"/>
    <s v="N"/>
  </r>
  <r>
    <x v="9"/>
    <x v="9"/>
    <s v="MEA"/>
    <s v="EGYPT"/>
    <s v="EG"/>
    <s v="EGYPT"/>
    <s v="Local"/>
    <s v="N"/>
    <s v="DDP"/>
    <s v="EG- 6TH OF OCTOBER"/>
    <n v="43835"/>
    <x v="0"/>
    <n v="2020"/>
    <n v="202054000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3679999999999999"/>
    <n v="116.196"/>
    <n v="34.5"/>
    <s v="EGP"/>
    <n v="1"/>
    <n v="115.98099999999999"/>
    <n v="-64.831770000000006"/>
    <n v="-8.0421999999999993"/>
    <n v="-0.71077000000000001"/>
    <n v="0"/>
    <n v="-3.31969"/>
    <n v="0"/>
    <s v=""/>
    <n v="8.2614999999999998"/>
    <n v="-3.33134"/>
    <n v="-71.97426999999999"/>
    <n v="-66.375284575500771"/>
    <n v="-73.51778457550077"/>
    <n v="-3.2050399999999999"/>
    <n v="-2.9114181492548408"/>
    <n v="-6.2199799999999996"/>
    <n v="-6.0744780999348187"/>
    <n v="-1.6186400000000001"/>
    <n v="-2.4354643647902585"/>
    <n v="-11.421360613979918"/>
    <n v="0"/>
    <n v="0"/>
    <n v="0"/>
    <n v="0"/>
    <n v="0"/>
    <n v="0.17066029370754746"/>
    <n v="-0.57478386920701985"/>
    <n v="-0.53853291349900312"/>
    <n v="30.718321897020306"/>
    <n v="0.26436643169317625"/>
    <x v="0"/>
    <s v="N"/>
  </r>
  <r>
    <x v="9"/>
    <x v="9"/>
    <s v="MEA"/>
    <s v="EGYPT"/>
    <s v="EG"/>
    <s v="EGYPT"/>
    <s v="Local"/>
    <s v="N"/>
    <s v="DDP"/>
    <s v="EG-6TH OF OCTOBER"/>
    <n v="43842"/>
    <x v="0"/>
    <n v="2020"/>
    <n v="2020540050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37"/>
    <n v="81.765000000000001"/>
    <n v="34.5"/>
    <s v="EGP"/>
    <n v="1"/>
    <n v="81.597189999999998"/>
    <n v="-45.620959999999997"/>
    <n v="-5.65916"/>
    <n v="-0.50017"/>
    <n v="0"/>
    <n v="-2.3359899999999998"/>
    <n v="0"/>
    <s v=""/>
    <n v="5.8134899999999998"/>
    <n v="-2.3442099999999999"/>
    <n v="-50.646999999999991"/>
    <n v="-46.707103671664939"/>
    <n v="-51.733143671664941"/>
    <n v="-2.2630300000000001"/>
    <n v="-2.0557080767504252"/>
    <n v="-4.3772500000000001"/>
    <n v="-4.2748544630271619"/>
    <n v="-1.13924"/>
    <n v="-1.7141417628031275"/>
    <n v="-8.0447043025807137"/>
    <n v="0"/>
    <n v="0"/>
    <n v="0"/>
    <n v="0"/>
    <n v="0"/>
    <n v="0.17066029370754746"/>
    <n v="-0.40446489608688752"/>
    <n v="-0.37895576157738642"/>
    <n v="21.608196264176961"/>
    <n v="0.26427195333182851"/>
    <x v="0"/>
    <s v="N"/>
  </r>
  <r>
    <x v="30"/>
    <x v="29"/>
    <s v="MEA"/>
    <s v="GCC AND LEVANT"/>
    <s v="LB"/>
    <s v="LEBANON"/>
    <s v="Export"/>
    <s v="N"/>
    <s v="CIF"/>
    <s v="LB- BEIRUT"/>
    <n v="43839"/>
    <x v="0"/>
    <n v="2020"/>
    <n v="2020540029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4.59"/>
    <n v="145.55571"/>
    <n v="31.711487603305798"/>
    <s v="USD"/>
    <n v="16.097199302183036"/>
    <n v="134.43979999999999"/>
    <n v="-91.839420000000004"/>
    <n v="-10.824009999999999"/>
    <n v="-0.96406999999999998"/>
    <n v="0"/>
    <n v="-4.9257200000000001"/>
    <n v="0"/>
    <s v=""/>
    <n v="10.58921"/>
    <n v="-2.4431400000000001"/>
    <n v="-100.40715000000002"/>
    <n v="-94.025932621443715"/>
    <n v="-102.59366262144371"/>
    <n v="-4.4846000000000004"/>
    <n v="-4.0737544093516025"/>
    <n v="-8.4327799999999993"/>
    <n v="-8.2355148138046008"/>
    <n v="-2.2023899999999998"/>
    <n v="-3.3137957559249847"/>
    <n v="-15.623064979081189"/>
    <n v="-2.9111142000000001"/>
    <n v="-2.8968488501788316"/>
    <n v="0"/>
    <n v="0"/>
    <n v="0"/>
    <n v="0.59735623981966435"/>
    <n v="-2.7418651407722594"/>
    <n v="-2.5689388686543286"/>
    <n v="21.873194680641944"/>
    <n v="0.15027369713384617"/>
    <x v="0"/>
    <s v="Y"/>
  </r>
  <r>
    <x v="8"/>
    <x v="8"/>
    <s v="MEA"/>
    <s v="EGYPT"/>
    <s v="EG"/>
    <s v="EGYPT"/>
    <s v="Local"/>
    <s v="N"/>
    <s v="DDP"/>
    <s v="EG- OBOUR CITY"/>
    <n v="43839"/>
    <x v="0"/>
    <n v="2020"/>
    <n v="2020540030"/>
    <s v="ZH"/>
    <s v="manufactured"/>
    <s v="BOPP"/>
    <s v="ZSS"/>
    <n v="25"/>
    <s v="ZSS25"/>
    <s v="1"/>
    <s v="EG"/>
    <s v="L3"/>
    <s v="FERT"/>
    <s v="20ZSS251"/>
    <s v="METALLIZED"/>
    <s v="VALUE ADDED"/>
    <s v="ALIMENTARY PACKING"/>
    <s v="FLEXIBLE PACKAGING"/>
    <s v="MID &amp; STD BARRIER METAL FILMS"/>
    <n v="7.431"/>
    <n v="247.08074999999999"/>
    <n v="33.25"/>
    <s v="EGP"/>
    <n v="1"/>
    <n v="246.11075"/>
    <n v="-166.57590999999999"/>
    <n v="-15.72406"/>
    <n v="-1.3216699999999999"/>
    <n v="0"/>
    <n v="-6.9032400000000003"/>
    <n v="0"/>
    <s v=""/>
    <n v="25.10528"/>
    <n v="0"/>
    <n v="-165.41960000000003"/>
    <n v="-170.54174873943751"/>
    <n v="-169.38543873943752"/>
    <n v="-7.8316699999999999"/>
    <n v="-7.1141908297477281"/>
    <n v="-12.596629999999999"/>
    <n v="-12.301961271255202"/>
    <n v="-3.1831399999999999"/>
    <n v="-4.7894677248421287"/>
    <n v="-24.205619825845059"/>
    <n v="0"/>
    <n v="0"/>
    <n v="0.02"/>
    <n v="-4.9416149999999996"/>
    <n v="-4.9704207524534825"/>
    <n v="0.17066029370754746"/>
    <n v="-1.2681766425407852"/>
    <n v="-1.1881942043382103"/>
    <n v="47.33107647792572"/>
    <n v="0.1915611656429152"/>
    <x v="1"/>
    <s v="N"/>
  </r>
  <r>
    <x v="8"/>
    <x v="8"/>
    <s v="MEA"/>
    <s v="EGYPT"/>
    <s v="EG"/>
    <s v="EGYPT"/>
    <s v="Local"/>
    <s v="N"/>
    <s v="DDP"/>
    <s v="EG- OBOUR CITY"/>
    <n v="43853"/>
    <x v="0"/>
    <n v="2020"/>
    <n v="2020540113"/>
    <s v="ZH"/>
    <s v="manufactured"/>
    <s v="BOPP"/>
    <s v="ZSS"/>
    <n v="25"/>
    <s v="ZSS25"/>
    <s v="1"/>
    <s v="EG"/>
    <s v="L3"/>
    <s v="FERT"/>
    <s v="20ZSS251"/>
    <s v="METALLIZED"/>
    <s v="VALUE ADDED"/>
    <s v="ALIMENTARY PACKING"/>
    <s v="FLEXIBLE PACKAGING"/>
    <s v="MID &amp; STD BARRIER METAL FILMS"/>
    <n v="25.373999999999999"/>
    <n v="843.68550000000005"/>
    <n v="33.25"/>
    <s v="EGP"/>
    <n v="1"/>
    <n v="820.99176999999997"/>
    <n v="-568.79260999999997"/>
    <n v="-53.691600000000001"/>
    <n v="-4.5129700000000001"/>
    <n v="0"/>
    <n v="-23.571860000000001"/>
    <n v="0"/>
    <s v=""/>
    <n v="85.724879999999999"/>
    <n v="0"/>
    <n v="-564.84415999999999"/>
    <n v="-582.33442266333032"/>
    <n v="-578.38597266333034"/>
    <n v="-26.71977"/>
    <n v="-24.271904039236645"/>
    <n v="-43.011560000000003"/>
    <n v="-42.005405043751345"/>
    <n v="-10.86849"/>
    <n v="-16.353123668066573"/>
    <n v="-82.630432751054556"/>
    <n v="0"/>
    <n v="0"/>
    <n v="0.02"/>
    <n v="-16.873710000000003"/>
    <n v="-16.972070538656265"/>
    <n v="0.17066029370754746"/>
    <n v="-4.3303342925353085"/>
    <n v="-4.0572251030652327"/>
    <n v="161.63979894389365"/>
    <n v="0.19158774086302732"/>
    <x v="1"/>
    <s v="N"/>
  </r>
  <r>
    <x v="8"/>
    <x v="8"/>
    <s v="MEA"/>
    <s v="EGYPT"/>
    <s v="EG"/>
    <s v="EGYPT"/>
    <s v="Local"/>
    <s v="N"/>
    <s v="DDP"/>
    <s v="EG-OBOUR CITY"/>
    <n v="43841"/>
    <x v="0"/>
    <n v="2020"/>
    <n v="2020540037"/>
    <s v="ZH"/>
    <s v="manufactured"/>
    <s v="BOPP"/>
    <s v="ZSS"/>
    <n v="25"/>
    <s v="ZSS25"/>
    <s v="1"/>
    <s v="EG"/>
    <s v="L3"/>
    <s v="FERT"/>
    <s v="20ZSS251"/>
    <s v="METALLIZED"/>
    <s v="VALUE ADDED"/>
    <s v="ALIMENTARY PACKING"/>
    <s v="FLEXIBLE PACKAGING"/>
    <s v="MID &amp; STD BARRIER METAL FILMS"/>
    <n v="2.5230000000000001"/>
    <n v="83.889750000000006"/>
    <n v="33.25"/>
    <s v="EGP"/>
    <n v="1"/>
    <n v="83.212389999999999"/>
    <n v="-56.556460000000001"/>
    <n v="-5.3386899999999997"/>
    <n v="-0.44874000000000003"/>
    <n v="0"/>
    <n v="-2.3438099999999999"/>
    <n v="0"/>
    <s v=""/>
    <n v="8.5238399999999999"/>
    <n v="0"/>
    <n v="-56.163860000000007"/>
    <n v="-57.902956021144043"/>
    <n v="-57.510356021144041"/>
    <n v="-2.6590400000000001"/>
    <n v="-2.4154385953356563"/>
    <n v="-4.2768600000000001"/>
    <n v="-4.1768128525312349"/>
    <n v="-1.0807500000000001"/>
    <n v="-1.6261355905248061"/>
    <n v="-8.2183870383916968"/>
    <n v="0"/>
    <n v="0"/>
    <n v="0.02"/>
    <n v="-1.6777950000000001"/>
    <n v="-1.6875752332714491"/>
    <n v="0.17066029370754746"/>
    <n v="-0.43057592102414227"/>
    <n v="-0.40341999428681263"/>
    <n v="16.070011712906005"/>
    <n v="0.19156108717579923"/>
    <x v="1"/>
    <s v="N"/>
  </r>
  <r>
    <x v="1"/>
    <x v="1"/>
    <s v="EUROPE"/>
    <s v="EUROPE INCL TURKEY"/>
    <s v="IT"/>
    <s v="ITALY"/>
    <s v="Export"/>
    <s v="Y"/>
    <s v="CIF"/>
    <s v="IT- RAVENNA"/>
    <n v="43843"/>
    <x v="0"/>
    <n v="2020"/>
    <n v="2020540056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9.609"/>
    <n v="357.01972000000001"/>
    <n v="37.154727164887298"/>
    <s v="EUR"/>
    <n v="17.794399452330296"/>
    <n v="349.02521999999999"/>
    <n v="-210.20053999999999"/>
    <n v="-18.694520000000001"/>
    <n v="-1.5178799999999999"/>
    <n v="0"/>
    <n v="-8.9640400000000007"/>
    <n v="0"/>
    <s v=""/>
    <n v="32.375999999999998"/>
    <n v="-3.78803"/>
    <n v="-210.78900999999999"/>
    <n v="-215.20499379276441"/>
    <n v="-215.79346379276441"/>
    <n v="-10.77312"/>
    <n v="-9.7861671280546609"/>
    <n v="-16.097740000000002"/>
    <n v="-15.721170982614854"/>
    <n v="-4.1309100000000001"/>
    <n v="-6.2155167913530658"/>
    <n v="-31.722854902022583"/>
    <n v="0"/>
    <n v="0"/>
    <n v="0"/>
    <n v="0"/>
    <n v="0"/>
    <n v="0.875369525435304"/>
    <n v="-8.4114257699078365"/>
    <n v="-7.8809268478575802"/>
    <n v="101.62247445735542"/>
    <n v="0.28464106816664198"/>
    <x v="0"/>
    <s v="N"/>
  </r>
  <r>
    <x v="1"/>
    <x v="1"/>
    <s v="EUROPE"/>
    <s v="EUROPE INCL TURKEY"/>
    <s v="IT"/>
    <s v="ITALY"/>
    <s v="Export"/>
    <s v="Y"/>
    <s v="CIF"/>
    <s v="IT- RAVENNA"/>
    <n v="43844"/>
    <x v="0"/>
    <n v="2020"/>
    <n v="2020540065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6.111000000000001"/>
    <n v="591.26396"/>
    <n v="36.699390781563096"/>
    <s v="EUR"/>
    <n v="17.763499951911886"/>
    <n v="580.02161999999998"/>
    <n v="-354.07382999999999"/>
    <n v="-31.430990000000001"/>
    <n v="-2.5579999999999998"/>
    <n v="0"/>
    <n v="-14.99694"/>
    <n v="0"/>
    <s v=""/>
    <n v="55.150530000000003"/>
    <n v="-6.1741900000000003"/>
    <n v="-354.08341999999999"/>
    <n v="-362.50361862690897"/>
    <n v="-362.51320862690898"/>
    <n v="-18.156680000000001"/>
    <n v="-16.493300452478717"/>
    <n v="-27.152349999999998"/>
    <n v="-26.517184209075459"/>
    <n v="-6.9629899999999996"/>
    <n v="-10.476766926179335"/>
    <n v="-53.48725158773351"/>
    <n v="0"/>
    <n v="0"/>
    <n v="0"/>
    <n v="0"/>
    <n v="0"/>
    <n v="0.875369525435304"/>
    <n v="-14.103078424288183"/>
    <n v="-13.213613533753094"/>
    <n v="162.04988625160442"/>
    <n v="0.27407367472829636"/>
    <x v="0"/>
    <s v="N"/>
  </r>
  <r>
    <x v="8"/>
    <x v="8"/>
    <s v="MEA"/>
    <s v="EGYPT"/>
    <s v="EG"/>
    <s v="EGYPT"/>
    <s v="Local"/>
    <s v="N"/>
    <s v="DDP"/>
    <s v="EG-OBOUR CITY"/>
    <n v="43841"/>
    <x v="0"/>
    <n v="2020"/>
    <n v="2020540037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8.431999999999999"/>
    <n v="612.86400000000003"/>
    <n v="33.25"/>
    <s v="EGP"/>
    <n v="1"/>
    <n v="602.31839000000002"/>
    <n v="-356.78616"/>
    <n v="-33.405650000000001"/>
    <n v="-2.5424500000000001"/>
    <n v="0"/>
    <n v="-18.12153"/>
    <n v="0"/>
    <s v=""/>
    <n v="37.554430000000004"/>
    <n v="-12.27891"/>
    <n v="-385.58026999999993"/>
    <n v="-365.28052377098675"/>
    <n v="-394.07463377098674"/>
    <n v="-17.534859999999998"/>
    <n v="-15.928446961236906"/>
    <n v="-26.238289999999999"/>
    <n v="-25.624506507213649"/>
    <n v="-6.8455899999999996"/>
    <n v="-10.300122634411942"/>
    <n v="-51.853076102862495"/>
    <n v="0"/>
    <n v="0"/>
    <n v="0.02"/>
    <n v="-12.257280000000002"/>
    <n v="-12.328730360546711"/>
    <n v="0.17066029370754746"/>
    <n v="-3.1456105336175146"/>
    <n v="-2.9472205052296987"/>
    <n v="151.6603392603744"/>
    <n v="0.24746165423385025"/>
    <x v="1"/>
    <s v="N"/>
  </r>
  <r>
    <x v="8"/>
    <x v="8"/>
    <s v="MEA"/>
    <s v="EGYPT"/>
    <s v="EG"/>
    <s v="EGYPT"/>
    <s v="Local"/>
    <s v="N"/>
    <s v="DDP"/>
    <s v="EG-OBOUR CITY"/>
    <n v="43853"/>
    <x v="0"/>
    <n v="2020"/>
    <n v="2020540115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0.39700000000000002"/>
    <n v="13.20025"/>
    <n v="33.25"/>
    <s v="EGP"/>
    <n v="1"/>
    <n v="12.655659999999999"/>
    <n v="-7.6846800000000002"/>
    <n v="-0.71950999999999998"/>
    <n v="-5.4760000000000003E-2"/>
    <n v="0"/>
    <n v="-0.39032"/>
    <n v="0"/>
    <s v=""/>
    <n v="0.80886999999999998"/>
    <n v="-0.26446999999999998"/>
    <n v="-8.3048699999999993"/>
    <n v="-7.8676368371812027"/>
    <n v="-8.4878268371812027"/>
    <n v="-0.37768000000000002"/>
    <n v="-0.34307977641794435"/>
    <n v="-0.56513999999999998"/>
    <n v="-0.55191987006343479"/>
    <n v="-0.14743999999999999"/>
    <n v="-0.22184356369833666"/>
    <n v="-1.1168432101797159"/>
    <n v="0"/>
    <n v="0"/>
    <n v="0.02"/>
    <n v="-0.26400499999999999"/>
    <n v="-0.26554394277002191"/>
    <n v="0.17066029370754746"/>
    <n v="-6.7752136601896343E-2"/>
    <n v="-6.347908748785755E-2"/>
    <n v="3.2665569223812025"/>
    <n v="0.24746174673822105"/>
    <x v="1"/>
    <s v="N"/>
  </r>
  <r>
    <x v="9"/>
    <x v="9"/>
    <s v="MEA"/>
    <s v="EGYPT"/>
    <s v="EG"/>
    <s v="EGYPT"/>
    <s v="Local"/>
    <s v="N"/>
    <s v="DDP"/>
    <s v="6TH OF OCTOBER"/>
    <n v="43843"/>
    <x v="0"/>
    <n v="2020"/>
    <n v="2020540059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3.8210000000000002"/>
    <n v="130.48715000000001"/>
    <n v="34.15"/>
    <s v="EGP"/>
    <n v="1"/>
    <n v="130.27215000000001"/>
    <n v="-83.974699999999999"/>
    <n v="-7.4543999999999997"/>
    <n v="-0.60668"/>
    <n v="0"/>
    <n v="-3.5567899999999999"/>
    <n v="0"/>
    <s v=""/>
    <n v="13.0799"/>
    <n v="-1.4643200000000001"/>
    <n v="-83.976990000000015"/>
    <n v="-85.973969392510853"/>
    <n v="-85.976259392510855"/>
    <n v="-4.2590399999999997"/>
    <n v="-3.8688585335603727"/>
    <n v="-6.4318099999999996"/>
    <n v="-6.2813528319933125"/>
    <n v="-1.6465000000000001"/>
    <n v="-2.4773835297701532"/>
    <n v="-12.627594895323838"/>
    <n v="0"/>
    <n v="0"/>
    <n v="0"/>
    <n v="0"/>
    <n v="0"/>
    <n v="0.17066029370754746"/>
    <n v="-0.65209298225653889"/>
    <n v="-0.61096622995240235"/>
    <n v="31.272329482212918"/>
    <n v="0.2396583072142576"/>
    <x v="0"/>
    <s v="N"/>
  </r>
  <r>
    <x v="9"/>
    <x v="9"/>
    <s v="MEA"/>
    <s v="EGYPT"/>
    <s v="EG"/>
    <s v="EGYPT"/>
    <s v="Local"/>
    <s v="N"/>
    <s v="DDP"/>
    <s v="EG- 6TH OF OCTOBER"/>
    <n v="43843"/>
    <x v="0"/>
    <n v="2020"/>
    <n v="2020540057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.1739999999999999"/>
    <n v="40.092100000000002"/>
    <n v="34.15"/>
    <s v="EGP"/>
    <n v="1"/>
    <n v="40.037889999999997"/>
    <n v="-25.801179999999999"/>
    <n v="-2.2903600000000002"/>
    <n v="-0.18640000000000001"/>
    <n v="0"/>
    <n v="-1.0928199999999999"/>
    <n v="0"/>
    <s v=""/>
    <n v="4.0187900000000001"/>
    <n v="-0.44990999999999998"/>
    <n v="-25.801879999999997"/>
    <n v="-26.415454411991508"/>
    <n v="-26.416154411991506"/>
    <n v="-1.3085899999999999"/>
    <n v="-1.1887067481009259"/>
    <n v="-1.97617"/>
    <n v="-1.9299421198698694"/>
    <n v="-0.50588999999999995"/>
    <n v="-0.76118041535100067"/>
    <n v="-3.8798292833217958"/>
    <n v="0"/>
    <n v="0"/>
    <n v="0"/>
    <n v="0"/>
    <n v="0"/>
    <n v="0.17066029370754746"/>
    <n v="-0.20035518481266071"/>
    <n v="-0.18771901438474753"/>
    <n v="9.6083972903019532"/>
    <n v="0.23965811943754387"/>
    <x v="0"/>
    <s v="N"/>
  </r>
  <r>
    <x v="9"/>
    <x v="9"/>
    <s v="MEA"/>
    <s v="EGYPT"/>
    <s v="EG"/>
    <s v="EGYPT"/>
    <s v="Local"/>
    <s v="N"/>
    <s v="DDP"/>
    <s v="EG- 6TH OF OCTOBER"/>
    <n v="43843"/>
    <x v="0"/>
    <n v="2020"/>
    <n v="2020540058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2.2749999999999999"/>
    <n v="77.691249999999997"/>
    <n v="34.15"/>
    <s v="EGP"/>
    <n v="1"/>
    <n v="77.568899999999999"/>
    <n v="-49.998019999999997"/>
    <n v="-4.4383100000000004"/>
    <n v="-0.36120999999999998"/>
    <n v="0"/>
    <n v="-2.1176900000000001"/>
    <n v="0"/>
    <s v=""/>
    <n v="7.7876899999999996"/>
    <n v="-0.87183999999999995"/>
    <n v="-49.999380000000002"/>
    <n v="-51.188372702327555"/>
    <n v="-51.189732702327554"/>
    <n v="-2.5358100000000001"/>
    <n v="-2.3034980084685115"/>
    <n v="-3.8294600000000001"/>
    <n v="-3.7398787302493566"/>
    <n v="-0.98031999999999997"/>
    <n v="-1.475024975344231"/>
    <n v="-7.5184017140620991"/>
    <n v="0"/>
    <n v="0"/>
    <n v="0"/>
    <n v="0"/>
    <n v="0"/>
    <n v="0.17066029370754746"/>
    <n v="-0.38825216818467045"/>
    <n v="-0.36376555172512826"/>
    <n v="18.619350031885215"/>
    <n v="0.23965826308477745"/>
    <x v="0"/>
    <s v="N"/>
  </r>
  <r>
    <x v="1"/>
    <x v="1"/>
    <s v="EUROPE"/>
    <s v="EUROPE INCL TURKEY"/>
    <s v="IT"/>
    <s v="ITALY"/>
    <s v="Export"/>
    <s v="Y"/>
    <s v="CIF"/>
    <s v="IT- RAVENNA"/>
    <n v="43843"/>
    <x v="0"/>
    <n v="2020"/>
    <n v="2020540056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3.9340000000000002"/>
    <n v="146.16658000000001"/>
    <n v="37.154707213578497"/>
    <s v="EUR"/>
    <n v="17.794399452330296"/>
    <n v="142.89365000000001"/>
    <n v="-101.85176"/>
    <n v="-8.6318199999999994"/>
    <n v="-0.44402999999999998"/>
    <n v="0"/>
    <n v="-3.6131099999999998"/>
    <n v="0"/>
    <s v=""/>
    <n v="22.71931"/>
    <n v="-1.65812"/>
    <n v="-93.479530000000011"/>
    <n v="-104.27664638055703"/>
    <n v="-95.904416380557024"/>
    <n v="-4.3776999999999999"/>
    <n v="-3.9766477897289634"/>
    <n v="-6.6549899999999997"/>
    <n v="-6.4993120573193508"/>
    <n v="-1.67198"/>
    <n v="-2.5157216605557853"/>
    <n v="-12.991681507604099"/>
    <n v="0"/>
    <n v="0"/>
    <n v="0"/>
    <n v="0"/>
    <n v="0"/>
    <n v="0.875369525435304"/>
    <n v="-3.4437037130624861"/>
    <n v="-3.2265132916507153"/>
    <n v="34.043968820188169"/>
    <n v="0.232912125467998"/>
    <x v="0"/>
    <s v="N"/>
  </r>
  <r>
    <x v="1"/>
    <x v="1"/>
    <s v="EUROPE"/>
    <s v="EUROPE INCL TURKEY"/>
    <s v="IT"/>
    <s v="ITALY"/>
    <s v="Export"/>
    <s v="Y"/>
    <s v="CIF"/>
    <s v="IT- RAVENNA"/>
    <n v="43844"/>
    <x v="0"/>
    <n v="2020"/>
    <n v="2020540065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5.3849999999999998"/>
    <n v="197.62621999999999"/>
    <n v="36.699390900650002"/>
    <s v="EUR"/>
    <n v="17.763499951911886"/>
    <n v="193.86852999999999"/>
    <n v="-139.41838999999999"/>
    <n v="-11.81554"/>
    <n v="-0.60782000000000003"/>
    <n v="0"/>
    <n v="-4.9457599999999999"/>
    <n v="0"/>
    <s v=""/>
    <n v="31.099029999999999"/>
    <n v="-2.2696999999999998"/>
    <n v="-127.95818"/>
    <n v="-142.73766258900764"/>
    <n v="-131.27745258900765"/>
    <n v="-6.0002300000000002"/>
    <n v="-5.4505336974588063"/>
    <n v="-9.1101500000000009"/>
    <n v="-8.8970393252263182"/>
    <n v="-2.2890199999999998"/>
    <n v="-3.4441423913237021"/>
    <n v="-17.791715414008827"/>
    <n v="0"/>
    <n v="0"/>
    <n v="0"/>
    <n v="0"/>
    <n v="0"/>
    <n v="0.875369525435304"/>
    <n v="-4.7138648944691122"/>
    <n v="-4.4165668722773512"/>
    <n v="44.14048512470616"/>
    <n v="0.22335338461012999"/>
    <x v="0"/>
    <s v="N"/>
  </r>
  <r>
    <x v="39"/>
    <x v="37"/>
    <s v="MEA"/>
    <s v="EGYPT"/>
    <s v="EG"/>
    <s v="EGYPT"/>
    <s v="Local"/>
    <s v="N"/>
    <s v="DDP"/>
    <s v="EG- CAIRO"/>
    <n v="43852"/>
    <x v="0"/>
    <n v="2020"/>
    <n v="2020540103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3.476"/>
    <n v="130.35"/>
    <n v="37.5"/>
    <s v="EGP"/>
    <n v="1"/>
    <n v="129.44999999999999"/>
    <n v="-59.821750000000002"/>
    <n v="-8.1105800000000006"/>
    <n v="-4.0798300000000003"/>
    <n v="0"/>
    <n v="0"/>
    <n v="0"/>
    <s v=""/>
    <n v="1.3291500000000001"/>
    <n v="0.59462999999999999"/>
    <n v="-70.088380000000015"/>
    <n v="-61.245986035156264"/>
    <n v="-71.51261603515627"/>
    <n v="-9.9142399999999995"/>
    <n v="-9.0059713052156329"/>
    <n v="-7.5783699999999996"/>
    <n v="-7.4010917395559197"/>
    <n v="-1.4774499999999999"/>
    <n v="-2.2230247774424003"/>
    <n v="-18.630087822213955"/>
    <n v="0"/>
    <n v="0"/>
    <n v="0"/>
    <n v="0"/>
    <n v="0"/>
    <n v="0.17066029370754746"/>
    <n v="-0.59321518092743497"/>
    <n v="-0.55580178364683341"/>
    <n v="39.651494358982937"/>
    <n v="0.30419251522042917"/>
    <x v="0"/>
    <s v="N"/>
  </r>
  <r>
    <x v="39"/>
    <x v="37"/>
    <s v="MEA"/>
    <s v="EGYPT"/>
    <s v="EG"/>
    <s v="EGYPT"/>
    <s v="Local"/>
    <s v="N"/>
    <s v="DDP"/>
    <s v="EG- CAIRO"/>
    <n v="43857"/>
    <x v="0"/>
    <n v="2020"/>
    <n v="2020540141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3.5129999999999999"/>
    <n v="131.73750000000001"/>
    <n v="37.5"/>
    <s v="EGP"/>
    <n v="1"/>
    <n v="130.83750000000001"/>
    <n v="-60.45852"/>
    <n v="-8.1969100000000008"/>
    <n v="-4.1232499999999996"/>
    <n v="0"/>
    <n v="0"/>
    <n v="0"/>
    <s v=""/>
    <n v="1.34331"/>
    <n v="0.60096000000000005"/>
    <n v="-70.834409999999991"/>
    <n v="-61.897916253306121"/>
    <n v="-72.27380625330612"/>
    <n v="-10.019769999999999"/>
    <n v="-9.1018334340161662"/>
    <n v="-7.6590400000000001"/>
    <n v="-7.4798746533790741"/>
    <n v="-1.49318"/>
    <n v="-2.2466927051212857"/>
    <n v="-18.828400792516529"/>
    <n v="0"/>
    <n v="0"/>
    <n v="0"/>
    <n v="0"/>
    <n v="0"/>
    <n v="0.17066029370754746"/>
    <n v="-0.59952961179461417"/>
    <n v="-0.5617179706419233"/>
    <n v="40.073574983535437"/>
    <n v="0.30419261777045592"/>
    <x v="0"/>
    <s v="N"/>
  </r>
  <r>
    <x v="39"/>
    <x v="37"/>
    <s v="MEA"/>
    <s v="EGYPT"/>
    <s v="EG"/>
    <s v="EGYPT"/>
    <s v="Local"/>
    <s v="N"/>
    <s v="DDP"/>
    <s v="EG- CAIRO"/>
    <n v="43858"/>
    <x v="0"/>
    <n v="2020"/>
    <n v="2020540154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4.0860000000000003"/>
    <n v="153.22499999999999"/>
    <n v="37.5"/>
    <s v="EGP"/>
    <n v="1"/>
    <n v="151.52500000000001"/>
    <n v="-70.319820000000007"/>
    <n v="-9.5338999999999992"/>
    <n v="-4.7957900000000002"/>
    <n v="0"/>
    <n v="0"/>
    <n v="0"/>
    <s v=""/>
    <n v="1.5624100000000001"/>
    <n v="0.69898000000000005"/>
    <n v="-82.388120000000001"/>
    <n v="-71.993994052576241"/>
    <n v="-84.062294052576235"/>
    <n v="-11.65408"/>
    <n v="-10.58642014604119"/>
    <n v="-8.9082899999999992"/>
    <n v="-8.6999013683112079"/>
    <n v="-1.7367300000000001"/>
    <n v="-2.6131468555467463"/>
    <n v="-21.899468369899143"/>
    <n v="0"/>
    <n v="0"/>
    <n v="0"/>
    <n v="0"/>
    <n v="0"/>
    <n v="0.17066029370754746"/>
    <n v="-0.6973179600890389"/>
    <n v="-0.65333892059291176"/>
    <n v="46.609898656931712"/>
    <n v="0.30419251856375729"/>
    <x v="0"/>
    <s v="N"/>
  </r>
  <r>
    <x v="39"/>
    <x v="37"/>
    <s v="MEA"/>
    <s v="EGYPT"/>
    <s v="EG"/>
    <s v="EGYPT"/>
    <s v="Local"/>
    <s v="N"/>
    <s v="DDP"/>
    <s v="EG- CAIRO"/>
    <n v="43858"/>
    <x v="0"/>
    <n v="2020"/>
    <n v="2020540155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1.768"/>
    <n v="67.183999999999997"/>
    <n v="38"/>
    <s v="EGP"/>
    <n v="1"/>
    <n v="67.084000000000003"/>
    <n v="-34.95579"/>
    <n v="-6.3811299999999997"/>
    <n v="-2.4494099999999999"/>
    <n v="0"/>
    <n v="0"/>
    <n v="0"/>
    <s v=""/>
    <n v="4.5254799999999999"/>
    <n v="9.0100000000000006E-3"/>
    <n v="-39.251839999999994"/>
    <n v="-35.788017337972477"/>
    <n v="-40.084067337972478"/>
    <n v="-4.9282899999999996"/>
    <n v="-4.4767968420959292"/>
    <n v="-5.3850499999999997"/>
    <n v="-5.2590793365981874"/>
    <n v="-1.0341199999999999"/>
    <n v="-1.555974403769153"/>
    <n v="-11.291850582463269"/>
    <n v="0"/>
    <n v="0"/>
    <n v="0"/>
    <n v="0"/>
    <n v="0"/>
    <n v="0.17066029370754746"/>
    <n v="-0.30172739927494391"/>
    <n v="-0.28269780019781399"/>
    <n v="15.525384279366437"/>
    <n v="0.23108752499652355"/>
    <x v="0"/>
    <s v="N"/>
  </r>
  <r>
    <x v="39"/>
    <x v="37"/>
    <s v="MEA"/>
    <s v="EGYPT"/>
    <s v="EG"/>
    <s v="EGYPT"/>
    <s v="Local"/>
    <s v="N"/>
    <s v="DDP"/>
    <s v="EG- CAIRO"/>
    <n v="43860"/>
    <x v="0"/>
    <n v="2020"/>
    <n v="2020540180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8.766"/>
    <n v="328.72500000000002"/>
    <n v="37.5"/>
    <s v="EGP"/>
    <n v="1"/>
    <n v="320.45049999999998"/>
    <n v="-150.86234999999999"/>
    <n v="-20.453800000000001"/>
    <n v="-10.28877"/>
    <n v="0"/>
    <n v="0"/>
    <n v="0"/>
    <s v=""/>
    <n v="3.3519700000000001"/>
    <n v="1.4995700000000001"/>
    <n v="-176.75337999999999"/>
    <n v="-154.45408035256168"/>
    <n v="-180.34511035256168"/>
    <n v="-23.90146"/>
    <n v="-21.711786572925334"/>
    <n v="-19.109719999999999"/>
    <n v="-18.662692747546842"/>
    <n v="-3.7247699999999999"/>
    <n v="-5.6044238385557072"/>
    <n v="-45.97890315902788"/>
    <n v="0"/>
    <n v="0"/>
    <n v="0"/>
    <n v="0"/>
    <n v="0"/>
    <n v="0.17066029370754746"/>
    <n v="-1.4960081346403611"/>
    <n v="-1.4016566269988899"/>
    <n v="100.99932986141158"/>
    <n v="0.30724566084542271"/>
    <x v="0"/>
    <s v="N"/>
  </r>
  <r>
    <x v="39"/>
    <x v="37"/>
    <s v="MEA"/>
    <s v="EGYPT"/>
    <s v="EG"/>
    <s v="EGYPT"/>
    <s v="Local"/>
    <s v="N"/>
    <s v="DDP"/>
    <s v="EG- CAIRO"/>
    <n v="43860"/>
    <x v="0"/>
    <n v="2020"/>
    <n v="2020540181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2.4740000000000002"/>
    <n v="92.775000000000006"/>
    <n v="37.5"/>
    <s v="EGP"/>
    <n v="1"/>
    <n v="91.924999999999997"/>
    <n v="-42.577390000000001"/>
    <n v="-5.7725999999999997"/>
    <n v="-2.9037600000000001"/>
    <n v="0"/>
    <n v="0"/>
    <n v="0"/>
    <s v=""/>
    <n v="0.94599"/>
    <n v="0.42321999999999999"/>
    <n v="-49.884539999999994"/>
    <n v="-43.591072366712808"/>
    <n v="-50.898222366712808"/>
    <n v="-7.7046999999999999"/>
    <n v="-6.9988528737749833"/>
    <n v="-5.3878500000000003"/>
    <n v="-5.261813837139961"/>
    <n v="-1.04783"/>
    <n v="-1.5766029662915637"/>
    <n v="-13.837269677206507"/>
    <n v="0"/>
    <n v="0"/>
    <n v="0"/>
    <n v="0"/>
    <n v="0"/>
    <n v="0.17066029370754746"/>
    <n v="-0.42221356663247245"/>
    <n v="-0.3955850439419637"/>
    <n v="27.643922912138727"/>
    <n v="0.29796737172879251"/>
    <x v="0"/>
    <s v="N"/>
  </r>
  <r>
    <x v="39"/>
    <x v="37"/>
    <s v="MEA"/>
    <s v="EGYPT"/>
    <s v="EG"/>
    <s v="EGYPT"/>
    <s v="Local"/>
    <s v="N"/>
    <s v="DDP"/>
    <s v="EG-CAIRO"/>
    <n v="43836"/>
    <x v="0"/>
    <n v="2020"/>
    <n v="2020540015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1.8480000000000001"/>
    <n v="70.224000000000004"/>
    <n v="38"/>
    <s v="EGP"/>
    <n v="1"/>
    <n v="68.524000000000001"/>
    <n v="-36.537460000000003"/>
    <n v="-6.6698899999999997"/>
    <n v="-2.5602499999999999"/>
    <n v="0"/>
    <n v="0"/>
    <n v="0"/>
    <s v=""/>
    <n v="4.7302299999999997"/>
    <n v="9.41E-3"/>
    <n v="-41.02796"/>
    <n v="-37.407343732339505"/>
    <n v="-41.897843732339503"/>
    <n v="-5.20845"/>
    <n v="-4.7312906732790783"/>
    <n v="-5.62765"/>
    <n v="-5.4960042763960955"/>
    <n v="-1.08026"/>
    <n v="-1.6253983187789283"/>
    <n v="-11.8526932684541"/>
    <n v="0"/>
    <n v="0"/>
    <n v="0"/>
    <n v="0"/>
    <n v="0"/>
    <n v="0.17066029370754746"/>
    <n v="-0.3153802227715477"/>
    <n v="-0.29548955586287345"/>
    <n v="16.177973443343529"/>
    <n v="0.23037670089062895"/>
    <x v="0"/>
    <s v="N"/>
  </r>
  <r>
    <x v="39"/>
    <x v="37"/>
    <s v="MEA"/>
    <s v="EGYPT"/>
    <s v="EG"/>
    <s v="EGYPT"/>
    <s v="Local"/>
    <s v="N"/>
    <s v="DDP"/>
    <s v="EG-CAIRO"/>
    <n v="43836"/>
    <x v="0"/>
    <n v="2020"/>
    <n v="2020540016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6.51"/>
    <n v="247.38"/>
    <n v="38"/>
    <s v="EGP"/>
    <n v="1"/>
    <n v="242.23240000000001"/>
    <n v="-128.71159"/>
    <n v="-23.49615"/>
    <n v="-9.0190599999999996"/>
    <n v="0"/>
    <n v="0"/>
    <n v="0"/>
    <s v=""/>
    <n v="16.663329999999998"/>
    <n v="3.32E-2"/>
    <n v="-144.53027"/>
    <n v="-131.77595512840662"/>
    <n v="-147.59463512840662"/>
    <n v="-20.507239999999999"/>
    <n v="-18.628519683724647"/>
    <n v="-19.824809999999999"/>
    <n v="-19.361054887695587"/>
    <n v="-3.8055500000000002"/>
    <n v="-5.7259683520903772"/>
    <n v="-43.715542923510611"/>
    <n v="0"/>
    <n v="0"/>
    <n v="0"/>
    <n v="0"/>
    <n v="0"/>
    <n v="0.17066029370754746"/>
    <n v="-1.1109985120361339"/>
    <n v="-1.0409291172442132"/>
    <n v="55.028892830838551"/>
    <n v="0.22244681393337598"/>
    <x v="0"/>
    <s v="N"/>
  </r>
  <r>
    <x v="40"/>
    <x v="38"/>
    <s v="MEA"/>
    <s v="EGYPT"/>
    <s v="EG"/>
    <s v="EGYPT"/>
    <s v="Local"/>
    <s v="N"/>
    <s v="EXW"/>
    <s v="EG- 6TH OCTOBER"/>
    <n v="43859"/>
    <x v="0"/>
    <n v="2020"/>
    <n v="2020540169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2.3420000000000001"/>
    <n v="90.167000000000002"/>
    <n v="38.5"/>
    <s v="EGP"/>
    <n v="1"/>
    <n v="88.363659999999996"/>
    <n v="-40.305680000000002"/>
    <n v="-5.4645999999999999"/>
    <n v="-2.7488299999999999"/>
    <n v="0"/>
    <n v="0"/>
    <n v="0"/>
    <s v=""/>
    <n v="0.89553000000000005"/>
    <n v="0.40064"/>
    <n v="-47.222939999999994"/>
    <n v="-41.265277502204086"/>
    <n v="-48.182537502204084"/>
    <n v="-6.6621499999999996"/>
    <n v="-6.0518135259023715"/>
    <n v="-5.1059900000000003"/>
    <n v="-4.9865472933170505"/>
    <n v="-0.99543999999999999"/>
    <n v="-1.4977750749313095"/>
    <n v="-12.536135894150732"/>
    <n v="0"/>
    <n v="0"/>
    <n v="0"/>
    <n v="0"/>
    <n v="0"/>
    <n v="0.17066029370754746"/>
    <n v="-0.39968640786307613"/>
    <n v="-0.37447864709461559"/>
    <n v="29.073847956550569"/>
    <n v="0.32244444149800444"/>
    <x v="0"/>
    <s v="N"/>
  </r>
  <r>
    <x v="41"/>
    <x v="39"/>
    <s v="MEA"/>
    <s v="EGYPT"/>
    <s v="EG"/>
    <s v="EGYPT"/>
    <s v="Local"/>
    <s v="N"/>
    <s v="EXW"/>
    <s v="6TH OF OCTOBER CITY"/>
    <n v="43844"/>
    <x v="0"/>
    <n v="2020"/>
    <n v="2020540064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0.219"/>
    <n v="8.3219999999999992"/>
    <n v="38"/>
    <s v="EGP"/>
    <n v="1"/>
    <n v="8.3219999999999992"/>
    <n v="0.75895000000000001"/>
    <n v="7.3359999999999995E-2"/>
    <n v="1.5559999999999999E-2"/>
    <n v="0"/>
    <n v="0"/>
    <n v="0"/>
    <s v=""/>
    <n v="-0.29592000000000002"/>
    <n v="1.1199999999999999E-3"/>
    <n v="0.55306999999999995"/>
    <n v="0.77701907920416646"/>
    <n v="0.5711390792041664"/>
    <n v="-0.61046"/>
    <n v="-0.55453420968041278"/>
    <n v="-0.31225999999999998"/>
    <n v="-0.30495540684787514"/>
    <n v="-5.4789999999999998E-2"/>
    <n v="-8.2439018278837942E-2"/>
    <n v="-0.94192863480712585"/>
    <n v="0"/>
    <n v="0"/>
    <n v="0"/>
    <n v="0"/>
    <n v="0"/>
    <n v="0.17066029370754746"/>
    <n v="-3.7374604321952894E-2"/>
    <n v="-3.5017431133100262E-2"/>
    <n v="7.9161930132639382"/>
    <n v="0.95123684369910344"/>
    <x v="0"/>
    <s v="N"/>
  </r>
  <r>
    <x v="42"/>
    <x v="40"/>
    <s v="MEA"/>
    <s v="EGYPT"/>
    <s v="EG"/>
    <s v="EGYPT"/>
    <s v="Local"/>
    <s v="N"/>
    <s v="DDP"/>
    <s v="EG- GIZA"/>
    <n v="43842"/>
    <x v="0"/>
    <n v="2020"/>
    <n v="2020540044"/>
    <s v="ZH"/>
    <s v="manufactured"/>
    <s v="BOPP"/>
    <s v="TSS"/>
    <n v="20"/>
    <s v="TSS20"/>
    <s v="1"/>
    <s v="EG"/>
    <s v="L2"/>
    <s v="FERT"/>
    <s v="30TSS201"/>
    <s v="TRANSPARENT COMMODITIES"/>
    <s v="STANDARD"/>
    <s v="ALIMENTARY PACKING"/>
    <s v="FLEXIBLE PACKAGING"/>
    <s v="STANDARD GRADE COEX"/>
    <n v="5.7043999999999997"/>
    <n v="179.68860000000001"/>
    <n v="31.5"/>
    <s v="EGP"/>
    <n v="1"/>
    <n v="179.28707"/>
    <n v="-80.542779999999993"/>
    <n v="-11.47648"/>
    <n v="-3.8528099999999998"/>
    <n v="0"/>
    <n v="0"/>
    <n v="0"/>
    <s v=""/>
    <n v="-31.534839999999999"/>
    <n v="-4.4429999999999997E-2"/>
    <n v="-127.45134"/>
    <n v="-82.460342251984642"/>
    <n v="-129.36890225198465"/>
    <n v="-6.5071700000000003"/>
    <n v="-5.9110316371360803"/>
    <n v="-9.54983"/>
    <n v="-9.3264340388715929"/>
    <n v="-1.8726700000000001"/>
    <n v="-2.817687102760202"/>
    <n v="-18.055152778767876"/>
    <n v="0"/>
    <n v="0"/>
    <n v="0"/>
    <n v="0"/>
    <n v="0"/>
    <n v="0.17066029370754746"/>
    <n v="-0.9735145794253337"/>
    <n v="-0.91211613769706457"/>
    <n v="31.352428831550416"/>
    <n v="0.1744820140596032"/>
    <x v="0"/>
    <s v="N"/>
  </r>
  <r>
    <x v="42"/>
    <x v="40"/>
    <s v="MEA"/>
    <s v="EGYPT"/>
    <s v="EG"/>
    <s v="EGYPT"/>
    <s v="Local"/>
    <s v="N"/>
    <s v="DDP"/>
    <s v="EG- GIZA"/>
    <n v="43842"/>
    <x v="0"/>
    <n v="2020"/>
    <n v="2020540044"/>
    <s v="ZH"/>
    <s v="manufactured"/>
    <s v="BOPP"/>
    <s v="TSS"/>
    <n v="20"/>
    <s v="TSS20"/>
    <s v="1"/>
    <s v="EG"/>
    <s v="L3"/>
    <s v="FERT"/>
    <s v="30TSS201"/>
    <s v="TRANSPARENT COMMODITIES"/>
    <s v="STANDARD"/>
    <s v="ALIMENTARY PACKING"/>
    <s v="FLEXIBLE PACKAGING"/>
    <s v="STANDARD GRADE COEX"/>
    <n v="0.45500000000000002"/>
    <n v="14.3325"/>
    <n v="31.5"/>
    <s v="EGP"/>
    <n v="1"/>
    <n v="14.304029999999999"/>
    <n v="-6.4243300000000003"/>
    <n v="-0.91539999999999999"/>
    <n v="-0.30731000000000003"/>
    <n v="0"/>
    <n v="0"/>
    <n v="0"/>
    <s v=""/>
    <n v="-2.51532"/>
    <n v="-3.5400000000000002E-3"/>
    <n v="-10.165899999999999"/>
    <n v="-6.5772804283598436"/>
    <n v="-10.318850428359845"/>
    <n v="-0.51902999999999999"/>
    <n v="-0.47148034408548412"/>
    <n v="-0.76171999999999995"/>
    <n v="-0.74390134024262933"/>
    <n v="-0.14937"/>
    <n v="-0.22474751159536457"/>
    <n v="-1.4401291959234781"/>
    <n v="0"/>
    <n v="0"/>
    <n v="0"/>
    <n v="0"/>
    <n v="0"/>
    <n v="0.17066029370754746"/>
    <n v="-7.7650433636934094E-2"/>
    <n v="-7.2753110345025657E-2"/>
    <n v="2.5007672653716511"/>
    <n v="0.17448227911192402"/>
    <x v="0"/>
    <s v="N"/>
  </r>
  <r>
    <x v="42"/>
    <x v="40"/>
    <s v="MEA"/>
    <s v="EGYPT"/>
    <s v="EG"/>
    <s v="EGYPT"/>
    <s v="Local"/>
    <s v="N"/>
    <s v="DDP"/>
    <s v="EG- GIZA"/>
    <n v="43856"/>
    <x v="0"/>
    <n v="2020"/>
    <n v="2020540125"/>
    <s v="ZH"/>
    <s v="manufactured"/>
    <s v="BOPP"/>
    <s v="TSS"/>
    <n v="20"/>
    <s v="TSS20"/>
    <s v="1"/>
    <s v="EG"/>
    <s v="L2"/>
    <s v="FERT"/>
    <s v="30TSS201"/>
    <s v="TRANSPARENT COMMODITIES"/>
    <s v="STANDARD"/>
    <s v="ALIMENTARY PACKING"/>
    <s v="FLEXIBLE PACKAGING"/>
    <s v="STANDARD GRADE COEX"/>
    <n v="5.1109999999999998"/>
    <n v="160.9965"/>
    <n v="31.5"/>
    <s v="EGP"/>
    <n v="1"/>
    <n v="160.6232"/>
    <n v="-72.164320000000004"/>
    <n v="-10.282640000000001"/>
    <n v="-3.4520200000000001"/>
    <n v="0"/>
    <n v="0"/>
    <n v="0"/>
    <s v=""/>
    <n v="-28.25442"/>
    <n v="-3.9800000000000002E-2"/>
    <n v="-114.1932"/>
    <n v="-73.882407902753556"/>
    <n v="-115.91128790275356"/>
    <n v="-5.83026"/>
    <n v="-5.2961350806462724"/>
    <n v="-8.5564099999999996"/>
    <n v="-8.3562527787972432"/>
    <n v="-1.6778599999999999"/>
    <n v="-2.5245689215063156"/>
    <n v="-16.17695678094983"/>
    <n v="0"/>
    <n v="0"/>
    <n v="0"/>
    <n v="0"/>
    <n v="0"/>
    <n v="0.17066029370754746"/>
    <n v="-0.87224476113927496"/>
    <n v="-0.81723329005148593"/>
    <n v="28.091022026245124"/>
    <n v="0.17448219076964483"/>
    <x v="0"/>
    <s v="N"/>
  </r>
  <r>
    <x v="42"/>
    <x v="40"/>
    <s v="MEA"/>
    <s v="EGYPT"/>
    <s v="EG"/>
    <s v="EGYPT"/>
    <s v="Local"/>
    <s v="N"/>
    <s v="DDP"/>
    <s v="EG- GIZA"/>
    <n v="43856"/>
    <x v="0"/>
    <n v="2020"/>
    <n v="2020540125"/>
    <s v="ZH"/>
    <s v="manufactured"/>
    <s v="BOPP"/>
    <s v="TSS"/>
    <n v="20"/>
    <s v="TSS20"/>
    <s v="1"/>
    <s v="EG"/>
    <s v="L3"/>
    <s v="FERT"/>
    <s v="30TSS201"/>
    <s v="TRANSPARENT COMMODITIES"/>
    <s v="STANDARD"/>
    <s v="ALIMENTARY PACKING"/>
    <s v="FLEXIBLE PACKAGING"/>
    <s v="STANDARD GRADE COEX"/>
    <n v="0.8"/>
    <n v="25.2"/>
    <n v="31.5"/>
    <s v="EGP"/>
    <n v="1"/>
    <n v="25.1433"/>
    <n v="-11.295529999999999"/>
    <n v="-1.6094900000000001"/>
    <n v="-0.54032000000000002"/>
    <n v="0"/>
    <n v="0"/>
    <n v="0"/>
    <s v=""/>
    <n v="-4.4225300000000001"/>
    <n v="-6.2300000000000003E-3"/>
    <n v="-17.874099999999999"/>
    <n v="-11.564453942582565"/>
    <n v="-18.143023942582566"/>
    <n v="-0.91259000000000001"/>
    <n v="-0.82898531339030879"/>
    <n v="-1.3392999999999999"/>
    <n v="-1.3079702055702274"/>
    <n v="-0.26262999999999997"/>
    <n v="-0.39516260942820236"/>
    <n v="-2.5321181283887384"/>
    <n v="0"/>
    <n v="0"/>
    <n v="0"/>
    <n v="0"/>
    <n v="0"/>
    <n v="0.17066029370754746"/>
    <n v="-0.13652823496603797"/>
    <n v="-0.12791755665059457"/>
    <n v="4.3969403723781006"/>
    <n v="0.1744817608086548"/>
    <x v="0"/>
    <s v="N"/>
  </r>
  <r>
    <x v="43"/>
    <x v="41"/>
    <s v="MEA"/>
    <s v="EGYPT"/>
    <s v="EG"/>
    <s v="EGYPT"/>
    <s v="Local"/>
    <s v="N"/>
    <s v="DDP"/>
    <s v="EG-CAIRO"/>
    <n v="43836"/>
    <x v="0"/>
    <n v="2020"/>
    <n v="2020540013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3.625"/>
    <n v="125.0625"/>
    <n v="34.5"/>
    <s v="EGP"/>
    <n v="1"/>
    <n v="124.1525"/>
    <n v="-57.894759999999998"/>
    <n v="-5.9687900000000003"/>
    <n v="-1.7583200000000001"/>
    <n v="0"/>
    <n v="0"/>
    <n v="0"/>
    <s v=""/>
    <n v="-8.5868099999999998"/>
    <n v="2.4383400000000002"/>
    <n v="-71.770340000000004"/>
    <n v="-59.273118263319333"/>
    <n v="-73.148698263319332"/>
    <n v="-5.0080099999999996"/>
    <n v="-4.5492134905179764"/>
    <n v="-5.2938000000000001"/>
    <n v="-5.1699639171564771"/>
    <n v="-1.0451999999999999"/>
    <n v="-1.5726457730432819"/>
    <n v="-11.291823180717737"/>
    <n v="0"/>
    <n v="0"/>
    <n v="0"/>
    <n v="0"/>
    <n v="0"/>
    <n v="0.17066029370754746"/>
    <n v="-0.61864356468985948"/>
    <n v="-0.57962642857300661"/>
    <n v="40.042352127389925"/>
    <n v="0.32017872765529176"/>
    <x v="0"/>
    <s v="N"/>
  </r>
  <r>
    <x v="43"/>
    <x v="41"/>
    <s v="MEA"/>
    <s v="EGYPT"/>
    <s v="EG"/>
    <s v="EGYPT"/>
    <s v="Local"/>
    <s v="N"/>
    <s v="DDP"/>
    <s v="EG-CAIRO"/>
    <n v="43846"/>
    <x v="0"/>
    <n v="2020"/>
    <n v="2020540085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17.062999999999999"/>
    <n v="588.67349999999999"/>
    <n v="34.5"/>
    <s v="EGP"/>
    <n v="1"/>
    <n v="584.42349999999999"/>
    <n v="-272.51262000000003"/>
    <n v="-28.095310000000001"/>
    <n v="-8.2764799999999994"/>
    <n v="0"/>
    <n v="0"/>
    <n v="0"/>
    <s v=""/>
    <n v="-40.418410000000002"/>
    <n v="11.477370000000001"/>
    <n v="-337.82544999999999"/>
    <n v="-279.00059959669932"/>
    <n v="-344.31342959669928"/>
    <n v="-23.572859999999999"/>
    <n v="-21.413290453112431"/>
    <n v="-24.918089999999999"/>
    <n v="-24.335189501767658"/>
    <n v="-4.9198000000000004"/>
    <n v="-7.40250925585375"/>
    <n v="-53.15098921073384"/>
    <n v="0"/>
    <n v="0"/>
    <n v="0"/>
    <n v="0"/>
    <n v="0"/>
    <n v="0.17066029370754746"/>
    <n v="-2.9119765915318818"/>
    <n v="-2.7283215864113686"/>
    <n v="188.48075960615552"/>
    <n v="0.32017877415265938"/>
    <x v="0"/>
    <s v="N"/>
  </r>
  <r>
    <x v="44"/>
    <x v="42"/>
    <s v="MEA"/>
    <s v="EGYPT"/>
    <s v="EG"/>
    <s v="EGYPT"/>
    <s v="Local"/>
    <s v="N"/>
    <s v="DDP"/>
    <s v="EG- ALEXANDRIA"/>
    <n v="43850"/>
    <x v="0"/>
    <n v="2020"/>
    <n v="2020540096"/>
    <s v="ZH"/>
    <s v="manufactured"/>
    <s v="BOPP"/>
    <s v="TSS"/>
    <n v="20"/>
    <s v="TSS20"/>
    <s v="1"/>
    <s v="EG"/>
    <s v="L2"/>
    <s v="FERT"/>
    <s v="90TSS201"/>
    <s v="TRANSPARENT COMMODITIES"/>
    <s v="STANDARD"/>
    <s v="ALIMENTARY PACKING"/>
    <s v="FLEXIBLE PACKAGING"/>
    <s v="STANDARD GRADE COEX"/>
    <n v="2.5"/>
    <n v="67.5"/>
    <n v="27"/>
    <s v="EGP"/>
    <n v="1"/>
    <n v="66.208340000000007"/>
    <n v="-29.46855"/>
    <n v="-4.6015100000000002"/>
    <n v="-1.42014"/>
    <n v="0"/>
    <n v="0"/>
    <n v="0"/>
    <s v=""/>
    <n v="-13.83859"/>
    <n v="0.59301000000000004"/>
    <n v="-48.735779999999998"/>
    <n v="-30.170137145374451"/>
    <n v="-49.437367145374452"/>
    <n v="-11.115159999999999"/>
    <n v="-10.09687197534865"/>
    <n v="-3.8346"/>
    <n v="-3.7448984919581827"/>
    <n v="-0.78178999999999998"/>
    <n v="-1.1763095473665399"/>
    <n v="-15.018080014673373"/>
    <n v="0"/>
    <n v="0"/>
    <n v="0"/>
    <n v="0"/>
    <n v="0"/>
    <n v="0.17066029370754746"/>
    <n v="-0.42665073426886863"/>
    <n v="-0.39974236453310802"/>
    <n v="2.6448104754190669"/>
    <n v="3.9182377413615806E-2"/>
    <x v="0"/>
    <s v="N"/>
  </r>
  <r>
    <x v="44"/>
    <x v="42"/>
    <s v="MEA"/>
    <s v="EGYPT"/>
    <s v="EG"/>
    <s v="EGYPT"/>
    <s v="Local"/>
    <s v="N"/>
    <s v="DDP"/>
    <s v="EG- ALEXANDRIA"/>
    <n v="43850"/>
    <x v="0"/>
    <n v="2020"/>
    <n v="2020540096"/>
    <s v="ZH"/>
    <s v="manufactured"/>
    <s v="BOPP"/>
    <s v="TSS"/>
    <n v="20"/>
    <s v="TSS20"/>
    <s v="1"/>
    <s v="EG"/>
    <s v="L3"/>
    <s v="FERT"/>
    <s v="90TSS201"/>
    <s v="TRANSPARENT COMMODITIES"/>
    <s v="STANDARD"/>
    <s v="ALIMENTARY PACKING"/>
    <s v="FLEXIBLE PACKAGING"/>
    <s v="STANDARD GRADE COEX"/>
    <n v="0.5"/>
    <n v="13.5"/>
    <n v="27"/>
    <s v="EGP"/>
    <n v="1"/>
    <n v="13.241669999999999"/>
    <n v="-5.8937099999999996"/>
    <n v="-0.92030000000000001"/>
    <n v="-0.28403"/>
    <n v="0"/>
    <n v="0"/>
    <n v="0"/>
    <s v=""/>
    <n v="-2.7677200000000002"/>
    <n v="0.1186"/>
    <n v="-9.7471599999999992"/>
    <n v="-6.0340274290748894"/>
    <n v="-9.8874774290748899"/>
    <n v="-2.2230300000000001"/>
    <n v="-2.0193725782948073"/>
    <n v="-0.76692000000000005"/>
    <n v="-0.74897969839163658"/>
    <n v="-0.15636"/>
    <n v="-0.23526491874574013"/>
    <n v="-3.003617195432184"/>
    <n v="0"/>
    <n v="0"/>
    <n v="0"/>
    <n v="0"/>
    <n v="0"/>
    <n v="0.17066029370754746"/>
    <n v="-8.5330146853773728E-2"/>
    <n v="-7.9948472906621604E-2"/>
    <n v="0.52895690258630457"/>
    <n v="3.9181992784170706E-2"/>
    <x v="0"/>
    <s v="N"/>
  </r>
  <r>
    <x v="44"/>
    <x v="42"/>
    <s v="MEA"/>
    <s v="EGYPT"/>
    <s v="EG"/>
    <s v="EGYPT"/>
    <s v="Local"/>
    <s v="N"/>
    <s v="DDP"/>
    <s v="EG-ALEXANDRIA"/>
    <n v="43839"/>
    <x v="0"/>
    <n v="2020"/>
    <n v="2020540033"/>
    <s v="ZH"/>
    <s v="manufactured"/>
    <s v="BOPP"/>
    <s v="TSS"/>
    <n v="20"/>
    <s v="TSS20"/>
    <s v="1"/>
    <s v="EG"/>
    <s v="L2"/>
    <s v="FERT"/>
    <s v="90TSS201"/>
    <s v="TRANSPARENT COMMODITIES"/>
    <s v="STANDARD"/>
    <s v="ALIMENTARY PACKING"/>
    <s v="FLEXIBLE PACKAGING"/>
    <s v="STANDARD GRADE COEX"/>
    <n v="3"/>
    <n v="85.5"/>
    <n v="28.5"/>
    <s v="EGP"/>
    <n v="1"/>
    <n v="84.128579999999999"/>
    <n v="-19.856010000000001"/>
    <n v="-3.1435200000000001"/>
    <n v="-0.92874000000000001"/>
    <n v="0"/>
    <n v="0"/>
    <n v="0"/>
    <s v=""/>
    <n v="-32.664099999999998"/>
    <n v="1.2276"/>
    <n v="-55.36477"/>
    <n v="-20.328741823399067"/>
    <n v="-55.837501823399066"/>
    <n v="-11.60219"/>
    <n v="-10.539283920669639"/>
    <n v="-3.1825299999999999"/>
    <n v="-3.1080821461460579"/>
    <n v="-0.64293999999999996"/>
    <n v="-0.96739080876430128"/>
    <n v="-14.614756875579999"/>
    <n v="0"/>
    <n v="0"/>
    <n v="0"/>
    <n v="0"/>
    <n v="0"/>
    <n v="0.17066029370754746"/>
    <n v="-0.5119808811226424"/>
    <n v="-0.47969083743972962"/>
    <n v="14.568050463581205"/>
    <n v="0.17038655512960474"/>
    <x v="0"/>
    <s v="N"/>
  </r>
  <r>
    <x v="44"/>
    <x v="42"/>
    <s v="MEA"/>
    <s v="EGYPT"/>
    <s v="EG"/>
    <s v="EGYPT"/>
    <s v="Local"/>
    <s v="N"/>
    <s v="DDP"/>
    <s v="EG-ALEXANDRIA"/>
    <n v="43839"/>
    <x v="0"/>
    <n v="2020"/>
    <n v="2020540033"/>
    <s v="ZH"/>
    <s v="manufactured"/>
    <s v="BOPP"/>
    <s v="TSS"/>
    <n v="20"/>
    <s v="TSS20"/>
    <s v="1"/>
    <s v="EG"/>
    <s v="L3"/>
    <s v="FERT"/>
    <s v="90TSS201"/>
    <s v="TRANSPARENT COMMODITIES"/>
    <s v="STANDARD"/>
    <s v="ALIMENTARY PACKING"/>
    <s v="FLEXIBLE PACKAGING"/>
    <s v="STANDARD GRADE COEX"/>
    <n v="0.5"/>
    <n v="14.25"/>
    <n v="28.5"/>
    <s v="EGP"/>
    <n v="1"/>
    <n v="14.021430000000001"/>
    <n v="-2.9862000000000002"/>
    <n v="-0.47436"/>
    <n v="-0.13863"/>
    <n v="0"/>
    <n v="0"/>
    <n v="0"/>
    <s v=""/>
    <n v="-5.7787199999999999"/>
    <n v="0.21537999999999999"/>
    <n v="-9.1625300000000003"/>
    <n v="-3.0572954401732422"/>
    <n v="-9.2336254401732418"/>
    <n v="-1.9726300000000001"/>
    <n v="-1.791912357962639"/>
    <n v="-0.50102999999999998"/>
    <n v="-0.48930957373019562"/>
    <n v="-0.10111000000000001"/>
    <n v="-0.15213376780750695"/>
    <n v="-2.4333556995003418"/>
    <n v="0"/>
    <n v="0"/>
    <n v="0"/>
    <n v="0"/>
    <n v="0"/>
    <n v="0.17066029370754746"/>
    <n v="-8.5330146853773728E-2"/>
    <n v="-7.9948472906621604E-2"/>
    <n v="2.5030703874197946"/>
    <n v="0.1756540622750733"/>
    <x v="0"/>
    <s v="N"/>
  </r>
  <r>
    <x v="45"/>
    <x v="43"/>
    <s v="MEA"/>
    <s v="EGYPT"/>
    <s v="EG"/>
    <s v="EGYPT"/>
    <s v="Local"/>
    <s v="N"/>
    <s v="DDP"/>
    <s v="EG- ALEXANDRIA"/>
    <n v="43839"/>
    <x v="0"/>
    <n v="2020"/>
    <n v="2020540032"/>
    <s v="ZH"/>
    <s v="manufactured"/>
    <s v="BOPP"/>
    <s v="TSS"/>
    <n v="30"/>
    <s v="TSS30"/>
    <s v="1"/>
    <s v="EG"/>
    <s v="L3"/>
    <s v="FERT"/>
    <s v="90TSS301"/>
    <s v="TRANSPARENT COMMODITIES"/>
    <s v="STANDARD"/>
    <s v="ALIMENTARY PACKING"/>
    <s v="FLEXIBLE PACKAGING"/>
    <s v="STANDARD GRADE COEX"/>
    <n v="2"/>
    <n v="76"/>
    <n v="38"/>
    <s v="EGP"/>
    <n v="1"/>
    <n v="73.569999999999993"/>
    <n v="-7.3830400000000003"/>
    <n v="-0.71070999999999995"/>
    <n v="-0.24481"/>
    <n v="0"/>
    <n v="0"/>
    <n v="0"/>
    <s v=""/>
    <n v="-28.623419999999999"/>
    <n v="0.24745"/>
    <n v="-36.714529999999996"/>
    <n v="-7.5588153930134121"/>
    <n v="-36.890305393013413"/>
    <n v="-5.7469299999999999"/>
    <n v="-5.2204391534886057"/>
    <n v="-0.60236999999999996"/>
    <n v="-0.58827896119565282"/>
    <n v="-0.16705999999999999"/>
    <n v="-0.25136452625775996"/>
    <n v="-6.0600826409420181"/>
    <n v="0"/>
    <n v="0"/>
    <n v="0"/>
    <n v="0"/>
    <n v="0"/>
    <n v="0.17066029370754746"/>
    <n v="-0.34132058741509491"/>
    <n v="-0.31979389162648642"/>
    <n v="32.729818074418077"/>
    <n v="0.4306555009791852"/>
    <x v="0"/>
    <s v="N"/>
  </r>
  <r>
    <x v="45"/>
    <x v="43"/>
    <s v="MEA"/>
    <s v="EGYPT"/>
    <s v="EG"/>
    <s v="EGYPT"/>
    <s v="Local"/>
    <s v="N"/>
    <s v="DDP"/>
    <s v="EG- ALEXANDRIA"/>
    <n v="43858"/>
    <x v="0"/>
    <n v="2020"/>
    <n v="2020540150"/>
    <s v="ZH"/>
    <s v="manufactured"/>
    <s v="BOPP"/>
    <s v="TSS"/>
    <n v="30"/>
    <s v="TSS30"/>
    <s v="1"/>
    <s v="EG"/>
    <s v="L3"/>
    <s v="FERT"/>
    <s v="90TSS301"/>
    <s v="TRANSPARENT COMMODITIES"/>
    <s v="STANDARD"/>
    <s v="ALIMENTARY PACKING"/>
    <s v="FLEXIBLE PACKAGING"/>
    <s v="STANDARD GRADE COEX"/>
    <n v="2"/>
    <n v="76"/>
    <n v="38"/>
    <s v="EGP"/>
    <n v="1"/>
    <n v="73.69"/>
    <n v="-7.3832800000000001"/>
    <n v="-0.71074000000000004"/>
    <n v="-0.24479999999999999"/>
    <n v="0"/>
    <n v="0"/>
    <n v="0"/>
    <s v=""/>
    <n v="-28.62358"/>
    <n v="0.24746000000000001"/>
    <n v="-36.714940000000006"/>
    <n v="-7.5590611069326545"/>
    <n v="-36.890721106932652"/>
    <n v="-5.7469799999999998"/>
    <n v="-5.2204845728616753"/>
    <n v="-0.60238000000000003"/>
    <n v="-0.58828872726901638"/>
    <n v="-0.16707"/>
    <n v="-0.25137957261992072"/>
    <n v="-6.0601528727506118"/>
    <n v="0"/>
    <n v="0"/>
    <n v="0"/>
    <n v="0"/>
    <n v="0"/>
    <n v="0.17066029370754746"/>
    <n v="-0.34132058741509491"/>
    <n v="-0.31979389162648642"/>
    <n v="32.729332128690245"/>
    <n v="0.43064910695645059"/>
    <x v="0"/>
    <s v="N"/>
  </r>
  <r>
    <x v="12"/>
    <x v="12"/>
    <s v="MEA"/>
    <s v="EGYPT"/>
    <s v="EG"/>
    <s v="EGYPT"/>
    <s v="Local"/>
    <s v="N"/>
    <s v="CPT"/>
    <s v="EG- CAIRO ARIRPORT"/>
    <n v="43839"/>
    <x v="0"/>
    <n v="2020"/>
    <n v="2020540043"/>
    <s v="ZH"/>
    <s v="distribution"/>
    <s v="BOPP"/>
    <s v="XZMX"/>
    <n v="18"/>
    <s v="XZMX18"/>
    <s v="1"/>
    <s v="IT"/>
    <s v="T1"/>
    <s v="ZZFT"/>
    <s v="2XZMX181R"/>
    <s v="METALLIZED HIGH BARRIER"/>
    <s v="SPECIALTY"/>
    <s v="ALIMENTARY PACKING"/>
    <s v="FLEXIBLE PACKAGING"/>
    <s v="HIGH BARRIER METAL FILMS"/>
    <n v="9.1999999999999998E-2"/>
    <n v="8.9663199999999996"/>
    <n v="97.46"/>
    <s v="EGP"/>
    <n v="1"/>
    <n v="8.8413199999999996"/>
    <n v="0"/>
    <n v="0"/>
    <n v="0"/>
    <n v="0"/>
    <n v="0"/>
    <n v="0"/>
    <n v="-15.93784"/>
    <n v="0"/>
    <n v="0"/>
    <n v="-15.93784"/>
    <n v="0"/>
    <n v="-15.93784"/>
    <n v="0"/>
    <n v="0"/>
    <n v="0"/>
    <n v="0"/>
    <n v="0"/>
    <n v="0"/>
    <n v="0"/>
    <n v="0"/>
    <n v="0"/>
    <n v="0"/>
    <n v="0"/>
    <n v="0"/>
    <n v="0.17066029370754746"/>
    <n v="-1.5700747021094367E-2"/>
    <n v="-1.4710519014818376E-2"/>
    <n v="-6.9862305190148186"/>
    <n v="-0.77916363893044405"/>
    <x v="0"/>
    <s v="N"/>
  </r>
  <r>
    <x v="0"/>
    <x v="0"/>
    <s v="EUROPE"/>
    <s v="EUROPE INCL TURKEY"/>
    <s v="HU"/>
    <s v="HUNGARY"/>
    <s v="Export"/>
    <s v="Y"/>
    <s v="CIP"/>
    <s v="HU- BUDAPEST"/>
    <n v="43884"/>
    <x v="1"/>
    <n v="2020"/>
    <n v="2020540304"/>
    <s v="ZH"/>
    <s v="manufactured"/>
    <s v="BOPP"/>
    <s v="BSS"/>
    <n v="18"/>
    <s v="BSS18"/>
    <s v="1"/>
    <s v="EG"/>
    <s v="L3"/>
    <s v="FERT"/>
    <s v="10BSS181"/>
    <s v="TRASPARENT METALL.COMMODITIES"/>
    <s v="STANDARD"/>
    <s v="ALIMENTARY PACKING"/>
    <s v="FLEXIBLE PACKAGING"/>
    <s v="STANDARD GRADE COEX"/>
    <n v="48.714300000000001"/>
    <n v="1261.2482199999999"/>
    <n v="25.450751299473101"/>
    <s v="EUR"/>
    <n v="16.854800204893959"/>
    <n v="1186.2480700000001"/>
    <n v="-873.60910999999999"/>
    <n v="-112.24809999999999"/>
    <n v="-10.89053"/>
    <n v="0"/>
    <n v="0"/>
    <n v="0"/>
    <s v=""/>
    <n v="142.55524"/>
    <n v="-39.007480000000001"/>
    <n v="-893.19997999999998"/>
    <n v="-875.26531271412568"/>
    <n v="-894.85618271412568"/>
    <n v="-49.871789999999997"/>
    <n v="-40.877913054990316"/>
    <n v="-50.884889999999999"/>
    <n v="-44.148867272607049"/>
    <n v="-11.40563"/>
    <n v="-12.282556852668135"/>
    <n v="-97.309337180265501"/>
    <n v="0"/>
    <n v="0"/>
    <n v="0"/>
    <n v="0"/>
    <n v="0"/>
    <n v="1.4657070330941555"/>
    <n v="-71.400892122258625"/>
    <n v="-67.39432847401892"/>
    <n v="201.68837163158983"/>
    <n v="0.15991171954366751"/>
    <x v="0"/>
    <s v="N"/>
  </r>
  <r>
    <x v="1"/>
    <x v="1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BSS"/>
    <n v="30"/>
    <s v="BSS30"/>
    <s v="1"/>
    <s v="EG"/>
    <s v="L3"/>
    <s v="FERT"/>
    <s v="10BSS301"/>
    <s v="TRASPARENT METALL.COMMODITIES"/>
    <s v="STANDARD"/>
    <s v="ALIMENTARY PACKING"/>
    <s v="FLEXIBLE PACKAGING"/>
    <s v="STANDARD GRADE COEX"/>
    <n v="5.1059000000000001"/>
    <n v="121.84247000000001"/>
    <n v="23.863074090757799"/>
    <s v="EUR"/>
    <n v="17.008600139265553"/>
    <n v="117.01560000000001"/>
    <n v="-87.506110000000007"/>
    <n v="-7.9739599999999999"/>
    <n v="-0.63354999999999995"/>
    <n v="0"/>
    <n v="0"/>
    <n v="0"/>
    <s v=""/>
    <n v="7.1475099999999996"/>
    <n v="-1.7912999999999999"/>
    <n v="-90.757410000000021"/>
    <n v="-87.672005542097295"/>
    <n v="-90.923305542097296"/>
    <n v="-5.4510800000000001"/>
    <n v="-4.4680324146335364"/>
    <n v="-3.9333399999999998"/>
    <n v="-3.4126536501903848"/>
    <n v="-0.89256999999999997"/>
    <n v="-0.96119563496150551"/>
    <n v="-8.8418816997854268"/>
    <n v="0"/>
    <n v="0"/>
    <n v="0"/>
    <n v="0"/>
    <n v="0"/>
    <n v="1.085502630112529"/>
    <n v="-5.5424678790915616"/>
    <n v="-5.2314598557200735"/>
    <n v="16.845822902397209"/>
    <n v="0.13825903974531384"/>
    <x v="0"/>
    <s v="N"/>
  </r>
  <r>
    <x v="3"/>
    <x v="3"/>
    <s v="MEA"/>
    <s v="EGYPT"/>
    <s v="EG"/>
    <s v="EGYPT"/>
    <s v="Local"/>
    <s v="N"/>
    <s v="DDP"/>
    <s v="EG- 6TH OF OCTOBER"/>
    <n v="43864"/>
    <x v="1"/>
    <n v="2020"/>
    <n v="2020540190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10.3749"/>
    <n v="360.52778000000001"/>
    <n v="34.7500015592354"/>
    <s v="EGP"/>
    <n v="1"/>
    <n v="359.67277999999999"/>
    <n v="-225.04061999999999"/>
    <n v="-10.27176"/>
    <n v="-17.034829999999999"/>
    <n v="0"/>
    <n v="0"/>
    <n v="0"/>
    <s v=""/>
    <n v="30.520569999999999"/>
    <n v="0.34955999999999998"/>
    <n v="-221.47708"/>
    <n v="-225.46725575890656"/>
    <n v="-221.90371575890657"/>
    <n v="-10.95598"/>
    <n v="-8.9801789322623637"/>
    <n v="-9.0126799999999996"/>
    <n v="-7.819602500673188"/>
    <n v="-1.9841"/>
    <n v="-2.136648396570715"/>
    <n v="-18.936429829506267"/>
    <n v="0"/>
    <n v="0"/>
    <n v="0"/>
    <n v="0"/>
    <n v="0"/>
    <n v="0.16839578556281615"/>
    <n v="-1.7470894356356612"/>
    <n v="-1.6490538955326639"/>
    <n v="118.03858051605451"/>
    <n v="0.32740495202909053"/>
    <x v="0"/>
    <s v="N"/>
  </r>
  <r>
    <x v="4"/>
    <x v="4"/>
    <s v="MEA"/>
    <s v="EGYPT"/>
    <s v="EG"/>
    <s v="EGYPT"/>
    <s v="Local"/>
    <s v="N"/>
    <s v="DDP"/>
    <s v="EG- 6TH OF OCTOBER"/>
    <n v="43866"/>
    <x v="1"/>
    <n v="2020"/>
    <n v="2020540200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4.2999999999999997E-2"/>
    <n v="4.2999999999999999E-4"/>
    <n v="0.01"/>
    <s v="EGP"/>
    <n v="1"/>
    <n v="4.2999999999999999E-4"/>
    <n v="-0.80893000000000004"/>
    <n v="-4.6460000000000001E-2"/>
    <n v="-5.6950000000000001E-2"/>
    <n v="0"/>
    <n v="0"/>
    <n v="0"/>
    <s v=""/>
    <n v="0.12134"/>
    <n v="-2.903E-2"/>
    <n v="-0.82003000000000015"/>
    <n v="-0.81046358297916299"/>
    <n v="-0.82156358297916299"/>
    <n v="-6.8629999999999997E-2"/>
    <n v="-5.6253268089314329E-2"/>
    <n v="-4.2270000000000002E-2"/>
    <n v="-3.6674396262094705E-2"/>
    <n v="-8.8100000000000001E-3"/>
    <n v="-9.4873607044947336E-3"/>
    <n v="-0.10241502505590377"/>
    <n v="0"/>
    <n v="0"/>
    <n v="0.02"/>
    <n v="-8.6000000000000007E-6"/>
    <n v="-8.5912621454266408E-6"/>
    <n v="0.16839578556281615"/>
    <n v="-7.2410187792010935E-3"/>
    <n v="-6.8346988894258777E-3"/>
    <n v="-0.93039189818663814"/>
    <n v="-2163.7020888061352"/>
    <x v="1"/>
    <s v="N"/>
  </r>
  <r>
    <x v="46"/>
    <x v="44"/>
    <s v="EUROPE"/>
    <s v="EUROPE INCL TURKEY"/>
    <s v="IT"/>
    <s v="ITALY"/>
    <s v="Export"/>
    <s v="N"/>
    <s v="DDP"/>
    <s v="IT- SAN DONATO MILANESE VAT EX"/>
    <n v="43887"/>
    <x v="1"/>
    <n v="2020"/>
    <n v="2020540327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0.767399999999999"/>
    <n v="534.45155999999997"/>
    <n v="25.7351218737059"/>
    <s v="EUR"/>
    <n v="16.93100015997998"/>
    <n v="486.43473"/>
    <n v="-378.04703999999998"/>
    <n v="-28.85078"/>
    <n v="-10.83559"/>
    <n v="0"/>
    <n v="0"/>
    <n v="0"/>
    <s v=""/>
    <n v="8.3185099999999998"/>
    <n v="5.5728799999999996"/>
    <n v="-403.84201999999999"/>
    <n v="-378.76374788061628"/>
    <n v="-404.55872788061629"/>
    <n v="-22.750520000000002"/>
    <n v="-18.647691982096863"/>
    <n v="-37.872439999999997"/>
    <n v="-32.858974969775389"/>
    <n v="-7.0087200000000003"/>
    <n v="-7.5475885036102524"/>
    <n v="-59.054255455482497"/>
    <n v="-10.689031200000001"/>
    <n v="-10.604803586300813"/>
    <n v="0"/>
    <n v="0"/>
    <n v="0"/>
    <n v="1.085502630112529"/>
    <n v="-22.543067320598933"/>
    <n v="-21.278093853714537"/>
    <n v="38.955679223885845"/>
    <n v="7.2889073845880156E-2"/>
    <x v="0"/>
    <s v="Y"/>
  </r>
  <r>
    <x v="3"/>
    <x v="3"/>
    <s v="MEA"/>
    <s v="EGYPT"/>
    <s v="EG"/>
    <s v="EGYPT"/>
    <s v="Local"/>
    <s v="N"/>
    <s v="DDP"/>
    <s v="EG-6TH OF OCTOBER"/>
    <n v="43865"/>
    <x v="1"/>
    <n v="2020"/>
    <n v="202054019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6458000000000004"/>
    <n v="139.374"/>
    <n v="30"/>
    <s v="EGP"/>
    <n v="1"/>
    <n v="139.089"/>
    <n v="-77.818110000000004"/>
    <n v="-6.7833600000000001"/>
    <n v="-2.5696300000000001"/>
    <n v="0"/>
    <n v="0"/>
    <n v="0"/>
    <s v=""/>
    <n v="-0.72028999999999999"/>
    <n v="1.4713499999999999"/>
    <n v="-86.420040000000014"/>
    <n v="-77.965638870194738"/>
    <n v="-86.567568870194734"/>
    <n v="-4.91371"/>
    <n v="-4.0275717025083013"/>
    <n v="-10.46978"/>
    <n v="-9.0838150105737849"/>
    <n v="-1.92083"/>
    <n v="-2.0685138549392303"/>
    <n v="-15.179900568021317"/>
    <n v="0"/>
    <n v="0"/>
    <n v="0"/>
    <n v="0"/>
    <n v="0"/>
    <n v="0.16839578556281615"/>
    <n v="-0.78233314056773129"/>
    <n v="-0.73843358373243595"/>
    <n v="36.888096978051507"/>
    <n v="0.26466985935720799"/>
    <x v="0"/>
    <s v="N"/>
  </r>
  <r>
    <x v="3"/>
    <x v="3"/>
    <s v="MEA"/>
    <s v="EGYPT"/>
    <s v="EG"/>
    <s v="EGYPT"/>
    <s v="Local"/>
    <s v="N"/>
    <s v="DDP"/>
    <s v="EG-6TH OF OCTOBER"/>
    <n v="43886"/>
    <x v="1"/>
    <n v="2020"/>
    <n v="2020540317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3218999999999999"/>
    <n v="69.656999999999996"/>
    <n v="30"/>
    <s v="EGP"/>
    <n v="1"/>
    <n v="69.516739999999999"/>
    <n v="-38.892310000000002"/>
    <n v="-3.3902199999999998"/>
    <n v="-1.28426"/>
    <n v="0"/>
    <n v="0"/>
    <n v="0"/>
    <s v=""/>
    <n v="-0.35998000000000002"/>
    <n v="0.73536000000000001"/>
    <n v="-43.191410000000005"/>
    <n v="-38.966042689647225"/>
    <n v="-43.265142689647227"/>
    <n v="-2.4558"/>
    <n v="-2.0129211099189588"/>
    <n v="-5.23264"/>
    <n v="-4.5399553550245377"/>
    <n v="-0.96"/>
    <n v="-1.0338100200130469"/>
    <n v="-7.5866864849565436"/>
    <n v="0"/>
    <n v="0"/>
    <n v="0"/>
    <n v="0"/>
    <n v="0"/>
    <n v="0.16839578556281615"/>
    <n v="-0.39099817449830276"/>
    <n v="-0.36905784538041736"/>
    <n v="18.436112980015807"/>
    <n v="0.2646699252051597"/>
    <x v="0"/>
    <s v="N"/>
  </r>
  <r>
    <x v="3"/>
    <x v="3"/>
    <s v="MEA"/>
    <s v="EGYPT"/>
    <s v="EG"/>
    <s v="EGYPT"/>
    <s v="Local"/>
    <s v="N"/>
    <s v="DDP"/>
    <s v="EG-6TH OF OCTOBER"/>
    <n v="43886"/>
    <x v="1"/>
    <n v="2020"/>
    <n v="2020540320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6494999999999997"/>
    <n v="139.48500000000001"/>
    <n v="30"/>
    <s v="EGP"/>
    <n v="1"/>
    <n v="139.19999999999999"/>
    <n v="-77.880089999999996"/>
    <n v="-6.7887599999999999"/>
    <n v="-2.5716700000000001"/>
    <n v="0"/>
    <n v="0"/>
    <n v="0"/>
    <s v=""/>
    <n v="-0.72085999999999995"/>
    <n v="1.4725200000000001"/>
    <n v="-86.488859999999988"/>
    <n v="-78.02773637291196"/>
    <n v="-86.636506372911967"/>
    <n v="-4.9176200000000003"/>
    <n v="-4.0307765732387288"/>
    <n v="-10.478120000000001"/>
    <n v="-9.0910509808795776"/>
    <n v="-1.9223600000000001"/>
    <n v="-2.0701614896586262"/>
    <n v="-15.191989043776932"/>
    <n v="0"/>
    <n v="0"/>
    <n v="0"/>
    <n v="0"/>
    <n v="0"/>
    <n v="0.16839578556281615"/>
    <n v="-0.78295620497431362"/>
    <n v="-0.73902168572989813"/>
    <n v="36.917482897581223"/>
    <n v="0.26466991359344172"/>
    <x v="0"/>
    <s v="N"/>
  </r>
  <r>
    <x v="6"/>
    <x v="6"/>
    <s v="MEA"/>
    <s v="EGYPT"/>
    <s v="EG"/>
    <s v="EGYPT"/>
    <s v="Local"/>
    <s v="N"/>
    <s v="DDP"/>
    <s v="EG- ALEXANDRIA"/>
    <n v="43877"/>
    <x v="1"/>
    <n v="2020"/>
    <n v="202054025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3.1675"/>
    <n v="91.065629999999999"/>
    <n v="28.75"/>
    <s v="EGP"/>
    <n v="1"/>
    <n v="89.515630000000002"/>
    <n v="-57.660559999999997"/>
    <n v="-4.4005000000000001"/>
    <n v="-1.6527000000000001"/>
    <n v="0"/>
    <n v="0"/>
    <n v="0"/>
    <s v=""/>
    <n v="1.26858"/>
    <n v="0.85009999999999997"/>
    <n v="-61.595080000000003"/>
    <n v="-57.769873850870908"/>
    <n v="-61.704393850870908"/>
    <n v="-3.44394"/>
    <n v="-2.8228599752806818"/>
    <n v="-5.7724099999999998"/>
    <n v="-5.008271864851622"/>
    <n v="-1.0664800000000001"/>
    <n v="-1.1484767813994943"/>
    <n v="-8.9796086215317992"/>
    <n v="0"/>
    <n v="0"/>
    <n v="0"/>
    <n v="0"/>
    <n v="0"/>
    <n v="0.16839578556281615"/>
    <n v="-0.53339365077022016"/>
    <n v="-0.50346299377340631"/>
    <n v="19.878164533823885"/>
    <n v="0.21828394020690225"/>
    <x v="0"/>
    <s v="N"/>
  </r>
  <r>
    <x v="6"/>
    <x v="6"/>
    <s v="MEA"/>
    <s v="EGYPT"/>
    <s v="EG"/>
    <s v="EGYPT"/>
    <s v="Local"/>
    <s v="N"/>
    <s v="EXW"/>
    <s v="EG-6TH OF OCTOBER"/>
    <n v="43865"/>
    <x v="1"/>
    <n v="2020"/>
    <n v="2020540205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39689999999999998"/>
    <n v="11.907"/>
    <n v="30"/>
    <s v="EGP"/>
    <n v="1"/>
    <n v="11.907"/>
    <n v="-6.6481500000000002"/>
    <n v="-0.57950999999999997"/>
    <n v="-0.21953"/>
    <n v="0"/>
    <n v="0"/>
    <n v="0"/>
    <s v=""/>
    <n v="-6.1550000000000001E-2"/>
    <n v="0.12570999999999999"/>
    <n v="-7.3830300000000006"/>
    <n v="-6.6607536735971253"/>
    <n v="-7.3956336735971249"/>
    <n v="-0.41979"/>
    <n v="-0.34408508540307831"/>
    <n v="-0.89446000000000003"/>
    <n v="-0.77605347718460438"/>
    <n v="-0.1641"/>
    <n v="-0.17671690029598019"/>
    <n v="-1.2968554628836628"/>
    <n v="0"/>
    <n v="0"/>
    <n v="0"/>
    <n v="0"/>
    <n v="0"/>
    <n v="0.16839578556281615"/>
    <n v="-6.6836287289881724E-2"/>
    <n v="-6.3085860214258854E-2"/>
    <n v="3.1514250033049533"/>
    <n v="0.26466994232845831"/>
    <x v="0"/>
    <s v="N"/>
  </r>
  <r>
    <x v="7"/>
    <x v="7"/>
    <s v="MEA"/>
    <s v="EGYPT"/>
    <s v="EG"/>
    <s v="EGYPT"/>
    <s v="Local"/>
    <s v="N"/>
    <s v="DDP"/>
    <s v="EG-10TH OF RAMADAN"/>
    <n v="43878"/>
    <x v="1"/>
    <n v="2020"/>
    <n v="2020540273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2.3352"/>
    <n v="391.64260999999999"/>
    <n v="31.75"/>
    <s v="EGP"/>
    <n v="1"/>
    <n v="388.60261000000003"/>
    <n v="-162.71146999999999"/>
    <n v="-21.332339999999999"/>
    <n v="-49.828330000000001"/>
    <n v="0"/>
    <n v="0"/>
    <n v="0"/>
    <s v=""/>
    <n v="49.000279999999997"/>
    <n v="-66.186629999999994"/>
    <n v="-251.05848999999995"/>
    <n v="-163.01994111728652"/>
    <n v="-251.36696111728651"/>
    <n v="-13.57784"/>
    <n v="-11.129212787320643"/>
    <n v="-21.668209999999998"/>
    <n v="-18.799823038331748"/>
    <n v="-4.0449099999999998"/>
    <n v="-4.3559046750530976"/>
    <n v="-34.284940500705488"/>
    <n v="0"/>
    <n v="0"/>
    <n v="0.02"/>
    <n v="-7.8328521999999996"/>
    <n v="-7.824893790300206"/>
    <n v="0.16839578556281615"/>
    <n v="-2.0771956940744496"/>
    <n v="-1.9606366916475835"/>
    <n v="96.205177900060207"/>
    <n v="0.24564532929667743"/>
    <x v="1"/>
    <s v="N"/>
  </r>
  <r>
    <x v="7"/>
    <x v="7"/>
    <s v="MEA"/>
    <s v="EGYPT"/>
    <s v="EG"/>
    <s v="EGYPT"/>
    <s v="Local"/>
    <s v="N"/>
    <s v="DDP"/>
    <s v="EG-10TH OF RAMADAN"/>
    <n v="43879"/>
    <x v="1"/>
    <n v="2020"/>
    <n v="202054028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5.0324999999999998"/>
    <n v="159.78189"/>
    <n v="31.750004482294898"/>
    <s v="EGP"/>
    <n v="1"/>
    <n v="158.34734"/>
    <n v="-66.382840000000002"/>
    <n v="-8.7031399999999994"/>
    <n v="-20.328900000000001"/>
    <n v="0"/>
    <n v="0"/>
    <n v="0"/>
    <s v=""/>
    <n v="19.991070000000001"/>
    <n v="-27.002749999999999"/>
    <n v="-102.42655999999999"/>
    <n v="-66.508689694698546"/>
    <n v="-102.55240969469855"/>
    <n v="-5.5848899999999997"/>
    <n v="-4.5777111236970818"/>
    <n v="-8.8395899999999994"/>
    <n v="-7.6694257500461243"/>
    <n v="-1.6498699999999999"/>
    <n v="-1.7767209767905476"/>
    <n v="-14.023857850533753"/>
    <n v="0"/>
    <n v="0"/>
    <n v="0.02"/>
    <n v="-3.1956378000000001"/>
    <n v="-3.1923909373993564"/>
    <n v="0.16839578556281615"/>
    <n v="-0.84745179084487221"/>
    <n v="-0.7998981897915286"/>
    <n v="39.213333327576812"/>
    <n v="0.24541788388894895"/>
    <x v="1"/>
    <s v="N"/>
  </r>
  <r>
    <x v="7"/>
    <x v="7"/>
    <s v="MEA"/>
    <s v="EGYPT"/>
    <s v="EG"/>
    <s v="EGYPT"/>
    <s v="Local"/>
    <s v="N"/>
    <s v="DDP"/>
    <s v="EG-10TH OF RAMADAN"/>
    <n v="43880"/>
    <x v="1"/>
    <n v="2020"/>
    <n v="2020540291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5.9545000000000003"/>
    <n v="189.05538000000001"/>
    <n v="31.750004606172297"/>
    <s v="EGP"/>
    <n v="1"/>
    <n v="187.50637"/>
    <n v="-82.476420000000005"/>
    <n v="-9.3035999999999994"/>
    <n v="-25.296469999999999"/>
    <n v="0"/>
    <n v="0"/>
    <n v="0"/>
    <s v=""/>
    <n v="27.52261"/>
    <n v="-33.139490000000002"/>
    <n v="-122.69337000000002"/>
    <n v="-82.632780171948497"/>
    <n v="-122.84973017194849"/>
    <n v="-6.4217700000000004"/>
    <n v="-5.2636682124131742"/>
    <n v="-10.93979"/>
    <n v="-9.4916061860444998"/>
    <n v="-2.0363899999999999"/>
    <n v="-2.1929587360983005"/>
    <n v="-16.948233134555974"/>
    <n v="0"/>
    <n v="0"/>
    <n v="0.02"/>
    <n v="-3.7811076000000003"/>
    <n v="-3.7772658827517414"/>
    <n v="0.16839578556281615"/>
    <n v="-1.0027127051337887"/>
    <n v="-0.94644684969968351"/>
    <n v="44.533703961044118"/>
    <n v="0.23555904074797615"/>
    <x v="1"/>
    <s v="N"/>
  </r>
  <r>
    <x v="7"/>
    <x v="7"/>
    <s v="MEA"/>
    <s v="EGYPT"/>
    <s v="EG"/>
    <s v="EGYPT"/>
    <s v="Local"/>
    <s v="N"/>
    <s v="DDP"/>
    <s v="EG-10TH OF RAMADAN"/>
    <n v="43881"/>
    <x v="1"/>
    <n v="2020"/>
    <n v="2020540313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9.2370000000000001"/>
    <n v="293.27476000000001"/>
    <n v="31.75"/>
    <s v="EGP"/>
    <n v="1"/>
    <n v="292.30475999999999"/>
    <n v="-127.94268"/>
    <n v="-14.43234"/>
    <n v="-39.241509999999998"/>
    <n v="0"/>
    <n v="0"/>
    <n v="0"/>
    <s v=""/>
    <n v="42.694830000000003"/>
    <n v="-51.408070000000002"/>
    <n v="-190.32977000000002"/>
    <n v="-128.1852358655959"/>
    <n v="-190.5723258655959"/>
    <n v="-9.9618699999999993"/>
    <n v="-8.165346696501496"/>
    <n v="-16.970500000000001"/>
    <n v="-14.723984901014388"/>
    <n v="-3.1589999999999998"/>
    <n v="-3.4018810971054325"/>
    <n v="-26.291212694621315"/>
    <n v="0"/>
    <n v="0"/>
    <n v="0.02"/>
    <n v="-5.8654952000000007"/>
    <n v="-5.85953568324903"/>
    <n v="0.16839578556281615"/>
    <n v="-1.5554718712437328"/>
    <n v="-1.468188689340159"/>
    <n v="69.083497067193605"/>
    <n v="0.23555895866113266"/>
    <x v="1"/>
    <s v="N"/>
  </r>
  <r>
    <x v="7"/>
    <x v="7"/>
    <s v="MEA"/>
    <s v="EGYPT"/>
    <s v="EG"/>
    <s v="EGYPT"/>
    <s v="Local"/>
    <s v="N"/>
    <s v="DDP"/>
    <s v="EG-10TH OF RAMADAN"/>
    <n v="43888"/>
    <x v="1"/>
    <n v="2020"/>
    <n v="2020540354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2641"/>
    <n v="135.38518999999999"/>
    <n v="31.750013838914999"/>
    <s v="EGP"/>
    <n v="1"/>
    <n v="134.20139"/>
    <n v="-56.246989999999997"/>
    <n v="-7.3742799999999997"/>
    <n v="-17.22494"/>
    <n v="0"/>
    <n v="0"/>
    <n v="0"/>
    <s v=""/>
    <n v="16.938700000000001"/>
    <n v="-22.879760000000001"/>
    <n v="-86.787270000000007"/>
    <n v="-56.353623981300167"/>
    <n v="-86.89390398130017"/>
    <n v="-4.69292"/>
    <n v="-3.8465989637433342"/>
    <n v="-7.4903899999999997"/>
    <n v="-6.4988296905046496"/>
    <n v="-1.3982699999999999"/>
    <n v="-1.5057766007121283"/>
    <n v="-11.851205254960112"/>
    <n v="0"/>
    <n v="0"/>
    <n v="0.02"/>
    <n v="-2.7077038"/>
    <n v="-2.7049526927869612"/>
    <n v="0.16839578556281615"/>
    <n v="-0.71805646921840438"/>
    <n v="-0.67776371010234626"/>
    <n v="33.257364360850403"/>
    <n v="0.24564994413975713"/>
    <x v="1"/>
    <s v="N"/>
  </r>
  <r>
    <x v="47"/>
    <x v="45"/>
    <s v="EUROPE"/>
    <s v="EUROPE INCL TURKEY"/>
    <s v="DE"/>
    <s v="GERMANY"/>
    <s v="Export"/>
    <s v="N"/>
    <s v="DAP"/>
    <s v="DE- OSNABRÜCK"/>
    <n v="43879"/>
    <x v="1"/>
    <n v="2020"/>
    <n v="202054027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1457999999999999"/>
    <n v="69.009810000000002"/>
    <n v="32.160411035511196"/>
    <s v="EUR"/>
    <n v="17.016099971509693"/>
    <n v="64.053359999999998"/>
    <n v="-28.30489"/>
    <n v="-3.7109200000000002"/>
    <n v="-8.6680200000000003"/>
    <n v="0"/>
    <n v="0"/>
    <n v="0"/>
    <s v=""/>
    <n v="8.5239600000000006"/>
    <n v="-11.513640000000001"/>
    <n v="-43.67351"/>
    <n v="-28.358550882315008"/>
    <n v="-43.727170882315008"/>
    <n v="-2.3876599999999999"/>
    <n v="-1.9570694752459894"/>
    <n v="-3.7638799999999999"/>
    <n v="-3.265626368653253"/>
    <n v="-0.70021999999999995"/>
    <n v="-0.75405672105576638"/>
    <n v="-5.9767525649550084"/>
    <n v="-1.3801962000000001"/>
    <n v="-1.3693205060116911"/>
    <n v="1.7500000000000002E-2"/>
    <n v="-1.2076716750000001"/>
    <n v="-1.2064446448292423"/>
    <n v="1.8112953915464867"/>
    <n v="-3.8866776511804511"/>
    <n v="-3.6685820374312388"/>
    <n v="13.061539364457815"/>
    <n v="0.18927076258372272"/>
    <x v="1"/>
    <s v="Y"/>
  </r>
  <r>
    <x v="5"/>
    <x v="5"/>
    <s v="MEA"/>
    <s v="EGYPT"/>
    <s v="EG"/>
    <s v="EGYPT"/>
    <s v="Local"/>
    <s v="N"/>
    <s v="DDP"/>
    <s v="EG- 6TH OF OCTOBER CITY"/>
    <n v="43885"/>
    <x v="1"/>
    <n v="2020"/>
    <n v="202054031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6.46"/>
    <n v="209.95"/>
    <n v="32.5"/>
    <s v="EGP"/>
    <n v="1"/>
    <n v="209.60511"/>
    <n v="-85.212760000000003"/>
    <n v="-11.171849999999999"/>
    <n v="-26.095330000000001"/>
    <n v="0"/>
    <n v="0"/>
    <n v="0"/>
    <s v=""/>
    <n v="25.66168"/>
    <n v="-34.662219999999998"/>
    <n v="-131.48048"/>
    <n v="-85.374307770936298"/>
    <n v="-131.64202777093629"/>
    <n v="-7.0348899999999999"/>
    <n v="-5.7662181720652264"/>
    <n v="-11.346120000000001"/>
    <n v="-9.8441471709788964"/>
    <n v="-2.1173199999999999"/>
    <n v="-2.2801110745562756"/>
    <n v="-17.890476417600397"/>
    <n v="0"/>
    <n v="0"/>
    <n v="0"/>
    <n v="0"/>
    <n v="0"/>
    <n v="0.16839578556281615"/>
    <n v="-1.0878367747357922"/>
    <n v="-1.0267942982718876"/>
    <n v="59.390701513191409"/>
    <n v="0.28288021678109748"/>
    <x v="0"/>
    <s v="N"/>
  </r>
  <r>
    <x v="8"/>
    <x v="8"/>
    <s v="MEA"/>
    <s v="EGYPT"/>
    <s v="EG"/>
    <s v="EGYPT"/>
    <s v="Local"/>
    <s v="N"/>
    <s v="DDP"/>
    <s v="EG- OBOUR CITY"/>
    <n v="43888"/>
    <x v="1"/>
    <n v="2020"/>
    <n v="202054034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4974999999999996"/>
    <n v="139.42250000000001"/>
    <n v="31"/>
    <s v="EGP"/>
    <n v="1"/>
    <n v="138.33750000000001"/>
    <n v="-59.325760000000002"/>
    <n v="-7.7778900000000002"/>
    <n v="-18.167719999999999"/>
    <n v="0"/>
    <n v="0"/>
    <n v="0"/>
    <s v=""/>
    <n v="17.86571"/>
    <n v="-24.131830000000001"/>
    <n v="-91.53749000000002"/>
    <n v="-59.438230764790411"/>
    <n v="-91.649960764790421"/>
    <n v="-4.8855500000000003"/>
    <n v="-4.0044900759689588"/>
    <n v="-7.8994400000000002"/>
    <n v="-6.8537306082006477"/>
    <n v="-1.4742200000000001"/>
    <n v="-1.5875660496912856"/>
    <n v="-12.445786733860892"/>
    <n v="0"/>
    <n v="0"/>
    <n v="1.7500000000000002E-2"/>
    <n v="-2.4398937500000004"/>
    <n v="-2.4374147457253548"/>
    <n v="0.16839578556281615"/>
    <n v="-0.75736004556876557"/>
    <n v="-0.71486181988820663"/>
    <n v="32.174475935735138"/>
    <n v="0.23076960989607226"/>
    <x v="1"/>
    <s v="N"/>
  </r>
  <r>
    <x v="8"/>
    <x v="8"/>
    <s v="MEA"/>
    <s v="EGYPT"/>
    <s v="EG"/>
    <s v="EGYPT"/>
    <s v="Local"/>
    <s v="N"/>
    <s v="DDP"/>
    <s v="EG- OBOUR CITY"/>
    <n v="43889"/>
    <x v="1"/>
    <n v="2020"/>
    <n v="2020540353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8.8765000000000001"/>
    <n v="275.17149999999998"/>
    <n v="31"/>
    <s v="EGP"/>
    <n v="1"/>
    <n v="273.00150000000002"/>
    <n v="-117.08841"/>
    <n v="-15.35084"/>
    <n v="-35.856749999999998"/>
    <n v="0"/>
    <n v="0"/>
    <n v="0"/>
    <s v=""/>
    <n v="35.260710000000003"/>
    <n v="-47.627830000000003"/>
    <n v="-180.66311999999999"/>
    <n v="-117.3103881595852"/>
    <n v="-180.8850981595852"/>
    <n v="-9.6423900000000007"/>
    <n v="-7.9034817090444944"/>
    <n v="-15.59075"/>
    <n v="-13.526882979021835"/>
    <n v="-2.9095900000000001"/>
    <n v="-3.1332951001351681"/>
    <n v="-24.563659788201498"/>
    <n v="0"/>
    <n v="0"/>
    <n v="1.7500000000000002E-2"/>
    <n v="-4.8155012500000005"/>
    <n v="-4.8106085581836826"/>
    <n v="0.16839578556281615"/>
    <n v="-1.4947651905483375"/>
    <n v="-1.4108884812090421"/>
    <n v="63.501245012820547"/>
    <n v="0.23076970185073872"/>
    <x v="1"/>
    <s v="N"/>
  </r>
  <r>
    <x v="8"/>
    <x v="8"/>
    <s v="MEA"/>
    <s v="EGYPT"/>
    <s v="EG"/>
    <s v="EGYPT"/>
    <s v="Local"/>
    <s v="N"/>
    <s v="DDP"/>
    <s v="EG- OBOUR CITY"/>
    <n v="43890"/>
    <x v="1"/>
    <n v="2020"/>
    <n v="202054037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2.445"/>
    <n v="385.79500000000002"/>
    <n v="31"/>
    <s v="EGP"/>
    <n v="1"/>
    <n v="382.72815000000003"/>
    <n v="-164.15987999999999"/>
    <n v="-21.52214"/>
    <n v="-50.271749999999997"/>
    <n v="0"/>
    <n v="0"/>
    <n v="0"/>
    <s v=""/>
    <n v="49.436070000000001"/>
    <n v="-66.775009999999995"/>
    <n v="-253.29271"/>
    <n v="-164.47109703711004"/>
    <n v="-253.60392703711005"/>
    <n v="-13.51878"/>
    <n v="-11.080803665750558"/>
    <n v="-21.85849"/>
    <n v="-18.964914216963198"/>
    <n v="-4.0792900000000003"/>
    <n v="-4.3929279963948149"/>
    <n v="-34.43864587910857"/>
    <n v="0"/>
    <n v="0"/>
    <n v="1.7500000000000002E-2"/>
    <n v="-6.7514125000000007"/>
    <n v="-6.7445528650477016"/>
    <n v="0.16839578556281615"/>
    <n v="-2.0956855513292472"/>
    <n v="-1.9780890157884898"/>
    <n v="89.029785202945206"/>
    <n v="0.23076967094686349"/>
    <x v="1"/>
    <s v="N"/>
  </r>
  <r>
    <x v="48"/>
    <x v="46"/>
    <s v="MEA"/>
    <s v="NORTH AFRICA"/>
    <s v="DZ"/>
    <s v="ALGERIA"/>
    <s v="Export"/>
    <s v="N"/>
    <s v="CFR"/>
    <s v="DZ-BEJAIA PORT"/>
    <n v="43885"/>
    <x v="1"/>
    <n v="2020"/>
    <n v="2020540311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6661999999999999"/>
    <n v="151.37397999999999"/>
    <n v="32.440523632993504"/>
    <s v="USD"/>
    <n v="15.596399463102106"/>
    <n v="142.91605999999999"/>
    <n v="-61.551029999999997"/>
    <n v="-8.0696700000000003"/>
    <n v="-18.849219999999999"/>
    <n v="0"/>
    <n v="0"/>
    <n v="0"/>
    <s v=""/>
    <n v="18.536000000000001"/>
    <n v="-25.037289999999999"/>
    <n v="-94.971209999999999"/>
    <n v="-61.66771946875248"/>
    <n v="-95.087899468752482"/>
    <n v="-5.1657099999999998"/>
    <n v="-4.2341260309143509"/>
    <n v="-8.1959300000000006"/>
    <n v="-7.1109719554386057"/>
    <n v="-1.52962"/>
    <n v="-1.6472255029295384"/>
    <n v="-12.992323489282496"/>
    <n v="-3.0274795999999999"/>
    <n v="-3.0036236136659933"/>
    <n v="0"/>
    <n v="0"/>
    <n v="0"/>
    <n v="1.2812764404706924"/>
    <n v="-5.9786921265243453"/>
    <n v="-5.6432059746547951"/>
    <n v="34.646927453644217"/>
    <n v="0.22888297878964547"/>
    <x v="0"/>
    <s v="Y"/>
  </r>
  <r>
    <x v="7"/>
    <x v="7"/>
    <s v="MEA"/>
    <s v="EGYPT"/>
    <s v="EG"/>
    <s v="EGYPT"/>
    <s v="Local"/>
    <s v="N"/>
    <s v="DDP"/>
    <s v="EG- 10TH OF RAMADAN"/>
    <n v="43887"/>
    <x v="1"/>
    <n v="2020"/>
    <n v="2020540331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5.4074"/>
    <n v="171.68494999999999"/>
    <n v="31.75"/>
    <s v="EGP"/>
    <n v="1"/>
    <n v="170.71494999999999"/>
    <n v="-89.718459999999993"/>
    <n v="-8.7631599999999992"/>
    <n v="-21.133230000000001"/>
    <n v="0"/>
    <n v="0"/>
    <n v="0"/>
    <s v=""/>
    <n v="50.802219999999998"/>
    <n v="-47.93479"/>
    <n v="-116.74741999999998"/>
    <n v="-89.888549752107977"/>
    <n v="-116.91750975210797"/>
    <n v="-5.7037100000000001"/>
    <n v="-4.6751031288606013"/>
    <n v="-9.2814300000000003"/>
    <n v="-8.0527760042321663"/>
    <n v="-1.68892"/>
    <n v="-1.8187733531254533"/>
    <n v="-14.546652486218219"/>
    <n v="0"/>
    <n v="0"/>
    <n v="0.02"/>
    <n v="-3.4336989999999998"/>
    <n v="-3.4302102601731748"/>
    <n v="0.16839578556281615"/>
    <n v="-0.91058337085237206"/>
    <n v="-0.8594872273181744"/>
    <n v="35.931090274182438"/>
    <n v="0.20928503211366192"/>
    <x v="1"/>
    <s v="N"/>
  </r>
  <r>
    <x v="1"/>
    <x v="1"/>
    <s v="EUROPE"/>
    <s v="EUROPE INCL TURKEY"/>
    <s v="IT"/>
    <s v="ITALY"/>
    <s v="Export"/>
    <s v="Y"/>
    <s v="CIF"/>
    <s v="GB- FELIXSTOWE"/>
    <n v="43877"/>
    <x v="1"/>
    <n v="2020"/>
    <n v="2020540257"/>
    <s v="ZH"/>
    <s v="manufactured"/>
    <s v="BOPP"/>
    <s v="TAE"/>
    <n v="25"/>
    <s v="TAE25"/>
    <s v="1"/>
    <s v="EG"/>
    <s v="L2"/>
    <s v="FERT"/>
    <s v="10TAE251"/>
    <s v="TRANSPARENT SPECIALTIES"/>
    <s v="VALUE ADDED"/>
    <s v="ALIMENTARY PACKING"/>
    <s v="FLEXIBLE PACKAGING"/>
    <s v="ANTIFOG"/>
    <n v="0.99590000000000001"/>
    <n v="34.58043"/>
    <n v="34.722793453157891"/>
    <s v="EUR"/>
    <n v="17.104798979066913"/>
    <n v="33.894869999999997"/>
    <n v="-15.65512"/>
    <n v="-6.9874700000000001"/>
    <n v="-8.9106000000000005"/>
    <n v="0"/>
    <n v="0"/>
    <n v="0"/>
    <s v=""/>
    <n v="6.8018599999999996"/>
    <n v="-3.08331"/>
    <n v="-27.834640000000004"/>
    <n v="-15.684799237472653"/>
    <n v="-27.864319237472653"/>
    <n v="-1.0546199999999999"/>
    <n v="-0.86442986437931912"/>
    <n v="-1.8722700000000001"/>
    <n v="-1.6244232763101976"/>
    <n v="-0.34466000000000002"/>
    <n v="-0.37115933489343417"/>
    <n v="-2.860012475582951"/>
    <n v="0"/>
    <n v="0"/>
    <n v="0"/>
    <n v="0"/>
    <n v="0"/>
    <n v="1.085502630112529"/>
    <n v="-1.0810520693290677"/>
    <n v="-1.0203903073525964"/>
    <n v="2.835707979591799"/>
    <n v="8.2003259635342857E-2"/>
    <x v="0"/>
    <s v="N"/>
  </r>
  <r>
    <x v="29"/>
    <x v="1"/>
    <s v="EUROPE"/>
    <s v="EUROPE INCL TURKEY"/>
    <s v="GB"/>
    <s v="UNITED KINGDOM"/>
    <s v="Export"/>
    <s v="Y"/>
    <s v="CIF"/>
    <s v="GB- FELIXSTOWE PORT"/>
    <n v="43877"/>
    <x v="1"/>
    <n v="2020"/>
    <n v="2020540256"/>
    <s v="ZH"/>
    <s v="manufactured"/>
    <s v="BOPP"/>
    <s v="TAE"/>
    <n v="30"/>
    <s v="TAE30"/>
    <s v="1"/>
    <s v="EG"/>
    <s v="L2"/>
    <s v="FERT"/>
    <s v="10TAE301"/>
    <s v="TRANSPARENT SPECIALTIES"/>
    <s v="VALUE ADDED"/>
    <s v="ALIMENTARY PACKING"/>
    <s v="FLEXIBLE PACKAGING"/>
    <s v="ANTIFOG"/>
    <n v="14.523"/>
    <n v="430.74813"/>
    <n v="29.659701630267598"/>
    <s v="EUR"/>
    <n v="17.10479969772388"/>
    <n v="420.75002999999998"/>
    <n v="-238.00716"/>
    <n v="-35.878979999999999"/>
    <n v="-57.596080000000001"/>
    <n v="0"/>
    <n v="0"/>
    <n v="0"/>
    <s v=""/>
    <n v="36.30959"/>
    <n v="-16.520869999999999"/>
    <n v="-311.69349999999997"/>
    <n v="-238.45837794159559"/>
    <n v="-312.14471794159556"/>
    <n v="-15.993980000000001"/>
    <n v="-13.109626180316649"/>
    <n v="-24.299659999999999"/>
    <n v="-21.082927841830426"/>
    <n v="-4.4452800000000003"/>
    <n v="-4.7870572976704144"/>
    <n v="-38.979611319817494"/>
    <n v="0"/>
    <n v="0"/>
    <n v="0"/>
    <n v="0"/>
    <n v="0"/>
    <n v="1.8308696692449336"/>
    <n v="-26.58972020644417"/>
    <n v="-25.097674333773718"/>
    <n v="54.526126404813233"/>
    <n v="0.12658470834177094"/>
    <x v="0"/>
    <s v="N"/>
  </r>
  <r>
    <x v="16"/>
    <x v="16"/>
    <s v="EUROPE"/>
    <s v="EUROPE INCL TURKEY"/>
    <s v="ES"/>
    <s v="SPAIN"/>
    <s v="Export"/>
    <s v="Y"/>
    <s v="CIF"/>
    <s v="ES- BENIAJAN(MURCIA) VAT EX."/>
    <n v="43889"/>
    <x v="1"/>
    <n v="2020"/>
    <n v="2020540359"/>
    <s v="ZH"/>
    <s v="manufactured"/>
    <s v="BOPP"/>
    <s v="TAE"/>
    <n v="30"/>
    <s v="TAE30"/>
    <s v="1"/>
    <s v="EG"/>
    <s v="L2"/>
    <s v="FERT"/>
    <s v="10TAE301"/>
    <s v="TRANSPARENT SPECIALTIES"/>
    <s v="VALUE ADDED"/>
    <s v="ALIMENTARY PACKING"/>
    <s v="FLEXIBLE PACKAGING"/>
    <s v="ANTIFOG"/>
    <n v="3.2000000000000001E-2"/>
    <n v="5.4400000000000004E-3"/>
    <n v="0.17"/>
    <s v="EUR"/>
    <n v="17"/>
    <n v="5.4400000000000004E-3"/>
    <n v="-0.52339999999999998"/>
    <n v="-7.8920000000000004E-2"/>
    <n v="-0.12626000000000001"/>
    <n v="0"/>
    <n v="0"/>
    <n v="0"/>
    <s v=""/>
    <n v="7.9689999999999997E-2"/>
    <n v="-3.653E-2"/>
    <n v="-0.68541999999999992"/>
    <n v="-0.52439227044527204"/>
    <n v="-0.68641227044527209"/>
    <n v="-5.7540000000000001E-2"/>
    <n v="-4.716323831938142E-2"/>
    <n v="-5.3440000000000001E-2"/>
    <n v="-4.6365737786759897E-2"/>
    <n v="-9.7000000000000003E-3"/>
    <n v="-1.0445788743881829E-2"/>
    <n v="-0.10397476485002315"/>
    <n v="0"/>
    <n v="0"/>
    <n v="0"/>
    <n v="0"/>
    <n v="0"/>
    <n v="1.1813387361707079"/>
    <n v="-3.7802839557462657E-2"/>
    <n v="-3.5681584790619877E-2"/>
    <n v="-0.82062862008591508"/>
    <n v="-150.85084928049909"/>
    <x v="0"/>
    <s v="N"/>
  </r>
  <r>
    <x v="3"/>
    <x v="3"/>
    <s v="MEA"/>
    <s v="EGYPT"/>
    <s v="EG"/>
    <s v="EGYPT"/>
    <s v="Local"/>
    <s v="N"/>
    <s v="DDP"/>
    <s v="EG- 6TH OF OCTOBER"/>
    <n v="43864"/>
    <x v="1"/>
    <n v="2020"/>
    <n v="2020540190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8.6150000000000002"/>
    <n v="279.98750000000001"/>
    <n v="32.5"/>
    <s v="EGP"/>
    <n v="1"/>
    <n v="279.41750000000002"/>
    <n v="-149.67874"/>
    <n v="-16.416170000000001"/>
    <n v="-8.1065199999999997"/>
    <n v="0"/>
    <n v="0"/>
    <n v="0"/>
    <s v=""/>
    <n v="2.9944500000000001"/>
    <n v="0.81218999999999997"/>
    <n v="-170.39479"/>
    <n v="-149.96250345049208"/>
    <n v="-170.67855345049207"/>
    <n v="-9.0672800000000002"/>
    <n v="-7.4320870272603532"/>
    <n v="-14.8348"/>
    <n v="-12.871003871987757"/>
    <n v="-2.7273200000000002"/>
    <n v="-2.937011191439566"/>
    <n v="-23.240102090687678"/>
    <n v="0"/>
    <n v="0"/>
    <n v="0"/>
    <n v="0"/>
    <n v="0"/>
    <n v="0.16839578556281615"/>
    <n v="-1.4507296926236612"/>
    <n v="-1.3693239751721848"/>
    <n v="84.699520483648072"/>
    <n v="0.30251179243233384"/>
    <x v="0"/>
    <s v="N"/>
  </r>
  <r>
    <x v="3"/>
    <x v="3"/>
    <s v="MEA"/>
    <s v="EGYPT"/>
    <s v="EG"/>
    <s v="EGYPT"/>
    <s v="Local"/>
    <s v="N"/>
    <s v="DDP"/>
    <s v="EG- 6TH OF OCTOBER"/>
    <n v="43865"/>
    <x v="1"/>
    <n v="2020"/>
    <n v="2020540192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17.067"/>
    <n v="554.67750000000001"/>
    <n v="32.5"/>
    <s v="EGP"/>
    <n v="1"/>
    <n v="553.53750000000002"/>
    <n v="-296.52548999999999"/>
    <n v="-32.521740000000001"/>
    <n v="-16.059660000000001"/>
    <n v="0"/>
    <n v="0"/>
    <n v="0"/>
    <s v=""/>
    <n v="5.9322299999999997"/>
    <n v="1.6090100000000001"/>
    <n v="-337.56565000000001"/>
    <n v="-297.08764796713183"/>
    <n v="-338.12780796713184"/>
    <n v="-17.963000000000001"/>
    <n v="-14.723553179197921"/>
    <n v="-29.388909999999999"/>
    <n v="-25.498474829690977"/>
    <n v="-5.4030300000000002"/>
    <n v="-5.8184443254490557"/>
    <n v="-46.040472334337956"/>
    <n v="0"/>
    <n v="0"/>
    <n v="0"/>
    <n v="0"/>
    <n v="0"/>
    <n v="0.16839578556281615"/>
    <n v="-2.874010872200583"/>
    <n v="-2.7127396731588713"/>
    <n v="167.79648002537135"/>
    <n v="0.30251178392015421"/>
    <x v="0"/>
    <s v="N"/>
  </r>
  <r>
    <x v="3"/>
    <x v="3"/>
    <s v="MEA"/>
    <s v="EGYPT"/>
    <s v="EG"/>
    <s v="EGYPT"/>
    <s v="Local"/>
    <s v="N"/>
    <s v="DDP"/>
    <s v="EG- 6TH OF OCTOBER"/>
    <n v="43886"/>
    <x v="1"/>
    <n v="2020"/>
    <n v="2020540318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1.7554000000000001"/>
    <n v="57.0505"/>
    <n v="32.5"/>
    <s v="EGP"/>
    <n v="1"/>
    <n v="56.765500000000003"/>
    <n v="-29.031179999999999"/>
    <n v="-3.4234300000000002"/>
    <n v="-1.34392"/>
    <n v="0"/>
    <n v="0"/>
    <n v="0"/>
    <s v=""/>
    <n v="0.43337999999999999"/>
    <n v="0.60497000000000001"/>
    <n v="-32.760179999999998"/>
    <n v="-29.086217795004533"/>
    <n v="-32.815217795004536"/>
    <n v="-1.8456600000000001"/>
    <n v="-1.5128137371663106"/>
    <n v="-3.23061"/>
    <n v="-2.8029494040285252"/>
    <n v="-0.59187999999999996"/>
    <n v="-0.63738695275554391"/>
    <n v="-4.9531500939503799"/>
    <n v="0"/>
    <n v="0"/>
    <n v="0"/>
    <n v="0"/>
    <n v="0"/>
    <n v="0.16839578556281615"/>
    <n v="-0.29560196197696748"/>
    <n v="-0.27901466117437645"/>
    <n v="19.003117449870707"/>
    <n v="0.33309291679951458"/>
    <x v="0"/>
    <s v="N"/>
  </r>
  <r>
    <x v="3"/>
    <x v="3"/>
    <s v="MEA"/>
    <s v="EGYPT"/>
    <s v="EG"/>
    <s v="EGYPT"/>
    <s v="Local"/>
    <s v="N"/>
    <s v="DDP"/>
    <s v="EG- 6TH OF OCTOBER"/>
    <n v="43886"/>
    <x v="1"/>
    <n v="2020"/>
    <n v="2020540319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8.8079999999999998"/>
    <n v="286.26"/>
    <n v="32.5"/>
    <s v="EGP"/>
    <n v="1"/>
    <n v="285.69"/>
    <n v="-145.66856999999999"/>
    <n v="-17.177600000000002"/>
    <n v="-6.7433399999999999"/>
    <n v="0"/>
    <n v="0"/>
    <n v="0"/>
    <s v=""/>
    <n v="2.1745700000000001"/>
    <n v="3.03552"/>
    <n v="-164.37942000000001"/>
    <n v="-145.94473090335504"/>
    <n v="-164.65558090335503"/>
    <n v="-9.2608999999999995"/>
    <n v="-7.5907896029190018"/>
    <n v="-16.21011"/>
    <n v="-14.064253550795931"/>
    <n v="-2.9698699999999998"/>
    <n v="-3.1982097543084871"/>
    <n v="-24.853252908023418"/>
    <n v="0"/>
    <n v="0"/>
    <n v="0"/>
    <n v="0"/>
    <n v="0"/>
    <n v="0.16839578556281615"/>
    <n v="-1.4832300792372846"/>
    <n v="-1.4000006469317008"/>
    <n v="95.351165541689838"/>
    <n v="0.33309287201037463"/>
    <x v="0"/>
    <s v="N"/>
  </r>
  <r>
    <x v="3"/>
    <x v="3"/>
    <s v="MEA"/>
    <s v="EGYPT"/>
    <s v="EG"/>
    <s v="EGYPT"/>
    <s v="Local"/>
    <s v="N"/>
    <s v="DDP"/>
    <s v="EG- 6TH OF OCTOBER"/>
    <n v="43888"/>
    <x v="1"/>
    <n v="2020"/>
    <n v="2020540340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14.882999999999999"/>
    <n v="483.69749999999999"/>
    <n v="32.5"/>
    <s v="EGP"/>
    <n v="1"/>
    <n v="482.5575"/>
    <n v="-246.13820000000001"/>
    <n v="-29.025230000000001"/>
    <n v="-11.39432"/>
    <n v="0"/>
    <n v="0"/>
    <n v="0"/>
    <s v=""/>
    <n v="3.6743999999999999"/>
    <n v="5.1291599999999997"/>
    <n v="-277.75418999999999"/>
    <n v="-246.60483290277506"/>
    <n v="-278.22082290277507"/>
    <n v="-15.64827"/>
    <n v="-12.826261510184683"/>
    <n v="-27.390429999999999"/>
    <n v="-23.764548937997787"/>
    <n v="-5.0182399999999996"/>
    <n v="-5.4040695779482002"/>
    <n v="-41.994880026130666"/>
    <n v="0"/>
    <n v="0"/>
    <n v="0"/>
    <n v="0"/>
    <n v="0"/>
    <n v="0.16839578556281615"/>
    <n v="-2.5062344765313926"/>
    <n v="-2.3656005481703568"/>
    <n v="161.1161965229239"/>
    <n v="0.3330928866138938"/>
    <x v="0"/>
    <s v="N"/>
  </r>
  <r>
    <x v="49"/>
    <x v="47"/>
    <s v="EUROPE"/>
    <s v="EUROPE INCL TURKEY"/>
    <s v="GB"/>
    <s v="UNITED KINGDOM"/>
    <s v="Export"/>
    <s v="N"/>
    <s v="DDP"/>
    <s v="GB-BRADFORD VAT EXCL"/>
    <n v="43885"/>
    <x v="1"/>
    <n v="2020"/>
    <n v="2020540308"/>
    <s v="ZH"/>
    <s v="manufactured"/>
    <s v="BOPP"/>
    <s v="TLS"/>
    <n v="25"/>
    <s v="TLS25"/>
    <s v="1"/>
    <s v="EG"/>
    <s v="L2"/>
    <s v="FERT"/>
    <s v="10TLS251"/>
    <s v="TRANSPARENT SPECIALTIES"/>
    <s v="VALUE ADDED"/>
    <s v="ALIMENTARY PACKING"/>
    <s v="FLEXIBLE PACKAGING"/>
    <s v="TREATED CLEAR ADDED VALUE"/>
    <n v="7.2386999999999997"/>
    <n v="203.44134"/>
    <n v="28.104645224383397"/>
    <s v="GBP"/>
    <n v="20.21920083801394"/>
    <n v="187.91076000000001"/>
    <n v="-143.91506000000001"/>
    <n v="-18.039670000000001"/>
    <n v="-5.0918400000000004"/>
    <n v="0"/>
    <n v="0"/>
    <n v="0"/>
    <s v=""/>
    <n v="23.037980000000001"/>
    <n v="-1.0033000000000001"/>
    <n v="-145.01188999999999"/>
    <n v="-144.18789656986542"/>
    <n v="-145.28472656986543"/>
    <n v="-7.65191"/>
    <n v="-6.2719648058473734"/>
    <n v="-10.28224"/>
    <n v="-8.9211011171507124"/>
    <n v="-1.9448399999999999"/>
    <n v="-2.0943698742939314"/>
    <n v="-17.287435797292016"/>
    <n v="-4.0688268000000001"/>
    <n v="-4.0367651879130877"/>
    <n v="0"/>
    <n v="0"/>
    <n v="0"/>
    <n v="1.8308696692449336"/>
    <n v="-13.2531162747633"/>
    <n v="-12.509435736410371"/>
    <n v="24.322976708519089"/>
    <n v="0.11955769023404531"/>
    <x v="0"/>
    <s v="Y"/>
  </r>
  <r>
    <x v="49"/>
    <x v="47"/>
    <s v="EUROPE"/>
    <s v="EUROPE INCL TURKEY"/>
    <s v="GB"/>
    <s v="UNITED KINGDOM"/>
    <s v="Export"/>
    <s v="N"/>
    <s v="DDP"/>
    <s v="GB-BRADFORD VAT EXCL"/>
    <n v="43885"/>
    <x v="1"/>
    <n v="2020"/>
    <n v="2020540308"/>
    <s v="ZH"/>
    <s v="manufactured"/>
    <s v="BOPP"/>
    <s v="TLS"/>
    <n v="30"/>
    <s v="TLS30"/>
    <s v="1"/>
    <s v="EG"/>
    <s v="L2"/>
    <s v="FERT"/>
    <s v="10TLS301"/>
    <s v="TRANSPARENT SPECIALTIES"/>
    <s v="VALUE ADDED"/>
    <s v="ALIMENTARY PACKING"/>
    <s v="FLEXIBLE PACKAGING"/>
    <s v="TREATED CLEAR ADDED VALUE"/>
    <n v="8.8886000000000003"/>
    <n v="249.81125"/>
    <n v="28.104679027068396"/>
    <s v="GBP"/>
    <n v="20.21920083801394"/>
    <n v="230.74110999999999"/>
    <n v="-152.94036"/>
    <n v="-23.577470000000002"/>
    <n v="-5.7279400000000003"/>
    <n v="0"/>
    <n v="0"/>
    <n v="0"/>
    <s v=""/>
    <n v="13.31795"/>
    <n v="-0.90108999999999995"/>
    <n v="-169.82891000000001"/>
    <n v="-153.2303068840605"/>
    <n v="-170.11885688406051"/>
    <n v="-9.4164600000000007"/>
    <n v="-7.7182959177080708"/>
    <n v="-12.124269999999999"/>
    <n v="-10.519287493934868"/>
    <n v="-2.2759800000000001"/>
    <n v="-2.4509697180721819"/>
    <n v="-20.688553129715118"/>
    <n v="-4.9962249999999999"/>
    <n v="-4.9568556594694737"/>
    <n v="0"/>
    <n v="0"/>
    <n v="0"/>
    <n v="1.8308696692449336"/>
    <n v="-16.273868142050517"/>
    <n v="-15.360682233917309"/>
    <n v="38.686302092837593"/>
    <n v="0.15486212927895598"/>
    <x v="0"/>
    <s v="Y"/>
  </r>
  <r>
    <x v="11"/>
    <x v="11"/>
    <s v="MEA"/>
    <s v="EGYPT"/>
    <s v="EG"/>
    <s v="EGYPT"/>
    <s v="Local"/>
    <s v="N"/>
    <s v="EXW"/>
    <s v="EG- 6TH OF OCTOBER"/>
    <n v="43865"/>
    <x v="1"/>
    <n v="2020"/>
    <n v="2020540204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0.79249999999999998"/>
    <n v="24.963750000000001"/>
    <n v="31.5"/>
    <s v="EGP"/>
    <n v="1"/>
    <n v="24.464469999999999"/>
    <n v="-17.056740000000001"/>
    <n v="0"/>
    <n v="-0.15043000000000001"/>
    <n v="0"/>
    <n v="0"/>
    <n v="0"/>
    <s v=""/>
    <n v="2.1962700000000002"/>
    <n v="0.12676999999999999"/>
    <n v="-14.884130000000001"/>
    <n v="-17.089076452034181"/>
    <n v="-14.916466452034181"/>
    <n v="-0.83704999999999996"/>
    <n v="-0.68609643092176253"/>
    <n v="-1.14002"/>
    <n v="-0.98910681870625039"/>
    <n v="-0.24301"/>
    <n v="-0.26169393017017767"/>
    <n v="-1.9368971797981906"/>
    <n v="0"/>
    <n v="0"/>
    <n v="0"/>
    <n v="0"/>
    <n v="0"/>
    <n v="0.16839578556281615"/>
    <n v="-0.13345366005853179"/>
    <n v="-0.12596508999697695"/>
    <n v="7.9844212781706529"/>
    <n v="0.31984062002586361"/>
    <x v="0"/>
    <s v="N"/>
  </r>
  <r>
    <x v="3"/>
    <x v="3"/>
    <s v="MEA"/>
    <s v="EGYPT"/>
    <s v="EG"/>
    <s v="EGYPT"/>
    <s v="Local"/>
    <s v="N"/>
    <s v="DDP"/>
    <s v="EG- 6TH OF OCTOBER"/>
    <n v="43886"/>
    <x v="1"/>
    <n v="2020"/>
    <n v="2020540318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2.3889999999999998"/>
    <n v="76.447999999999993"/>
    <n v="32"/>
    <s v="EGP"/>
    <n v="1"/>
    <n v="76.162999999999997"/>
    <n v="-55.949269999999999"/>
    <n v="0"/>
    <n v="-0.38128000000000001"/>
    <n v="0"/>
    <n v="0"/>
    <n v="0"/>
    <s v=""/>
    <n v="10.13734"/>
    <n v="0"/>
    <n v="-46.193209999999993"/>
    <n v="-56.055339558761069"/>
    <n v="-46.299279558761071"/>
    <n v="-2.5250499999999998"/>
    <n v="-2.0696825672289543"/>
    <n v="-3.25915"/>
    <n v="-2.8277113455785652"/>
    <n v="-0.71682000000000001"/>
    <n v="-0.77193301931849201"/>
    <n v="-5.6693269321260118"/>
    <n v="0"/>
    <n v="0"/>
    <n v="0"/>
    <n v="0"/>
    <n v="0"/>
    <n v="0.16839578556281615"/>
    <n v="-0.40229753170956772"/>
    <n v="-0.37972315457763772"/>
    <n v="24.099670354535274"/>
    <n v="0.31524265323534006"/>
    <x v="0"/>
    <s v="N"/>
  </r>
  <r>
    <x v="3"/>
    <x v="3"/>
    <s v="MEA"/>
    <s v="EGYPT"/>
    <s v="EG"/>
    <s v="EGYPT"/>
    <s v="Local"/>
    <s v="N"/>
    <s v="DDP"/>
    <s v="EG-6TH OF OCTOBER"/>
    <n v="43886"/>
    <x v="1"/>
    <n v="2020"/>
    <n v="2020540317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2.3959999999999999"/>
    <n v="76.671999999999997"/>
    <n v="32"/>
    <s v="EGP"/>
    <n v="1"/>
    <n v="76.527259999999998"/>
    <n v="-56.113199999999999"/>
    <n v="0"/>
    <n v="-0.38240000000000002"/>
    <n v="0"/>
    <n v="0"/>
    <n v="0"/>
    <s v=""/>
    <n v="10.16704"/>
    <n v="0"/>
    <n v="-46.328559999999996"/>
    <n v="-56.219580339987843"/>
    <n v="-46.434940339987847"/>
    <n v="-2.5324399999999998"/>
    <n v="-2.0757398548754651"/>
    <n v="-3.2686999999999999"/>
    <n v="-2.8359971389143355"/>
    <n v="-0.71892999999999996"/>
    <n v="-0.77420524759164566"/>
    <n v="-5.6859422413814453"/>
    <n v="0"/>
    <n v="0"/>
    <n v="0"/>
    <n v="0"/>
    <n v="0"/>
    <n v="0.16839578556281615"/>
    <n v="-0.4034763022085075"/>
    <n v="-0.38083577997824197"/>
    <n v="24.170281638652462"/>
    <n v="0.31524261319194052"/>
    <x v="0"/>
    <s v="N"/>
  </r>
  <r>
    <x v="7"/>
    <x v="7"/>
    <s v="MEA"/>
    <s v="EGYPT"/>
    <s v="EG"/>
    <s v="EGYPT"/>
    <s v="Local"/>
    <s v="N"/>
    <s v="DDP"/>
    <s v="EG- 10TH OF RAMADAN"/>
    <n v="43867"/>
    <x v="1"/>
    <n v="2020"/>
    <n v="2020540215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10.607900000000001"/>
    <n v="323.54095000000001"/>
    <n v="30.5"/>
    <s v="EGP"/>
    <n v="1"/>
    <n v="318.20438999999999"/>
    <n v="-231.91319999999999"/>
    <n v="0"/>
    <n v="-1.95614"/>
    <n v="0"/>
    <n v="0"/>
    <n v="0"/>
    <s v=""/>
    <n v="32.193469999999998"/>
    <n v="1.39317"/>
    <n v="-200.28270000000001"/>
    <n v="-232.352864910639"/>
    <n v="-200.72236491063899"/>
    <n v="-11.225820000000001"/>
    <n v="-9.2013559956635085"/>
    <n v="-15.119300000000001"/>
    <n v="-13.117842427383215"/>
    <n v="-3.2408299999999999"/>
    <n v="-3.4900026324571694"/>
    <n v="-25.809201055503891"/>
    <n v="0"/>
    <n v="0"/>
    <n v="0.02"/>
    <n v="-6.4708190000000005"/>
    <n v="-6.4642444563497055"/>
    <n v="0.16839578556281615"/>
    <n v="-1.7863256536717975"/>
    <n v="-1.6860884267242042"/>
    <n v="88.859051150783216"/>
    <n v="0.2746454541559058"/>
    <x v="1"/>
    <s v="N"/>
  </r>
  <r>
    <x v="6"/>
    <x v="6"/>
    <s v="MEA"/>
    <s v="EGYPT"/>
    <s v="EG"/>
    <s v="EGYPT"/>
    <s v="Local"/>
    <s v="N"/>
    <s v="DDP"/>
    <s v="EG- ALEXANDRIA"/>
    <n v="43870"/>
    <x v="1"/>
    <n v="2020"/>
    <n v="2020540218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6.3144999999999998"/>
    <n v="194.17088000000001"/>
    <n v="30.75"/>
    <s v="EGP"/>
    <n v="1"/>
    <n v="191.05088000000001"/>
    <n v="-135.90528"/>
    <n v="0"/>
    <n v="-1.19858"/>
    <n v="0"/>
    <n v="0"/>
    <n v="0"/>
    <s v=""/>
    <n v="17.49952"/>
    <n v="1.0101599999999999"/>
    <n v="-118.59417999999999"/>
    <n v="-136.16293149541539"/>
    <n v="-118.8518314954154"/>
    <n v="-6.6694399999999998"/>
    <n v="-5.466673412874786"/>
    <n v="-9.0834799999999998"/>
    <n v="-7.8810301622619345"/>
    <n v="-1.93632"/>
    <n v="-2.0851948103663158"/>
    <n v="-15.432898385503035"/>
    <n v="0"/>
    <n v="0"/>
    <n v="0"/>
    <n v="0"/>
    <n v="0"/>
    <n v="0.16839578556281615"/>
    <n v="-1.0633351879364026"/>
    <n v="-1.0036675845879002"/>
    <n v="58.882482534493676"/>
    <n v="0.30325084036542282"/>
    <x v="0"/>
    <s v="N"/>
  </r>
  <r>
    <x v="6"/>
    <x v="6"/>
    <s v="MEA"/>
    <s v="EGYPT"/>
    <s v="EG"/>
    <s v="EGYPT"/>
    <s v="Local"/>
    <s v="N"/>
    <s v="DDP"/>
    <s v="EG- ALEXANDRIA"/>
    <n v="43874"/>
    <x v="1"/>
    <n v="2020"/>
    <n v="2020540245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8.2355"/>
    <n v="253.24162999999999"/>
    <n v="30.75"/>
    <s v="EGP"/>
    <n v="1"/>
    <n v="250.04163"/>
    <n v="-188.22647000000001"/>
    <n v="0"/>
    <n v="-1.3883700000000001"/>
    <n v="0"/>
    <n v="0"/>
    <n v="0"/>
    <s v=""/>
    <n v="31.34122"/>
    <n v="0.39174999999999999"/>
    <n v="-157.88187000000002"/>
    <n v="-188.58331287963102"/>
    <n v="-158.23871287963104"/>
    <n v="-8.7076399999999996"/>
    <n v="-7.137304492863719"/>
    <n v="-11.41719"/>
    <n v="-9.9058090905991243"/>
    <n v="-2.4873400000000001"/>
    <n v="-2.6785802241450543"/>
    <n v="-19.721693807607899"/>
    <n v="0"/>
    <n v="0"/>
    <n v="0"/>
    <n v="0"/>
    <n v="0"/>
    <n v="0.16839578556281615"/>
    <n v="-1.3868234920025724"/>
    <n v="-1.3090037838108564"/>
    <n v="73.972219528950205"/>
    <n v="0.29210134024548101"/>
    <x v="0"/>
    <s v="N"/>
  </r>
  <r>
    <x v="9"/>
    <x v="9"/>
    <s v="MEA"/>
    <s v="EGYPT"/>
    <s v="EG"/>
    <s v="EGYPT"/>
    <s v="Local"/>
    <s v="N"/>
    <s v="DDP"/>
    <s v="EG- 6TH OF OCTOBER"/>
    <n v="43864"/>
    <x v="1"/>
    <n v="2020"/>
    <n v="2020540202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3.4207999999999998"/>
    <n v="106.90000999999999"/>
    <n v="31.250005877512599"/>
    <s v="EGP"/>
    <n v="1"/>
    <n v="106.685"/>
    <n v="-74.335189999999997"/>
    <n v="0"/>
    <n v="-0.63800999999999997"/>
    <n v="0"/>
    <n v="0"/>
    <n v="0"/>
    <s v=""/>
    <n v="10.031359999999999"/>
    <n v="0.48734"/>
    <n v="-64.454499999999982"/>
    <n v="-74.476115892397175"/>
    <n v="-64.595425892397174"/>
    <n v="-3.6126"/>
    <n v="-2.961103836506731"/>
    <n v="-4.8941999999999997"/>
    <n v="-4.2463172506729094"/>
    <n v="-1.0472399999999999"/>
    <n v="-1.1277575055817326"/>
    <n v="-8.3351785927613733"/>
    <n v="0"/>
    <n v="0"/>
    <n v="0"/>
    <n v="0"/>
    <n v="0"/>
    <n v="0.16839578556281615"/>
    <n v="-0.57604830325328149"/>
    <n v="-0.54372413862669877"/>
    <n v="33.425681376214747"/>
    <n v="0.31268174227686929"/>
    <x v="0"/>
    <s v="N"/>
  </r>
  <r>
    <x v="9"/>
    <x v="9"/>
    <s v="MEA"/>
    <s v="EGYPT"/>
    <s v="EG"/>
    <s v="EGYPT"/>
    <s v="Local"/>
    <s v="N"/>
    <s v="DDP"/>
    <s v="EG- 6TH OF OCTOBER"/>
    <n v="43870"/>
    <x v="1"/>
    <n v="2020"/>
    <n v="2020540219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1.2958000000000001"/>
    <n v="40.493749999999999"/>
    <n v="31.25"/>
    <s v="EGP"/>
    <n v="1"/>
    <n v="40.412109999999998"/>
    <n v="-28.029820000000001"/>
    <n v="0"/>
    <n v="-0.24371999999999999"/>
    <n v="0"/>
    <n v="0"/>
    <n v="0"/>
    <s v=""/>
    <n v="3.7002700000000002"/>
    <n v="0.19542000000000001"/>
    <n v="-24.377850000000002"/>
    <n v="-28.082959400023491"/>
    <n v="-24.430989400023492"/>
    <n v="-1.37019"/>
    <n v="-1.1230899811058954"/>
    <n v="-1.85921"/>
    <n v="-1.6130921285651547"/>
    <n v="-0.39729999999999999"/>
    <n v="-0.42784658432414951"/>
    <n v="-3.1640286939952"/>
    <n v="0"/>
    <n v="0"/>
    <n v="0"/>
    <n v="0"/>
    <n v="0"/>
    <n v="0.16839578556281615"/>
    <n v="-0.21820725893229717"/>
    <n v="-0.20596285630041986"/>
    <n v="12.692769049680887"/>
    <n v="0.31345007685583298"/>
    <x v="0"/>
    <s v="N"/>
  </r>
  <r>
    <x v="9"/>
    <x v="9"/>
    <s v="MEA"/>
    <s v="EGYPT"/>
    <s v="EG"/>
    <s v="EGYPT"/>
    <s v="Local"/>
    <s v="N"/>
    <s v="DDP"/>
    <s v="EG- 6TH OF OCTOBER"/>
    <n v="43880"/>
    <x v="1"/>
    <n v="2020"/>
    <n v="2020540283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3.8273000000000001"/>
    <n v="133.9555"/>
    <n v="35"/>
    <s v="EGP"/>
    <n v="1"/>
    <n v="133.7405"/>
    <n v="-89.63355"/>
    <n v="0"/>
    <n v="-0.61082999999999998"/>
    <n v="0"/>
    <n v="0"/>
    <n v="0"/>
    <s v=""/>
    <n v="16.24053"/>
    <n v="0"/>
    <n v="-74.00385"/>
    <n v="-89.803478778314499"/>
    <n v="-74.1737787783145"/>
    <n v="-4.03566"/>
    <n v="-3.3078692102188878"/>
    <n v="-5.2210299999999998"/>
    <n v="-4.5298822596707904"/>
    <n v="-1.1482000000000001"/>
    <n v="-1.2364798593531048"/>
    <n v="-9.0742313292427834"/>
    <n v="0"/>
    <n v="0"/>
    <n v="0"/>
    <n v="0"/>
    <n v="0"/>
    <n v="0.16839578556281615"/>
    <n v="-0.6445011900845663"/>
    <n v="-0.60833588510464343"/>
    <n v="50.099154007338072"/>
    <n v="0.37399848462614876"/>
    <x v="0"/>
    <s v="N"/>
  </r>
  <r>
    <x v="1"/>
    <x v="1"/>
    <s v="EUROPE"/>
    <s v="EUROPE INCL TURKEY"/>
    <s v="IT"/>
    <s v="ITALY"/>
    <s v="Export"/>
    <s v="Y"/>
    <s v="CIF"/>
    <s v="IT- GENOVA"/>
    <n v="43878"/>
    <x v="1"/>
    <n v="2020"/>
    <n v="2020540268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1.2423"/>
    <n v="31.215229999999998"/>
    <n v="25.126966111245299"/>
    <s v="EUR"/>
    <n v="17.104797990885224"/>
    <n v="30.327660000000002"/>
    <n v="-27.533080000000002"/>
    <n v="0"/>
    <n v="-0.27216000000000001"/>
    <n v="0"/>
    <n v="0"/>
    <n v="0"/>
    <s v=""/>
    <n v="4.3459899999999996"/>
    <n v="-2.0000000000000001E-4"/>
    <n v="-23.45945"/>
    <n v="-27.585277672050651"/>
    <n v="-23.511647672050653"/>
    <n v="-1.35361"/>
    <n v="-1.1095000177528307"/>
    <n v="-1.16398"/>
    <n v="-1.0098950499444759"/>
    <n v="-0.26322000000000001"/>
    <n v="-0.28345778486232731"/>
    <n v="-2.4028528525596338"/>
    <n v="0"/>
    <n v="0"/>
    <n v="0"/>
    <n v="0"/>
    <n v="0"/>
    <n v="1.085502630112529"/>
    <n v="-1.3485199173887947"/>
    <n v="-1.272849562028447"/>
    <n v="4.0278799133612644"/>
    <n v="0.12903572753944997"/>
    <x v="0"/>
    <s v="N"/>
  </r>
  <r>
    <x v="1"/>
    <x v="1"/>
    <s v="EUROPE"/>
    <s v="EUROPE INCL TURKEY"/>
    <s v="IT"/>
    <s v="ITALY"/>
    <s v="Export"/>
    <s v="Y"/>
    <s v="CIF"/>
    <s v="IT- RAVENNA"/>
    <n v="43871"/>
    <x v="1"/>
    <n v="2020"/>
    <n v="2020540226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7.7853000000000003"/>
    <n v="201.60576"/>
    <n v="25.895695734268397"/>
    <s v="EUR"/>
    <n v="17.298400270451808"/>
    <n v="196.2526"/>
    <n v="-172.55081999999999"/>
    <n v="0"/>
    <n v="-1.70451"/>
    <n v="0"/>
    <n v="0"/>
    <n v="0"/>
    <s v=""/>
    <n v="27.23779"/>
    <n v="5.0000000000000002E-5"/>
    <n v="-147.01749000000001"/>
    <n v="-172.87794472104213"/>
    <n v="-147.34461472104212"/>
    <n v="-8.3038000000000007"/>
    <n v="-6.806292984992691"/>
    <n v="-7.2925199999999997"/>
    <n v="-6.3271532583215251"/>
    <n v="-1.64856"/>
    <n v="-1.7753102568674048"/>
    <n v="-14.908756500181621"/>
    <n v="0"/>
    <n v="0"/>
    <n v="0"/>
    <n v="0"/>
    <n v="0"/>
    <n v="1.085502630112529"/>
    <n v="-8.4509636262150725"/>
    <n v="-7.9767493320937533"/>
    <n v="31.375639446682506"/>
    <n v="0.15562868564212901"/>
    <x v="0"/>
    <s v="N"/>
  </r>
  <r>
    <x v="11"/>
    <x v="11"/>
    <s v="MEA"/>
    <s v="EGYPT"/>
    <s v="EG"/>
    <s v="EGYPT"/>
    <s v="Local"/>
    <s v="N"/>
    <s v="EXW"/>
    <s v="EG- 6TH OF OCTOBER"/>
    <n v="43878"/>
    <x v="1"/>
    <n v="2020"/>
    <n v="2020540274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1.1553"/>
    <n v="35.814300000000003"/>
    <n v="31"/>
    <s v="EGP"/>
    <n v="1"/>
    <n v="35.098010000000002"/>
    <n v="-25.605810000000002"/>
    <n v="0"/>
    <n v="-0.25291999999999998"/>
    <n v="0"/>
    <n v="0"/>
    <n v="0"/>
    <s v=""/>
    <n v="4.0420100000000003"/>
    <n v="4.0000000000000003E-5"/>
    <n v="-21.816680000000002"/>
    <n v="-25.654353921456348"/>
    <n v="-21.865223921456348"/>
    <n v="-1.22797"/>
    <n v="-1.0065179311618144"/>
    <n v="-1.0809200000000001"/>
    <n v="-0.93783033848174613"/>
    <n v="-0.24385999999999999"/>
    <n v="-0.26260928279206419"/>
    <n v="-2.2069575524356249"/>
    <n v="0"/>
    <n v="0"/>
    <n v="0"/>
    <n v="0"/>
    <n v="0"/>
    <n v="0.16839578556281615"/>
    <n v="-0.1945476510607215"/>
    <n v="-0.18363087504543529"/>
    <n v="11.558487651062594"/>
    <n v="0.32273387029936623"/>
    <x v="0"/>
    <s v="N"/>
  </r>
  <r>
    <x v="16"/>
    <x v="16"/>
    <s v="EUROPE"/>
    <s v="EUROPE INCL TURKEY"/>
    <s v="ES"/>
    <s v="SPAIN"/>
    <s v="Export"/>
    <s v="Y"/>
    <s v="CIF"/>
    <s v="ES- VALENCIA"/>
    <n v="43888"/>
    <x v="1"/>
    <n v="2020"/>
    <n v="2020540341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6.6510999999999996"/>
    <n v="163.46692999999999"/>
    <n v="24.577427793898799"/>
    <s v="EUR"/>
    <n v="17.008599899292395"/>
    <n v="154.03549000000001"/>
    <n v="-147.41292000000001"/>
    <n v="0"/>
    <n v="-1.4561599999999999"/>
    <n v="0"/>
    <n v="0"/>
    <n v="0"/>
    <s v=""/>
    <n v="23.26971"/>
    <n v="9.0000000000000006E-5"/>
    <n v="-125.59928000000002"/>
    <n v="-147.69238787116404"/>
    <n v="-125.87874787116405"/>
    <n v="-7.1606300000000003"/>
    <n v="-5.8692822246595791"/>
    <n v="-6.2349800000000002"/>
    <n v="-5.4096079301214868"/>
    <n v="-1.41144"/>
    <n v="-1.5199591819241822"/>
    <n v="-12.798849336705249"/>
    <n v="0"/>
    <n v="0"/>
    <n v="0"/>
    <n v="0"/>
    <n v="0"/>
    <n v="1.1813387361707079"/>
    <n v="-7.8572020681449954"/>
    <n v="-7.4163058937778708"/>
    <n v="17.373026898352819"/>
    <n v="0.10627854146617191"/>
    <x v="0"/>
    <s v="N"/>
  </r>
  <r>
    <x v="13"/>
    <x v="13"/>
    <s v="AMERICAS"/>
    <s v="USA-CANADA"/>
    <s v="US"/>
    <s v="USA"/>
    <s v="Export"/>
    <s v="Y"/>
    <s v="CIF"/>
    <s v="US- CHARLESTON"/>
    <n v="43870"/>
    <x v="1"/>
    <n v="2020"/>
    <n v="2020540222"/>
    <s v="ZH"/>
    <s v="manufactured"/>
    <s v="BOPP"/>
    <s v="TPT"/>
    <n v="23"/>
    <s v="TPT23"/>
    <s v="1"/>
    <s v="EG"/>
    <s v="L3"/>
    <s v="FERT"/>
    <s v="10TPT231"/>
    <s v="TRANSPARENT COMMODITIES"/>
    <s v="STANDARD"/>
    <s v="TAPES"/>
    <s v="TECHNICAL FILMS"/>
    <s v="TAPE"/>
    <n v="23.203800000000001"/>
    <n v="598.73694"/>
    <n v="25.803399874158501"/>
    <s v="USD"/>
    <n v="15.820599861541957"/>
    <n v="534.76223000000005"/>
    <n v="-737.27634999999998"/>
    <n v="0"/>
    <n v="-4.2959699999999996"/>
    <n v="0"/>
    <n v="0"/>
    <n v="0"/>
    <s v=""/>
    <n v="225.86595"/>
    <n v="0"/>
    <n v="-515.70636999999999"/>
    <n v="-738.67409079499998"/>
    <n v="-517.104110795"/>
    <n v="-24.002379999999999"/>
    <n v="-19.673791591455579"/>
    <n v="-32.353079999999999"/>
    <n v="-28.07025493776321"/>
    <n v="-7.1872199999999999"/>
    <n v="-7.739812554206428"/>
    <n v="-55.483859083425223"/>
    <n v="0"/>
    <n v="0"/>
    <n v="0.03"/>
    <n v="-17.962108199999999"/>
    <n v="-17.943858166362492"/>
    <n v="1.6649330838552068"/>
    <n v="-38.63277429115945"/>
    <n v="-36.464948869026436"/>
    <n v="-28.259836913814144"/>
    <n v="-4.7199086987708062E-2"/>
    <x v="1"/>
    <s v="N"/>
  </r>
  <r>
    <x v="13"/>
    <x v="13"/>
    <s v="AMERICAS"/>
    <s v="USA-CANADA"/>
    <s v="US"/>
    <s v="USA"/>
    <s v="Export"/>
    <s v="Y"/>
    <s v="CIF"/>
    <s v="US- CHARLESTON"/>
    <n v="43879"/>
    <x v="1"/>
    <n v="2020"/>
    <n v="2020540279"/>
    <s v="ZH"/>
    <s v="manufactured"/>
    <s v="BOPP"/>
    <s v="TPT"/>
    <n v="23"/>
    <s v="TPT23"/>
    <s v="1"/>
    <s v="EG"/>
    <s v="L3"/>
    <s v="FERT"/>
    <s v="10TPT231"/>
    <s v="TRANSPARENT COMMODITIES"/>
    <s v="STANDARD"/>
    <s v="TAPES"/>
    <s v="TECHNICAL FILMS"/>
    <s v="TAPE"/>
    <n v="23.067399999999999"/>
    <n v="590.58594000000005"/>
    <n v="25.602622748987702"/>
    <s v="USD"/>
    <n v="15.697499902320208"/>
    <n v="527.79656999999997"/>
    <n v="-732.94239000000005"/>
    <n v="0"/>
    <n v="-4.2707100000000002"/>
    <n v="0"/>
    <n v="0"/>
    <n v="0"/>
    <s v=""/>
    <n v="224.53822"/>
    <n v="0"/>
    <n v="-512.67488000000003"/>
    <n v="-734.33191440138341"/>
    <n v="-514.0644044013834"/>
    <n v="-23.86129"/>
    <n v="-19.558145757349195"/>
    <n v="-32.1629"/>
    <n v="-27.905250521365645"/>
    <n v="-7.1449699999999998"/>
    <n v="-7.6943141444714787"/>
    <n v="-55.157710423186316"/>
    <n v="0"/>
    <n v="0"/>
    <n v="0.03"/>
    <n v="-17.717578200000002"/>
    <n v="-17.699576616080961"/>
    <n v="1.6649330838552068"/>
    <n v="-38.405677418521599"/>
    <n v="-36.250595227565327"/>
    <n v="-32.586346668215953"/>
    <n v="-5.5176299436142939E-2"/>
    <x v="1"/>
    <s v="N"/>
  </r>
  <r>
    <x v="1"/>
    <x v="1"/>
    <s v="EUROPE"/>
    <s v="EUROPE INCL TURKEY"/>
    <s v="IT"/>
    <s v="ITALY"/>
    <s v="Export"/>
    <s v="Y"/>
    <s v="CIF"/>
    <s v="IT- RAVENNA"/>
    <n v="43885"/>
    <x v="1"/>
    <n v="2020"/>
    <n v="2020540314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1.663799999999998"/>
    <n v="484.50655999999998"/>
    <n v="22.364840325610498"/>
    <s v="EUR"/>
    <n v="16.917400006597113"/>
    <n v="465.71032000000002"/>
    <n v="-396.66618999999997"/>
    <n v="0"/>
    <n v="-2.2024900000000001"/>
    <n v="0"/>
    <n v="0"/>
    <n v="0"/>
    <s v=""/>
    <n v="36.351840000000003"/>
    <n v="-0.31980999999999998"/>
    <n v="-362.83665000000002"/>
    <n v="-397.41819637557438"/>
    <n v="-363.58865637557437"/>
    <n v="-22.97748"/>
    <n v="-18.833722023267644"/>
    <n v="-18.164490000000001"/>
    <n v="-15.759917297346975"/>
    <n v="-4.0551599999999999"/>
    <n v="-4.3669427507876115"/>
    <n v="-38.960582071402229"/>
    <n v="0"/>
    <n v="0"/>
    <n v="0"/>
    <n v="0"/>
    <n v="0"/>
    <n v="1.085502630112529"/>
    <n v="-23.516111878231804"/>
    <n v="-22.196537343533663"/>
    <n v="59.760784209489714"/>
    <n v="0.12334360180693883"/>
    <x v="0"/>
    <s v="N"/>
  </r>
  <r>
    <x v="13"/>
    <x v="13"/>
    <s v="AMERICAS"/>
    <s v="USA-CANADA"/>
    <s v="US"/>
    <s v="USA"/>
    <s v="Export"/>
    <s v="Y"/>
    <s v="CIF"/>
    <s v="US- CHARLESTON"/>
    <n v="43879"/>
    <x v="1"/>
    <n v="2020"/>
    <n v="2020540278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25.80760000000001"/>
    <n v="7524.3201300000001"/>
    <n v="33.321823223906399"/>
    <s v="GBP"/>
    <n v="20.430300086338278"/>
    <n v="6874.8106600000001"/>
    <n v="-4605.8199400000003"/>
    <n v="0"/>
    <n v="-22.573869999999999"/>
    <n v="0"/>
    <n v="0"/>
    <n v="0"/>
    <s v=""/>
    <n v="537.42105000000004"/>
    <n v="-154.31476000000001"/>
    <n v="-4245.2875200000008"/>
    <n v="-4614.5517302229782"/>
    <n v="-4254.0193102229787"/>
    <n v="-118.64901"/>
    <n v="-97.251851494415519"/>
    <n v="-268.08301"/>
    <n v="-232.59480813520457"/>
    <n v="-52.689410000000002"/>
    <n v="-56.740458340182954"/>
    <n v="-386.58711796980305"/>
    <n v="0"/>
    <n v="0"/>
    <n v="0.03"/>
    <n v="-225.7296039"/>
    <n v="-225.50025594049063"/>
    <n v="1.6649330838552068"/>
    <n v="-375.95454382594301"/>
    <n v="-354.85836751900865"/>
    <n v="2303.3550783477194"/>
    <n v="0.30612135562442094"/>
    <x v="1"/>
    <s v="N"/>
  </r>
  <r>
    <x v="13"/>
    <x v="13"/>
    <s v="AMERICAS"/>
    <s v="USA-CANADA"/>
    <s v="US"/>
    <s v="USA"/>
    <s v="Export"/>
    <s v="Y"/>
    <s v="CIF"/>
    <s v="US- CHARLESTON"/>
    <n v="43879"/>
    <x v="1"/>
    <n v="2020"/>
    <n v="2020540290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25.80760000000001"/>
    <n v="5781.2668100000001"/>
    <n v="25.602625453006397"/>
    <s v="USD"/>
    <n v="15.697500028382963"/>
    <n v="5404.0050000000001"/>
    <n v="-4605.8199400000003"/>
    <n v="0"/>
    <n v="-22.573869999999999"/>
    <n v="0"/>
    <n v="0"/>
    <n v="0"/>
    <s v=""/>
    <n v="537.42105000000004"/>
    <n v="-154.31476000000001"/>
    <n v="-4245.2875200000008"/>
    <n v="-4614.5517302229782"/>
    <n v="-4254.0193102229787"/>
    <n v="-118.64901"/>
    <n v="-97.251851494415519"/>
    <n v="-268.08301"/>
    <n v="-232.59480813520457"/>
    <n v="-52.689410000000002"/>
    <n v="-56.740458340182954"/>
    <n v="-386.58711796980305"/>
    <n v="0"/>
    <n v="0"/>
    <n v="0.03"/>
    <n v="-173.43800429999999"/>
    <n v="-173.2617861535968"/>
    <n v="1.6649330838552068"/>
    <n v="-375.95454382594301"/>
    <n v="-354.85836751900865"/>
    <n v="612.54022813461279"/>
    <n v="0.10595259625020019"/>
    <x v="1"/>
    <s v="N"/>
  </r>
  <r>
    <x v="13"/>
    <x v="13"/>
    <s v="AMERICAS"/>
    <s v="USA-CANADA"/>
    <s v="US"/>
    <s v="USA"/>
    <s v="Export"/>
    <s v="Y"/>
    <s v="CIF"/>
    <s v="US- CHARLESTON"/>
    <n v="43879"/>
    <x v="1"/>
    <n v="2020"/>
    <n v="2020560015"/>
    <s v="ZRP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-225.80760000000001"/>
    <n v="-7524.3201300000001"/>
    <n v="33.321823223906399"/>
    <s v="GBP"/>
    <n v="20.430300086338278"/>
    <n v="-6874.8106600000001"/>
    <n v="5083.0507799999996"/>
    <n v="0"/>
    <n v="22.185829999999999"/>
    <n v="0"/>
    <n v="0"/>
    <n v="0"/>
    <s v=""/>
    <n v="-697.94511999999997"/>
    <n v="307.20828999999998"/>
    <n v="4714.4997799999992"/>
    <n v="5092.6873124050644"/>
    <n v="4724.136312405064"/>
    <n v="0"/>
    <n v="0"/>
    <n v="348.44506000000001"/>
    <n v="302.31871790890381"/>
    <n v="63.62715"/>
    <n v="68.519151265492852"/>
    <n v="370.83786917439664"/>
    <n v="0"/>
    <n v="0"/>
    <n v="0.03"/>
    <n v="225.7296039"/>
    <n v="225.50025594049063"/>
    <n v="1.6649330838552068"/>
    <n v="375.95454382594301"/>
    <n v="354.85836751900865"/>
    <n v="-1848.9873249610403"/>
    <n v="0.24573480301416153"/>
    <x v="1"/>
    <s v="N"/>
  </r>
  <r>
    <x v="14"/>
    <x v="14"/>
    <s v="EUROPE"/>
    <s v="EUROPE INCL TURKEY"/>
    <s v="FR"/>
    <s v="FRANCE"/>
    <s v="Export"/>
    <s v="N"/>
    <s v="DDP"/>
    <s v="FR-LOMME VAT EX."/>
    <n v="43877"/>
    <x v="1"/>
    <n v="2020"/>
    <n v="2020540258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1.6953"/>
    <n v="558.49617999999998"/>
    <n v="25.7427755864646"/>
    <s v="EUR"/>
    <n v="17.10479888545575"/>
    <n v="512.91120999999998"/>
    <n v="-359.29417999999998"/>
    <n v="0"/>
    <n v="-1.89473"/>
    <n v="0"/>
    <n v="0"/>
    <n v="0"/>
    <s v=""/>
    <n v="-9.5809800000000003"/>
    <n v="7.8808299999999996"/>
    <n v="-362.88905999999997"/>
    <n v="-359.97533589601113"/>
    <n v="-363.57021589601112"/>
    <n v="-23.317430000000002"/>
    <n v="-19.11236545160747"/>
    <n v="-23.177869999999999"/>
    <n v="-20.109637778360938"/>
    <n v="-4.78146"/>
    <n v="-5.1490846440537323"/>
    <n v="-44.371087874022137"/>
    <n v="-11.169923600000001"/>
    <n v="-11.081906642015049"/>
    <n v="0"/>
    <n v="0"/>
    <n v="0"/>
    <n v="1.7775090546302619"/>
    <n v="-38.56359219291992"/>
    <n v="-36.399648829843549"/>
    <n v="103.07332075810814"/>
    <n v="0.18455510431263494"/>
    <x v="0"/>
    <s v="Y"/>
  </r>
  <r>
    <x v="14"/>
    <x v="14"/>
    <s v="EUROPE"/>
    <s v="EUROPE INCL TURKEY"/>
    <s v="FR"/>
    <s v="FRANCE"/>
    <s v="Export"/>
    <s v="N"/>
    <s v="DDP"/>
    <s v="FR- LOMME VAT EXCLUDED."/>
    <n v="43881"/>
    <x v="1"/>
    <n v="2020"/>
    <n v="2020540296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1.390899999999998"/>
    <n v="544.44020999999998"/>
    <n v="25.451954335722199"/>
    <s v="EUR"/>
    <n v="16.911599929177811"/>
    <n v="493.99578000000002"/>
    <n v="-351.99148000000002"/>
    <n v="0"/>
    <n v="-1.8664499999999999"/>
    <n v="0"/>
    <n v="0"/>
    <n v="0"/>
    <s v=""/>
    <n v="-11.310140000000001"/>
    <n v="8.1855799999999999"/>
    <n v="-356.98248999999998"/>
    <n v="-352.65879131561246"/>
    <n v="-357.64980131561248"/>
    <n v="-22.997060000000001"/>
    <n v="-18.849770966720779"/>
    <n v="-23.27675"/>
    <n v="-20.195428275223868"/>
    <n v="-4.7873099999999997"/>
    <n v="-5.155384423863187"/>
    <n v="-44.200583665807834"/>
    <n v="-10.888804199999999"/>
    <n v="-10.803002411545711"/>
    <n v="0"/>
    <n v="0"/>
    <n v="0"/>
    <n v="1.7775090546302619"/>
    <n v="-38.022518436690468"/>
    <n v="-35.888936689250684"/>
    <n v="95.897885917783256"/>
    <n v="0.17614034407521675"/>
    <x v="0"/>
    <s v="Y"/>
  </r>
  <r>
    <x v="1"/>
    <x v="1"/>
    <s v="EUROPE"/>
    <s v="EUROPE INCL TURKEY"/>
    <s v="IT"/>
    <s v="ITALY"/>
    <s v="Export"/>
    <s v="Y"/>
    <s v="CIF"/>
    <s v="GENOVA"/>
    <n v="43888"/>
    <x v="1"/>
    <n v="2020"/>
    <n v="2020540347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2.677900000000001"/>
    <n v="532.67840000000001"/>
    <n v="23.488876836038596"/>
    <s v="EUR"/>
    <n v="17.008600116609585"/>
    <n v="512.67832999999996"/>
    <n v="-373.16942"/>
    <n v="0"/>
    <n v="-1.97875"/>
    <n v="0"/>
    <n v="0"/>
    <n v="0"/>
    <s v=""/>
    <n v="-11.990500000000001"/>
    <n v="8.6780600000000003"/>
    <n v="-378.46060999999997"/>
    <n v="-373.87688080730857"/>
    <n v="-379.1680708073086"/>
    <n v="-24.819379999999999"/>
    <n v="-20.343453838708527"/>
    <n v="-24.679739999999999"/>
    <n v="-21.412693740370692"/>
    <n v="-5.0769200000000003"/>
    <n v="-5.4672612154214981"/>
    <n v="-47.223408794500713"/>
    <n v="0"/>
    <n v="0"/>
    <n v="0"/>
    <n v="0"/>
    <n v="0"/>
    <n v="1.085502630112529"/>
    <n v="-24.616920095428924"/>
    <n v="-23.235575209470273"/>
    <n v="83.051345188720433"/>
    <n v="0.15591273306505468"/>
    <x v="0"/>
    <s v="N"/>
  </r>
  <r>
    <x v="1"/>
    <x v="1"/>
    <s v="EUROPE"/>
    <s v="EUROPE INCL TURKEY"/>
    <s v="IT"/>
    <s v="ITALY"/>
    <s v="Export"/>
    <s v="Y"/>
    <s v="CIF"/>
    <s v="IT- GENOVA"/>
    <n v="43867"/>
    <x v="1"/>
    <n v="2020"/>
    <n v="2020540212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9.1828"/>
    <n v="524.90713000000005"/>
    <n v="27.363426090039003"/>
    <s v="EUR"/>
    <n v="17.462299875746229"/>
    <n v="509.90719000000001"/>
    <n v="-361.32952999999998"/>
    <n v="0"/>
    <n v="-1.7078500000000001"/>
    <n v="0"/>
    <n v="0"/>
    <n v="0"/>
    <s v=""/>
    <n v="27.492260000000002"/>
    <n v="-1.04678"/>
    <n v="-336.59190000000001"/>
    <n v="-362.0145445464712"/>
    <n v="-337.27691454647118"/>
    <n v="-20.916820000000001"/>
    <n v="-17.144681378929505"/>
    <n v="-12.34111"/>
    <n v="-10.707422721885488"/>
    <n v="-2.84002"/>
    <n v="-3.0583761802473473"/>
    <n v="-30.910480281062338"/>
    <n v="0"/>
    <n v="0"/>
    <n v="0"/>
    <n v="0"/>
    <n v="0"/>
    <n v="1.085502630112529"/>
    <n v="-20.822979852922622"/>
    <n v="-19.654526747548331"/>
    <n v="137.06520842491818"/>
    <n v="0.26112277885217178"/>
    <x v="0"/>
    <s v="N"/>
  </r>
  <r>
    <x v="1"/>
    <x v="1"/>
    <s v="EUROPE"/>
    <s v="EUROPE INCL TURKEY"/>
    <s v="IT"/>
    <s v="ITALY"/>
    <s v="Export"/>
    <s v="Y"/>
    <s v="CIF"/>
    <s v="IT- GENOVA"/>
    <n v="43887"/>
    <x v="1"/>
    <n v="2020"/>
    <n v="2020540330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9.290800000000001"/>
    <n v="502.33006999999998"/>
    <n v="26.039877558214297"/>
    <s v="EUR"/>
    <n v="16.930999941016374"/>
    <n v="482.32999000000001"/>
    <n v="-317.43396999999999"/>
    <n v="0"/>
    <n v="-1.6832100000000001"/>
    <n v="0"/>
    <n v="0"/>
    <n v="0"/>
    <s v=""/>
    <n v="-10.199669999999999"/>
    <n v="7.3819299999999997"/>
    <n v="-321.93491999999998"/>
    <n v="-318.03576661206796"/>
    <n v="-322.53671661206795"/>
    <n v="-20.847729999999999"/>
    <n v="-17.088051067224843"/>
    <n v="-20.999459999999999"/>
    <n v="-18.219600599243133"/>
    <n v="-4.3222899999999997"/>
    <n v="-4.6546111577106171"/>
    <n v="-39.962262824178595"/>
    <n v="0"/>
    <n v="0"/>
    <n v="0"/>
    <n v="0"/>
    <n v="0"/>
    <n v="1.085502630112529"/>
    <n v="-20.940214136974774"/>
    <n v="-19.765182589695215"/>
    <n v="120.06590797405822"/>
    <n v="0.23901795879760537"/>
    <x v="0"/>
    <s v="N"/>
  </r>
  <r>
    <x v="1"/>
    <x v="1"/>
    <s v="EUROPE"/>
    <s v="EUROPE INCL TURKEY"/>
    <s v="IT"/>
    <s v="ITALY"/>
    <s v="Export"/>
    <s v="Y"/>
    <s v="CIF"/>
    <s v="IT- RAVENNA"/>
    <n v="43885"/>
    <x v="1"/>
    <n v="2020"/>
    <n v="2020540314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53.578800000000001"/>
    <n v="1198.2793899999999"/>
    <n v="22.364797539324101"/>
    <s v="EUR"/>
    <n v="16.917400006597113"/>
    <n v="1151.7927299999999"/>
    <n v="-881.64989000000003"/>
    <n v="0"/>
    <n v="-4.6749900000000002"/>
    <n v="0"/>
    <n v="0"/>
    <n v="0"/>
    <s v=""/>
    <n v="-28.328779999999998"/>
    <n v="20.502800000000001"/>
    <n v="-894.15086000000008"/>
    <n v="-883.32133655889254"/>
    <n v="-895.82230655889248"/>
    <n v="-57.318510000000003"/>
    <n v="-46.981691818593106"/>
    <n v="-58.314079999999997"/>
    <n v="-50.594598475975666"/>
    <n v="-11.9983"/>
    <n v="-12.920794544919314"/>
    <n v="-110.49708483948808"/>
    <n v="0"/>
    <n v="0"/>
    <n v="0"/>
    <n v="0"/>
    <n v="0"/>
    <n v="1.085502630112529"/>
    <n v="-58.159928318273174"/>
    <n v="-54.896363289068475"/>
    <n v="137.0636353125509"/>
    <n v="0.11438370421488341"/>
    <x v="0"/>
    <s v="N"/>
  </r>
  <r>
    <x v="13"/>
    <x v="13"/>
    <s v="AMERICAS"/>
    <s v="USA-CANADA"/>
    <s v="US"/>
    <s v="USA"/>
    <s v="Export"/>
    <s v="Y"/>
    <s v="CIF"/>
    <s v="US- CHARLESTON"/>
    <n v="43881"/>
    <x v="1"/>
    <n v="2020"/>
    <n v="2020540299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157.4222"/>
    <n v="4020.5105800000001"/>
    <n v="25.5396667972995"/>
    <s v="USD"/>
    <n v="15.658900037079734"/>
    <n v="3540.10023"/>
    <n v="-2534.1479300000001"/>
    <n v="0"/>
    <n v="-13.99146"/>
    <n v="0"/>
    <n v="0"/>
    <n v="0"/>
    <s v=""/>
    <n v="-167.36537000000001"/>
    <n v="88.611270000000005"/>
    <n v="-2626.8934900000004"/>
    <n v="-2538.9522098908797"/>
    <n v="-2631.6977698908795"/>
    <n v="-162.96283"/>
    <n v="-133.57411867380674"/>
    <n v="-178.49602999999999"/>
    <n v="-154.86714301941669"/>
    <n v="-36.091030000000003"/>
    <n v="-38.865904631866123"/>
    <n v="-327.3071663250895"/>
    <n v="0"/>
    <n v="0"/>
    <n v="0.03"/>
    <n v="-120.6153174"/>
    <n v="-120.49276866712081"/>
    <n v="1.6649330838552068"/>
    <n v="-262.09742891327113"/>
    <n v="-247.39018927286276"/>
    <n v="693.62268584404774"/>
    <n v="0.17252104478830838"/>
    <x v="1"/>
    <s v="N"/>
  </r>
  <r>
    <x v="13"/>
    <x v="13"/>
    <s v="AMERICAS"/>
    <s v="USA-CANADA"/>
    <s v="US"/>
    <s v="USA"/>
    <s v="Export"/>
    <s v="Y"/>
    <s v="CIF"/>
    <s v="US- CHARLESTON"/>
    <n v="43883"/>
    <x v="1"/>
    <n v="2020"/>
    <n v="2020540301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112.19459999999999"/>
    <n v="2865.4127199999998"/>
    <n v="25.539669049285902"/>
    <s v="USD"/>
    <n v="15.658899918802097"/>
    <n v="2808.10428"/>
    <n v="-1806.0839800000001"/>
    <n v="0"/>
    <n v="-9.9716900000000006"/>
    <n v="0"/>
    <n v="0"/>
    <n v="0"/>
    <s v=""/>
    <n v="-119.28112"/>
    <n v="63.15314"/>
    <n v="-1872.1836500000004"/>
    <n v="-1809.5079841173736"/>
    <n v="-1875.6076541173736"/>
    <n v="-116.14337999999999"/>
    <n v="-95.198086725034358"/>
    <n v="-127.2139"/>
    <n v="-110.37362144893515"/>
    <n v="-25.72203"/>
    <n v="-27.699679530287703"/>
    <n v="-233.27138770425722"/>
    <n v="0"/>
    <n v="0"/>
    <n v="0.03"/>
    <n v="-85.962381599999986"/>
    <n v="-85.875041275674349"/>
    <n v="1.6649330838552068"/>
    <n v="-186.79650136990136"/>
    <n v="-176.31467054451738"/>
    <n v="494.34396635817723"/>
    <n v="0.17252103437238084"/>
    <x v="1"/>
    <s v="N"/>
  </r>
  <r>
    <x v="14"/>
    <x v="14"/>
    <s v="EUROPE"/>
    <s v="EUROPE INCL TURKEY"/>
    <s v="FR"/>
    <s v="FRANCE"/>
    <s v="Export"/>
    <s v="N"/>
    <s v="DDP"/>
    <s v="FR-LOMME VAT EX."/>
    <n v="43881"/>
    <x v="1"/>
    <n v="2020"/>
    <n v="2020540295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1.0093"/>
    <n v="534.72788000000003"/>
    <n v="25.451960798313099"/>
    <s v="EUR"/>
    <n v="16.91159998734938"/>
    <n v="484.38051999999999"/>
    <n v="-354.55727999999999"/>
    <n v="0"/>
    <n v="-1.83599"/>
    <n v="0"/>
    <n v="0"/>
    <n v="0"/>
    <s v=""/>
    <n v="-17.279610000000002"/>
    <n v="10.85553"/>
    <n v="-362.81734999999998"/>
    <n v="-355.22945560202527"/>
    <n v="-363.48952560202525"/>
    <n v="-22.29524"/>
    <n v="-18.27451716210993"/>
    <n v="-22.502559999999999"/>
    <n v="-19.523723736729636"/>
    <n v="-4.5331599999999996"/>
    <n v="-4.8816939899191079"/>
    <n v="-42.679934888758673"/>
    <n v="-10.694557600000001"/>
    <n v="-10.610286439278111"/>
    <n v="0"/>
    <n v="0"/>
    <n v="0"/>
    <n v="1.7775090546302619"/>
    <n v="-37.344220981443563"/>
    <n v="-35.248700970294585"/>
    <n v="82.699432099643388"/>
    <n v="0.15465704182030565"/>
    <x v="0"/>
    <s v="Y"/>
  </r>
  <r>
    <x v="1"/>
    <x v="1"/>
    <s v="EUROPE"/>
    <s v="EUROPE INCL TURKEY"/>
    <s v="IT"/>
    <s v="ITALY"/>
    <s v="Export"/>
    <s v="Y"/>
    <s v="CIF"/>
    <s v="IT-GENOVA"/>
    <n v="43884"/>
    <x v="1"/>
    <n v="2020"/>
    <n v="2020540302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0.949400000000001"/>
    <n v="503.16466000000003"/>
    <n v="24.018094074293298"/>
    <s v="EUR"/>
    <n v="16.854800036177391"/>
    <n v="485.66466000000003"/>
    <n v="-353.54638999999997"/>
    <n v="0"/>
    <n v="-1.8307599999999999"/>
    <n v="0"/>
    <n v="0"/>
    <n v="0"/>
    <s v=""/>
    <n v="-17.230360000000001"/>
    <n v="10.824590000000001"/>
    <n v="-361.78291999999999"/>
    <n v="-354.21664913991134"/>
    <n v="-362.45317913991136"/>
    <n v="-22.233329999999999"/>
    <n v="-18.223772009444776"/>
    <n v="-22.43853"/>
    <n v="-19.468169878374731"/>
    <n v="-4.5203100000000003"/>
    <n v="-4.8678560120470591"/>
    <n v="-42.559797899866567"/>
    <n v="0"/>
    <n v="0"/>
    <n v="0"/>
    <n v="0"/>
    <n v="0"/>
    <n v="1.085502630112529"/>
    <n v="-22.740628799279417"/>
    <n v="-21.464569439554658"/>
    <n v="76.687113520667452"/>
    <n v="0.1524095780507865"/>
    <x v="0"/>
    <s v="N"/>
  </r>
  <r>
    <x v="1"/>
    <x v="1"/>
    <s v="EUROPE"/>
    <s v="EUROPE INCL TURKEY"/>
    <s v="IT"/>
    <s v="ITALY"/>
    <s v="Export"/>
    <s v="Y"/>
    <s v="CIF"/>
    <s v="IT- RAVENNA"/>
    <n v="43885"/>
    <x v="1"/>
    <n v="2020"/>
    <n v="2020540314"/>
    <s v="ZH"/>
    <s v="manufactured"/>
    <s v="BOPP"/>
    <s v="TPT"/>
    <n v="35"/>
    <s v="TPT35"/>
    <s v="1"/>
    <s v="EG"/>
    <s v="L3"/>
    <s v="FERT"/>
    <s v="10TPT351"/>
    <s v="TRANSPARENT COMMODITIES"/>
    <s v="STANDARD"/>
    <s v="TAPES"/>
    <s v="TECHNICAL FILMS"/>
    <s v="TAPE"/>
    <n v="22.7102"/>
    <n v="507.90924000000001"/>
    <n v="22.364812465308098"/>
    <s v="EUR"/>
    <n v="16.917400006597113"/>
    <n v="488.20519999999999"/>
    <n v="-400.52073999999999"/>
    <n v="0"/>
    <n v="-1.77237"/>
    <n v="0"/>
    <n v="0"/>
    <n v="0"/>
    <s v=""/>
    <n v="-9.5381"/>
    <n v="13.62115"/>
    <n v="-398.21006"/>
    <n v="-401.28005389572121"/>
    <n v="-398.96937389572122"/>
    <n v="-23.958010000000002"/>
    <n v="-19.637423275775518"/>
    <n v="-25.788709999999998"/>
    <n v="-22.374860885456453"/>
    <n v="-5.1887100000000004"/>
    <n v="-5.5876462384811427"/>
    <n v="-47.599930399713116"/>
    <n v="0"/>
    <n v="0"/>
    <n v="0"/>
    <n v="0"/>
    <n v="0"/>
    <n v="1.085502630112529"/>
    <n v="-24.651981830381558"/>
    <n v="-23.268669503001242"/>
    <n v="38.071266201564434"/>
    <n v="7.495682929801481E-2"/>
    <x v="0"/>
    <s v="N"/>
  </r>
  <r>
    <x v="1"/>
    <x v="1"/>
    <s v="EUROPE"/>
    <s v="EUROPE INCL TURKEY"/>
    <s v="IT"/>
    <s v="ITALY"/>
    <s v="Export"/>
    <s v="Y"/>
    <s v="CIF"/>
    <s v="IT- GENOVA"/>
    <n v="43884"/>
    <x v="1"/>
    <n v="2020"/>
    <n v="2020540305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43.423099999999998"/>
    <n v="1091.2446399999999"/>
    <n v="25.130510488572799"/>
    <s v="EUR"/>
    <n v="16.854800017365527"/>
    <n v="1056.2446399999999"/>
    <n v="-759.34960999999998"/>
    <n v="0"/>
    <n v="-3.00942"/>
    <n v="0"/>
    <n v="0"/>
    <n v="0"/>
    <s v=""/>
    <n v="-15.246829999999999"/>
    <n v="22.649519999999999"/>
    <n v="-754.95633999999995"/>
    <n v="-760.78919764927741"/>
    <n v="-756.39592764927738"/>
    <n v="-46.607120000000002"/>
    <n v="-38.201993533889606"/>
    <n v="-49.863930000000003"/>
    <n v="-43.2630595695612"/>
    <n v="-9.9589300000000005"/>
    <n v="-10.724626690217223"/>
    <n v="-92.18967979366802"/>
    <n v="0"/>
    <n v="0"/>
    <n v="0"/>
    <n v="0"/>
    <n v="0"/>
    <n v="1.085502630112529"/>
    <n v="-47.135889257639356"/>
    <n v="-44.490923140076838"/>
    <n v="198.16810941697767"/>
    <n v="0.18159824310062836"/>
    <x v="0"/>
    <s v="N"/>
  </r>
  <r>
    <x v="1"/>
    <x v="1"/>
    <s v="EUROPE"/>
    <s v="EUROPE INCL TURKEY"/>
    <s v="IT"/>
    <s v="ITALY"/>
    <s v="Export"/>
    <s v="Y"/>
    <s v="CIF"/>
    <s v="IT- RAVENNA"/>
    <n v="43885"/>
    <x v="1"/>
    <n v="2020"/>
    <n v="2020540314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11.5403"/>
    <n v="290.70031999999998"/>
    <n v="25.190011079565096"/>
    <s v="EUR"/>
    <n v="16.917400006597113"/>
    <n v="280.68741999999997"/>
    <n v="-201.80783"/>
    <n v="0"/>
    <n v="-0.79979999999999996"/>
    <n v="0"/>
    <n v="0"/>
    <n v="0"/>
    <s v=""/>
    <n v="-4.0520800000000001"/>
    <n v="6.0194599999999996"/>
    <n v="-200.64024999999998"/>
    <n v="-202.19042064832533"/>
    <n v="-201.02284064832534"/>
    <n v="-12.401719999999999"/>
    <n v="-10.165194228888407"/>
    <n v="-13.253159999999999"/>
    <n v="-11.498737676010007"/>
    <n v="-2.64744"/>
    <n v="-2.8509895826909801"/>
    <n v="-24.51492148758939"/>
    <n v="0"/>
    <n v="0"/>
    <n v="0"/>
    <n v="0"/>
    <n v="0"/>
    <n v="1.085502630112529"/>
    <n v="-12.527026002287618"/>
    <n v="-11.824089028959902"/>
    <n v="53.33846883512534"/>
    <n v="0.18348266295381219"/>
    <x v="0"/>
    <s v="N"/>
  </r>
  <r>
    <x v="15"/>
    <x v="15"/>
    <s v="EUROPE"/>
    <s v="EUROPE INCL TURKEY"/>
    <s v="HU"/>
    <s v="HUNGARY"/>
    <s v="Export"/>
    <s v="N"/>
    <s v="DAP"/>
    <s v="HU- HERCEGHALOM"/>
    <n v="43880"/>
    <x v="1"/>
    <n v="2020"/>
    <n v="2020540288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5.996700000000001"/>
    <n v="512.68898999999999"/>
    <n v="32.049455811928603"/>
    <s v="EUR"/>
    <n v="16.957501209315183"/>
    <n v="481.83735999999999"/>
    <n v="-240.00242"/>
    <n v="-55.330039999999997"/>
    <n v="-15.68671"/>
    <n v="0"/>
    <n v="0"/>
    <n v="0"/>
    <s v=""/>
    <n v="0.96801999999999999"/>
    <n v="7.3463000000000003"/>
    <n v="-302.70484999999996"/>
    <n v="-240.4574205887653"/>
    <n v="-303.15985058876532"/>
    <n v="-18.35324"/>
    <n v="-15.04341731061529"/>
    <n v="-37.25488"/>
    <n v="-32.323166118211184"/>
    <n v="-7.0239799999999999"/>
    <n v="-7.5640217753867098"/>
    <n v="-54.93060520421318"/>
    <n v="-10.2537798"/>
    <n v="-10.172981887842074"/>
    <n v="0"/>
    <n v="0"/>
    <n v="0"/>
    <n v="1.4657070330941555"/>
    <n v="-23.446475696297277"/>
    <n v="-22.130808700942808"/>
    <n v="122.29474361823661"/>
    <n v="0.23853592724555409"/>
    <x v="0"/>
    <s v="Y"/>
  </r>
  <r>
    <x v="50"/>
    <x v="48"/>
    <s v="EUROPE"/>
    <s v="EUROPE INCL TURKEY"/>
    <s v="GB"/>
    <s v="UNITED KINGDOM"/>
    <s v="Export"/>
    <s v="N"/>
    <s v="DDP"/>
    <s v="GB- LEEDS VAT EXC."/>
    <n v="43890"/>
    <x v="1"/>
    <n v="2020"/>
    <n v="2020540367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0.82"/>
    <n v="24.651759999999999"/>
    <n v="30.063130495429299"/>
    <s v="GBP"/>
    <n v="20.217299618139332"/>
    <n v="22.718990000000002"/>
    <n v="-12.30261"/>
    <n v="-2.8362400000000001"/>
    <n v="-0.80410999999999999"/>
    <n v="0"/>
    <n v="0"/>
    <n v="0"/>
    <s v=""/>
    <n v="4.9549999999999997E-2"/>
    <n v="0.37658999999999998"/>
    <n v="-15.516819999999999"/>
    <n v="-12.325933493127069"/>
    <n v="-15.540143493127069"/>
    <n v="-0.89839000000000002"/>
    <n v="-0.7363743773679019"/>
    <n v="-1.9130499999999999"/>
    <n v="-1.6598049152874443"/>
    <n v="-0.36212"/>
    <n v="-0.38996175463242139"/>
    <n v="-2.7861410472877677"/>
    <n v="-0.49303520000000001"/>
    <n v="-0.48915017266789701"/>
    <n v="0"/>
    <n v="0"/>
    <n v="0"/>
    <n v="1.8308696692449336"/>
    <n v="-1.5013131287808454"/>
    <n v="-1.4170689908210734"/>
    <n v="4.4192562960961927"/>
    <n v="0.17926737466599516"/>
    <x v="0"/>
    <s v="Y"/>
  </r>
  <r>
    <x v="50"/>
    <x v="48"/>
    <s v="EUROPE"/>
    <s v="EUROPE INCL TURKEY"/>
    <s v="GB"/>
    <s v="UNITED KINGDOM"/>
    <s v="Export"/>
    <s v="N"/>
    <s v="DDP"/>
    <s v="GB- LEEDS VAT EXC."/>
    <n v="43890"/>
    <x v="1"/>
    <n v="2020"/>
    <n v="2020540367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2.0441"/>
    <n v="362.08335"/>
    <n v="30.063130495429299"/>
    <s v="GBP"/>
    <n v="20.217299618139332"/>
    <n v="333.69502"/>
    <n v="-180.69979000000001"/>
    <n v="-41.65849"/>
    <n v="-11.81072"/>
    <n v="0"/>
    <n v="0"/>
    <n v="0"/>
    <s v=""/>
    <n v="0.72782000000000002"/>
    <n v="5.5313299999999996"/>
    <n v="-227.90985000000001"/>
    <n v="-181.0423636742145"/>
    <n v="-228.2524236742145"/>
    <n v="-13.19543"/>
    <n v="-10.815766593964462"/>
    <n v="-28.098659999999999"/>
    <n v="-24.379025107023182"/>
    <n v="-5.3188300000000002"/>
    <n v="-5.727770571610411"/>
    <n v="-40.922562272598057"/>
    <n v="-7.2416669999999996"/>
    <n v="-7.184603986598546"/>
    <n v="0"/>
    <n v="0"/>
    <n v="0"/>
    <n v="1.8308696692449336"/>
    <n v="-22.051177383352904"/>
    <n v="-20.813805649204987"/>
    <n v="64.909954417383915"/>
    <n v="0.17926799013924258"/>
    <x v="0"/>
    <s v="Y"/>
  </r>
  <r>
    <x v="1"/>
    <x v="1"/>
    <s v="EUROPE"/>
    <s v="EUROPE INCL TURKEY"/>
    <s v="IT"/>
    <s v="ITALY"/>
    <s v="Export"/>
    <s v="Y"/>
    <s v="CIF"/>
    <s v="IT- RAVENNA"/>
    <n v="43884"/>
    <x v="1"/>
    <n v="2020"/>
    <n v="2020540306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.3554999999999999"/>
    <n v="36.965949999999999"/>
    <n v="27.271080781999295"/>
    <s v="EUR"/>
    <n v="16.854799976820765"/>
    <n v="36.001350000000002"/>
    <n v="-20.33849"/>
    <n v="-4.6887100000000004"/>
    <n v="-1.32921"/>
    <n v="0"/>
    <n v="0"/>
    <n v="0"/>
    <s v=""/>
    <n v="8.4019999999999997E-2"/>
    <n v="0.62207000000000001"/>
    <n v="-25.650320000000001"/>
    <n v="-20.377048048392169"/>
    <n v="-25.688878048392169"/>
    <n v="-1.48095"/>
    <n v="-1.2138755264005545"/>
    <n v="-3.161"/>
    <n v="-2.7425542130229799"/>
    <n v="-0.59826000000000001"/>
    <n v="-0.6442574818468807"/>
    <n v="-4.6006872212704151"/>
    <n v="0"/>
    <n v="0"/>
    <n v="0"/>
    <n v="0"/>
    <n v="0"/>
    <n v="1.085502630112529"/>
    <n v="-1.471398815117533"/>
    <n v="-1.3888332780564758"/>
    <n v="5.2875514522809395"/>
    <n v="0.14303843002224856"/>
    <x v="0"/>
    <s v="N"/>
  </r>
  <r>
    <x v="25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48.029899999999998"/>
    <n v="1380.19058"/>
    <n v="28.736130170554802"/>
    <s v="EUR"/>
    <n v="17.104798037831085"/>
    <n v="1250.8155099999999"/>
    <n v="-721.06777"/>
    <n v="-165.15047999999999"/>
    <n v="-45.413179999999997"/>
    <n v="0"/>
    <n v="0"/>
    <n v="0"/>
    <s v=""/>
    <n v="-3.14967"/>
    <n v="22.80274"/>
    <n v="-911.97836000000007"/>
    <n v="-722.43478229883306"/>
    <n v="-913.34537229883301"/>
    <n v="-51.973050000000001"/>
    <n v="-42.600231896682764"/>
    <n v="-107.71456999999999"/>
    <n v="-93.455567148832216"/>
    <n v="-20.504639999999998"/>
    <n v="-22.081148217458669"/>
    <n v="-158.13694726297365"/>
    <n v="-27.6038116"/>
    <n v="-27.386298605925294"/>
    <n v="0"/>
    <n v="0"/>
    <n v="0"/>
    <n v="1.7775090546302619"/>
    <n v="-85.37358214298601"/>
    <n v="-80.582960057362769"/>
    <n v="200.73900177490526"/>
    <n v="0.14544295888101574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29.241299999999999"/>
    <n v="831.74234000000001"/>
    <n v="28.4441137740321"/>
    <s v="EUR"/>
    <n v="16.931000014096799"/>
    <n v="754.80835999999999"/>
    <n v="-438.71235999999999"/>
    <n v="-101.14067"/>
    <n v="-28.674700000000001"/>
    <n v="0"/>
    <n v="0"/>
    <n v="0"/>
    <s v=""/>
    <n v="1.7670999999999999"/>
    <n v="13.429220000000001"/>
    <n v="-553.33141000000001"/>
    <n v="-439.54407820558566"/>
    <n v="-554.16312820558562"/>
    <n v="-31.677810000000001"/>
    <n v="-25.965034801287519"/>
    <n v="-68.217029999999994"/>
    <n v="-59.186619116233778"/>
    <n v="-12.91188"/>
    <n v="-13.904615542922979"/>
    <n v="-99.056269460444284"/>
    <n v="-16.634846800000002"/>
    <n v="-16.50376724526771"/>
    <n v="0"/>
    <n v="0"/>
    <n v="0"/>
    <n v="1.7775090546302619"/>
    <n v="-51.976675519159876"/>
    <n v="-49.060075284882167"/>
    <n v="112.95909980382021"/>
    <n v="0.1358102075263118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88"/>
    <x v="1"/>
    <n v="2020"/>
    <n v="202054034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5.3368000000000002"/>
    <n v="140.37235000000001"/>
    <n v="26.302718857742498"/>
    <s v="GBP"/>
    <n v="20.217300305580689"/>
    <n v="124.54098999999999"/>
    <n v="-80.068870000000004"/>
    <n v="-18.459070000000001"/>
    <n v="-5.2333800000000004"/>
    <n v="0"/>
    <n v="0"/>
    <n v="0"/>
    <s v=""/>
    <n v="0.32240999999999997"/>
    <n v="2.4509799999999999"/>
    <n v="-100.98792999999999"/>
    <n v="-80.220665898523748"/>
    <n v="-101.13972589852375"/>
    <n v="-5.8862399999999999"/>
    <n v="-4.8247156747493163"/>
    <n v="-12.453569999999999"/>
    <n v="-10.804995530109645"/>
    <n v="-2.3586100000000001"/>
    <n v="-2.5399527617739301"/>
    <n v="-18.169663966632889"/>
    <n v="-2.8074470000000002"/>
    <n v="-2.7853248303690479"/>
    <n v="0"/>
    <n v="0"/>
    <n v="0"/>
    <n v="1.8308696692449336"/>
    <n v="-9.7709852508263619"/>
    <n v="-9.2226997441632985"/>
    <n v="9.0549355603110246"/>
    <n v="6.4506546768726344E-2"/>
    <x v="0"/>
    <s v="Y"/>
  </r>
  <r>
    <x v="9"/>
    <x v="9"/>
    <s v="MEA"/>
    <s v="EGYPT"/>
    <s v="EG"/>
    <s v="EGYPT"/>
    <s v="Local"/>
    <s v="N"/>
    <s v="DDP"/>
    <s v="EG- 6TH OF OCTOBER"/>
    <n v="43886"/>
    <x v="1"/>
    <n v="2020"/>
    <n v="202054032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3.4079000000000002"/>
    <n v="99.817390000000003"/>
    <n v="29.289999706564199"/>
    <s v="EGP"/>
    <n v="1"/>
    <n v="99.643150000000006"/>
    <n v="-51.12941"/>
    <n v="-11.78735"/>
    <n v="-3.3418600000000001"/>
    <n v="0"/>
    <n v="0"/>
    <n v="0"/>
    <s v=""/>
    <n v="0.20599999999999999"/>
    <n v="1.5650900000000001"/>
    <n v="-64.487529999999992"/>
    <n v="-51.22634198782422"/>
    <n v="-64.584461987824227"/>
    <n v="-3.6844800000000002"/>
    <n v="-3.0200209997044571"/>
    <n v="-7.9432299999999998"/>
    <n v="-6.8917237904177551"/>
    <n v="-1.50041"/>
    <n v="-1.6157696792997664"/>
    <n v="-11.527514469421979"/>
    <n v="0"/>
    <n v="0"/>
    <n v="0"/>
    <n v="0"/>
    <n v="0"/>
    <n v="0.16839578556281615"/>
    <n v="-0.57387599761952113"/>
    <n v="-0.54167372895987098"/>
    <n v="23.163739813793924"/>
    <n v="0.23206116503140309"/>
    <x v="0"/>
    <s v="N"/>
  </r>
  <r>
    <x v="25"/>
    <x v="25"/>
    <s v="EUROPE"/>
    <s v="EUROPE INCL TURKEY"/>
    <s v="FR"/>
    <s v="FRANCE"/>
    <s v="Export"/>
    <s v="N"/>
    <s v="DDP"/>
    <s v="FR- MONSWILLER VAT EXCLUDED"/>
    <n v="43873"/>
    <x v="1"/>
    <n v="2020"/>
    <n v="2020540241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64.020700000000005"/>
    <n v="1752.1922400000001"/>
    <n v="27.369158475026598"/>
    <s v="EUR"/>
    <n v="17.213300330033004"/>
    <n v="1602.5816400000001"/>
    <n v="-995.74075000000005"/>
    <n v="-166.40171000000001"/>
    <n v="-51.769840000000002"/>
    <n v="0"/>
    <n v="0"/>
    <n v="0"/>
    <s v=""/>
    <n v="-16.04025"/>
    <n v="15.998620000000001"/>
    <n v="-1213.9539299999999"/>
    <n v="-997.62849191321743"/>
    <n v="-1215.8416719132174"/>
    <n v="-67.091489999999993"/>
    <n v="-54.992212931393723"/>
    <n v="-112.47292"/>
    <n v="-97.584017904775877"/>
    <n v="-21.253340000000001"/>
    <n v="-22.887412344525096"/>
    <n v="-175.4636431806947"/>
    <n v="-35.043844800000002"/>
    <n v="-34.767705703095814"/>
    <n v="0"/>
    <n v="0"/>
    <n v="0"/>
    <n v="1.7775090546302619"/>
    <n v="-113.79737393376762"/>
    <n v="-107.41178955076745"/>
    <n v="218.7074296522247"/>
    <n v="0.12481931186513227"/>
    <x v="0"/>
    <s v="Y"/>
  </r>
  <r>
    <x v="25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3.0169000000000001"/>
    <n v="82.049509999999998"/>
    <n v="27.196651607759797"/>
    <s v="EUR"/>
    <n v="17.104798037831085"/>
    <n v="74.084149999999994"/>
    <n v="-46.92313"/>
    <n v="-7.8414900000000003"/>
    <n v="-2.4396"/>
    <n v="0"/>
    <n v="0"/>
    <n v="0"/>
    <s v=""/>
    <n v="-0.75585999999999998"/>
    <n v="0.75392000000000003"/>
    <n v="-57.206159999999997"/>
    <n v="-47.01208765207997"/>
    <n v="-57.295117652079966"/>
    <n v="-3.1611899999999999"/>
    <n v="-2.5911011008488938"/>
    <n v="-5.3001199999999997"/>
    <n v="-4.5985025104483883"/>
    <n v="-1.00152"/>
    <n v="-1.0785223033786111"/>
    <n v="-8.2681259146758936"/>
    <n v="-1.6409902000000001"/>
    <n v="-1.6280594969209641"/>
    <n v="0"/>
    <n v="0"/>
    <n v="0"/>
    <n v="1.7775090546302619"/>
    <n v="-5.3625670669140373"/>
    <n v="-5.0616539321767853"/>
    <n v="9.7965530041463911"/>
    <n v="0.11939806836319182"/>
    <x v="0"/>
    <s v="Y"/>
  </r>
  <r>
    <x v="25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3.0958999999999999"/>
    <n v="84.198040000000006"/>
    <n v="27.196651607759797"/>
    <s v="EUR"/>
    <n v="17.104798037831085"/>
    <n v="76.024159999999995"/>
    <n v="-48.151850000000003"/>
    <n v="-8.0468299999999999"/>
    <n v="-2.5034700000000001"/>
    <n v="0"/>
    <n v="0"/>
    <n v="0"/>
    <s v=""/>
    <n v="-0.77564999999999995"/>
    <n v="0.77366000000000001"/>
    <n v="-58.704140000000002"/>
    <n v="-48.243137079939196"/>
    <n v="-58.795427079939195"/>
    <n v="-3.24396"/>
    <n v="-2.6589443618098807"/>
    <n v="-5.4389099999999999"/>
    <n v="-4.718919814853785"/>
    <n v="-1.0277400000000001"/>
    <n v="-1.1067582395502176"/>
    <n v="-8.4846224162138828"/>
    <n v="-1.6839608000000001"/>
    <n v="-1.6706914964407613"/>
    <n v="0"/>
    <n v="0"/>
    <n v="0"/>
    <n v="1.7775090546302619"/>
    <n v="-5.5029902822298276"/>
    <n v="-5.1941974903464176"/>
    <n v="10.053101517059751"/>
    <n v="0.11939828429568848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58.214700000000001"/>
    <n v="1567.1565700000001"/>
    <n v="26.920290022413898"/>
    <s v="EUR"/>
    <n v="16.931000014096799"/>
    <n v="1417.0713900000001"/>
    <n v="-871.56759"/>
    <n v="-159.40669"/>
    <n v="-49.589979999999997"/>
    <n v="0"/>
    <n v="0"/>
    <n v="0"/>
    <s v=""/>
    <n v="-32.188049999999997"/>
    <n v="29.334299999999999"/>
    <n v="-1083.4180099999999"/>
    <n v="-873.21992236647679"/>
    <n v="-1085.0703423664768"/>
    <n v="-61.805840000000003"/>
    <n v="-50.659776876078503"/>
    <n v="-107.13359"/>
    <n v="-92.951495922422197"/>
    <n v="-20.497039999999998"/>
    <n v="-22.072963888133565"/>
    <n v="-165.68423668663425"/>
    <n v="-31.343131400000004"/>
    <n v="-31.096153248819935"/>
    <n v="0"/>
    <n v="0"/>
    <n v="0"/>
    <n v="1.7775090546302619"/>
    <n v="-103.47715636258431"/>
    <n v="-97.670676908578969"/>
    <n v="187.63516078949021"/>
    <n v="0.1197296839265334"/>
    <x v="0"/>
    <s v="Y"/>
  </r>
  <r>
    <x v="7"/>
    <x v="7"/>
    <s v="MEA"/>
    <s v="EGYPT"/>
    <s v="EG"/>
    <s v="EGYPT"/>
    <s v="Local"/>
    <s v="N"/>
    <s v="DDP"/>
    <s v="10TH OF RAMADAN"/>
    <n v="43881"/>
    <x v="1"/>
    <n v="2020"/>
    <n v="202054031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.6693"/>
    <n v="47.575049999999997"/>
    <n v="28.5"/>
    <s v="EGP"/>
    <n v="1"/>
    <n v="45.278239999999997"/>
    <n v="-25.963290000000001"/>
    <n v="-4.3388099999999996"/>
    <n v="-1.3498600000000001"/>
    <n v="0"/>
    <n v="0"/>
    <n v="0"/>
    <s v=""/>
    <n v="-0.41826999999999998"/>
    <n v="0.41715000000000002"/>
    <n v="-31.653080000000003"/>
    <n v="-26.012511637999669"/>
    <n v="-31.702301637999668"/>
    <n v="-1.76986"/>
    <n v="-1.4506835066378241"/>
    <n v="-2.9323199999999998"/>
    <n v="-2.5441463365806842"/>
    <n v="-0.55395000000000005"/>
    <n v="-0.59654068811065353"/>
    <n v="-4.5913705313291624"/>
    <n v="0"/>
    <n v="0"/>
    <n v="0.01"/>
    <n v="-0.47575049999999997"/>
    <n v="-0.47526712340904603"/>
    <n v="0.16839578556281615"/>
    <n v="-0.28110308484000901"/>
    <n v="-0.26532936874694463"/>
    <n v="10.540781338515178"/>
    <n v="0.22156111950518556"/>
    <x v="1"/>
    <s v="N"/>
  </r>
  <r>
    <x v="4"/>
    <x v="4"/>
    <s v="MEA"/>
    <s v="EGYPT"/>
    <s v="EG"/>
    <s v="EGYPT"/>
    <s v="Local"/>
    <s v="N"/>
    <s v="DDP"/>
    <s v="EG- 6TH OF OCTOBER"/>
    <n v="43867"/>
    <x v="1"/>
    <n v="2020"/>
    <n v="202054021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4.1205999999999996"/>
    <n v="116.40694999999999"/>
    <n v="28.25"/>
    <s v="EGP"/>
    <n v="1"/>
    <n v="115.31889"/>
    <n v="-63.250309999999999"/>
    <n v="-10.728569999999999"/>
    <n v="-3.44686"/>
    <n v="0"/>
    <n v="0"/>
    <n v="0"/>
    <s v=""/>
    <n v="-0.97285999999999995"/>
    <n v="0.78364"/>
    <n v="-77.614959999999996"/>
    <n v="-63.370220992104116"/>
    <n v="-77.734870992104121"/>
    <n v="-4.9295299999999997"/>
    <n v="-4.040538724236014"/>
    <n v="-7.3262499999999999"/>
    <n v="-6.3564181598100618"/>
    <n v="-1.4045799999999999"/>
    <n v="-1.5125717478228389"/>
    <n v="-11.909528631868916"/>
    <n v="0"/>
    <n v="0"/>
    <n v="0.01"/>
    <n v="-1.1640694999999999"/>
    <n v="-1.1628867709297341"/>
    <n v="0.16839578556281615"/>
    <n v="-0.69389167399014018"/>
    <n v="-0.65495488938995983"/>
    <n v="24.944708715707264"/>
    <n v="0.21428882653232703"/>
    <x v="1"/>
    <s v="N"/>
  </r>
  <r>
    <x v="4"/>
    <x v="4"/>
    <s v="MEA"/>
    <s v="EGYPT"/>
    <s v="EG"/>
    <s v="EGYPT"/>
    <s v="Local"/>
    <s v="N"/>
    <s v="DDP"/>
    <s v="EG- 6TH OF OCTOBER"/>
    <n v="43881"/>
    <x v="1"/>
    <n v="2020"/>
    <n v="202054030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4.9054000000000002"/>
    <n v="138.57755"/>
    <n v="28.25"/>
    <s v="EGP"/>
    <n v="1"/>
    <n v="137.26321999999999"/>
    <n v="-75.296819999999997"/>
    <n v="-12.7719"/>
    <n v="-4.1033400000000002"/>
    <n v="0"/>
    <n v="0"/>
    <n v="0"/>
    <s v=""/>
    <n v="-1.15815"/>
    <n v="0.93289"/>
    <n v="-92.397320000000008"/>
    <n v="-75.439568966581902"/>
    <n v="-92.540068966581899"/>
    <n v="-5.8684000000000003"/>
    <n v="-4.810092939754222"/>
    <n v="-8.7216000000000005"/>
    <n v="-7.5670549902882698"/>
    <n v="-1.6720900000000001"/>
    <n v="-1.8006493712120997"/>
    <n v="-14.177797301254591"/>
    <n v="0"/>
    <n v="0"/>
    <n v="0.01"/>
    <n v="-1.3857755"/>
    <n v="-1.3843675110708924"/>
    <n v="0.16839578556281615"/>
    <n v="-0.82604868649983831"/>
    <n v="-0.77969609144627217"/>
    <n v="29.695620129646347"/>
    <n v="0.21428882333138627"/>
    <x v="1"/>
    <s v="N"/>
  </r>
  <r>
    <x v="4"/>
    <x v="4"/>
    <s v="MEA"/>
    <s v="EGYPT"/>
    <s v="EG"/>
    <s v="EGYPT"/>
    <s v="Local"/>
    <s v="N"/>
    <s v="DDP"/>
    <s v="EG- 6TH OF OCTOBER"/>
    <n v="43888"/>
    <x v="1"/>
    <n v="2020"/>
    <n v="202054034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0.1241"/>
    <n v="286.00583"/>
    <n v="28.25"/>
    <s v="EGP"/>
    <n v="1"/>
    <n v="283.28764000000001"/>
    <n v="-155.40272999999999"/>
    <n v="-26.35952"/>
    <n v="-8.4687599999999996"/>
    <n v="0"/>
    <n v="0"/>
    <n v="0"/>
    <s v=""/>
    <n v="-2.3902999999999999"/>
    <n v="1.92537"/>
    <n v="-190.69594000000001"/>
    <n v="-155.69734508615511"/>
    <n v="-190.9905550861551"/>
    <n v="-12.111599999999999"/>
    <n v="-9.927394460010774"/>
    <n v="-18.000229999999998"/>
    <n v="-15.617401651971726"/>
    <n v="-3.4509799999999999"/>
    <n v="-3.7163101071506506"/>
    <n v="-29.261106219133151"/>
    <n v="0"/>
    <n v="0"/>
    <n v="0.01"/>
    <n v="-2.8600582999999999"/>
    <n v="-2.8571523961050311"/>
    <n v="0.16839578556281615"/>
    <n v="-1.704855772616507"/>
    <n v="-1.6091901168938729"/>
    <n v="61.287826181712852"/>
    <n v="0.2142887303441082"/>
    <x v="1"/>
    <s v="N"/>
  </r>
  <r>
    <x v="51"/>
    <x v="49"/>
    <s v="EUROPE"/>
    <s v="EUROPE INCL TURKEY"/>
    <s v="ES"/>
    <s v="SPAIN"/>
    <s v="Export"/>
    <s v="N"/>
    <s v="DDP"/>
    <s v="ES-VALDREDO (ASTURIAS)"/>
    <n v="43890"/>
    <x v="1"/>
    <n v="2020"/>
    <n v="2020540374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394300000000001"/>
    <n v="567.53462999999999"/>
    <n v="25.342816252349898"/>
    <s v="EUR"/>
    <n v="17.008599982438007"/>
    <n v="497.25083999999998"/>
    <n v="-335.27865000000003"/>
    <n v="-61.321300000000001"/>
    <n v="-19.076499999999999"/>
    <n v="0"/>
    <n v="0"/>
    <n v="0"/>
    <s v=""/>
    <n v="-12.382250000000001"/>
    <n v="11.284459999999999"/>
    <n v="-416.77424000000002"/>
    <n v="-335.91427685388942"/>
    <n v="-417.40986685388941"/>
    <n v="-24.078980000000001"/>
    <n v="-19.736577550010754"/>
    <n v="-41.23509"/>
    <n v="-35.776485227422256"/>
    <n v="-7.8989200000000004"/>
    <n v="-8.5062319200848506"/>
    <n v="-64.019294697517864"/>
    <n v="-11.3506926"/>
    <n v="-11.261251215309214"/>
    <n v="0"/>
    <n v="0"/>
    <n v="0"/>
    <n v="1.1813387361707079"/>
    <n v="-26.455254059427688"/>
    <n v="-24.970753571143089"/>
    <n v="49.873463662140409"/>
    <n v="8.7877392895197262E-2"/>
    <x v="0"/>
    <s v="Y"/>
  </r>
  <r>
    <x v="52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6.4370000000000003"/>
    <n v="184.45098999999999"/>
    <n v="28.654807424593997"/>
    <s v="USD"/>
    <n v="15.74439954341605"/>
    <n v="176.38844"/>
    <n v="-100.11736999999999"/>
    <n v="-16.73095"/>
    <n v="-5.2052399999999999"/>
    <n v="0"/>
    <n v="0"/>
    <n v="0"/>
    <s v=""/>
    <n v="-1.61276"/>
    <n v="1.60859"/>
    <n v="-122.05772999999999"/>
    <n v="-100.30717417903966"/>
    <n v="-122.24753417903966"/>
    <n v="-7.0379500000000004"/>
    <n v="-5.7687263317673008"/>
    <n v="-11.30636"/>
    <n v="-9.8096505067872499"/>
    <n v="-2.1355"/>
    <n v="-2.2996888518102727"/>
    <n v="-17.878065690364824"/>
    <n v="-3.6890198000000001"/>
    <n v="-3.6599509977082589"/>
    <n v="0"/>
    <n v="0"/>
    <n v="0"/>
    <n v="1.9483556312766774"/>
    <n v="-12.541565198527973"/>
    <n v="-11.837812378039251"/>
    <n v="28.827626754847998"/>
    <n v="0.1562888155539203"/>
    <x v="0"/>
    <s v="Y"/>
  </r>
  <r>
    <x v="20"/>
    <x v="20"/>
    <s v="EUROPE"/>
    <s v="EUROPE INCL TURKEY"/>
    <s v="RO"/>
    <s v="ROMANIA"/>
    <s v="Export"/>
    <s v="N"/>
    <s v="DAP"/>
    <s v="BUCHAREST"/>
    <n v="43889"/>
    <x v="1"/>
    <n v="2020"/>
    <n v="2020540364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7.7"/>
    <n v="197.75932"/>
    <n v="25.682984590429797"/>
    <s v="EUR"/>
    <n v="17.008599066509831"/>
    <n v="174.02387999999999"/>
    <n v="-116.76872"/>
    <n v="-17.914439999999999"/>
    <n v="-5.5612399999999997"/>
    <n v="0"/>
    <n v="0"/>
    <n v="0"/>
    <s v=""/>
    <n v="-3.0105"/>
    <n v="2.5543300000000002"/>
    <n v="-140.70057"/>
    <n v="-116.99009208595385"/>
    <n v="-140.92194208595384"/>
    <n v="-8.7739100000000008"/>
    <n v="-7.191623363274311"/>
    <n v="-13.352460000000001"/>
    <n v="-11.584892574255241"/>
    <n v="-2.51647"/>
    <n v="-2.709949896939825"/>
    <n v="-21.486465834469378"/>
    <n v="-3.9551864000000001"/>
    <n v="-3.9240202535107391"/>
    <n v="0.02"/>
    <n v="-3.9551864000000001"/>
    <n v="-3.9511678135379382"/>
    <n v="1.9749650584702378"/>
    <n v="-15.207230950220831"/>
    <n v="-14.353897932879629"/>
    <n v="13.121826079648471"/>
    <n v="6.6352504042026805E-2"/>
    <x v="1"/>
    <s v="Y"/>
  </r>
  <r>
    <x v="53"/>
    <x v="51"/>
    <s v="EUROPE"/>
    <s v="EUROPE INCL TURKEY"/>
    <s v="CZ"/>
    <s v="CZECH REPUBLIC"/>
    <s v="Export"/>
    <s v="N"/>
    <s v="DAP"/>
    <s v="CZ- TÁBOR"/>
    <n v="43872"/>
    <x v="1"/>
    <n v="2020"/>
    <n v="202054023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6.672899999999998"/>
    <n v="687.48373000000004"/>
    <n v="25.7745930204803"/>
    <s v="EUR"/>
    <n v="17.298399346925279"/>
    <n v="668.78934000000004"/>
    <n v="-404.82868000000002"/>
    <n v="-62.133719999999997"/>
    <n v="-19.288029999999999"/>
    <n v="0"/>
    <n v="0"/>
    <n v="0"/>
    <s v=""/>
    <n v="-9.9475599999999993"/>
    <n v="8.8366600000000002"/>
    <n v="-487.36133000000001"/>
    <n v="-405.59616096018817"/>
    <n v="-488.12881096018816"/>
    <n v="-29.130939999999999"/>
    <n v="-23.877467252130707"/>
    <n v="-46.377130000000001"/>
    <n v="-40.237833998549327"/>
    <n v="-8.7302599999999995"/>
    <n v="-9.4014898597073984"/>
    <n v="-73.51679111038743"/>
    <n v="-13.749674600000001"/>
    <n v="-13.64132967527957"/>
    <n v="0"/>
    <n v="0"/>
    <n v="0"/>
    <n v="1.7477938437620562"/>
    <n v="-46.618730415280943"/>
    <n v="-44.002783960590577"/>
    <n v="68.194014293554304"/>
    <n v="9.9193640980498987E-2"/>
    <x v="0"/>
    <s v="Y"/>
  </r>
  <r>
    <x v="54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9.6708"/>
    <n v="532.90517999999997"/>
    <n v="27.091071428571396"/>
    <s v="GBP"/>
    <n v="20.217291297760092"/>
    <n v="480.68552"/>
    <n v="-299.26979"/>
    <n v="-45.986330000000002"/>
    <n v="-14.27469"/>
    <n v="0"/>
    <n v="0"/>
    <n v="0"/>
    <s v=""/>
    <n v="-6.3248499999999996"/>
    <n v="6.4923700000000002"/>
    <n v="-359.36329000000006"/>
    <n v="-299.83715065682031"/>
    <n v="-359.93065065682032"/>
    <n v="-21.976610000000001"/>
    <n v="-18.013348885681282"/>
    <n v="-34.51502"/>
    <n v="-29.946002376960585"/>
    <n v="-6.4985600000000003"/>
    <n v="-6.9982046288083195"/>
    <n v="-54.957555891450184"/>
    <n v="-10.6581036"/>
    <n v="-10.574119690140451"/>
    <n v="0"/>
    <n v="0"/>
    <n v="0"/>
    <n v="1.8308696692449336"/>
    <n v="-36.014671089783242"/>
    <n v="-33.993756956881917"/>
    <n v="73.449096804707096"/>
    <n v="0.13782770286584023"/>
    <x v="0"/>
    <s v="Y"/>
  </r>
  <r>
    <x v="50"/>
    <x v="48"/>
    <s v="EUROPE"/>
    <s v="EUROPE INCL TURKEY"/>
    <s v="GB"/>
    <s v="UNITED KINGDOM"/>
    <s v="Export"/>
    <s v="N"/>
    <s v="DDP"/>
    <s v="GB- LEEDS VAT EXC."/>
    <n v="43890"/>
    <x v="1"/>
    <n v="2020"/>
    <n v="2020540367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9.0188000000000006"/>
    <n v="234.11917"/>
    <n v="25.959014503038102"/>
    <s v="GBP"/>
    <n v="20.217299618139332"/>
    <n v="213.23167000000001"/>
    <n v="-136.76797999999999"/>
    <n v="-20.982690000000002"/>
    <n v="-6.5137200000000002"/>
    <n v="0"/>
    <n v="0"/>
    <n v="0"/>
    <s v=""/>
    <n v="-3.5261499999999999"/>
    <n v="2.9918300000000002"/>
    <n v="-164.79871"/>
    <n v="-137.02726701645693"/>
    <n v="-165.05799701645694"/>
    <n v="-9.8739299999999997"/>
    <n v="-8.0932657931680527"/>
    <n v="-15.63069"/>
    <n v="-13.561535815234469"/>
    <n v="-2.9420700000000002"/>
    <n v="-3.1682723391456098"/>
    <n v="-24.823073947548131"/>
    <n v="-4.6823834"/>
    <n v="-4.6454870739600231"/>
    <n v="0"/>
    <n v="0"/>
    <n v="0"/>
    <n v="1.8308696692449336"/>
    <n v="-16.512247372986209"/>
    <n v="-15.585685139533048"/>
    <n v="24.00692682250186"/>
    <n v="0.10254148270943324"/>
    <x v="0"/>
    <s v="Y"/>
  </r>
  <r>
    <x v="55"/>
    <x v="53"/>
    <s v="EUROPE"/>
    <s v="EUROPE INCL TURKEY"/>
    <s v="GB"/>
    <s v="UNITED KINGDOM"/>
    <s v="Export"/>
    <s v="N"/>
    <s v="DDP"/>
    <s v="GB- DUNHOLME LINCOLN VAT EXCL"/>
    <n v="43890"/>
    <x v="1"/>
    <n v="2020"/>
    <n v="2020540366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2.2959999999999998"/>
    <n v="59.880409999999998"/>
    <n v="26.080364421002198"/>
    <s v="GBP"/>
    <n v="20.217299185964389"/>
    <n v="54.477339999999998"/>
    <n v="-34.818269999999998"/>
    <n v="-5.3417599999999998"/>
    <n v="-1.65825"/>
    <n v="0"/>
    <n v="0"/>
    <n v="0"/>
    <s v=""/>
    <n v="-0.89770000000000005"/>
    <n v="0.76168000000000002"/>
    <n v="-41.954300000000003"/>
    <n v="-34.884279056699469"/>
    <n v="-42.020309056699467"/>
    <n v="-2.5104600000000001"/>
    <n v="-2.057723727342271"/>
    <n v="-3.9790800000000002"/>
    <n v="-3.4523386959681996"/>
    <n v="-0.74887000000000004"/>
    <n v="-0.80644719759080263"/>
    <n v="-6.3165096209012734"/>
    <n v="-1.1976081999999999"/>
    <n v="-1.1881712661053192"/>
    <n v="0"/>
    <n v="0"/>
    <n v="0"/>
    <n v="1.8308696692449336"/>
    <n v="-4.203676760586367"/>
    <n v="-3.9677931742990049"/>
    <n v="6.3876268819949322"/>
    <n v="0.10667306523109867"/>
    <x v="0"/>
    <s v="Y"/>
  </r>
  <r>
    <x v="1"/>
    <x v="1"/>
    <s v="EUROPE"/>
    <s v="EUROPE INCL TURKEY"/>
    <s v="IT"/>
    <s v="ITALY"/>
    <s v="Export"/>
    <s v="Y"/>
    <s v="CIF"/>
    <s v="IT- RAVENNA"/>
    <n v="43873"/>
    <x v="1"/>
    <n v="2020"/>
    <n v="202054024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9900000000000002"/>
    <n v="12.369479999999999"/>
    <n v="31.0012030075188"/>
    <s v="EUR"/>
    <n v="17.213300712592702"/>
    <n v="12.072380000000001"/>
    <n v="-6.0507400000000002"/>
    <n v="-0.92828999999999995"/>
    <n v="-0.28817999999999999"/>
    <n v="0"/>
    <n v="0"/>
    <n v="0"/>
    <s v=""/>
    <n v="-0.156"/>
    <n v="0.13236000000000001"/>
    <n v="-7.2908499999999989"/>
    <n v="-6.0622110937600793"/>
    <n v="-7.3023210937600789"/>
    <n v="-0.43080000000000002"/>
    <n v="-0.35310954237034264"/>
    <n v="-0.69164999999999999"/>
    <n v="-0.60009099064768867"/>
    <n v="-0.13023999999999999"/>
    <n v="-0.14025355938177003"/>
    <n v="-1.0934540923998013"/>
    <n v="0"/>
    <n v="0"/>
    <n v="0"/>
    <n v="0"/>
    <n v="0"/>
    <n v="1.085502630112529"/>
    <n v="-0.4331155494148991"/>
    <n v="-0.40881186126487196"/>
    <n v="3.5648929525752475"/>
    <n v="0.28820071276846299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5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1.5367"/>
    <n v="286.13303000000002"/>
    <n v="24.801984957970799"/>
    <s v="EUR"/>
    <n v="17.104800398491427"/>
    <n v="277.98824000000002"/>
    <n v="-174.95135999999999"/>
    <n v="-26.840689999999999"/>
    <n v="-8.3322400000000005"/>
    <n v="0"/>
    <n v="0"/>
    <n v="0"/>
    <s v=""/>
    <n v="-4.5105899999999997"/>
    <n v="3.8271199999999999"/>
    <n v="-210.80776"/>
    <n v="-175.28303570479201"/>
    <n v="-211.13943570479202"/>
    <n v="-12.45823"/>
    <n v="-10.21151321737343"/>
    <n v="-19.993860000000002"/>
    <n v="-17.347119575321621"/>
    <n v="-3.7630300000000001"/>
    <n v="-4.0523522079267664"/>
    <n v="-31.610985000621817"/>
    <n v="0"/>
    <n v="0"/>
    <n v="0"/>
    <n v="0"/>
    <n v="0"/>
    <n v="1.085502630112529"/>
    <n v="-12.523118192819213"/>
    <n v="-11.82040050088834"/>
    <n v="31.562208793697842"/>
    <n v="0.11030606565658582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6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2.858000000000001"/>
    <n v="307.68696999999997"/>
    <n v="23.929599618684499"/>
    <s v="EUR"/>
    <n v="17.104802408777253"/>
    <n v="298.40658999999999"/>
    <n v="-194.98859999999999"/>
    <n v="-29.91478"/>
    <n v="-9.2865300000000008"/>
    <n v="0"/>
    <n v="0"/>
    <n v="0"/>
    <s v=""/>
    <n v="-5.0271800000000004"/>
    <n v="4.2653999999999996"/>
    <n v="-234.95168999999999"/>
    <n v="-195.35826263841224"/>
    <n v="-235.32135263841224"/>
    <n v="-13.87693"/>
    <n v="-11.37436490669749"/>
    <n v="-22.277190000000001"/>
    <n v="-19.328187690228852"/>
    <n v="-4.1898999999999997"/>
    <n v="-4.5120422946381931"/>
    <n v="-35.214594891564538"/>
    <n v="0"/>
    <n v="0"/>
    <n v="0"/>
    <n v="0"/>
    <n v="0"/>
    <n v="1.085502630112529"/>
    <n v="-13.957392817986898"/>
    <n v="-13.174192762264971"/>
    <n v="23.976829707758228"/>
    <n v="7.792604837233838E-2"/>
    <x v="0"/>
    <s v="N"/>
  </r>
  <r>
    <x v="1"/>
    <x v="1"/>
    <s v="EUROPE"/>
    <s v="EUROPE INCL TURKEY"/>
    <s v="IT"/>
    <s v="ITALY"/>
    <s v="Export"/>
    <s v="Y"/>
    <s v="CIF"/>
    <s v="IT- RAVENNA"/>
    <n v="43884"/>
    <x v="1"/>
    <n v="2020"/>
    <n v="202054030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9.722899999999999"/>
    <n v="470.04969"/>
    <n v="23.832677824771999"/>
    <s v="EUR"/>
    <n v="16.854799976820765"/>
    <n v="456.01436000000001"/>
    <n v="-299.09316999999999"/>
    <n v="-45.886299999999999"/>
    <n v="-14.244630000000001"/>
    <n v="0"/>
    <n v="0"/>
    <n v="0"/>
    <s v=""/>
    <n v="-7.7112499999999997"/>
    <n v="6.5427400000000002"/>
    <n v="-360.39261000000005"/>
    <n v="-299.66019581768001"/>
    <n v="-360.95963581768001"/>
    <n v="-21.2332"/>
    <n v="-17.404005420283099"/>
    <n v="-34.184229999999999"/>
    <n v="-29.659001583500959"/>
    <n v="-6.4351399999999996"/>
    <n v="-6.9299085543612069"/>
    <n v="-53.992915558145263"/>
    <n v="0"/>
    <n v="0"/>
    <n v="0"/>
    <n v="0"/>
    <n v="0"/>
    <n v="1.085502630112529"/>
    <n v="-21.409259823446398"/>
    <n v="-20.207908417395846"/>
    <n v="34.889230206778876"/>
    <n v="7.4224557422384166E-2"/>
    <x v="0"/>
    <s v="N"/>
  </r>
  <r>
    <x v="1"/>
    <x v="1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78600000000000003"/>
    <n v="24.077200000000001"/>
    <n v="30.632569974554698"/>
    <s v="EUR"/>
    <n v="17.008600139265553"/>
    <n v="23.33409"/>
    <n v="-11.919510000000001"/>
    <n v="-1.82867"/>
    <n v="-0.56767999999999996"/>
    <n v="0"/>
    <n v="0"/>
    <n v="0"/>
    <s v=""/>
    <n v="-0.30731000000000003"/>
    <n v="0.26074000000000003"/>
    <n v="-14.36243"/>
    <n v="-11.942107205760651"/>
    <n v="-14.38502720576065"/>
    <n v="-0.84940000000000004"/>
    <n v="-0.69621923233372573"/>
    <n v="-1.3625499999999999"/>
    <n v="-1.1821788177647772"/>
    <n v="-0.25658999999999998"/>
    <n v="-0.27631803441161218"/>
    <n v="-2.154716084510115"/>
    <n v="0"/>
    <n v="0"/>
    <n v="0"/>
    <n v="0"/>
    <n v="0"/>
    <n v="1.085502630112529"/>
    <n v="-0.8532050672684478"/>
    <n v="-0.80532862895786794"/>
    <n v="6.7321280807713677"/>
    <n v="0.27960593759952851"/>
    <x v="0"/>
    <s v="N"/>
  </r>
  <r>
    <x v="1"/>
    <x v="1"/>
    <s v="EUROPE"/>
    <s v="EUROPE INCL TURKEY"/>
    <s v="IT"/>
    <s v="ITALY"/>
    <s v="Export"/>
    <s v="Y"/>
    <s v="CIF"/>
    <s v="IT- VENICE"/>
    <n v="43865"/>
    <x v="1"/>
    <n v="2020"/>
    <n v="202054019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488900000000001"/>
    <n v="582.26256999999998"/>
    <n v="25.891112347052299"/>
    <s v="EUR"/>
    <n v="17.541400252140559"/>
    <n v="567.26256999999998"/>
    <n v="-341.03719999999998"/>
    <n v="-52.321109999999997"/>
    <n v="-16.242290000000001"/>
    <n v="0"/>
    <n v="0"/>
    <n v="0"/>
    <s v=""/>
    <n v="-8.7906499999999994"/>
    <n v="7.4591099999999999"/>
    <n v="-410.93214"/>
    <n v="-341.68374400897653"/>
    <n v="-411.57868400897655"/>
    <n v="-24.57498"/>
    <n v="-20.143128926555995"/>
    <n v="-38.980350000000001"/>
    <n v="-33.820222435182004"/>
    <n v="-7.3391700000000002"/>
    <n v="-7.9034452964366189"/>
    <n v="-61.866796658174621"/>
    <n v="0"/>
    <n v="0"/>
    <n v="0"/>
    <n v="0"/>
    <n v="0"/>
    <n v="1.085502630112529"/>
    <n v="-24.411760098337655"/>
    <n v="-23.041927485713231"/>
    <n v="85.775161847135578"/>
    <n v="0.14731354249189602"/>
    <x v="0"/>
    <s v="N"/>
  </r>
  <r>
    <x v="1"/>
    <x v="1"/>
    <s v="EUROPE"/>
    <s v="EUROPE INCL TURKEY"/>
    <s v="IT"/>
    <s v="ITALY"/>
    <s v="Export"/>
    <s v="Y"/>
    <s v="CIF"/>
    <s v="IT- VENICE"/>
    <n v="43884"/>
    <x v="1"/>
    <n v="2020"/>
    <n v="202054030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6955"/>
    <n v="141.69089"/>
    <n v="24.877691159687497"/>
    <s v="EUR"/>
    <n v="16.854800298814261"/>
    <n v="137.08430000000001"/>
    <n v="-86.370919999999998"/>
    <n v="-13.250870000000001"/>
    <n v="-4.1135099999999998"/>
    <n v="0"/>
    <n v="0"/>
    <n v="0"/>
    <s v=""/>
    <n v="-2.2267899999999998"/>
    <n v="1.8893800000000001"/>
    <n v="-104.07271"/>
    <n v="-86.534663429971246"/>
    <n v="-104.23645342997125"/>
    <n v="-6.19299"/>
    <n v="-5.0761463899816812"/>
    <n v="-9.87608"/>
    <n v="-8.5687076280139163"/>
    <n v="-1.8611200000000001"/>
    <n v="-2.0042130254652939"/>
    <n v="-15.649067043460892"/>
    <n v="0"/>
    <n v="0"/>
    <n v="0"/>
    <n v="0"/>
    <n v="0"/>
    <n v="1.085502630112529"/>
    <n v="-6.1824802298059094"/>
    <n v="-5.8355587865515739"/>
    <n v="15.969810740016282"/>
    <n v="0.11270880393239313"/>
    <x v="0"/>
    <s v="N"/>
  </r>
  <r>
    <x v="1"/>
    <x v="1"/>
    <s v="EUROPE"/>
    <s v="EUROPE INCL TURKEY"/>
    <s v="IT"/>
    <s v="ITALY"/>
    <s v="Export"/>
    <s v="Y"/>
    <s v="CIF"/>
    <s v="IT- VENICE"/>
    <n v="43888"/>
    <x v="1"/>
    <n v="2020"/>
    <n v="2020540350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2.3854000000000002"/>
    <n v="59.884729999999998"/>
    <n v="25.104691037142597"/>
    <s v="EUR"/>
    <n v="17.008600568747287"/>
    <n v="57.735520000000001"/>
    <n v="-36.174030000000002"/>
    <n v="-5.5497500000000004"/>
    <n v="-1.7228300000000001"/>
    <n v="0"/>
    <n v="0"/>
    <n v="0"/>
    <s v=""/>
    <n v="-0.93261000000000005"/>
    <n v="0.7913"/>
    <n v="-43.587920000000004"/>
    <n v="-36.24260932910849"/>
    <n v="-43.656499329108492"/>
    <n v="-2.6265900000000002"/>
    <n v="-2.1529108470160594"/>
    <n v="-4.1350199999999999"/>
    <n v="-3.5876357234844294"/>
    <n v="-0.77866999999999997"/>
    <n v="-0.83853838362870758"/>
    <n v="-6.579084954129196"/>
    <n v="0"/>
    <n v="0"/>
    <n v="0"/>
    <n v="0"/>
    <n v="0"/>
    <n v="1.085502630112529"/>
    <n v="-2.5893579738704271"/>
    <n v="-2.4440596838627209"/>
    <n v="7.2050860328995885"/>
    <n v="0.12031591413870596"/>
    <x v="0"/>
    <s v="N"/>
  </r>
  <r>
    <x v="1"/>
    <x v="1"/>
    <s v="EUROPE"/>
    <s v="EUROPE INCL TURKEY"/>
    <s v="IT"/>
    <s v="ITALY"/>
    <s v="Export"/>
    <s v="Y"/>
    <s v="CIF"/>
    <s v="TRIESTE"/>
    <n v="43886"/>
    <x v="1"/>
    <n v="2020"/>
    <n v="2020540323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49.860900000000001"/>
    <n v="1254.9826800000001"/>
    <n v="25.1696789289199"/>
    <s v="EUR"/>
    <n v="16.892400218698743"/>
    <n v="1224.8883699999999"/>
    <n v="-756.12883999999997"/>
    <n v="-116.00385"/>
    <n v="-36.011450000000004"/>
    <n v="0"/>
    <n v="0"/>
    <n v="0"/>
    <s v=""/>
    <n v="-19.494589999999999"/>
    <n v="16.54055"/>
    <n v="-911.09817999999984"/>
    <n v="-757.56232165981999"/>
    <n v="-912.53166165981997"/>
    <n v="-51.585349999999998"/>
    <n v="-42.282449701750124"/>
    <n v="-86.25018"/>
    <n v="-74.8325828955996"/>
    <n v="-16.162230000000001"/>
    <n v="-17.40487012474528"/>
    <n v="-134.519902722095"/>
    <n v="0"/>
    <n v="0"/>
    <n v="0"/>
    <n v="0"/>
    <n v="0"/>
    <n v="1.085502630112529"/>
    <n v="-54.124138089777801"/>
    <n v="-51.087035923162041"/>
    <n v="156.84407969492307"/>
    <n v="0.12497708709009678"/>
    <x v="0"/>
    <s v="N"/>
  </r>
  <r>
    <x v="25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7881"/>
    <n v="47.170430000000003"/>
    <n v="26.380202449527399"/>
    <s v="EUR"/>
    <n v="17.586801633018286"/>
    <n v="46.227069999999998"/>
    <n v="-28.314319999999999"/>
    <n v="-4.4343399999999997"/>
    <n v="-1.3753299999999999"/>
    <n v="0"/>
    <n v="0"/>
    <n v="0"/>
    <s v=""/>
    <n v="0.99400999999999995"/>
    <n v="0.55215000000000003"/>
    <n v="-32.577829999999999"/>
    <n v="-28.367998759866207"/>
    <n v="-32.631508759866207"/>
    <n v="-1.86816"/>
    <n v="-1.5312560879168506"/>
    <n v="-3.5903800000000001"/>
    <n v="-3.115093892867272"/>
    <n v="-0.66383999999999999"/>
    <n v="-0.7148796288390219"/>
    <n v="-5.3612296096231447"/>
    <n v="-0.94340860000000004"/>
    <n v="-0.93597471252839348"/>
    <n v="0"/>
    <n v="0"/>
    <n v="0"/>
    <n v="1.7775090546302619"/>
    <n v="-3.1783639405843713"/>
    <n v="-3.0000143843433023"/>
    <n v="5.2417025336389553"/>
    <n v="0.11112263622864907"/>
    <x v="0"/>
    <s v="Y"/>
  </r>
  <r>
    <x v="25"/>
    <x v="25"/>
    <s v="EUROPE"/>
    <s v="EUROPE INCL TURKEY"/>
    <s v="FR"/>
    <s v="FRANCE"/>
    <s v="Export"/>
    <s v="N"/>
    <s v="DDP"/>
    <s v="FR- MONSWILLER VAT EXCLUDED"/>
    <n v="43873"/>
    <x v="1"/>
    <n v="2020"/>
    <n v="202054024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7.215999999999994"/>
    <n v="1993.71326"/>
    <n v="25.819950495049497"/>
    <s v="EUR"/>
    <n v="17.213300330033004"/>
    <n v="1815.6582100000001"/>
    <n v="-1195.4408000000001"/>
    <n v="-185.24927"/>
    <n v="-57.482250000000001"/>
    <n v="0"/>
    <n v="0"/>
    <n v="0"/>
    <s v=""/>
    <n v="4.3992100000000001"/>
    <n v="24.777159999999999"/>
    <n v="-1408.99595"/>
    <n v="-1197.7071365970814"/>
    <n v="-1411.2622865970814"/>
    <n v="-80.600549999999998"/>
    <n v="-66.065049501620052"/>
    <n v="-143.77090999999999"/>
    <n v="-124.73885318906916"/>
    <n v="-26.776299999999999"/>
    <n v="-28.835007540495155"/>
    <n v="-219.63891023118435"/>
    <n v="-39.874265200000004"/>
    <n v="-39.560063272532098"/>
    <n v="0"/>
    <n v="0"/>
    <n v="0"/>
    <n v="1.7775090546302619"/>
    <n v="-137.25213916233028"/>
    <n v="-129.55042262818208"/>
    <n v="193.70157727102011"/>
    <n v="9.7156186477397516E-2"/>
    <x v="0"/>
    <s v="Y"/>
  </r>
  <r>
    <x v="25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7.295999999999999"/>
    <n v="443.76692000000003"/>
    <n v="25.657198693580298"/>
    <s v="EUR"/>
    <n v="17.104798037831085"/>
    <n v="399.02555999999998"/>
    <n v="-268.80020999999999"/>
    <n v="-41.730080000000001"/>
    <n v="-12.94767"/>
    <n v="0"/>
    <n v="0"/>
    <n v="0"/>
    <s v=""/>
    <n v="2.4372799999999999"/>
    <n v="5.5147899999999996"/>
    <n v="-315.52589"/>
    <n v="-269.30980591911714"/>
    <n v="-316.03548591911715"/>
    <n v="-18.03349"/>
    <n v="-14.781331014949281"/>
    <n v="-32.627940000000002"/>
    <n v="-28.308729613812403"/>
    <n v="-6.06846"/>
    <n v="-6.5350362021337238"/>
    <n v="-49.625096830895409"/>
    <n v="-8.8753384000000004"/>
    <n v="-8.8054023543268656"/>
    <n v="0"/>
    <n v="0"/>
    <n v="0"/>
    <n v="1.7775090546302619"/>
    <n v="-30.74379660888501"/>
    <n v="-29.018650406354094"/>
    <n v="40.282284489306491"/>
    <n v="9.077351797494615E-2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6.167700000000004"/>
    <n v="1426.46299"/>
    <n v="25.396498229441896"/>
    <s v="EUR"/>
    <n v="16.931000014096799"/>
    <n v="1284.6252099999999"/>
    <n v="-851.76998000000003"/>
    <n v="-130.67692"/>
    <n v="-40.566479999999999"/>
    <n v="0"/>
    <n v="0"/>
    <n v="0"/>
    <s v=""/>
    <n v="-21.960429999999999"/>
    <n v="18.632719999999999"/>
    <n v="-1026.3410899999999"/>
    <n v="-853.38477972740532"/>
    <n v="-1027.9558897274053"/>
    <n v="-58.6524"/>
    <n v="-48.075028140488122"/>
    <n v="-97.217759999999998"/>
    <n v="-84.348300306440024"/>
    <n v="-18.242819999999998"/>
    <n v="-19.645427197181679"/>
    <n v="-152.06875564410981"/>
    <n v="-28.529259800000002"/>
    <n v="-28.30445444312555"/>
    <n v="0"/>
    <n v="0"/>
    <n v="0"/>
    <n v="1.7775090546302619"/>
    <n v="-99.838595327756167"/>
    <n v="-94.236288762082268"/>
    <n v="123.89760142327708"/>
    <n v="8.6856513132021099E-2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4002999999999997"/>
    <n v="111.75221999999999"/>
    <n v="25.396500238620099"/>
    <s v="EUR"/>
    <n v="16.931000159080064"/>
    <n v="98.972189999999998"/>
    <n v="-66.729479999999995"/>
    <n v="-10.23751"/>
    <n v="-3.1780599999999999"/>
    <n v="0"/>
    <n v="0"/>
    <n v="0"/>
    <s v=""/>
    <n v="-1.72045"/>
    <n v="1.45973"/>
    <n v="-80.405770000000004"/>
    <n v="-66.855986860589169"/>
    <n v="-80.532276860589164"/>
    <n v="-5.0788700000000002"/>
    <n v="-4.1629467536176001"/>
    <n v="-7.6406299999999998"/>
    <n v="-6.6291812706895819"/>
    <n v="-1.44441"/>
    <n v="-1.5554640947990053"/>
    <n v="-12.347592119106187"/>
    <n v="-2.2350444"/>
    <n v="-2.217432658318141"/>
    <n v="0"/>
    <n v="0"/>
    <n v="0"/>
    <n v="1.7775090546302619"/>
    <n v="-7.8215730930895404"/>
    <n v="-7.3826761900485609"/>
    <n v="9.2722421719379398"/>
    <n v="8.2971436021028841E-2"/>
    <x v="0"/>
    <s v="Y"/>
  </r>
  <r>
    <x v="56"/>
    <x v="54"/>
    <s v="MEA"/>
    <s v="EGYPT"/>
    <s v="EG"/>
    <s v="EGYPT"/>
    <s v="Local"/>
    <s v="N"/>
    <s v="DDP"/>
    <s v="EG- 10TH OF RAMADAN"/>
    <n v="43884"/>
    <x v="1"/>
    <n v="2020"/>
    <n v="202054031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552"/>
    <n v="71.456000000000003"/>
    <n v="28"/>
    <s v="EGP"/>
    <n v="1"/>
    <n v="70.756"/>
    <n v="-38.700479999999999"/>
    <n v="-5.9373500000000003"/>
    <n v="-1.8431500000000001"/>
    <n v="0"/>
    <n v="0"/>
    <n v="0"/>
    <s v=""/>
    <n v="-0.99775999999999998"/>
    <n v="0.84658"/>
    <n v="-46.632159999999999"/>
    <n v="-38.773849015135347"/>
    <n v="-46.705529015135347"/>
    <n v="-2.8086099999999998"/>
    <n v="-2.302105366287762"/>
    <n v="-4.4202599999999999"/>
    <n v="-3.8351163194106155"/>
    <n v="-0.83082999999999996"/>
    <n v="-0.89470872804941637"/>
    <n v="-7.0319304137477943"/>
    <n v="0"/>
    <n v="0"/>
    <n v="0"/>
    <n v="0"/>
    <n v="0"/>
    <n v="0.16839578556281615"/>
    <n v="-0.42974604475630679"/>
    <n v="-0.40563143176313582"/>
    <n v="17.312909139353724"/>
    <n v="0.24228768947819251"/>
    <x v="0"/>
    <s v="N"/>
  </r>
  <r>
    <x v="56"/>
    <x v="54"/>
    <s v="MEA"/>
    <s v="EGYPT"/>
    <s v="EG"/>
    <s v="EGYPT"/>
    <s v="Local"/>
    <s v="N"/>
    <s v="EXW"/>
    <s v="EG- 6TH OF OCTOBER"/>
    <n v="43865"/>
    <x v="1"/>
    <n v="2020"/>
    <n v="202054020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6E-2"/>
    <n v="1.6000000000000001E-4"/>
    <n v="0.01"/>
    <s v="EGP"/>
    <n v="1"/>
    <n v="1.6000000000000001E-4"/>
    <n v="-0.24265999999999999"/>
    <n v="-3.7220000000000003E-2"/>
    <n v="-1.1560000000000001E-2"/>
    <n v="0"/>
    <n v="0"/>
    <n v="0"/>
    <s v=""/>
    <n v="-6.2399999999999999E-3"/>
    <n v="5.3E-3"/>
    <n v="-0.29238000000000003"/>
    <n v="-0.24312003887323214"/>
    <n v="-0.29284003887323212"/>
    <n v="-4.1540000000000001E-2"/>
    <n v="-3.4048677785663957E-2"/>
    <n v="-2.7660000000000001E-2"/>
    <n v="-2.3998433891874605E-2"/>
    <n v="-5.1700000000000001E-3"/>
    <n v="-5.5674977119452634E-3"/>
    <n v="-6.3614609389483823E-2"/>
    <n v="0"/>
    <n v="0"/>
    <n v="0"/>
    <n v="0"/>
    <n v="0"/>
    <n v="0.16839578556281615"/>
    <n v="-2.6943325690050586E-3"/>
    <n v="-2.5431437728096295E-3"/>
    <n v="-0.35883779203552557"/>
    <n v="-2242.7362002220348"/>
    <x v="0"/>
    <s v="N"/>
  </r>
  <r>
    <x v="7"/>
    <x v="7"/>
    <s v="MEA"/>
    <s v="EGYPT"/>
    <s v="EG"/>
    <s v="EGYPT"/>
    <s v="Local"/>
    <s v="N"/>
    <s v="DDP"/>
    <s v="10TH OF RAMADAN"/>
    <n v="43873"/>
    <x v="1"/>
    <n v="2020"/>
    <n v="202054024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1604000000000001"/>
    <n v="172.49119999999999"/>
    <n v="28"/>
    <s v="EGP"/>
    <n v="1"/>
    <n v="169.53138000000001"/>
    <n v="-97.549090000000007"/>
    <n v="-15.277279999999999"/>
    <n v="-4.7383100000000002"/>
    <n v="0"/>
    <n v="0"/>
    <n v="0"/>
    <s v=""/>
    <n v="3.4245899999999998"/>
    <n v="1.9023099999999999"/>
    <n v="-112.23778000000001"/>
    <n v="-97.734025191001493"/>
    <n v="-112.42271519100149"/>
    <n v="-6.5897199999999998"/>
    <n v="-5.4013301150155391"/>
    <n v="-12.373559999999999"/>
    <n v="-10.73557706678033"/>
    <n v="-2.2895099999999999"/>
    <n v="-2.4655399780417406"/>
    <n v="-18.60244715983761"/>
    <n v="0"/>
    <n v="0"/>
    <n v="0.01"/>
    <n v="-1.724912"/>
    <n v="-1.723159438347925"/>
    <n v="0.16839578556281615"/>
    <n v="-1.0373853973811726"/>
    <n v="-0.97917393112602757"/>
    <n v="38.763704279686941"/>
    <n v="0.22472859067411521"/>
    <x v="1"/>
    <s v="N"/>
  </r>
  <r>
    <x v="7"/>
    <x v="7"/>
    <s v="MEA"/>
    <s v="EGYPT"/>
    <s v="EG"/>
    <s v="EGYPT"/>
    <s v="Local"/>
    <s v="N"/>
    <s v="DDP"/>
    <s v="EG- 10TH OF RAMADAN"/>
    <n v="43887"/>
    <x v="1"/>
    <n v="2020"/>
    <n v="202054033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3740000000000001"/>
    <n v="65.284999999999997"/>
    <n v="27.5"/>
    <s v="EGP"/>
    <n v="1"/>
    <n v="63.938499999999998"/>
    <n v="-36.001159999999999"/>
    <n v="-5.5232299999999999"/>
    <n v="-1.7145999999999999"/>
    <n v="0"/>
    <n v="0"/>
    <n v="0"/>
    <s v=""/>
    <n v="-0.92815999999999999"/>
    <n v="0.78752"/>
    <n v="-43.379629999999992"/>
    <n v="-36.069411599280684"/>
    <n v="-43.447881599280684"/>
    <n v="-2.5392100000000002"/>
    <n v="-2.0812889533012946"/>
    <n v="-4.1116099999999998"/>
    <n v="-3.567324684532557"/>
    <n v="-0.77266999999999997"/>
    <n v="-0.83207707100362593"/>
    <n v="-6.4806907088374777"/>
    <n v="0"/>
    <n v="0"/>
    <n v="0.01"/>
    <n v="-0.65284999999999993"/>
    <n v="-0.65218668507462574"/>
    <n v="0.16839578556281615"/>
    <n v="-0.39977159492612557"/>
    <n v="-0.37733895729062877"/>
    <n v="14.32690204951658"/>
    <n v="0.21945166653161646"/>
    <x v="1"/>
    <s v="N"/>
  </r>
  <r>
    <x v="57"/>
    <x v="55"/>
    <s v="MEA"/>
    <s v="EGYPT"/>
    <s v="EG"/>
    <s v="EGYPT"/>
    <s v="Local"/>
    <s v="N"/>
    <s v="DDP"/>
    <s v="EG- 10TH OF RAMADAN"/>
    <n v="43864"/>
    <x v="1"/>
    <n v="2020"/>
    <n v="202054019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7645999999999997"/>
    <n v="290.49686000000003"/>
    <n v="29.750001486546797"/>
    <s v="EGP"/>
    <n v="1"/>
    <n v="287.64686"/>
    <n v="-154.62110000000001"/>
    <n v="-24.215389999999999"/>
    <n v="-7.51051"/>
    <n v="0"/>
    <n v="0"/>
    <n v="0"/>
    <s v=""/>
    <n v="5.4281699999999997"/>
    <n v="3.0152600000000001"/>
    <n v="-177.90357000000003"/>
    <n v="-154.91423325897108"/>
    <n v="-178.19670325897107"/>
    <n v="-10.48035"/>
    <n v="-8.5903240305966122"/>
    <n v="-19.607199999999999"/>
    <n v="-17.011644721791889"/>
    <n v="-3.62548"/>
    <n v="-3.9042266159967722"/>
    <n v="-29.506195368385274"/>
    <n v="0"/>
    <n v="0"/>
    <n v="0"/>
    <n v="0"/>
    <n v="0"/>
    <n v="0.16839578556281615"/>
    <n v="-1.6443174877066744"/>
    <n v="-1.5520488552485565"/>
    <n v="81.241912517395122"/>
    <n v="0.27966537234652078"/>
    <x v="0"/>
    <s v="N"/>
  </r>
  <r>
    <x v="57"/>
    <x v="55"/>
    <s v="MEA"/>
    <s v="EGYPT"/>
    <s v="EG"/>
    <s v="EGYPT"/>
    <s v="Local"/>
    <s v="N"/>
    <s v="DDP"/>
    <s v="EG- 10TH OF RAMADAN"/>
    <n v="43888"/>
    <x v="1"/>
    <n v="2020"/>
    <n v="2020540356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.3731"/>
    <n v="40.849730000000001"/>
    <n v="29.750003641395402"/>
    <s v="EGP"/>
    <n v="1"/>
    <n v="40.724730000000001"/>
    <n v="-20.82274"/>
    <n v="-3.1945800000000002"/>
    <n v="-0.99170999999999998"/>
    <n v="0"/>
    <n v="0"/>
    <n v="0"/>
    <s v=""/>
    <n v="-0.53686999999999996"/>
    <n v="0.45550000000000002"/>
    <n v="-25.090399999999999"/>
    <n v="-20.862216097614795"/>
    <n v="-25.129876097614794"/>
    <n v="-1.47139"/>
    <n v="-1.2060395764816583"/>
    <n v="-2.3766099999999999"/>
    <n v="-2.061999926672744"/>
    <n v="-0.44596000000000002"/>
    <n v="-0.48024782971356089"/>
    <n v="-3.7482873328679633"/>
    <n v="0"/>
    <n v="0"/>
    <n v="0"/>
    <n v="0"/>
    <n v="0"/>
    <n v="0.16839578556281615"/>
    <n v="-0.23122425315630285"/>
    <n v="-0.21824941965280636"/>
    <n v="11.753317149864436"/>
    <n v="0.2877208037816758"/>
    <x v="0"/>
    <s v="N"/>
  </r>
  <r>
    <x v="10"/>
    <x v="10"/>
    <s v="EUROPE"/>
    <s v="EUROPE INCL TURKEY"/>
    <s v="GB"/>
    <s v="UNITED KINGDOM"/>
    <s v="Export"/>
    <s v="N"/>
    <s v="DDP"/>
    <s v="GB- HUNTINGDON CAMBS VAT EXC"/>
    <n v="43885"/>
    <x v="1"/>
    <n v="2020"/>
    <n v="202054030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118500000000001"/>
    <n v="559.02326000000005"/>
    <n v="25.274046240007699"/>
    <s v="GBP"/>
    <n v="20.219198278304958"/>
    <n v="505.99520000000001"/>
    <n v="-335.42185000000001"/>
    <n v="-51.459780000000002"/>
    <n v="-15.97484"/>
    <n v="0"/>
    <n v="0"/>
    <n v="0"/>
    <s v=""/>
    <n v="-8.6478400000000004"/>
    <n v="7.3374699999999997"/>
    <n v="-404.16684000000004"/>
    <n v="-336.05774833483656"/>
    <n v="-404.80273833483659"/>
    <n v="-24.249400000000001"/>
    <n v="-19.876264012895511"/>
    <n v="-38.338709999999999"/>
    <n v="-33.263521237698903"/>
    <n v="-7.2182199999999996"/>
    <n v="-7.7731960027693496"/>
    <n v="-60.912981253363768"/>
    <n v="-11.1804652"/>
    <n v="-11.092365176132279"/>
    <n v="0"/>
    <n v="0"/>
    <n v="0"/>
    <n v="1.8308696692449336"/>
    <n v="-40.496090779194063"/>
    <n v="-38.223707894482821"/>
    <n v="43.991467341184595"/>
    <n v="7.8693447104838873E-2"/>
    <x v="0"/>
    <s v="Y"/>
  </r>
  <r>
    <x v="29"/>
    <x v="1"/>
    <s v="EUROPE"/>
    <s v="EUROPE INCL TURKEY"/>
    <s v="GB"/>
    <s v="UNITED KINGDOM"/>
    <s v="Export"/>
    <s v="Y"/>
    <s v="CIF"/>
    <s v="GB- FELIXSTOWE PORT"/>
    <n v="43865"/>
    <x v="1"/>
    <n v="2020"/>
    <n v="202054019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047499999999999"/>
    <n v="555.75120000000004"/>
    <n v="25.206990713800799"/>
    <s v="EUR"/>
    <n v="17.541400132028237"/>
    <n v="540.40720999999996"/>
    <n v="-334.34192000000002"/>
    <n v="-51.293930000000003"/>
    <n v="-15.923439999999999"/>
    <n v="0"/>
    <n v="0"/>
    <n v="0"/>
    <s v=""/>
    <n v="-8.6178399999999993"/>
    <n v="7.3125400000000003"/>
    <n v="-402.86459000000002"/>
    <n v="-334.97577098553978"/>
    <n v="-403.49844098553979"/>
    <n v="-24.02534"/>
    <n v="-19.692610985821467"/>
    <n v="-38.225290000000001"/>
    <n v="-33.16511551202948"/>
    <n v="-7.2015700000000002"/>
    <n v="-7.7552658602347488"/>
    <n v="-60.612992358085698"/>
    <n v="0"/>
    <n v="0"/>
    <n v="0"/>
    <n v="0"/>
    <n v="0"/>
    <n v="1.8308696692449336"/>
    <n v="-40.366099032677674"/>
    <n v="-38.101010457472704"/>
    <n v="53.538756198901844"/>
    <n v="9.6335835530183003E-2"/>
    <x v="0"/>
    <s v="N"/>
  </r>
  <r>
    <x v="29"/>
    <x v="1"/>
    <s v="EUROPE"/>
    <s v="EUROPE INCL TURKEY"/>
    <s v="GB"/>
    <s v="UNITED KINGDOM"/>
    <s v="Export"/>
    <s v="Y"/>
    <s v="CIF"/>
    <s v="GB- FELIXSTOWE PORT"/>
    <n v="43878"/>
    <x v="1"/>
    <n v="2020"/>
    <n v="202054026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9314"/>
    <n v="72.052599999999998"/>
    <n v="24.579586545677799"/>
    <s v="EUR"/>
    <n v="17.104800058537297"/>
    <n v="69.990960000000001"/>
    <n v="-44.45402"/>
    <n v="-6.8200399999999997"/>
    <n v="-2.1171799999999998"/>
    <n v="0"/>
    <n v="0"/>
    <n v="0"/>
    <s v=""/>
    <n v="-1.14611"/>
    <n v="0.97243999999999997"/>
    <n v="-53.564909999999998"/>
    <n v="-44.538296672180991"/>
    <n v="-53.649186672180988"/>
    <n v="-3.1814800000000001"/>
    <n v="-2.6077320029257143"/>
    <n v="-5.0826500000000001"/>
    <n v="-4.4098206804243114"/>
    <n v="-0.95762000000000003"/>
    <n v="-1.0312470326717647"/>
    <n v="-8.0487997160217901"/>
    <n v="0"/>
    <n v="0"/>
    <n v="0"/>
    <n v="0"/>
    <n v="0"/>
    <n v="1.8308696692449336"/>
    <n v="-5.3670113484245983"/>
    <n v="-5.065848828893774"/>
    <n v="5.2887647829034456"/>
    <n v="7.3401442597539099E-2"/>
    <x v="0"/>
    <s v="N"/>
  </r>
  <r>
    <x v="29"/>
    <x v="1"/>
    <s v="EUROPE"/>
    <s v="EUROPE INCL TURKEY"/>
    <s v="GB"/>
    <s v="UNITED KINGDOM"/>
    <s v="Export"/>
    <s v="Y"/>
    <s v="CIF"/>
    <s v="GB-TEESPORT"/>
    <n v="43886"/>
    <x v="1"/>
    <n v="2020"/>
    <n v="202054032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0.987100000000002"/>
    <n v="508.03082000000001"/>
    <n v="24.2068137113699"/>
    <s v="EUR"/>
    <n v="16.892399752579735"/>
    <n v="488.60203000000001"/>
    <n v="-318.26443999999998"/>
    <n v="-48.827509999999997"/>
    <n v="-15.15767"/>
    <n v="0"/>
    <n v="0"/>
    <n v="0"/>
    <s v=""/>
    <n v="-8.2055199999999999"/>
    <n v="6.9621199999999996"/>
    <n v="-383.49301999999994"/>
    <n v="-318.86781103093819"/>
    <n v="-384.09639103093821"/>
    <n v="-22.593910000000001"/>
    <n v="-18.519325024272767"/>
    <n v="-36.375329999999998"/>
    <n v="-31.560048890098443"/>
    <n v="-6.8475999999999999"/>
    <n v="-7.3740807219180624"/>
    <n v="-57.453454636289273"/>
    <n v="0"/>
    <n v="0"/>
    <n v="0"/>
    <n v="0"/>
    <n v="0"/>
    <n v="1.8308696692449336"/>
    <n v="-38.424644835410348"/>
    <n v="-36.26849831373287"/>
    <n v="30.212476019039649"/>
    <n v="5.946977000143347E-2"/>
    <x v="0"/>
    <s v="N"/>
  </r>
  <r>
    <x v="5"/>
    <x v="5"/>
    <s v="MEA"/>
    <s v="EGYPT"/>
    <s v="EG"/>
    <s v="EGYPT"/>
    <s v="Local"/>
    <s v="N"/>
    <s v="DDP"/>
    <s v="EG- 6TH OF OCTOBER CITY"/>
    <n v="43865"/>
    <x v="1"/>
    <n v="2020"/>
    <n v="202054020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4100000000000003"/>
    <n v="9.3774999999999995"/>
    <n v="27.5"/>
    <s v="EGP"/>
    <n v="1"/>
    <n v="9.3518799999999995"/>
    <n v="-5.1786599999999998"/>
    <n v="-0.79505999999999999"/>
    <n v="-0.24681"/>
    <n v="0"/>
    <n v="0"/>
    <n v="0"/>
    <s v=""/>
    <n v="-0.12277"/>
    <n v="0.11287"/>
    <n v="-6.2304300000000001"/>
    <n v="-5.1884777899581813"/>
    <n v="-6.2402477899581816"/>
    <n v="-0.36642000000000002"/>
    <n v="-0.30033982942279702"/>
    <n v="-0.59338999999999997"/>
    <n v="-0.51483841963483257"/>
    <n v="-0.11132"/>
    <n v="-0.11987888690401291"/>
    <n v="-0.93505713596164253"/>
    <n v="0"/>
    <n v="0"/>
    <n v="0"/>
    <n v="0"/>
    <n v="0"/>
    <n v="0.16839578556281615"/>
    <n v="-5.7422962876920308E-2"/>
    <n v="-5.4200751658005225E-2"/>
    <n v="2.14799432242217"/>
    <n v="0.22905831217511813"/>
    <x v="0"/>
    <s v="N"/>
  </r>
  <r>
    <x v="5"/>
    <x v="5"/>
    <s v="MEA"/>
    <s v="EGYPT"/>
    <s v="EG"/>
    <s v="EGYPT"/>
    <s v="Local"/>
    <s v="N"/>
    <s v="DDP"/>
    <s v="EG- 6TH OF OCTOBER CITY"/>
    <n v="43886"/>
    <x v="1"/>
    <n v="2020"/>
    <n v="202054032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7729999999999997"/>
    <n v="268.75749999999999"/>
    <n v="27.5"/>
    <s v="EGP"/>
    <n v="1"/>
    <n v="268.05250000000001"/>
    <n v="-148.41938999999999"/>
    <n v="-22.786359999999998"/>
    <n v="-7.07341"/>
    <n v="0"/>
    <n v="0"/>
    <n v="0"/>
    <s v=""/>
    <n v="-3.5184500000000001"/>
    <n v="3.2347100000000002"/>
    <n v="-178.56289999999998"/>
    <n v="-148.70076595376824"/>
    <n v="-178.84427595376823"/>
    <n v="-10.50142"/>
    <n v="-8.6075942674994508"/>
    <n v="-17.006360000000001"/>
    <n v="-14.75509783808462"/>
    <n v="-3.19041"/>
    <n v="-3.4357060686977343"/>
    <n v="-26.798398174281804"/>
    <n v="0"/>
    <n v="0"/>
    <n v="0"/>
    <n v="0"/>
    <n v="0"/>
    <n v="0.16839578556281615"/>
    <n v="-1.6457320123054022"/>
    <n v="-1.5533840057292816"/>
    <n v="61.561441866220676"/>
    <n v="0.22905943784348595"/>
    <x v="0"/>
    <s v="N"/>
  </r>
  <r>
    <x v="5"/>
    <x v="5"/>
    <s v="MEA"/>
    <s v="EGYPT"/>
    <s v="EG"/>
    <s v="EGYPT"/>
    <s v="Local"/>
    <s v="N"/>
    <s v="DDP"/>
    <s v="EG- 6TH OF OCTOBER CITY"/>
    <n v="43888"/>
    <x v="1"/>
    <n v="2020"/>
    <n v="202054033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4555999999999996"/>
    <n v="122.529"/>
    <n v="27.5"/>
    <s v="EGP"/>
    <n v="1"/>
    <n v="122.254"/>
    <n v="-67.56814"/>
    <n v="-10.36617"/>
    <n v="-3.21801"/>
    <n v="0"/>
    <n v="0"/>
    <n v="0"/>
    <s v=""/>
    <n v="-1.7420599999999999"/>
    <n v="1.4780800000000001"/>
    <n v="-81.416299999999993"/>
    <n v="-67.696236806197945"/>
    <n v="-81.544396806197938"/>
    <n v="-4.8182600000000004"/>
    <n v="-3.9493351523243434"/>
    <n v="-7.7139199999999999"/>
    <n v="-6.6927693119020004"/>
    <n v="-1.44835"/>
    <n v="-1.559707023422809"/>
    <n v="-12.201811487649152"/>
    <n v="0"/>
    <n v="0"/>
    <n v="0"/>
    <n v="0"/>
    <n v="0"/>
    <n v="0.16839578556281615"/>
    <n v="-0.75030426215368351"/>
    <n v="-0.70820196213316133"/>
    <n v="28.074589744019747"/>
    <n v="0.22912608234801352"/>
    <x v="0"/>
    <s v="N"/>
  </r>
  <r>
    <x v="5"/>
    <x v="5"/>
    <s v="MEA"/>
    <s v="EGYPT"/>
    <s v="EG"/>
    <s v="EGYPT"/>
    <s v="Local"/>
    <s v="N"/>
    <s v="DDP"/>
    <s v="EG- 6TH OF OCTOBER CITY"/>
    <n v="43888"/>
    <x v="1"/>
    <n v="2020"/>
    <n v="202054035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7466000000000008"/>
    <n v="268.03149999999999"/>
    <n v="27.5"/>
    <s v="EGP"/>
    <n v="1"/>
    <n v="267.48149999999998"/>
    <n v="-147.81173999999999"/>
    <n v="-22.677510000000002"/>
    <n v="-7.0398500000000004"/>
    <n v="0"/>
    <n v="0"/>
    <n v="0"/>
    <s v=""/>
    <n v="-3.8010299999999999"/>
    <n v="3.23306"/>
    <n v="-178.09707"/>
    <n v="-148.09196396076848"/>
    <n v="-178.3772939607685"/>
    <n v="-10.44327"/>
    <n v="-8.5599310365597212"/>
    <n v="-16.87913"/>
    <n v="-14.644710247916029"/>
    <n v="-3.1701100000000002"/>
    <n v="-3.413845294316209"/>
    <n v="-26.618486578791959"/>
    <n v="0"/>
    <n v="0"/>
    <n v="0"/>
    <n v="0"/>
    <n v="0"/>
    <n v="0.16839578556281615"/>
    <n v="-1.641286363566544"/>
    <n v="-1.5491878185041459"/>
    <n v="61.486531641935393"/>
    <n v="0.22940039376690946"/>
    <x v="0"/>
    <s v="N"/>
  </r>
  <r>
    <x v="16"/>
    <x v="16"/>
    <s v="EUROPE"/>
    <s v="EUROPE INCL TURKEY"/>
    <s v="ES"/>
    <s v="SPAIN"/>
    <s v="Export"/>
    <s v="Y"/>
    <s v="CIF"/>
    <s v="ES- VALENCIA"/>
    <n v="43888"/>
    <x v="1"/>
    <n v="2020"/>
    <n v="2020540341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7.0960000000000001"/>
    <n v="168.60812999999999"/>
    <n v="23.761032950758999"/>
    <s v="EUR"/>
    <n v="17.008599899292395"/>
    <n v="158.66148999999999"/>
    <n v="-107.60914"/>
    <n v="-16.50919"/>
    <n v="-5.125"/>
    <n v="0"/>
    <n v="0"/>
    <n v="0"/>
    <s v=""/>
    <n v="-2.7743899999999999"/>
    <n v="2.35399"/>
    <n v="-129.66373000000002"/>
    <n v="-107.81314720149625"/>
    <n v="-129.86773720149625"/>
    <n v="-7.8186"/>
    <n v="-6.4085939368077085"/>
    <n v="-12.30057"/>
    <n v="-10.672249312269559"/>
    <n v="-2.3162799999999999"/>
    <n v="-2.4943682012039794"/>
    <n v="-19.575211450281248"/>
    <n v="0"/>
    <n v="0"/>
    <n v="0"/>
    <n v="0"/>
    <n v="0"/>
    <n v="1.1813387361707079"/>
    <n v="-8.3827796718673433"/>
    <n v="-7.9123914273199576"/>
    <n v="11.252789920902529"/>
    <n v="6.6739308009065343E-2"/>
    <x v="0"/>
    <s v="N"/>
  </r>
  <r>
    <x v="58"/>
    <x v="56"/>
    <s v="EUROPE"/>
    <s v="EUROPE INCL TURKEY"/>
    <s v="ES"/>
    <s v="SPAIN"/>
    <s v="Export"/>
    <s v="N"/>
    <s v="DDP"/>
    <s v="ES- OLLERIA - VALENCIA VAT EX"/>
    <n v="43878"/>
    <x v="1"/>
    <n v="2020"/>
    <n v="202054027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3.5959"/>
    <n v="597.33263999999997"/>
    <n v="25.315100154083197"/>
    <s v="EUR"/>
    <n v="17.104799443542781"/>
    <n v="592.87222999999994"/>
    <n v="-357.82499999999999"/>
    <n v="-54.896790000000003"/>
    <n v="-17.041820000000001"/>
    <n v="0"/>
    <n v="0"/>
    <n v="0"/>
    <s v=""/>
    <n v="-9.2247900000000005"/>
    <n v="7.8270600000000004"/>
    <n v="-431.16133999999994"/>
    <n v="-358.50337060007536"/>
    <n v="-431.83971060007536"/>
    <n v="-26.407789999999999"/>
    <n v="-21.645410032293661"/>
    <n v="-40.881059999999998"/>
    <n v="-35.469320890808355"/>
    <n v="-7.6889799999999999"/>
    <n v="-8.280150591333248"/>
    <n v="-65.394881514435269"/>
    <n v="-11.946652799999999"/>
    <n v="-11.852515357774486"/>
    <n v="0"/>
    <n v="0"/>
    <n v="0"/>
    <n v="1.1813387361707079"/>
    <n v="-27.874750684810408"/>
    <n v="-26.31059708003086"/>
    <n v="61.934935447683998"/>
    <n v="0.10368583817499744"/>
    <x v="0"/>
    <s v="Y"/>
  </r>
  <r>
    <x v="59"/>
    <x v="57"/>
    <s v="MEA"/>
    <s v="EGYPT"/>
    <s v="EG"/>
    <s v="EGYPT"/>
    <s v="Local"/>
    <s v="N"/>
    <s v="DDP"/>
    <s v="EG- SHOPRAMANT"/>
    <n v="43866"/>
    <x v="1"/>
    <n v="2020"/>
    <n v="202054021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569999999999999"/>
    <n v="84.373199999999997"/>
    <n v="27.6"/>
    <s v="EGP"/>
    <n v="1"/>
    <n v="83.666480000000007"/>
    <n v="-47.466709999999999"/>
    <n v="-7.3658599999999996"/>
    <n v="-2.2854700000000001"/>
    <n v="0"/>
    <n v="0"/>
    <n v="0"/>
    <s v=""/>
    <n v="0.37045"/>
    <n v="0.97616999999999998"/>
    <n v="-55.771419999999992"/>
    <n v="-47.556698180105649"/>
    <n v="-55.861408180105649"/>
    <n v="-3.32186"/>
    <n v="-2.7227958784084176"/>
    <n v="-5.7511700000000001"/>
    <n v="-4.9898435663749989"/>
    <n v="-1.07084"/>
    <n v="-1.1531720019070533"/>
    <n v="-8.8658114466904703"/>
    <n v="0"/>
    <n v="0"/>
    <n v="0"/>
    <n v="0"/>
    <n v="0"/>
    <n v="0.16839578556281615"/>
    <n v="-0.51478591646552896"/>
    <n v="-0.48589940709243978"/>
    <n v="19.160080966111437"/>
    <n v="0.22708728560859892"/>
    <x v="0"/>
    <s v="N"/>
  </r>
  <r>
    <x v="59"/>
    <x v="57"/>
    <s v="MEA"/>
    <s v="EGYPT"/>
    <s v="EG"/>
    <s v="EGYPT"/>
    <s v="Local"/>
    <s v="N"/>
    <s v="DDP"/>
    <s v="EG- SHOPRAMANT"/>
    <n v="43878"/>
    <x v="1"/>
    <n v="2020"/>
    <n v="20205402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5192999999999999"/>
    <n v="69.532679999999999"/>
    <n v="27.6"/>
    <s v="EGP"/>
    <n v="1"/>
    <n v="68.977059999999994"/>
    <n v="-39.404879999999999"/>
    <n v="-6.1359899999999996"/>
    <n v="-1.90358"/>
    <n v="0"/>
    <n v="0"/>
    <n v="0"/>
    <s v=""/>
    <n v="0.71104999999999996"/>
    <n v="0.79468000000000005"/>
    <n v="-45.938719999999996"/>
    <n v="-39.479584428397956"/>
    <n v="-46.013424428397954"/>
    <n v="-2.6995100000000001"/>
    <n v="-2.2126804566484766"/>
    <n v="-4.8590499999999999"/>
    <n v="-4.215820325463242"/>
    <n v="-0.90286"/>
    <n v="-0.97227678611352042"/>
    <n v="-7.400777568225239"/>
    <n v="0"/>
    <n v="0"/>
    <n v="0"/>
    <n v="0"/>
    <n v="0"/>
    <n v="0.16839578556281615"/>
    <n v="-0.4242395025684027"/>
    <n v="-0.40043388167745614"/>
    <n v="15.718044121699352"/>
    <n v="0.2260526147086428"/>
    <x v="0"/>
    <s v="N"/>
  </r>
  <r>
    <x v="52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1.734100000000002"/>
    <n v="615.94267000000002"/>
    <n v="28.3399191781489"/>
    <s v="USD"/>
    <n v="15.74439954341605"/>
    <n v="588.78876000000002"/>
    <n v="-330.79599999999999"/>
    <n v="-50.840919999999997"/>
    <n v="-15.781470000000001"/>
    <n v="0"/>
    <n v="0"/>
    <n v="0"/>
    <s v=""/>
    <n v="-6.7969499999999998"/>
    <n v="7.1687200000000004"/>
    <n v="-397.04661999999996"/>
    <n v="-331.42312857129195"/>
    <n v="-397.67374857129198"/>
    <n v="-24.13719"/>
    <n v="-19.784289960552485"/>
    <n v="-38.120609999999999"/>
    <n v="-33.074292805601367"/>
    <n v="-7.1453499999999996"/>
    <n v="-7.6947233609377337"/>
    <n v="-60.553306127091588"/>
    <n v="-12.3188534"/>
    <n v="-12.221783085022144"/>
    <n v="0"/>
    <n v="0"/>
    <n v="0"/>
    <n v="1.9483556312766774"/>
    <n v="-42.345756125730439"/>
    <n v="-39.969581793621707"/>
    <n v="105.52425042297261"/>
    <n v="0.17132154592077961"/>
    <x v="0"/>
    <s v="Y"/>
  </r>
  <r>
    <x v="8"/>
    <x v="8"/>
    <s v="MEA"/>
    <s v="EGYPT"/>
    <s v="EG"/>
    <s v="EGYPT"/>
    <s v="Local"/>
    <s v="N"/>
    <s v="DDP"/>
    <s v="EG- OBOUR CITY"/>
    <n v="43878"/>
    <x v="1"/>
    <n v="2020"/>
    <n v="202054026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5693000000000001"/>
    <n v="69.371099999999998"/>
    <n v="27"/>
    <s v="EGP"/>
    <n v="1"/>
    <n v="67.592389999999995"/>
    <n v="-38.962829999999997"/>
    <n v="-5.9775999999999998"/>
    <n v="-1.85565"/>
    <n v="0"/>
    <n v="0"/>
    <n v="0"/>
    <s v=""/>
    <n v="-1.00457"/>
    <n v="0.85231999999999997"/>
    <n v="-46.948329999999999"/>
    <n v="-39.036696382638816"/>
    <n v="-47.022196382638818"/>
    <n v="-2.7514500000000002"/>
    <n v="-2.2552535987810569"/>
    <n v="-4.4495300000000002"/>
    <n v="-3.8605116252679972"/>
    <n v="-0.83603000000000005"/>
    <n v="-0.90030853232448715"/>
    <n v="-7.016073756373542"/>
    <n v="0"/>
    <n v="0"/>
    <n v="1.4999999999999999E-2"/>
    <n v="-1.0405664999999999"/>
    <n v="-1.039509253633615"/>
    <n v="0.16839578556281615"/>
    <n v="-0.43265929184654356"/>
    <n v="-0.40838120596748628"/>
    <n v="13.884939401386537"/>
    <n v="0.20015452258053479"/>
    <x v="1"/>
    <s v="N"/>
  </r>
  <r>
    <x v="8"/>
    <x v="8"/>
    <s v="MEA"/>
    <s v="EGYPT"/>
    <s v="EG"/>
    <s v="EGYPT"/>
    <s v="Local"/>
    <s v="N"/>
    <s v="DDP"/>
    <s v="EG- OBOUR CITY"/>
    <n v="43887"/>
    <x v="1"/>
    <n v="2020"/>
    <n v="202054032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2414999999999998"/>
    <n v="60.520499999999998"/>
    <n v="27"/>
    <s v="EGP"/>
    <n v="1"/>
    <n v="59.330170000000003"/>
    <n v="-33.991819999999997"/>
    <n v="-5.2149599999999996"/>
    <n v="-1.6189"/>
    <n v="0"/>
    <n v="0"/>
    <n v="0"/>
    <s v=""/>
    <n v="-0.87639999999999996"/>
    <n v="0.74358000000000002"/>
    <n v="-40.958499999999987"/>
    <n v="-34.056262259012236"/>
    <n v="-41.02294225901224"/>
    <n v="-2.4004099999999999"/>
    <n v="-1.9675201406712954"/>
    <n v="-3.88184"/>
    <n v="-3.3679710997409438"/>
    <n v="-0.72936000000000001"/>
    <n v="-0.78543716270491237"/>
    <n v="-6.1209284031171514"/>
    <n v="0"/>
    <n v="0"/>
    <n v="1.4999999999999999E-2"/>
    <n v="-0.90780749999999999"/>
    <n v="-0.9068851407074876"/>
    <n v="0.16839578556281615"/>
    <n v="-0.37745915333905239"/>
    <n v="-0.35627854792204899"/>
    <n v="12.113465649241071"/>
    <n v="0.2001547516831664"/>
    <x v="1"/>
    <s v="N"/>
  </r>
  <r>
    <x v="8"/>
    <x v="8"/>
    <s v="MEA"/>
    <s v="EGYPT"/>
    <s v="EG"/>
    <s v="EGYPT"/>
    <s v="Local"/>
    <s v="N"/>
    <s v="DDP"/>
    <s v="EG- OBOUR CITY"/>
    <n v="43890"/>
    <x v="1"/>
    <n v="2020"/>
    <n v="20205403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75039999999999996"/>
    <n v="20.2608"/>
    <n v="27"/>
    <s v="EGP"/>
    <n v="1"/>
    <n v="19.870039999999999"/>
    <n v="-11.37964"/>
    <n v="-1.7458400000000001"/>
    <n v="-0.54196999999999995"/>
    <n v="0"/>
    <n v="0"/>
    <n v="0"/>
    <s v=""/>
    <n v="-0.29339999999999999"/>
    <n v="0.24893000000000001"/>
    <n v="-13.711919999999999"/>
    <n v="-11.401213711214817"/>
    <n v="-13.733493711214816"/>
    <n v="-0.80359999999999998"/>
    <n v="-0.65867880280595947"/>
    <n v="-1.29955"/>
    <n v="-1.127518610418859"/>
    <n v="-0.24417"/>
    <n v="-0.26294311727769343"/>
    <n v="-2.0491405305025117"/>
    <n v="0"/>
    <n v="0"/>
    <n v="1.4999999999999999E-2"/>
    <n v="-0.30391199999999996"/>
    <n v="-0.3036032164117326"/>
    <n v="0.16839578556281615"/>
    <n v="-0.12636419748633723"/>
    <n v="-0.1192734429447716"/>
    <n v="4.0552890989261678"/>
    <n v="0.20015444103520927"/>
    <x v="1"/>
    <s v="N"/>
  </r>
  <r>
    <x v="48"/>
    <x v="46"/>
    <s v="MEA"/>
    <s v="NORTH AFRICA"/>
    <s v="DZ"/>
    <s v="ALGERIA"/>
    <s v="Export"/>
    <s v="N"/>
    <s v="CFR"/>
    <s v="DZ-BEJAIA PORT"/>
    <n v="43874"/>
    <x v="1"/>
    <n v="2020"/>
    <n v="202054024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1.030900000000001"/>
    <n v="295.7124"/>
    <n v="26.807640722904001"/>
    <s v="USD"/>
    <n v="15.769200425237674"/>
    <n v="281.30912999999998"/>
    <n v="-167.28100000000001"/>
    <n v="-25.663930000000001"/>
    <n v="-7.9669400000000001"/>
    <n v="0"/>
    <n v="0"/>
    <n v="0"/>
    <s v=""/>
    <n v="-4.3127899999999997"/>
    <n v="3.6593"/>
    <n v="-201.56536"/>
    <n v="-167.59813410843628"/>
    <n v="-201.88249410843628"/>
    <n v="-11.95701"/>
    <n v="-9.8006832154540628"/>
    <n v="-19.088039999999999"/>
    <n v="-16.561209908367971"/>
    <n v="-3.5797599999999998"/>
    <n v="-3.854991413793651"/>
    <n v="-30.216884537615687"/>
    <n v="-5.9142479999999997"/>
    <n v="-5.8676448058896495"/>
    <n v="0"/>
    <n v="0"/>
    <n v="0"/>
    <n v="1.2812764404706924"/>
    <n v="-14.133632287188162"/>
    <n v="-13.340542794097891"/>
    <n v="44.404833753960503"/>
    <n v="0.15016223112037405"/>
    <x v="0"/>
    <s v="Y"/>
  </r>
  <r>
    <x v="48"/>
    <x v="46"/>
    <s v="MEA"/>
    <s v="NORTH AFRICA"/>
    <s v="DZ"/>
    <s v="ALGERIA"/>
    <s v="Export"/>
    <s v="N"/>
    <s v="CFR"/>
    <s v="DZ-BEJAIA PORT"/>
    <n v="43874"/>
    <x v="1"/>
    <n v="2020"/>
    <n v="202054024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1.2363"/>
    <n v="301.21868000000001"/>
    <n v="26.807639427874498"/>
    <s v="USD"/>
    <n v="15.7692042936735"/>
    <n v="286.24675999999999"/>
    <n v="-170.39583999999999"/>
    <n v="-26.14179"/>
    <n v="-8.1152800000000003"/>
    <n v="0"/>
    <n v="0"/>
    <n v="0"/>
    <s v=""/>
    <n v="-4.3931300000000002"/>
    <n v="3.72743"/>
    <n v="-205.31861000000001"/>
    <n v="-170.71887927403381"/>
    <n v="-205.6416492740338"/>
    <n v="-12.21631"/>
    <n v="-10.013221062103622"/>
    <n v="-19.448879999999999"/>
    <n v="-16.874282753109259"/>
    <n v="-3.6498200000000001"/>
    <n v="-3.9304380075458534"/>
    <n v="-30.817941822758733"/>
    <n v="-6.0243736000000006"/>
    <n v="-5.9769026362740849"/>
    <n v="0"/>
    <n v="0"/>
    <n v="0"/>
    <n v="1.2812764404706924"/>
    <n v="-14.396806468060841"/>
    <n v="-13.588949314862987"/>
    <n v="45.1932369520704"/>
    <n v="0.15003464244671147"/>
    <x v="0"/>
    <s v="Y"/>
  </r>
  <r>
    <x v="48"/>
    <x v="46"/>
    <s v="MEA"/>
    <s v="NORTH AFRICA"/>
    <s v="DZ"/>
    <s v="ALGERIA"/>
    <s v="Export"/>
    <s v="N"/>
    <s v="CFR"/>
    <s v="DZ-BEJAIA PORT"/>
    <n v="43885"/>
    <x v="1"/>
    <n v="2020"/>
    <n v="202054031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8.0692000000000004"/>
    <n v="213.94579999999999"/>
    <n v="26.513879087273601"/>
    <s v="USD"/>
    <n v="15.596399463102106"/>
    <n v="200.27634"/>
    <n v="-122.36753"/>
    <n v="-18.773399999999999"/>
    <n v="-5.8278800000000004"/>
    <n v="0"/>
    <n v="0"/>
    <n v="0"/>
    <s v=""/>
    <n v="-3.15489"/>
    <n v="2.6768399999999999"/>
    <n v="-147.44685999999999"/>
    <n v="-122.59951640328609"/>
    <n v="-147.67884640328609"/>
    <n v="-8.7193500000000004"/>
    <n v="-7.1469027118543336"/>
    <n v="-13.969390000000001"/>
    <n v="-12.120154823745994"/>
    <n v="-2.6225700000000001"/>
    <n v="-2.8242074418600174"/>
    <n v="-22.091264977460344"/>
    <n v="-4.2789159999999997"/>
    <n v="-4.2451989233860523"/>
    <n v="0"/>
    <n v="0"/>
    <n v="0"/>
    <n v="1.2812764404706924"/>
    <n v="-10.338875853446112"/>
    <n v="-9.7587239403978554"/>
    <n v="30.17176575546965"/>
    <n v="0.14102527722193964"/>
    <x v="0"/>
    <s v="Y"/>
  </r>
  <r>
    <x v="9"/>
    <x v="9"/>
    <s v="MEA"/>
    <s v="EGYPT"/>
    <s v="EG"/>
    <s v="EGYPT"/>
    <s v="Local"/>
    <s v="N"/>
    <s v="DDP"/>
    <s v="EG- 6TH OF OCTOBER"/>
    <n v="43864"/>
    <x v="1"/>
    <n v="2020"/>
    <n v="202054020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1195999999999999"/>
    <n v="31.348800000000001"/>
    <n v="28"/>
    <s v="EGP"/>
    <n v="1"/>
    <n v="31.318529999999999"/>
    <n v="-17.72871"/>
    <n v="-2.77651"/>
    <n v="-0.86114999999999997"/>
    <n v="0"/>
    <n v="0"/>
    <n v="0"/>
    <s v=""/>
    <n v="0.62238000000000004"/>
    <n v="0.34571000000000002"/>
    <n v="-20.39828"/>
    <n v="-17.762320383962166"/>
    <n v="-20.431890383962166"/>
    <n v="-1.1970700000000001"/>
    <n v="-0.9811904361310726"/>
    <n v="-2.24885"/>
    <n v="-1.951152496664577"/>
    <n v="-0.41614000000000001"/>
    <n v="-0.44813510596690559"/>
    <n v="-3.3804780387625555"/>
    <n v="0"/>
    <n v="0"/>
    <n v="0"/>
    <n v="0"/>
    <n v="0"/>
    <n v="0.16839578556281615"/>
    <n v="-0.18853592151612894"/>
    <n v="-0.1779564855023538"/>
    <n v="7.3584750917729247"/>
    <n v="0.23472908346644608"/>
    <x v="0"/>
    <s v="N"/>
  </r>
  <r>
    <x v="9"/>
    <x v="9"/>
    <s v="MEA"/>
    <s v="EGYPT"/>
    <s v="EG"/>
    <s v="EGYPT"/>
    <s v="Local"/>
    <s v="N"/>
    <s v="DDP"/>
    <s v="EG- 6TH OF OCTOBER"/>
    <n v="43867"/>
    <x v="1"/>
    <n v="2020"/>
    <n v="202054021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8494000000000002"/>
    <n v="107.78319999999999"/>
    <n v="28"/>
    <s v="EGP"/>
    <n v="1"/>
    <n v="107.5682"/>
    <n v="-60.954709999999999"/>
    <n v="-9.5461899999999993"/>
    <n v="-2.9607899999999998"/>
    <n v="0"/>
    <n v="0"/>
    <n v="0"/>
    <s v=""/>
    <n v="2.1398799999999998"/>
    <n v="1.18868"/>
    <n v="-70.133129999999994"/>
    <n v="-61.070268955355608"/>
    <n v="-70.248688955355604"/>
    <n v="-4.1272000000000002"/>
    <n v="-3.3829008896724191"/>
    <n v="-7.73245"/>
    <n v="-6.7088463538404115"/>
    <n v="-1.4310499999999999"/>
    <n v="-1.5410769053538238"/>
    <n v="-11.632824148866655"/>
    <n v="0"/>
    <n v="0"/>
    <n v="0"/>
    <n v="0"/>
    <n v="0"/>
    <n v="0.16839578556281615"/>
    <n v="-0.64822273694550447"/>
    <n v="-0.61184860244083672"/>
    <n v="25.289838293336899"/>
    <n v="0.2346361797881015"/>
    <x v="0"/>
    <s v="N"/>
  </r>
  <r>
    <x v="9"/>
    <x v="9"/>
    <s v="MEA"/>
    <s v="EGYPT"/>
    <s v="EG"/>
    <s v="EGYPT"/>
    <s v="Local"/>
    <s v="N"/>
    <s v="DDP"/>
    <s v="EG- 6TH OF OCTOBER"/>
    <n v="43870"/>
    <x v="1"/>
    <n v="2020"/>
    <n v="202054021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.1448999999999998"/>
    <n v="188.62536"/>
    <n v="26.4"/>
    <s v="EGP"/>
    <n v="1"/>
    <n v="188.21700000000001"/>
    <n v="-108.35073"/>
    <n v="-16.622959999999999"/>
    <n v="-5.1603300000000001"/>
    <n v="0"/>
    <n v="0"/>
    <n v="0"/>
    <s v=""/>
    <n v="-2.7935300000000001"/>
    <n v="2.37018"/>
    <n v="-130.55736999999999"/>
    <n v="-108.55614312018083"/>
    <n v="-130.76278312018084"/>
    <n v="-7.63713"/>
    <n v="-6.2598502305543517"/>
    <n v="-12.371980000000001"/>
    <n v="-10.734206223484987"/>
    <n v="-2.3238799999999999"/>
    <n v="-2.5025525305290826"/>
    <n v="-19.496608984568422"/>
    <n v="0"/>
    <n v="0"/>
    <n v="0"/>
    <n v="0"/>
    <n v="0"/>
    <n v="0.16839578556281615"/>
    <n v="-1.2031710482677651"/>
    <n v="-1.13565674639672"/>
    <n v="37.230311148854014"/>
    <n v="0.19737701838636126"/>
    <x v="0"/>
    <s v="N"/>
  </r>
  <r>
    <x v="9"/>
    <x v="9"/>
    <s v="MEA"/>
    <s v="EGYPT"/>
    <s v="EG"/>
    <s v="EGYPT"/>
    <s v="Local"/>
    <s v="N"/>
    <s v="DDP"/>
    <s v="EG- 6TH OF OCTOBER"/>
    <n v="43885"/>
    <x v="1"/>
    <n v="2020"/>
    <n v="202054030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6367999999999991"/>
    <n v="269.8304"/>
    <n v="28"/>
    <s v="EGP"/>
    <n v="1"/>
    <n v="269.15345000000002"/>
    <n v="-152.59738999999999"/>
    <n v="-23.898479999999999"/>
    <n v="-7.4122000000000003"/>
    <n v="0"/>
    <n v="0"/>
    <n v="0"/>
    <s v=""/>
    <n v="5.3571400000000002"/>
    <n v="2.9757799999999999"/>
    <n v="-175.57515000000004"/>
    <n v="-152.88668667581706"/>
    <n v="-175.86444667581705"/>
    <n v="-10.363099999999999"/>
    <n v="-8.4942188916854633"/>
    <n v="-19.350860000000001"/>
    <n v="-16.789238411457724"/>
    <n v="-3.5782099999999999"/>
    <n v="-3.8533222413655048"/>
    <n v="-29.136779544508691"/>
    <n v="0"/>
    <n v="0"/>
    <n v="0"/>
    <n v="0"/>
    <n v="0"/>
    <n v="0.16839578556281615"/>
    <n v="-1.6227965063117464"/>
    <n v="-1.5317354943632395"/>
    <n v="63.29743828531101"/>
    <n v="0.2345823090552844"/>
    <x v="0"/>
    <s v="N"/>
  </r>
  <r>
    <x v="9"/>
    <x v="9"/>
    <s v="MEA"/>
    <s v="EGYPT"/>
    <s v="EG"/>
    <s v="EGYPT"/>
    <s v="Local"/>
    <s v="N"/>
    <s v="DDP"/>
    <s v="EG- 6TH OF OCTOBER"/>
    <n v="43886"/>
    <x v="1"/>
    <n v="2020"/>
    <n v="202054032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0859000000000001"/>
    <n v="28.667760000000001"/>
    <n v="26.4"/>
    <s v="EGP"/>
    <n v="1"/>
    <n v="28.59599"/>
    <n v="-16.467420000000001"/>
    <n v="-2.5264000000000002"/>
    <n v="-0.78427999999999998"/>
    <n v="0"/>
    <n v="0"/>
    <n v="0"/>
    <s v=""/>
    <n v="-0.42458000000000001"/>
    <n v="0.36022999999999999"/>
    <n v="-19.842449999999996"/>
    <n v="-16.498639209353996"/>
    <n v="-19.873669209353995"/>
    <n v="-1.1661999999999999"/>
    <n v="-0.95588753090133127"/>
    <n v="-1.8809800000000001"/>
    <n v="-1.6319802668813554"/>
    <n v="-0.35360000000000003"/>
    <n v="-0.38078669070480564"/>
    <n v="-2.9686544884874921"/>
    <n v="0"/>
    <n v="0"/>
    <n v="0"/>
    <n v="0"/>
    <n v="0"/>
    <n v="0.16839578556281615"/>
    <n v="-0.18286098354266206"/>
    <n v="-0.17259998893087353"/>
    <n v="5.6528363132276409"/>
    <n v="0.19718444389194134"/>
    <x v="0"/>
    <s v="N"/>
  </r>
  <r>
    <x v="9"/>
    <x v="9"/>
    <s v="MEA"/>
    <s v="EGYPT"/>
    <s v="EG"/>
    <s v="EGYPT"/>
    <s v="Local"/>
    <s v="N"/>
    <s v="DDP"/>
    <s v="EG- 6TH OF OCTOBER"/>
    <n v="43886"/>
    <x v="1"/>
    <n v="2020"/>
    <n v="2020540325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4.788399999999999"/>
    <n v="390.41376000000002"/>
    <n v="26.4"/>
    <s v="EGP"/>
    <n v="1"/>
    <n v="389.42660999999998"/>
    <n v="-224.26257000000001"/>
    <n v="-34.405929999999998"/>
    <n v="-10.680730000000001"/>
    <n v="0"/>
    <n v="0"/>
    <n v="0"/>
    <s v=""/>
    <n v="-5.7820400000000003"/>
    <n v="4.9058299999999999"/>
    <n v="-270.22543999999999"/>
    <n v="-224.6877307187462"/>
    <n v="-270.6506007187462"/>
    <n v="-15.775880000000001"/>
    <n v="-12.930858327041413"/>
    <n v="-25.60341"/>
    <n v="-22.214090466072349"/>
    <n v="-4.80748"/>
    <n v="-5.1771052031378364"/>
    <n v="-40.322053996251597"/>
    <n v="0"/>
    <n v="0"/>
    <n v="0"/>
    <n v="0"/>
    <n v="0"/>
    <n v="0.16839578556281615"/>
    <n v="-2.4903042352171503"/>
    <n v="-2.3505642106136202"/>
    <n v="77.090541074388597"/>
    <n v="0.1974585656878195"/>
    <x v="0"/>
    <s v="N"/>
  </r>
  <r>
    <x v="20"/>
    <x v="20"/>
    <s v="EUROPE"/>
    <s v="EUROPE INCL TURKEY"/>
    <s v="RO"/>
    <s v="ROMANIA"/>
    <s v="Export"/>
    <s v="N"/>
    <s v="DAP"/>
    <s v="BUCHAREST"/>
    <n v="43889"/>
    <x v="1"/>
    <n v="2020"/>
    <n v="202054036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82"/>
    <n v="96.159829999999999"/>
    <n v="25.172795564299797"/>
    <s v="EUR"/>
    <n v="17.008599066509831"/>
    <n v="84.4529"/>
    <n v="-50.814320000000002"/>
    <n v="-7.0460599999999998"/>
    <n v="-2.57328"/>
    <n v="0"/>
    <n v="0"/>
    <n v="0"/>
    <s v=""/>
    <n v="-9.4391800000000003"/>
    <n v="2.9898099999999999"/>
    <n v="-66.883029999999991"/>
    <n v="-50.910654634949552"/>
    <n v="-66.979364634949548"/>
    <n v="-4.3298100000000002"/>
    <n v="-3.5489722090309499"/>
    <n v="-5.3467500000000001"/>
    <n v="-4.6389597401077562"/>
    <n v="-1.0586"/>
    <n v="-1.1399909241518869"/>
    <n v="-9.3279228732905928"/>
    <n v="-1.9231966"/>
    <n v="-1.9080421620288217"/>
    <n v="0.02"/>
    <n v="-1.9231966"/>
    <n v="-1.9212425753247928"/>
    <n v="1.9749650584702378"/>
    <n v="-7.5443665233563086"/>
    <n v="-7.1210246887792445"/>
    <n v="8.9022330656270015"/>
    <n v="9.257746260186818E-2"/>
    <x v="1"/>
    <s v="Y"/>
  </r>
  <r>
    <x v="53"/>
    <x v="51"/>
    <s v="EUROPE"/>
    <s v="EUROPE INCL TURKEY"/>
    <s v="CZ"/>
    <s v="CZECH REPUBLIC"/>
    <s v="Export"/>
    <s v="N"/>
    <s v="DAP"/>
    <s v="CZ- TÁBOR"/>
    <n v="43872"/>
    <x v="1"/>
    <n v="2020"/>
    <n v="202054023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8.054600000000001"/>
    <n v="954.51170999999999"/>
    <n v="25.082679053041698"/>
    <s v="EUR"/>
    <n v="17.298399346925279"/>
    <n v="928.36690999999996"/>
    <n v="-512.99190999999996"/>
    <n v="-70.413539999999998"/>
    <n v="-25.749569999999999"/>
    <n v="0"/>
    <n v="0"/>
    <n v="0"/>
    <s v=""/>
    <n v="-90.938090000000003"/>
    <n v="29.80124"/>
    <n v="-670.2918699999999"/>
    <n v="-513.96444861474322"/>
    <n v="-671.26440861474316"/>
    <n v="-41.994489999999999"/>
    <n v="-34.421205074224531"/>
    <n v="-53.007069999999999"/>
    <n v="-45.990118047612782"/>
    <n v="-10.514290000000001"/>
    <n v="-11.322685786794771"/>
    <n v="-91.734008908632092"/>
    <n v="-19.090234200000001"/>
    <n v="-18.939806640987488"/>
    <n v="0"/>
    <n v="0"/>
    <n v="0"/>
    <n v="1.7477938437620562"/>
    <n v="-66.511595606827541"/>
    <n v="-62.779388162018016"/>
    <n v="109.79409767361923"/>
    <n v="0.11502645438851582"/>
    <x v="0"/>
    <s v="Y"/>
  </r>
  <r>
    <x v="22"/>
    <x v="22"/>
    <s v="EUROPE"/>
    <s v="EUROPE INCL TURKEY"/>
    <s v="IT"/>
    <s v="ITALY"/>
    <s v="Export"/>
    <s v="N"/>
    <s v="DDP"/>
    <s v="IT-RUTIGLIANO VAT EX."/>
    <n v="43890"/>
    <x v="1"/>
    <n v="2020"/>
    <n v="202054037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673099999999998"/>
    <n v="1037.9078"/>
    <n v="24.3222986012311"/>
    <s v="EUR"/>
    <n v="17.008599976969474"/>
    <n v="922.89121999999998"/>
    <n v="-567.64562999999998"/>
    <n v="-78.711089999999999"/>
    <n v="-28.74607"/>
    <n v="0"/>
    <n v="0"/>
    <n v="0"/>
    <s v=""/>
    <n v="-105.4447"/>
    <n v="33.399030000000003"/>
    <n v="-747.14846"/>
    <n v="-568.72178204821705"/>
    <n v="-748.22461204821707"/>
    <n v="-45.344889999999999"/>
    <n v="-37.167394049984971"/>
    <n v="-59.734180000000002"/>
    <n v="-51.826708959339776"/>
    <n v="-11.8292"/>
    <n v="-12.738693217435765"/>
    <n v="-101.73279622676051"/>
    <n v="-20.758156"/>
    <n v="-20.594585521819013"/>
    <n v="0"/>
    <n v="0"/>
    <n v="0"/>
    <n v="1.085502630112529"/>
    <n v="-46.321762285054959"/>
    <n v="-43.722479791834594"/>
    <n v="123.63332641136878"/>
    <n v="0.11911783147922078"/>
    <x v="0"/>
    <s v="Y"/>
  </r>
  <r>
    <x v="54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1.551600000000001"/>
    <n v="303.60482000000002"/>
    <n v="26.282494257274099"/>
    <s v="GBP"/>
    <n v="20.217291297760092"/>
    <n v="273.12583000000001"/>
    <n v="-153.6617"/>
    <n v="-21.307079999999999"/>
    <n v="-7.7815700000000003"/>
    <n v="0"/>
    <n v="0"/>
    <n v="0"/>
    <s v=""/>
    <n v="-28.543600000000001"/>
    <n v="9.0410199999999996"/>
    <n v="-202.25292999999996"/>
    <n v="-153.95301441245749"/>
    <n v="-202.54424441245749"/>
    <n v="-12.46241"/>
    <n v="-10.214939396312865"/>
    <n v="-16.161999999999999"/>
    <n v="-14.022512240075102"/>
    <n v="-3.1971500000000002"/>
    <n v="-3.4429642765465762"/>
    <n v="-27.680415912934542"/>
    <n v="-6.0720964000000004"/>
    <n v="-6.0242493893257842"/>
    <n v="0"/>
    <n v="0"/>
    <n v="0"/>
    <n v="1.8308696692449336"/>
    <n v="-21.149474071249774"/>
    <n v="-19.962700188254527"/>
    <n v="47.393210097027676"/>
    <n v="0.15610163928565982"/>
    <x v="0"/>
    <s v="Y"/>
  </r>
  <r>
    <x v="60"/>
    <x v="58"/>
    <s v="EUROPE"/>
    <s v="EUROPE INCL TURKEY"/>
    <s v="ES"/>
    <s v="SPAIN"/>
    <s v="Export"/>
    <s v="N"/>
    <s v="DDP"/>
    <s v="ES-OLLERIA (VALENCIA) VAT EX"/>
    <n v="43871"/>
    <x v="1"/>
    <n v="2020"/>
    <n v="202054022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5.3947"/>
    <n v="2716.50839"/>
    <n v="25.7746142857143"/>
    <s v="EUR"/>
    <n v="17.298402045381909"/>
    <n v="2453.4328300000002"/>
    <n v="-1414.94607"/>
    <n v="-194.82503"/>
    <n v="-71.216790000000003"/>
    <n v="0"/>
    <n v="0"/>
    <n v="0"/>
    <s v=""/>
    <n v="-254.51343"/>
    <n v="82.521929999999998"/>
    <n v="-1852.97939"/>
    <n v="-1417.6285483471815"/>
    <n v="-1855.6618683471816"/>
    <n v="-113.38630000000001"/>
    <n v="-92.938218440265516"/>
    <n v="-146.96475000000001"/>
    <n v="-127.50990011969914"/>
    <n v="-29.10811"/>
    <n v="-31.34609977254372"/>
    <n v="-251.79421833250836"/>
    <n v="-54.330167799999998"/>
    <n v="-53.90205600015134"/>
    <n v="0"/>
    <n v="0"/>
    <n v="0"/>
    <n v="1.1813387361707079"/>
    <n v="-124.50684169709092"/>
    <n v="-117.52031014162328"/>
    <n v="437.6299371785355"/>
    <n v="0.1611001603343237"/>
    <x v="0"/>
    <s v="Y"/>
  </r>
  <r>
    <x v="31"/>
    <x v="30"/>
    <s v="EUROPE"/>
    <s v="EUROPE INCL TURKEY"/>
    <s v="ES"/>
    <s v="SPAIN"/>
    <s v="Export"/>
    <s v="N"/>
    <s v="DDP"/>
    <s v="ES- BENIAJAN (MURCIA) VAT EX"/>
    <n v="43889"/>
    <x v="1"/>
    <n v="2020"/>
    <n v="202054035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82.415700000000001"/>
    <n v="2032.5751499999999"/>
    <n v="24.662472053656995"/>
    <s v="EUR"/>
    <n v="17.008601416315155"/>
    <n v="1841.3358800000001"/>
    <n v="-1096.3092300000001"/>
    <n v="-152.01679999999999"/>
    <n v="-55.51802"/>
    <n v="0"/>
    <n v="0"/>
    <n v="0"/>
    <s v=""/>
    <n v="-203.64803000000001"/>
    <n v="64.504390000000001"/>
    <n v="-1442.9876900000002"/>
    <n v="-1098.3876313141154"/>
    <n v="-1445.0660913141155"/>
    <n v="-88.795079999999999"/>
    <n v="-72.781778234767785"/>
    <n v="-115.32008"/>
    <n v="-100.0542775229823"/>
    <n v="-22.817240000000002"/>
    <n v="-24.5715534802526"/>
    <n v="-197.40760923800269"/>
    <n v="-40.651502999999998"/>
    <n v="-40.331176580616422"/>
    <n v="0"/>
    <n v="0"/>
    <n v="0"/>
    <n v="1.1813387361707079"/>
    <n v="-97.360858878624214"/>
    <n v="-91.897587113384077"/>
    <n v="257.87268575388117"/>
    <n v="0.12686993922654283"/>
    <x v="0"/>
    <s v="Y"/>
  </r>
  <r>
    <x v="55"/>
    <x v="53"/>
    <s v="EUROPE"/>
    <s v="EUROPE INCL TURKEY"/>
    <s v="GB"/>
    <s v="UNITED KINGDOM"/>
    <s v="Export"/>
    <s v="N"/>
    <s v="DDP"/>
    <s v="GB- DUNHOLME LINCOLN VAT EXCL"/>
    <n v="43890"/>
    <x v="1"/>
    <n v="2020"/>
    <n v="202054036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7.2453"/>
    <n v="449.76294000000001"/>
    <n v="26.080325086158098"/>
    <s v="GBP"/>
    <n v="20.217299185964389"/>
    <n v="409.18036000000001"/>
    <n v="-229.40021999999999"/>
    <n v="-31.809170000000002"/>
    <n v="-11.617050000000001"/>
    <n v="0"/>
    <n v="0"/>
    <n v="0"/>
    <s v=""/>
    <n v="-42.612909999999999"/>
    <n v="13.497389999999999"/>
    <n v="-301.94195999999999"/>
    <n v="-229.83512076126269"/>
    <n v="-302.37686076126272"/>
    <n v="-18.888500000000001"/>
    <n v="-15.482148540070142"/>
    <n v="-24.138110000000001"/>
    <n v="-20.942763452993393"/>
    <n v="-4.7792300000000001"/>
    <n v="-5.1466831895280771"/>
    <n v="-41.571595182591608"/>
    <n v="-8.9952588000000002"/>
    <n v="-8.9243778034761423"/>
    <n v="0"/>
    <n v="0"/>
    <n v="0"/>
    <n v="1.8308696692449336"/>
    <n v="-31.573896707029654"/>
    <n v="-29.802170570008119"/>
    <n v="67.087935682661424"/>
    <n v="0.14916288052248464"/>
    <x v="0"/>
    <s v="Y"/>
  </r>
  <r>
    <x v="24"/>
    <x v="24"/>
    <s v="EUROPE"/>
    <s v="EUROPE INCL TURKEY"/>
    <s v="DE"/>
    <s v="GERMANY"/>
    <s v="Export"/>
    <s v="N"/>
    <s v="DAP"/>
    <s v="DE- REMSCHEID"/>
    <n v="43872"/>
    <x v="1"/>
    <n v="2020"/>
    <n v="202054023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8.6236999999999995"/>
    <n v="211.83015"/>
    <n v="24.563707248870696"/>
    <s v="EUR"/>
    <n v="17.298400013567193"/>
    <n v="193.5703"/>
    <n v="-114.71407000000001"/>
    <n v="-15.90652"/>
    <n v="-5.8092199999999998"/>
    <n v="0"/>
    <n v="0"/>
    <n v="0"/>
    <s v=""/>
    <n v="-21.309059999999999"/>
    <n v="6.74953"/>
    <n v="-150.98934"/>
    <n v="-114.93154684623208"/>
    <n v="-151.20681684623207"/>
    <n v="-9.1798500000000001"/>
    <n v="-7.5243561572153892"/>
    <n v="-12.06413"/>
    <n v="-10.467108686477989"/>
    <n v="-2.3858899999999998"/>
    <n v="-2.5693301965093003"/>
    <n v="-20.560795040202677"/>
    <n v="-4.2366030000000006"/>
    <n v="-4.2032193420983548"/>
    <n v="0"/>
    <n v="0"/>
    <n v="0"/>
    <n v="1.8112953915464867"/>
    <n v="-15.620068068079435"/>
    <n v="-14.743569259108849"/>
    <n v="21.115749512358047"/>
    <n v="9.9682455553933402E-2"/>
    <x v="0"/>
    <s v="Y"/>
  </r>
  <r>
    <x v="24"/>
    <x v="24"/>
    <s v="EUROPE"/>
    <s v="EUROPE INCL TURKEY"/>
    <s v="DE"/>
    <s v="GERMANY"/>
    <s v="Export"/>
    <s v="N"/>
    <s v="DAP"/>
    <s v="DE-REMSCHEID"/>
    <n v="43889"/>
    <x v="1"/>
    <n v="2020"/>
    <n v="202054036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92"/>
    <n v="146.00201000000001"/>
    <n v="24.6625457018961"/>
    <s v="EUR"/>
    <n v="17.008602339695663"/>
    <n v="130.85346999999999"/>
    <n v="-78.748919999999998"/>
    <n v="-10.919510000000001"/>
    <n v="-3.9878999999999998"/>
    <n v="0"/>
    <n v="0"/>
    <n v="0"/>
    <s v=""/>
    <n v="-14.628310000000001"/>
    <n v="4.6334200000000001"/>
    <n v="-103.65122"/>
    <n v="-78.898213515309692"/>
    <n v="-103.80051351530969"/>
    <n v="-6.2769300000000001"/>
    <n v="-5.1449486531816966"/>
    <n v="-8.28538"/>
    <n v="-7.1885807736464207"/>
    <n v="-1.6400999999999999"/>
    <n v="-1.7661998060660398"/>
    <n v="-14.099729232894157"/>
    <n v="-2.9200402000000003"/>
    <n v="-2.8970308165161445"/>
    <n v="0"/>
    <n v="0"/>
    <n v="0"/>
    <n v="1.8112953915464867"/>
    <n v="-10.722868717955201"/>
    <n v="-10.121169569201665"/>
    <n v="15.08356686607836"/>
    <n v="0.10331067953159247"/>
    <x v="0"/>
    <s v="Y"/>
  </r>
  <r>
    <x v="1"/>
    <x v="1"/>
    <s v="EUROPE"/>
    <s v="EUROPE INCL TURKEY"/>
    <s v="IT"/>
    <s v="ITALY"/>
    <s v="Export"/>
    <s v="Y"/>
    <s v="CIF"/>
    <s v="IT- GENOVA"/>
    <n v="43871"/>
    <x v="1"/>
    <n v="2020"/>
    <n v="202054022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9.923999999999999"/>
    <n v="485.96118999999999"/>
    <n v="24.390750949405902"/>
    <s v="EUR"/>
    <n v="17.298399918909915"/>
    <n v="472.25653"/>
    <n v="-265.03280999999998"/>
    <n v="-36.750059999999998"/>
    <n v="-13.4215"/>
    <n v="0"/>
    <n v="0"/>
    <n v="0"/>
    <s v=""/>
    <n v="-49.231960000000001"/>
    <n v="15.59395"/>
    <n v="-348.84237999999999"/>
    <n v="-265.53526361939316"/>
    <n v="-349.34483361939317"/>
    <n v="-21.437339999999999"/>
    <n v="-17.571330819492665"/>
    <n v="-27.876539999999999"/>
    <n v="-24.186308833123572"/>
    <n v="-5.5147500000000003"/>
    <n v="-5.9387539665280737"/>
    <n v="-47.69639361914431"/>
    <n v="0"/>
    <n v="0"/>
    <n v="0"/>
    <n v="0"/>
    <n v="0"/>
    <n v="1.085502630112529"/>
    <n v="-21.627554402362026"/>
    <n v="-20.413953693837861"/>
    <n v="68.506009067624632"/>
    <n v="0.14097012369984654"/>
    <x v="0"/>
    <s v="N"/>
  </r>
  <r>
    <x v="1"/>
    <x v="1"/>
    <s v="EUROPE"/>
    <s v="EUROPE INCL TURKEY"/>
    <s v="IT"/>
    <s v="ITALY"/>
    <s v="Export"/>
    <s v="Y"/>
    <s v="CIF"/>
    <s v="IT- RAVENNA"/>
    <n v="43871"/>
    <x v="1"/>
    <n v="2020"/>
    <n v="202054022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2466999999999997"/>
    <n v="103.06594"/>
    <n v="24.269654084347799"/>
    <s v="EUR"/>
    <n v="17.298400270451808"/>
    <n v="100.14597000000001"/>
    <n v="-56.490430000000003"/>
    <n v="-7.8330900000000003"/>
    <n v="-2.8607200000000002"/>
    <n v="0"/>
    <n v="0"/>
    <n v="0"/>
    <s v=""/>
    <n v="-10.49352"/>
    <n v="3.32376"/>
    <n v="-74.354000000000013"/>
    <n v="-56.597525498910414"/>
    <n v="-74.461095498910424"/>
    <n v="-4.6753099999999996"/>
    <n v="-3.8321647505559109"/>
    <n v="-5.9430300000000003"/>
    <n v="-5.156305588301791"/>
    <n v="-1.17624"/>
    <n v="-1.2666757270209856"/>
    <n v="-10.255146065878687"/>
    <n v="0"/>
    <n v="0"/>
    <n v="0"/>
    <n v="0"/>
    <n v="0"/>
    <n v="1.085502630112529"/>
    <n v="-4.6098040192988767"/>
    <n v="-4.3511311559737633"/>
    <n v="13.998567279237122"/>
    <n v="0.13582146807410014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5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5568"/>
    <n v="215.74557999999999"/>
    <n v="23.998019248432598"/>
    <s v="EUR"/>
    <n v="17.104800398491427"/>
    <n v="210.41041999999999"/>
    <n v="-100.52197"/>
    <n v="-13.938610000000001"/>
    <n v="-5.0905300000000002"/>
    <n v="0"/>
    <n v="0"/>
    <n v="0"/>
    <s v=""/>
    <n v="-18.67277"/>
    <n v="5.9144899999999998"/>
    <n v="-132.30939000000001"/>
    <n v="-100.7125412264645"/>
    <n v="-132.49996122646451"/>
    <n v="-8.2711299999999994"/>
    <n v="-6.7795146917029054"/>
    <n v="-10.57592"/>
    <n v="-9.1759044456165739"/>
    <n v="-2.0934400000000002"/>
    <n v="-2.2543950503084513"/>
    <n v="-18.209814187627931"/>
    <n v="0"/>
    <n v="0"/>
    <n v="0"/>
    <n v="0"/>
    <n v="0"/>
    <n v="1.085502630112529"/>
    <n v="-8.2029262752343595"/>
    <n v="-7.7426302586626168"/>
    <n v="57.293174327244941"/>
    <n v="0.26555897148504709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6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2137"/>
    <n v="28.233689999999999"/>
    <n v="23.262503089725602"/>
    <s v="EUR"/>
    <n v="17.104802408777253"/>
    <n v="27.357749999999999"/>
    <n v="-16.144839999999999"/>
    <n v="-2.23868"/>
    <n v="-0.81759000000000004"/>
    <n v="0"/>
    <n v="0"/>
    <n v="0"/>
    <s v=""/>
    <n v="-2.9990600000000001"/>
    <n v="0.94991999999999999"/>
    <n v="-21.250249999999998"/>
    <n v="-16.175447656812466"/>
    <n v="-21.280857656812465"/>
    <n v="-1.3108900000000001"/>
    <n v="-1.0744841411278052"/>
    <n v="-1.6984999999999999"/>
    <n v="-1.4736565424927335"/>
    <n v="-0.33617000000000002"/>
    <n v="-0.36201657752894378"/>
    <n v="-2.9101572611494828"/>
    <n v="0"/>
    <n v="0"/>
    <n v="0"/>
    <n v="0"/>
    <n v="0"/>
    <n v="1.085502630112529"/>
    <n v="-1.3174745421675764"/>
    <n v="-1.2435462556821428"/>
    <n v="2.7991288263559091"/>
    <n v="9.9141445073453349E-2"/>
    <x v="0"/>
    <s v="N"/>
  </r>
  <r>
    <x v="1"/>
    <x v="1"/>
    <s v="EUROPE"/>
    <s v="EUROPE INCL TURKEY"/>
    <s v="IT"/>
    <s v="ITALY"/>
    <s v="Export"/>
    <s v="Y"/>
    <s v="CIF"/>
    <s v="IT- RAVENNA"/>
    <n v="43886"/>
    <x v="1"/>
    <n v="2020"/>
    <n v="202054032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6714000000000002"/>
    <n v="110.71228000000001"/>
    <n v="23.700018831505101"/>
    <s v="EUR"/>
    <n v="16.892400015062357"/>
    <n v="107.35914"/>
    <n v="-62.139830000000003"/>
    <n v="-8.61646"/>
    <n v="-3.1468099999999999"/>
    <n v="0"/>
    <n v="0"/>
    <n v="0"/>
    <s v=""/>
    <n v="-11.54298"/>
    <n v="3.65618"/>
    <n v="-81.789900000000003"/>
    <n v="-62.257635725608004"/>
    <n v="-81.907705725607997"/>
    <n v="-5.0822000000000003"/>
    <n v="-4.1656762215286802"/>
    <n v="-6.5368199999999996"/>
    <n v="-5.6714910568721519"/>
    <n v="-1.2935300000000001"/>
    <n v="-1.392983619986955"/>
    <n v="-11.230150898387787"/>
    <n v="0"/>
    <n v="0"/>
    <n v="0"/>
    <n v="0"/>
    <n v="0"/>
    <n v="1.085502630112529"/>
    <n v="-5.0708169863076682"/>
    <n v="-4.7862750093050694"/>
    <n v="12.788148366699154"/>
    <n v="0.1155079487722514"/>
    <x v="0"/>
    <s v="N"/>
  </r>
  <r>
    <x v="1"/>
    <x v="1"/>
    <s v="EUROPE"/>
    <s v="EUROPE INCL TURKEY"/>
    <s v="IT"/>
    <s v="ITALY"/>
    <s v="Export"/>
    <s v="Y"/>
    <s v="CIF"/>
    <s v="IT- RAVENNA"/>
    <n v="43888"/>
    <x v="1"/>
    <n v="2020"/>
    <n v="202054035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311700000000002"/>
    <n v="996.01341000000002"/>
    <n v="23.539905679309697"/>
    <s v="EUR"/>
    <n v="17.008599713454423"/>
    <n v="958.51351999999997"/>
    <n v="-562.83816999999999"/>
    <n v="-78.044470000000004"/>
    <n v="-28.502600000000001"/>
    <n v="0"/>
    <n v="0"/>
    <n v="0"/>
    <s v=""/>
    <n v="-104.55175"/>
    <n v="33.11618"/>
    <n v="-740.82081000000005"/>
    <n v="-563.90520798540695"/>
    <n v="-741.88784798540701"/>
    <n v="-45.685090000000002"/>
    <n v="-37.446242393333144"/>
    <n v="-59.211840000000002"/>
    <n v="-51.373515106878394"/>
    <n v="-11.718730000000001"/>
    <n v="-12.61972968315364"/>
    <n v="-101.43948718336517"/>
    <n v="0"/>
    <n v="0"/>
    <n v="0"/>
    <n v="0"/>
    <n v="0"/>
    <n v="1.085502630112529"/>
    <n v="-45.929461634532295"/>
    <n v="-43.352192557094938"/>
    <n v="109.3338822741329"/>
    <n v="0.1097714962232616"/>
    <x v="0"/>
    <s v="N"/>
  </r>
  <r>
    <x v="1"/>
    <x v="1"/>
    <s v="EUROPE"/>
    <s v="EUROPE INCL TURKEY"/>
    <s v="IT"/>
    <s v="ITALY"/>
    <s v="Export"/>
    <s v="Y"/>
    <s v="CIF"/>
    <s v="IT- TRIESTE"/>
    <n v="43870"/>
    <x v="1"/>
    <n v="2020"/>
    <n v="202054022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5.254300000000001"/>
    <n v="632.74989000000005"/>
    <n v="25.0551243621311"/>
    <s v="EUR"/>
    <n v="17.399400541717988"/>
    <n v="617.74986999999999"/>
    <n v="-356.25952999999998"/>
    <n v="-47.270090000000003"/>
    <n v="-16.987120000000001"/>
    <n v="0"/>
    <n v="0"/>
    <n v="0"/>
    <s v=""/>
    <n v="-52.794890000000002"/>
    <n v="17.509329999999999"/>
    <n v="-455.8023"/>
    <n v="-356.93493275595239"/>
    <n v="-456.47770275595235"/>
    <n v="-25.442530000000001"/>
    <n v="-20.854224988495158"/>
    <n v="-35.11983"/>
    <n v="-30.470749043704789"/>
    <n v="-6.94"/>
    <n v="-7.4735849363443192"/>
    <n v="-58.798558968544263"/>
    <n v="0"/>
    <n v="0"/>
    <n v="0"/>
    <n v="0"/>
    <n v="0"/>
    <n v="1.085502630112529"/>
    <n v="-27.413609071650843"/>
    <n v="-25.875331799352018"/>
    <n v="91.598296476151432"/>
    <n v="0.14476224796522907"/>
    <x v="0"/>
    <s v="N"/>
  </r>
  <r>
    <x v="1"/>
    <x v="1"/>
    <s v="EUROPE"/>
    <s v="EUROPE INCL TURKEY"/>
    <s v="IT"/>
    <s v="ITALY"/>
    <s v="Export"/>
    <s v="Y"/>
    <s v="CIF"/>
    <s v="IT- VENICE"/>
    <n v="43888"/>
    <x v="1"/>
    <n v="2020"/>
    <n v="202054035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6.665099999999999"/>
    <n v="404.76657999999998"/>
    <n v="24.288277898122395"/>
    <s v="EUR"/>
    <n v="17.008600568747287"/>
    <n v="389.75121999999999"/>
    <n v="-221.6823"/>
    <n v="-30.738990000000001"/>
    <n v="-11.226179999999999"/>
    <n v="0"/>
    <n v="0"/>
    <n v="0"/>
    <s v=""/>
    <n v="-41.179279999999999"/>
    <n v="13.04331"/>
    <n v="-291.78343999999998"/>
    <n v="-222.10256899986612"/>
    <n v="-292.20370899986614"/>
    <n v="-18.171669999999999"/>
    <n v="-14.894591638358596"/>
    <n v="-23.312290000000001"/>
    <n v="-20.226263573145676"/>
    <n v="-4.6098600000000003"/>
    <n v="-4.964291102976401"/>
    <n v="-40.085146314480674"/>
    <n v="0"/>
    <n v="0"/>
    <n v="0"/>
    <n v="0"/>
    <n v="0"/>
    <n v="1.085502630112529"/>
    <n v="-18.090009881088307"/>
    <n v="-17.074913657055681"/>
    <n v="55.402811028597476"/>
    <n v="0.13687595213171375"/>
    <x v="0"/>
    <s v="N"/>
  </r>
  <r>
    <x v="25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805399999999999"/>
    <n v="577.54665"/>
    <n v="25.324992444496097"/>
    <s v="EUR"/>
    <n v="17.586801633018286"/>
    <n v="565.99564999999996"/>
    <n v="-355.44020999999998"/>
    <n v="-43.76437"/>
    <n v="-16.243459999999999"/>
    <n v="0"/>
    <n v="0"/>
    <n v="0"/>
    <s v=""/>
    <n v="-32.591439999999999"/>
    <n v="17.979569999999999"/>
    <n v="-430.05990999999995"/>
    <n v="-356.11405947543801"/>
    <n v="-430.73375947543798"/>
    <n v="-23.792380000000001"/>
    <n v="-19.50166298445054"/>
    <n v="-29.8582"/>
    <n v="-25.905641317077741"/>
    <n v="-6.02318"/>
    <n v="-6.4862748295231087"/>
    <n v="-51.893579131051396"/>
    <n v="-11.550933000000001"/>
    <n v="-11.459913757527474"/>
    <n v="0"/>
    <n v="0"/>
    <n v="0"/>
    <n v="1.7775090546302619"/>
    <n v="-40.536804994464973"/>
    <n v="-38.262137487110756"/>
    <n v="45.197260148872395"/>
    <n v="7.8257332371112182E-2"/>
    <x v="0"/>
    <s v="Y"/>
  </r>
  <r>
    <x v="25"/>
    <x v="25"/>
    <s v="EUROPE"/>
    <s v="EUROPE INCL TURKEY"/>
    <s v="FR"/>
    <s v="FRANCE"/>
    <s v="Export"/>
    <s v="N"/>
    <s v="DDP"/>
    <s v="FR- MONSWILLER VAT EXCLUDED"/>
    <n v="43873"/>
    <x v="1"/>
    <n v="2020"/>
    <n v="202054024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214600000000001"/>
    <n v="550.63678000000004"/>
    <n v="24.787152908067501"/>
    <s v="EUR"/>
    <n v="17.213300330033004"/>
    <n v="499.87027999999998"/>
    <n v="-346.23210999999998"/>
    <n v="-42.630609999999997"/>
    <n v="-15.822649999999999"/>
    <n v="0"/>
    <n v="0"/>
    <n v="0"/>
    <s v=""/>
    <n v="-31.747129999999999"/>
    <n v="17.5138"/>
    <n v="-418.9187"/>
    <n v="-346.88850260595558"/>
    <n v="-419.57509260595555"/>
    <n v="-23.042649999999998"/>
    <n v="-18.887139267641537"/>
    <n v="-29.113679999999999"/>
    <n v="-25.259679133376419"/>
    <n v="-5.8852500000000001"/>
    <n v="-6.3377400211268586"/>
    <n v="-50.484558422144815"/>
    <n v="-11.012735600000001"/>
    <n v="-10.925957254747525"/>
    <n v="0"/>
    <n v="0"/>
    <n v="0"/>
    <n v="1.7775090546302619"/>
    <n v="-39.48665264498942"/>
    <n v="-37.270913003989001"/>
    <n v="32.380258713163151"/>
    <n v="5.8805114168296473E-2"/>
    <x v="0"/>
    <s v="Y"/>
  </r>
  <r>
    <x v="25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7.148"/>
    <n v="422.37087000000002"/>
    <n v="24.6309280411907"/>
    <s v="EUR"/>
    <n v="17.104798037831085"/>
    <n v="378.62344999999999"/>
    <n v="-267.26513"/>
    <n v="-32.907609999999998"/>
    <n v="-12.21391"/>
    <n v="0"/>
    <n v="0"/>
    <n v="0"/>
    <s v=""/>
    <n v="-24.506419999999999"/>
    <n v="13.519349999999999"/>
    <n v="-323.37371999999999"/>
    <n v="-267.77181568886277"/>
    <n v="-323.88040568886277"/>
    <n v="-17.812889999999999"/>
    <n v="-14.600514011590651"/>
    <n v="-22.470109999999998"/>
    <n v="-19.495569391834795"/>
    <n v="-4.5408200000000001"/>
    <n v="-4.8899429323704622"/>
    <n v="-38.986026335795906"/>
    <n v="-8.4474174000000009"/>
    <n v="-8.3808532936548907"/>
    <n v="0"/>
    <n v="0"/>
    <n v="0"/>
    <n v="1.7775090546302619"/>
    <n v="-30.480725268799731"/>
    <n v="-28.770340955605921"/>
    <n v="22.353243726080546"/>
    <n v="5.2923260844386699E-2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7.931600000000003"/>
    <n v="1168.6031800000001"/>
    <n v="24.380658640931301"/>
    <s v="EUR"/>
    <n v="16.931000014096799"/>
    <n v="1049.25353"/>
    <n v="-637.59514000000001"/>
    <n v="-88.410449999999997"/>
    <n v="-32.28837"/>
    <n v="0"/>
    <n v="0"/>
    <n v="0"/>
    <s v=""/>
    <n v="-118.43845"/>
    <n v="37.514710000000001"/>
    <n v="-839.21769999999992"/>
    <n v="-638.80390349535935"/>
    <n v="-840.42646349535937"/>
    <n v="-50.038629999999998"/>
    <n v="-41.014665134955656"/>
    <n v="-66.960400000000007"/>
    <n v="-58.096338856597264"/>
    <n v="-13.20271"/>
    <n v="-14.217806134715056"/>
    <n v="-113.32881012626798"/>
    <n v="-23.372063600000001"/>
    <n v="-23.187896007313618"/>
    <n v="0"/>
    <n v="0"/>
    <n v="0"/>
    <n v="1.7775090546302619"/>
    <n v="-85.198853002915868"/>
    <n v="-80.418035604602338"/>
    <n v="111.24197476645678"/>
    <n v="9.5192257449151191E-2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1.014200000000001"/>
    <n v="268.53327999999999"/>
    <n v="24.380643169726397"/>
    <s v="EUR"/>
    <n v="16.931000159080064"/>
    <n v="236.93242000000001"/>
    <n v="-146.51301000000001"/>
    <n v="-20.315840000000001"/>
    <n v="-7.4195399999999996"/>
    <n v="0"/>
    <n v="0"/>
    <n v="0"/>
    <s v=""/>
    <n v="-27.21594"/>
    <n v="8.6205099999999995"/>
    <n v="-192.84382000000002"/>
    <n v="-146.79077180678419"/>
    <n v="-193.12158180678421"/>
    <n v="-12.7247"/>
    <n v="-10.429928026462161"/>
    <n v="-15.44669"/>
    <n v="-13.401893304890836"/>
    <n v="-3.0712700000000002"/>
    <n v="-3.3074059376723652"/>
    <n v="-27.139227269025362"/>
    <n v="-5.3706655999999997"/>
    <n v="-5.3283457359262272"/>
    <n v="0"/>
    <n v="0"/>
    <n v="0"/>
    <n v="1.7775090546302619"/>
    <n v="-19.577840229508631"/>
    <n v="-18.479256435341423"/>
    <n v="24.464868752922772"/>
    <n v="9.1105537283582783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88"/>
    <x v="1"/>
    <n v="2020"/>
    <n v="202054034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2.012499999999999"/>
    <n v="297.50403999999997"/>
    <n v="24.766171734493302"/>
    <s v="GBP"/>
    <n v="20.217300305580689"/>
    <n v="262.46523000000002"/>
    <n v="-159.79266999999999"/>
    <n v="-22.157209999999999"/>
    <n v="-8.0920400000000008"/>
    <n v="0"/>
    <n v="0"/>
    <n v="0"/>
    <s v=""/>
    <n v="-29.682569999999998"/>
    <n v="9.4017999999999997"/>
    <n v="-210.32268999999997"/>
    <n v="-160.09560760758902"/>
    <n v="-210.62562760758902"/>
    <n v="-13.133599999999999"/>
    <n v="-10.765087014101978"/>
    <n v="-16.81232"/>
    <n v="-14.586744399459191"/>
    <n v="-3.3281299999999998"/>
    <n v="-3.5840147311521058"/>
    <n v="-28.935846144713274"/>
    <n v="-5.9500807999999994"/>
    <n v="-5.9031952499698574"/>
    <n v="0"/>
    <n v="0"/>
    <n v="0"/>
    <n v="1.8308696692449336"/>
    <n v="-21.993321901804762"/>
    <n v="-20.759196649070905"/>
    <n v="31.280174348656917"/>
    <n v="0.10514201537786486"/>
    <x v="0"/>
    <s v="Y"/>
  </r>
  <r>
    <x v="29"/>
    <x v="1"/>
    <s v="EUROPE"/>
    <s v="EUROPE INCL TURKEY"/>
    <s v="GB"/>
    <s v="UNITED KINGDOM"/>
    <s v="Export"/>
    <s v="Y"/>
    <s v="CIF"/>
    <s v="GB- FELIXSTOWE PORT"/>
    <n v="43877"/>
    <x v="1"/>
    <n v="2020"/>
    <n v="202054025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6.2697000000000003"/>
    <n v="148.85177999999999"/>
    <n v="23.741458554013498"/>
    <s v="EUR"/>
    <n v="17.10479969772388"/>
    <n v="144.53539000000001"/>
    <n v="-84.708519999999993"/>
    <n v="-11.60721"/>
    <n v="-4.2456100000000001"/>
    <n v="0"/>
    <n v="0"/>
    <n v="0"/>
    <s v=""/>
    <n v="-14.895569999999999"/>
    <n v="4.9103500000000002"/>
    <n v="-110.54656"/>
    <n v="-84.869111824338418"/>
    <n v="-110.70715182433841"/>
    <n v="-6.8319999999999999"/>
    <n v="-5.5999173478973558"/>
    <n v="-8.7208400000000008"/>
    <n v="-7.5663955973107644"/>
    <n v="-1.7281899999999999"/>
    <n v="-1.8610626442566121"/>
    <n v="-15.027375589464732"/>
    <n v="0"/>
    <n v="0"/>
    <n v="0"/>
    <n v="0"/>
    <n v="0"/>
    <n v="1.8308696692449336"/>
    <n v="-11.479003565264961"/>
    <n v="-10.834874941159615"/>
    <n v="12.282377645037233"/>
    <n v="8.2514146925466617E-2"/>
    <x v="0"/>
    <s v="N"/>
  </r>
  <r>
    <x v="58"/>
    <x v="56"/>
    <s v="EUROPE"/>
    <s v="EUROPE INCL TURKEY"/>
    <s v="ES"/>
    <s v="SPAIN"/>
    <s v="Export"/>
    <s v="N"/>
    <s v="DDP"/>
    <s v="ES- OLLERIA - VALENCIA VAT EX"/>
    <n v="43878"/>
    <x v="1"/>
    <n v="2020"/>
    <n v="202054027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3.284799999999997"/>
    <n v="825.52895999999998"/>
    <n v="24.801959193136998"/>
    <s v="EUR"/>
    <n v="17.104799443542781"/>
    <n v="819.23680000000002"/>
    <n v="-449.46359000000001"/>
    <n v="-61.61298"/>
    <n v="-22.5352"/>
    <n v="0"/>
    <n v="0"/>
    <n v="0"/>
    <s v=""/>
    <n v="-79.188140000000004"/>
    <n v="26.067820000000001"/>
    <n v="-586.73208999999997"/>
    <n v="-450.31569056664665"/>
    <n v="-587.58419056664661"/>
    <n v="-36.837580000000003"/>
    <n v="-30.194292051603728"/>
    <n v="-46.340110000000003"/>
    <n v="-40.205714619566059"/>
    <n v="-9.1967300000000005"/>
    <n v="-9.9038246097443636"/>
    <n v="-80.303831280914153"/>
    <n v="-16.510579199999999"/>
    <n v="-16.380478851260495"/>
    <n v="0"/>
    <n v="0"/>
    <n v="0"/>
    <n v="1.1813387361707079"/>
    <n v="-39.320623565694774"/>
    <n v="-37.114200419963261"/>
    <n v="104.14625888121546"/>
    <n v="0.12615700227065985"/>
    <x v="0"/>
    <s v="Y"/>
  </r>
  <r>
    <x v="52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7376999999999998"/>
    <n v="105.92612"/>
    <n v="28.339920568058702"/>
    <s v="USD"/>
    <n v="15.74439954341605"/>
    <n v="101.25649"/>
    <n v="-49.719589999999997"/>
    <n v="-6.8942399999999999"/>
    <n v="-2.5178500000000001"/>
    <n v="0"/>
    <n v="0"/>
    <n v="0"/>
    <s v=""/>
    <n v="-9.2358100000000007"/>
    <n v="2.9253900000000002"/>
    <n v="-65.442100000000011"/>
    <n v="-49.813849227565996"/>
    <n v="-65.536359227565995"/>
    <n v="-4.1068699999999998"/>
    <n v="-3.3662372011942638"/>
    <n v="-5.2219300000000004"/>
    <n v="-4.5306631197757321"/>
    <n v="-1.02979"/>
    <n v="-1.1089658546971204"/>
    <n v="-9.0058661756671157"/>
    <n v="-2.1185223999999998"/>
    <n v="-2.1018288303975203"/>
    <n v="0"/>
    <n v="0"/>
    <n v="0"/>
    <n v="1.9483556312766774"/>
    <n v="-7.2823688430228373"/>
    <n v="-6.8737286508307145"/>
    <n v="22.408337115538654"/>
    <n v="0.21154685091400172"/>
    <x v="0"/>
    <s v="Y"/>
  </r>
  <r>
    <x v="52"/>
    <x v="50"/>
    <s v="MEA"/>
    <s v="REST OF AFRICA"/>
    <s v="KE"/>
    <s v="KENYA"/>
    <s v="Export"/>
    <s v="N"/>
    <s v="CFR"/>
    <s v="KE- MOMBASA ICD EMBAKASI."/>
    <n v="43890"/>
    <x v="1"/>
    <n v="2020"/>
    <n v="202054037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0.6877"/>
    <n v="589.03684999999996"/>
    <n v="28.472805096748296"/>
    <s v="USD"/>
    <n v="15.64440006682317"/>
    <n v="538.14639999999997"/>
    <n v="-275.19180999999998"/>
    <n v="-38.158720000000002"/>
    <n v="-13.935930000000001"/>
    <n v="0"/>
    <n v="0"/>
    <n v="0"/>
    <s v=""/>
    <n v="-51.11891"/>
    <n v="16.191590000000001"/>
    <n v="-362.21377999999993"/>
    <n v="-275.71352322094748"/>
    <n v="-362.73549322094749"/>
    <n v="-22.543099999999999"/>
    <n v="-18.477678097977879"/>
    <n v="-28.945399999999999"/>
    <n v="-25.113675646199102"/>
    <n v="-5.7263400000000004"/>
    <n v="-6.166612156251575"/>
    <n v="-49.757965900428559"/>
    <n v="-11.780737"/>
    <n v="-11.687906943976989"/>
    <n v="0"/>
    <n v="0"/>
    <n v="0"/>
    <n v="1.9483556312766774"/>
    <n v="-40.306996793162519"/>
    <n v="-38.045224659493961"/>
    <n v="126.81025927515296"/>
    <n v="0.21528408498577462"/>
    <x v="0"/>
    <s v="Y"/>
  </r>
  <r>
    <x v="33"/>
    <x v="32"/>
    <s v="EUROPE"/>
    <s v="EUROPE INCL TURKEY"/>
    <s v="GB"/>
    <s v="UNITED KINGDOM"/>
    <s v="Export"/>
    <s v="N"/>
    <s v="DDP"/>
    <s v="WIGAN UK - VAT EXCL"/>
    <n v="43870"/>
    <x v="1"/>
    <n v="2020"/>
    <n v="202054022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8682999999999996"/>
    <n v="125.85661"/>
    <n v="25.852277846181597"/>
    <s v="GBP"/>
    <n v="20.517700391117508"/>
    <n v="114.79161000000001"/>
    <n v="-75.876310000000004"/>
    <n v="-9.3424399999999999"/>
    <n v="-3.4675199999999999"/>
    <n v="0"/>
    <n v="0"/>
    <n v="0"/>
    <s v=""/>
    <n v="-6.9573499999999999"/>
    <n v="3.83813"/>
    <n v="-91.805489999999992"/>
    <n v="-76.020157573384225"/>
    <n v="-91.949337573384227"/>
    <n v="-5.23055"/>
    <n v="-4.2872727874772414"/>
    <n v="-6.3914400000000002"/>
    <n v="-5.5453561212539055"/>
    <n v="-1.2967599999999999"/>
    <n v="-1.3964619599501236"/>
    <n v="-11.22909086868127"/>
    <n v="-2.5171322000000003"/>
    <n v="-2.4972976579723389"/>
    <n v="0.01"/>
    <n v="-1.2585661000000001"/>
    <n v="-1.2572873595868883"/>
    <n v="1.8308696692449336"/>
    <n v="-8.9132228107851095"/>
    <n v="-8.4130694731880862"/>
    <n v="10.510527067187192"/>
    <n v="8.3511919375447913E-2"/>
    <x v="1"/>
    <s v="Y"/>
  </r>
  <r>
    <x v="33"/>
    <x v="32"/>
    <s v="EUROPE"/>
    <s v="EUROPE INCL TURKEY"/>
    <s v="GB"/>
    <s v="UNITED KINGDOM"/>
    <s v="Export"/>
    <s v="N"/>
    <s v="DDP"/>
    <s v="WIGAN UK - VAT EXCL"/>
    <n v="43890"/>
    <x v="1"/>
    <n v="2020"/>
    <n v="202054036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883499999999998"/>
    <n v="1083.7364399999999"/>
    <n v="25.2716469154945"/>
    <s v="GBP"/>
    <n v="20.21729961918297"/>
    <n v="972.06142"/>
    <n v="-570.44452000000001"/>
    <n v="-79.099130000000002"/>
    <n v="-28.887799999999999"/>
    <n v="0"/>
    <n v="0"/>
    <n v="0"/>
    <s v=""/>
    <n v="-105.96434000000001"/>
    <n v="33.563609999999997"/>
    <n v="-750.83217999999999"/>
    <n v="-571.52597823053759"/>
    <n v="-751.91363823053757"/>
    <n v="-46.216099999999997"/>
    <n v="-37.881490067646219"/>
    <n v="-59.998289999999997"/>
    <n v="-52.055856695246604"/>
    <n v="-11.86853"/>
    <n v="-12.781047121693176"/>
    <n v="-102.71839388458599"/>
    <n v="-21.674728799999997"/>
    <n v="-21.503935895550335"/>
    <n v="0.01"/>
    <n v="-10.837364399999998"/>
    <n v="-10.826353316966776"/>
    <n v="1.8308696692449336"/>
    <n v="-78.514099461065101"/>
    <n v="-74.108387887653038"/>
    <n v="122.66573078470617"/>
    <n v="0.11318778833782334"/>
    <x v="1"/>
    <s v="Y"/>
  </r>
  <r>
    <x v="9"/>
    <x v="9"/>
    <s v="MEA"/>
    <s v="EGYPT"/>
    <s v="EG"/>
    <s v="EGYPT"/>
    <s v="Local"/>
    <s v="N"/>
    <s v="DDP"/>
    <s v="EG- 6TH OF OCTOBER"/>
    <n v="43880"/>
    <x v="1"/>
    <n v="2020"/>
    <n v="202054028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3050000000000002"/>
    <n v="86.194400000000002"/>
    <n v="26.08"/>
    <s v="EGP"/>
    <n v="1"/>
    <n v="85.979399999999998"/>
    <n v="-43.963729999999998"/>
    <n v="-6.0961100000000004"/>
    <n v="-2.2263600000000001"/>
    <n v="0"/>
    <n v="0"/>
    <n v="0"/>
    <s v=""/>
    <n v="-8.16662"/>
    <n v="2.5867300000000002"/>
    <n v="-57.86609"/>
    <n v="-44.047077172225677"/>
    <n v="-57.949437172225679"/>
    <n v="-3.5194299999999998"/>
    <n v="-2.8847361111988277"/>
    <n v="-4.6177799999999998"/>
    <n v="-4.0064890837751514"/>
    <n v="-0.91078999999999999"/>
    <n v="-0.98081648763300311"/>
    <n v="-7.8720416826069819"/>
    <n v="0"/>
    <n v="0"/>
    <n v="0"/>
    <n v="0"/>
    <n v="0"/>
    <n v="0.16839578556281615"/>
    <n v="-0.55654807128510742"/>
    <n v="-0.52531813557098905"/>
    <n v="19.847603009596352"/>
    <n v="0.23026557420895499"/>
    <x v="0"/>
    <s v="N"/>
  </r>
  <r>
    <x v="9"/>
    <x v="9"/>
    <s v="MEA"/>
    <s v="EGYPT"/>
    <s v="EG"/>
    <s v="EGYPT"/>
    <s v="Local"/>
    <s v="N"/>
    <s v="DDP"/>
    <s v="EG- 6TH OF OCTOBER"/>
    <n v="43885"/>
    <x v="1"/>
    <n v="2020"/>
    <n v="202054030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065000000000001"/>
    <n v="148.82552000000001"/>
    <n v="26.08"/>
    <s v="EGP"/>
    <n v="1"/>
    <n v="148.48921999999999"/>
    <n v="-75.908940000000001"/>
    <n v="-10.52571"/>
    <n v="-3.84409"/>
    <n v="0"/>
    <n v="0"/>
    <n v="0"/>
    <s v=""/>
    <n v="-14.1007"/>
    <n v="4.46631"/>
    <n v="-99.913129999999995"/>
    <n v="-76.052849433882173"/>
    <n v="-100.05703943388218"/>
    <n v="-6.0767499999999997"/>
    <n v="-4.9808691077042235"/>
    <n v="-7.9731800000000002"/>
    <n v="-6.9177090794655367"/>
    <n v="-1.5726"/>
    <n v="-1.6935100390338724"/>
    <n v="-13.592088226203634"/>
    <n v="0"/>
    <n v="0"/>
    <n v="0"/>
    <n v="0"/>
    <n v="0"/>
    <n v="0.16839578556281615"/>
    <n v="-0.96095055031421039"/>
    <n v="-0.90702812122113441"/>
    <n v="34.269364218693063"/>
    <n v="0.23026537531125751"/>
    <x v="0"/>
    <s v="N"/>
  </r>
  <r>
    <x v="20"/>
    <x v="20"/>
    <s v="EUROPE"/>
    <s v="EUROPE INCL TURKEY"/>
    <s v="RO"/>
    <s v="ROMANIA"/>
    <s v="Export"/>
    <s v="N"/>
    <s v="DAP"/>
    <s v="BUCHAREST"/>
    <n v="43889"/>
    <x v="1"/>
    <n v="2020"/>
    <n v="202054036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1258999999999997"/>
    <n v="129.03286"/>
    <n v="25.172734082397"/>
    <s v="EUR"/>
    <n v="17.008599066509831"/>
    <n v="113.32380000000001"/>
    <n v="-69.964749999999995"/>
    <n v="-7.9446500000000002"/>
    <n v="-2.3603900000000002"/>
    <n v="0"/>
    <n v="0"/>
    <n v="0"/>
    <s v=""/>
    <n v="-11.047700000000001"/>
    <n v="3.4703900000000001"/>
    <n v="-87.847099999999998"/>
    <n v="-70.097390339388312"/>
    <n v="-87.979740339388314"/>
    <n v="-5.7371400000000001"/>
    <n v="-4.7025043637757369"/>
    <n v="-6.2562300000000004"/>
    <n v="-5.4280449048214985"/>
    <n v="-1.2434000000000001"/>
    <n v="-1.3389993530043987"/>
    <n v="-11.469548621601634"/>
    <n v="-2.5806572000000001"/>
    <n v="-2.5603220925740224"/>
    <n v="0.02"/>
    <n v="-2.5806572000000001"/>
    <n v="-2.578035175893338"/>
    <n v="1.9749650584702378"/>
    <n v="-10.123473393212592"/>
    <n v="-9.5554084953438565"/>
    <n v="14.889805275198837"/>
    <n v="0.11539545256300478"/>
    <x v="1"/>
    <s v="Y"/>
  </r>
  <r>
    <x v="15"/>
    <x v="15"/>
    <s v="EUROPE"/>
    <s v="EUROPE INCL TURKEY"/>
    <s v="HU"/>
    <s v="HUNGARY"/>
    <s v="Export"/>
    <s v="N"/>
    <s v="DAP"/>
    <s v="HU- HERCEGHALOM"/>
    <n v="43880"/>
    <x v="1"/>
    <n v="2020"/>
    <n v="202054028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7676999999999996"/>
    <n v="151.59903"/>
    <n v="26.284126590646199"/>
    <s v="EUR"/>
    <n v="16.957501209315183"/>
    <n v="140.80779999999999"/>
    <n v="-78.72484"/>
    <n v="-8.9393899999999995"/>
    <n v="-2.6559400000000002"/>
    <n v="0"/>
    <n v="0"/>
    <n v="0"/>
    <s v=""/>
    <n v="-12.43092"/>
    <n v="3.9049200000000002"/>
    <n v="-98.846170000000001"/>
    <n v="-78.87408786404427"/>
    <n v="-98.995417864044271"/>
    <n v="-6.38429"/>
    <n v="-5.2329473543629401"/>
    <n v="-7.0283199999999999"/>
    <n v="-6.0979274364041975"/>
    <n v="-1.3920600000000001"/>
    <n v="-1.4990891421451689"/>
    <n v="-12.829963932912305"/>
    <n v="-3.0319806000000002"/>
    <n v="-3.0080891466080195"/>
    <n v="0"/>
    <n v="0"/>
    <n v="0"/>
    <n v="1.4657070330941555"/>
    <n v="-8.4537584547771605"/>
    <n v="-7.9793873326641016"/>
    <n v="28.786171723771297"/>
    <n v="0.18988361418784339"/>
    <x v="0"/>
    <s v="Y"/>
  </r>
  <r>
    <x v="22"/>
    <x v="22"/>
    <s v="EUROPE"/>
    <s v="EUROPE INCL TURKEY"/>
    <s v="IT"/>
    <s v="ITALY"/>
    <s v="Export"/>
    <s v="N"/>
    <s v="DDP"/>
    <s v="IT-RUTIGLIANO VAT EX."/>
    <n v="43890"/>
    <x v="1"/>
    <n v="2020"/>
    <n v="202054037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708300000000001"/>
    <n v="503.67345999999998"/>
    <n v="24.322298788408499"/>
    <s v="EUR"/>
    <n v="17.008599976969474"/>
    <n v="447.85838000000001"/>
    <n v="-282.65300999999999"/>
    <n v="-32.095939999999999"/>
    <n v="-9.5358400000000003"/>
    <n v="0"/>
    <n v="0"/>
    <n v="0"/>
    <s v=""/>
    <n v="-44.63176"/>
    <n v="14.02013"/>
    <n v="-354.89641999999998"/>
    <n v="-283.18886828828846"/>
    <n v="-355.43227828828844"/>
    <n v="-22.750229999999998"/>
    <n v="-18.647454280687185"/>
    <n v="-25.277329999999999"/>
    <n v="-21.931176173828586"/>
    <n v="-5.0248799999999996"/>
    <n v="-5.4112200972532909"/>
    <n v="-45.989850551769067"/>
    <n v="-10.0734692"/>
    <n v="-9.9940921024396285"/>
    <n v="0"/>
    <n v="0"/>
    <n v="0"/>
    <n v="1.085502630112529"/>
    <n v="-22.478914115159284"/>
    <n v="-21.217540517873051"/>
    <n v="71.039698539629796"/>
    <n v="0.14104316423507762"/>
    <x v="0"/>
    <s v="Y"/>
  </r>
  <r>
    <x v="54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6026999999999996"/>
    <n v="173.53538"/>
    <n v="26.2824877832075"/>
    <s v="GBP"/>
    <n v="20.217291297760092"/>
    <n v="156.11372"/>
    <n v="-90.122010000000003"/>
    <n v="-10.233560000000001"/>
    <n v="-3.0404200000000001"/>
    <n v="0"/>
    <n v="0"/>
    <n v="0"/>
    <s v=""/>
    <n v="-14.230560000000001"/>
    <n v="4.4702099999999998"/>
    <n v="-113.15634"/>
    <n v="-90.292864808925316"/>
    <n v="-113.32719480892533"/>
    <n v="-7.1249900000000004"/>
    <n v="-5.8400695410707231"/>
    <n v="-8.0545100000000005"/>
    <n v="-6.9882728042821016"/>
    <n v="-1.5990500000000001"/>
    <n v="-1.7219936588561071"/>
    <n v="-14.550336004208932"/>
    <n v="-3.4707076000000003"/>
    <n v="-3.4433590579735132"/>
    <n v="0"/>
    <n v="0"/>
    <n v="0"/>
    <n v="1.8308696692449336"/>
    <n v="-12.088683165123522"/>
    <n v="-11.410343202066221"/>
    <n v="30.804146926826014"/>
    <n v="0.17750931785106883"/>
    <x v="0"/>
    <s v="Y"/>
  </r>
  <r>
    <x v="60"/>
    <x v="58"/>
    <s v="EUROPE"/>
    <s v="EUROPE INCL TURKEY"/>
    <s v="ES"/>
    <s v="SPAIN"/>
    <s v="Export"/>
    <s v="N"/>
    <s v="DDP"/>
    <s v="ES-OLLERIA (VALENCIA) VAT EX"/>
    <n v="43871"/>
    <x v="1"/>
    <n v="2020"/>
    <n v="202054022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4.0084"/>
    <n v="361.06101999999998"/>
    <n v="25.774601244118401"/>
    <s v="EUR"/>
    <n v="17.298402045381909"/>
    <n v="326.09472"/>
    <n v="-191.20430999999999"/>
    <n v="-21.711729999999999"/>
    <n v="-6.4506500000000004"/>
    <n v="0"/>
    <n v="0"/>
    <n v="0"/>
    <s v=""/>
    <n v="-30.191680000000002"/>
    <n v="9.4840900000000001"/>
    <n v="-240.07427999999996"/>
    <n v="-191.56679831834472"/>
    <n v="-240.43676831834472"/>
    <n v="-15.13542"/>
    <n v="-12.40589886207737"/>
    <n v="-17.098120000000002"/>
    <n v="-14.83471086389512"/>
    <n v="-3.3984800000000002"/>
    <n v="-3.6597736216811874"/>
    <n v="-30.900383347653676"/>
    <n v="-7.2212204"/>
    <n v="-7.1643185020723479"/>
    <n v="0"/>
    <n v="0"/>
    <n v="0"/>
    <n v="1.1813387361707079"/>
    <n v="-16.548665551773745"/>
    <n v="-15.620059761903732"/>
    <n v="66.939490070025514"/>
    <n v="0.18539661265573756"/>
    <x v="0"/>
    <s v="Y"/>
  </r>
  <r>
    <x v="31"/>
    <x v="30"/>
    <s v="EUROPE"/>
    <s v="EUROPE INCL TURKEY"/>
    <s v="ES"/>
    <s v="SPAIN"/>
    <s v="Export"/>
    <s v="N"/>
    <s v="DDP"/>
    <s v="ES- BENIAJAN (MURCIA) VAT EX"/>
    <n v="43889"/>
    <x v="1"/>
    <n v="2020"/>
    <n v="202054035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3815999999999997"/>
    <n v="108.06108"/>
    <n v="24.6624703304729"/>
    <s v="EUR"/>
    <n v="17.008601416315155"/>
    <n v="97.894019999999998"/>
    <n v="-59.805590000000002"/>
    <n v="-6.7910700000000004"/>
    <n v="-2.0176599999999998"/>
    <n v="0"/>
    <n v="0"/>
    <n v="0"/>
    <s v=""/>
    <n v="-9.4435000000000002"/>
    <n v="2.9664799999999998"/>
    <n v="-75.091340000000002"/>
    <n v="-59.918970434503358"/>
    <n v="-75.204720434503358"/>
    <n v="-4.7717499999999999"/>
    <n v="-3.9112127641728933"/>
    <n v="-5.3460299999999998"/>
    <n v="-4.6383350520238027"/>
    <n v="-1.06176"/>
    <n v="-1.1433938821344301"/>
    <n v="-9.6929416983311256"/>
    <n v="-2.1612216000000002"/>
    <n v="-2.1441915684997515"/>
    <n v="0"/>
    <n v="0"/>
    <n v="0"/>
    <n v="1.1813387361707079"/>
    <n v="-5.1761538064055737"/>
    <n v="-4.8857009974556265"/>
    <n v="16.133525301210145"/>
    <n v="0.14930005605357771"/>
    <x v="0"/>
    <s v="Y"/>
  </r>
  <r>
    <x v="23"/>
    <x v="23"/>
    <s v="EUROPE"/>
    <s v="EUROPE INCL TURKEY"/>
    <s v="BE"/>
    <s v="BELGIUM"/>
    <s v="Export"/>
    <s v="N"/>
    <s v="DDP"/>
    <s v="HEIST OP DEN BERG VAT EXCLUD"/>
    <n v="43889"/>
    <x v="1"/>
    <n v="2020"/>
    <n v="202054036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7827000000000002"/>
    <n v="92.00394"/>
    <n v="24.322293599809697"/>
    <s v="EUR"/>
    <n v="17.008600117069655"/>
    <n v="75.304209999999998"/>
    <n v="-51.631050000000002"/>
    <n v="-5.8628299999999998"/>
    <n v="-1.74187"/>
    <n v="0"/>
    <n v="0"/>
    <n v="0"/>
    <s v=""/>
    <n v="-8.1527100000000008"/>
    <n v="2.5609999999999999"/>
    <n v="-64.827460000000002"/>
    <n v="-51.728933005298742"/>
    <n v="-64.925343005298743"/>
    <n v="-4.1173400000000004"/>
    <n v="-3.3748190417435158"/>
    <n v="-4.6151900000000001"/>
    <n v="-4.0042419419175976"/>
    <n v="-0.91656000000000004"/>
    <n v="-0.98703011660745665"/>
    <n v="-8.3660911002685694"/>
    <n v="-1.8400788000000001"/>
    <n v="-1.8255793151128699"/>
    <n v="0"/>
    <n v="0"/>
    <n v="0"/>
    <n v="1.3643392545527804"/>
    <n v="-5.1608860981968023"/>
    <n v="-4.8712900158630497"/>
    <n v="12.01563656345677"/>
    <n v="0.13059915220431614"/>
    <x v="0"/>
    <s v="Y"/>
  </r>
  <r>
    <x v="23"/>
    <x v="23"/>
    <s v="EUROPE"/>
    <s v="EUROPE INCL TURKEY"/>
    <s v="BE"/>
    <s v="BELGIUM"/>
    <s v="Export"/>
    <s v="N"/>
    <s v="DDP"/>
    <s v="HEIST OP DEN BERG VAT EXCLUD"/>
    <n v="43889"/>
    <x v="1"/>
    <n v="2020"/>
    <n v="202054036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3.5631"/>
    <n v="329.88587999999999"/>
    <n v="24.322302878245399"/>
    <s v="EUR"/>
    <n v="17.008600058352258"/>
    <n v="326.58706000000001"/>
    <n v="-185.12627000000001"/>
    <n v="-21.021540000000002"/>
    <n v="-6.2455999999999996"/>
    <n v="0"/>
    <n v="0"/>
    <n v="0"/>
    <s v=""/>
    <n v="-29.23199"/>
    <n v="9.18262"/>
    <n v="-232.44277999999997"/>
    <n v="-185.47723546878956"/>
    <n v="-232.79374546878955"/>
    <n v="-14.53476"/>
    <n v="-11.913561866440951"/>
    <n v="-16.542020000000001"/>
    <n v="-14.352226081275038"/>
    <n v="-3.2825899999999999"/>
    <n v="-3.5349733683277371"/>
    <n v="-29.800761316043726"/>
    <n v="-6.5977176000000002"/>
    <n v="-6.5457287902649206"/>
    <n v="0"/>
    <n v="0"/>
    <n v="0"/>
    <n v="1.3643392545527804"/>
    <n v="-18.504669743424817"/>
    <n v="-17.466305446943224"/>
    <n v="43.279338977958574"/>
    <n v="0.13119488162984902"/>
    <x v="0"/>
    <s v="Y"/>
  </r>
  <r>
    <x v="61"/>
    <x v="59"/>
    <s v="EUROPE"/>
    <s v="EUROPE INCL TURKEY"/>
    <s v="FR"/>
    <s v="FRANCE"/>
    <s v="Export"/>
    <s v="N"/>
    <s v="DDP"/>
    <s v="FR-SAINT PAL DE MONS VAT EXCL"/>
    <n v="43878"/>
    <x v="1"/>
    <n v="2020"/>
    <n v="202054026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872299999999999"/>
    <n v="265.935"/>
    <n v="24.459868243822402"/>
    <s v="EUR"/>
    <n v="17.104800038361944"/>
    <n v="253.45653999999999"/>
    <n v="-148.39887999999999"/>
    <n v="-16.85106"/>
    <n v="-5.0065099999999996"/>
    <n v="0"/>
    <n v="0"/>
    <n v="0"/>
    <s v=""/>
    <n v="-23.432680000000001"/>
    <n v="7.3608700000000002"/>
    <n v="-186.32825999999997"/>
    <n v="-148.68021707056832"/>
    <n v="-186.60959707056833"/>
    <n v="-11.771179999999999"/>
    <n v="-9.6483657914552676"/>
    <n v="-13.261620000000001"/>
    <n v="-11.50607776099646"/>
    <n v="-2.6322000000000001"/>
    <n v="-2.8345778486232733"/>
    <n v="-23.989021401075"/>
    <n v="-5.3186999999999998"/>
    <n v="-5.2767896153636569"/>
    <n v="0"/>
    <n v="0"/>
    <n v="0"/>
    <n v="1.7775090546302619"/>
    <n v="-19.325611694656594"/>
    <n v="-18.241181360603814"/>
    <n v="31.818410552389206"/>
    <n v="0.1196473219109527"/>
    <x v="0"/>
    <s v="Y"/>
  </r>
  <r>
    <x v="61"/>
    <x v="59"/>
    <s v="EUROPE"/>
    <s v="EUROPE INCL TURKEY"/>
    <s v="FR"/>
    <s v="FRANCE"/>
    <s v="Export"/>
    <s v="N"/>
    <s v="DDP"/>
    <s v="FR-SAINT PAL DE MONS VAT EXCL"/>
    <n v="43888"/>
    <x v="1"/>
    <n v="2020"/>
    <n v="202054034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823499999999999"/>
    <n v="263.25247999999999"/>
    <n v="24.322306093223094"/>
    <s v="EUR"/>
    <n v="17.008600073479002"/>
    <n v="238.66094000000001"/>
    <n v="-147.73277999999999"/>
    <n v="-16.775410000000001"/>
    <n v="-4.9840499999999999"/>
    <n v="0"/>
    <n v="0"/>
    <n v="0"/>
    <s v=""/>
    <n v="-23.327459999999999"/>
    <n v="7.3278299999999996"/>
    <n v="-185.49186999999998"/>
    <n v="-148.01285426708421"/>
    <n v="-185.77194426708422"/>
    <n v="-11.72194"/>
    <n v="-9.6080057314127529"/>
    <n v="-13.20229"/>
    <n v="-11.454601727634026"/>
    <n v="-2.62053"/>
    <n v="-2.8220105955674897"/>
    <n v="-23.884618054614272"/>
    <n v="-5.2650496000000002"/>
    <n v="-5.2235619707173893"/>
    <n v="0"/>
    <n v="0"/>
    <n v="0"/>
    <n v="1.7775090546302619"/>
    <n v="-19.238869252790639"/>
    <n v="-18.159306352519284"/>
    <n v="30.213049355064822"/>
    <n v="0.11476833705446886"/>
    <x v="0"/>
    <s v="Y"/>
  </r>
  <r>
    <x v="55"/>
    <x v="53"/>
    <s v="EUROPE"/>
    <s v="EUROPE INCL TURKEY"/>
    <s v="GB"/>
    <s v="UNITED KINGDOM"/>
    <s v="Export"/>
    <s v="N"/>
    <s v="DDP"/>
    <s v="GB- DUNHOLME LINCOLN VAT EXCL"/>
    <n v="43890"/>
    <x v="1"/>
    <n v="2020"/>
    <n v="202054036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9644999999999999"/>
    <n v="51.234690000000001"/>
    <n v="26.080260946920998"/>
    <s v="GBP"/>
    <n v="20.217299185964389"/>
    <n v="46.611800000000002"/>
    <n v="-26.813980000000001"/>
    <n v="-3.0447899999999999"/>
    <n v="-0.90461000000000003"/>
    <n v="0"/>
    <n v="0"/>
    <n v="0"/>
    <s v=""/>
    <n v="-4.2340200000000001"/>
    <n v="1.33002"/>
    <n v="-33.667380000000001"/>
    <n v="-26.864814390282987"/>
    <n v="-33.718214390282988"/>
    <n v="-2.1324299999999998"/>
    <n v="-1.747867644932195"/>
    <n v="-2.3965299999999998"/>
    <n v="-2.07928296366212"/>
    <n v="-0.47578999999999999"/>
    <n v="-0.51237132231459126"/>
    <n v="-4.3395219309089059"/>
    <n v="-1.0246938000000001"/>
    <n v="-1.0166193999976545"/>
    <n v="0"/>
    <n v="0"/>
    <n v="0"/>
    <n v="1.8308696692449336"/>
    <n v="-3.5967434652316719"/>
    <n v="-3.3949171127658522"/>
    <n v="8.7654171660445996"/>
    <n v="0.17108363817648939"/>
    <x v="0"/>
    <s v="Y"/>
  </r>
  <r>
    <x v="0"/>
    <x v="0"/>
    <s v="EUROPE"/>
    <s v="EUROPE INCL TURKEY"/>
    <s v="HU"/>
    <s v="HUNGARY"/>
    <s v="Export"/>
    <s v="Y"/>
    <s v="CIP"/>
    <s v="HU- BUDAPEST"/>
    <n v="43873"/>
    <x v="1"/>
    <n v="2020"/>
    <n v="202054024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3.029400000000003"/>
    <n v="1066.57635"/>
    <n v="24.787152179266201"/>
    <s v="EUR"/>
    <n v="17.213300124490409"/>
    <n v="1031.57655"/>
    <n v="-587.31943999999999"/>
    <n v="-66.691569999999999"/>
    <n v="-19.814330000000002"/>
    <n v="0"/>
    <n v="0"/>
    <n v="0"/>
    <s v=""/>
    <n v="-92.739590000000007"/>
    <n v="29.132190000000001"/>
    <n v="-737.43273999999997"/>
    <n v="-588.43288998518472"/>
    <n v="-738.5461899851847"/>
    <n v="-45.8626"/>
    <n v="-37.591740245854403"/>
    <n v="-52.33381"/>
    <n v="-45.40598263177607"/>
    <n v="-10.322699999999999"/>
    <n v="-11.116365305821541"/>
    <n v="-94.114088183452026"/>
    <n v="0"/>
    <n v="0"/>
    <n v="0"/>
    <n v="0"/>
    <n v="0"/>
    <n v="1.4657070330941555"/>
    <n v="-63.068494209821658"/>
    <n v="-59.529491702435408"/>
    <n v="174.3865801289279"/>
    <n v="0.16350126282935853"/>
    <x v="0"/>
    <s v="N"/>
  </r>
  <r>
    <x v="1"/>
    <x v="1"/>
    <s v="EUROPE"/>
    <s v="EUROPE INCL TURKEY"/>
    <s v="IT"/>
    <s v="ITALY"/>
    <s v="Export"/>
    <s v="Y"/>
    <s v="CIF"/>
    <s v="IT- GENOVA"/>
    <n v="43871"/>
    <x v="1"/>
    <n v="2020"/>
    <n v="202054022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8832"/>
    <n v="45.932609999999997"/>
    <n v="24.3907232370433"/>
    <s v="EUR"/>
    <n v="17.298399918909915"/>
    <n v="44.637309999999999"/>
    <n v="-25.70429"/>
    <n v="-2.9187799999999999"/>
    <n v="-0.86719000000000002"/>
    <n v="0"/>
    <n v="0"/>
    <n v="0"/>
    <s v=""/>
    <n v="-4.05877"/>
    <n v="1.27498"/>
    <n v="-32.274050000000003"/>
    <n v="-25.753020621482044"/>
    <n v="-32.322780621482046"/>
    <n v="-1.9998800000000001"/>
    <n v="-1.6392217075106799"/>
    <n v="-2.29677"/>
    <n v="-1.992728959141028"/>
    <n v="-0.45574999999999999"/>
    <n v="-0.49079053814681889"/>
    <n v="-4.122741204798527"/>
    <n v="0"/>
    <n v="0"/>
    <n v="0"/>
    <n v="0"/>
    <n v="0"/>
    <n v="1.085502630112529"/>
    <n v="-2.0442185530279144"/>
    <n v="-1.929510017879716"/>
    <n v="7.5575781558397086"/>
    <n v="0.16453622286736394"/>
    <x v="0"/>
    <s v="N"/>
  </r>
  <r>
    <x v="1"/>
    <x v="1"/>
    <s v="EUROPE"/>
    <s v="EUROPE INCL TURKEY"/>
    <s v="IT"/>
    <s v="ITALY"/>
    <s v="Export"/>
    <s v="Y"/>
    <s v="CIF"/>
    <s v="IT- GENOVA"/>
    <n v="43878"/>
    <x v="1"/>
    <n v="2020"/>
    <n v="202054026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7.024000000000001"/>
    <n v="399.22431999999998"/>
    <n v="23.450676691729296"/>
    <s v="EUR"/>
    <n v="17.104797990885224"/>
    <n v="387.06211999999999"/>
    <n v="-277.13781999999998"/>
    <n v="-26.677710000000001"/>
    <n v="-9.1883700000000008"/>
    <n v="0"/>
    <n v="0"/>
    <n v="0"/>
    <s v=""/>
    <n v="-18.889849999999999"/>
    <n v="9.2888999999999999"/>
    <n v="-322.60485"/>
    <n v="-277.66322249914617"/>
    <n v="-323.1302524991462"/>
    <n v="-18.2149"/>
    <n v="-14.930025541600635"/>
    <n v="-18.581769999999999"/>
    <n v="-16.121958746891494"/>
    <n v="-3.79203"/>
    <n v="-4.0835818856146604"/>
    <n v="-35.135566174106792"/>
    <n v="0"/>
    <n v="0"/>
    <n v="0"/>
    <n v="0"/>
    <n v="0"/>
    <n v="1.085502630112529"/>
    <n v="-18.479596775035695"/>
    <n v="-17.442639413967868"/>
    <n v="23.515861912779123"/>
    <n v="5.8903881188348252E-2"/>
    <x v="0"/>
    <s v="N"/>
  </r>
  <r>
    <x v="1"/>
    <x v="1"/>
    <s v="EUROPE"/>
    <s v="EUROPE INCL TURKEY"/>
    <s v="IT"/>
    <s v="ITALY"/>
    <s v="Export"/>
    <s v="Y"/>
    <s v="CIF"/>
    <s v="IT- RAVENNA"/>
    <n v="43873"/>
    <x v="1"/>
    <n v="2020"/>
    <n v="202054024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7827000000000002"/>
    <n v="85.117360000000005"/>
    <n v="30.588049376017398"/>
    <s v="EUR"/>
    <n v="17.213300712592702"/>
    <n v="83.045910000000006"/>
    <n v="-37.9818"/>
    <n v="-4.3129299999999997"/>
    <n v="-1.28139"/>
    <n v="0"/>
    <n v="0"/>
    <n v="0"/>
    <s v=""/>
    <n v="-5.9974400000000001"/>
    <n v="1.8839699999999999"/>
    <n v="-47.689590000000003"/>
    <n v="-38.053806529610682"/>
    <n v="-47.761596529610685"/>
    <n v="-2.9826700000000002"/>
    <n v="-2.4447753916939412"/>
    <n v="-3.3958300000000001"/>
    <n v="-2.9462979668490434"/>
    <n v="-0.67469000000000001"/>
    <n v="-0.72656383583604445"/>
    <n v="-6.1176371943790286"/>
    <n v="0"/>
    <n v="0"/>
    <n v="0"/>
    <n v="0"/>
    <n v="0"/>
    <n v="1.085502630112529"/>
    <n v="-3.0206281688141345"/>
    <n v="-2.8511297402049101"/>
    <n v="28.38699653580538"/>
    <n v="0.33350419392478076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5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1526999999999998"/>
    <n v="51.660600000000002"/>
    <n v="23.998048961768898"/>
    <s v="EUR"/>
    <n v="17.104800398491427"/>
    <n v="50.140839999999997"/>
    <n v="-29.382770000000001"/>
    <n v="-3.3364799999999999"/>
    <n v="-0.99128000000000005"/>
    <n v="0"/>
    <n v="0"/>
    <n v="0"/>
    <s v=""/>
    <n v="-4.6396199999999999"/>
    <n v="1.4574400000000001"/>
    <n v="-36.892710000000008"/>
    <n v="-29.438474345187668"/>
    <n v="-36.948414345187665"/>
    <n v="-2.3221799999999999"/>
    <n v="-1.9033981362617507"/>
    <n v="-2.6280999999999999"/>
    <n v="-2.2801982686636166"/>
    <n v="-0.52261999999999997"/>
    <n v="-0.56280186735335269"/>
    <n v="-4.7463982722787206"/>
    <n v="0"/>
    <n v="0"/>
    <n v="0"/>
    <n v="0"/>
    <n v="0"/>
    <n v="1.085502630112529"/>
    <n v="-2.3367615118432412"/>
    <n v="-2.2056373276814281"/>
    <n v="7.760150054852188"/>
    <n v="0.15021409071617806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5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7809999999999999"/>
    <n v="54.133949999999999"/>
    <n v="30.395272695438997"/>
    <s v="EUR"/>
    <n v="17.104798514512815"/>
    <n v="52.397469999999998"/>
    <n v="-28.993300000000001"/>
    <n v="-2.7909299999999999"/>
    <n v="-0.96126"/>
    <n v="0"/>
    <n v="0"/>
    <n v="0"/>
    <s v=""/>
    <n v="-1.97627"/>
    <n v="0.97177000000000002"/>
    <n v="-33.749990000000004"/>
    <n v="-29.048265981469061"/>
    <n v="-33.804955981469064"/>
    <n v="-1.9314800000000001"/>
    <n v="-1.5831569612290377"/>
    <n v="-1.94493"/>
    <n v="-1.6874647154491567"/>
    <n v="-0.39732000000000001"/>
    <n v="-0.42786812203289981"/>
    <n v="-3.6984897987110945"/>
    <n v="0"/>
    <n v="0"/>
    <n v="0"/>
    <n v="0"/>
    <n v="0"/>
    <n v="1.085502630112529"/>
    <n v="-1.9332801842304141"/>
    <n v="-1.8247968042925735"/>
    <n v="14.805707415527268"/>
    <n v="0.27350133170639251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6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3386999999999998"/>
    <n v="54.404040000000002"/>
    <n v="23.262502093451698"/>
    <s v="EUR"/>
    <n v="17.104802408777253"/>
    <n v="52.716140000000003"/>
    <n v="-31.92154"/>
    <n v="-3.6247500000000001"/>
    <n v="-1.0769299999999999"/>
    <n v="0"/>
    <n v="0"/>
    <n v="0"/>
    <s v=""/>
    <n v="-5.0404999999999998"/>
    <n v="1.5833600000000001"/>
    <n v="-40.080359999999999"/>
    <n v="-31.982057387675905"/>
    <n v="-40.1408773876759"/>
    <n v="-2.5097200000000002"/>
    <n v="-2.0571171789175868"/>
    <n v="-2.8542000000000001"/>
    <n v="-2.4763676794717462"/>
    <n v="-0.56716999999999995"/>
    <n v="-0.61077711359458309"/>
    <n v="-5.1442619719839158"/>
    <n v="0"/>
    <n v="0"/>
    <n v="0"/>
    <n v="0"/>
    <n v="0"/>
    <n v="1.085502630112529"/>
    <n v="-2.5386650010441714"/>
    <n v="-2.3962112780455032"/>
    <n v="6.7226893622946831"/>
    <n v="0.12356967170626819"/>
    <x v="0"/>
    <s v="N"/>
  </r>
  <r>
    <x v="1"/>
    <x v="1"/>
    <s v="EUROPE"/>
    <s v="EUROPE INCL TURKEY"/>
    <s v="IT"/>
    <s v="ITALY"/>
    <s v="Export"/>
    <s v="Y"/>
    <s v="CIF"/>
    <s v="IT- RAVENNA"/>
    <n v="43886"/>
    <x v="1"/>
    <n v="2020"/>
    <n v="202054032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0821000000000001"/>
    <n v="49.34592"/>
    <n v="23.700067239806"/>
    <s v="EUR"/>
    <n v="16.892400015062357"/>
    <n v="47.85145"/>
    <n v="-28.41911"/>
    <n v="-3.2270599999999998"/>
    <n v="-0.95877000000000001"/>
    <n v="0"/>
    <n v="0"/>
    <n v="0"/>
    <s v=""/>
    <n v="-4.4874700000000001"/>
    <n v="1.40964"/>
    <n v="-35.682769999999998"/>
    <n v="-28.472987422495098"/>
    <n v="-35.736647422495096"/>
    <n v="-2.2762799999999999"/>
    <n v="-1.8657757407306488"/>
    <n v="-2.54088"/>
    <n v="-2.2045242482713792"/>
    <n v="-0.50483999999999996"/>
    <n v="-0.54365484427436106"/>
    <n v="-4.6139548332763889"/>
    <n v="0"/>
    <n v="0"/>
    <n v="0"/>
    <n v="0"/>
    <n v="0"/>
    <n v="1.085502630112529"/>
    <n v="-2.2601250261572967"/>
    <n v="-2.1333011938335584"/>
    <n v="6.8620165503949568"/>
    <n v="0.13905945112371917"/>
    <x v="0"/>
    <s v="N"/>
  </r>
  <r>
    <x v="1"/>
    <x v="1"/>
    <s v="EUROPE"/>
    <s v="EUROPE INCL TURKEY"/>
    <s v="IT"/>
    <s v="ITALY"/>
    <s v="Export"/>
    <s v="Y"/>
    <s v="CIF"/>
    <s v="IT- RAVENNA"/>
    <n v="43887"/>
    <x v="1"/>
    <n v="2020"/>
    <n v="202054032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1436999999999999"/>
    <n v="154.75527"/>
    <n v="30.086371677975002"/>
    <s v="EUR"/>
    <n v="16.930999995460827"/>
    <n v="151.03671"/>
    <n v="-70.207700000000003"/>
    <n v="-7.9722600000000003"/>
    <n v="-2.3685999999999998"/>
    <n v="0"/>
    <n v="0"/>
    <n v="0"/>
    <s v=""/>
    <n v="-11.086"/>
    <n v="3.48244"/>
    <n v="-88.152120000000011"/>
    <n v="-70.340800928048381"/>
    <n v="-88.285220928048375"/>
    <n v="-5.4896000000000003"/>
    <n v="-4.4996057191184606"/>
    <n v="-6.2752800000000004"/>
    <n v="-5.4445731103760977"/>
    <n v="-1.2460599999999999"/>
    <n v="-1.3418638682681845"/>
    <n v="-11.286042697762742"/>
    <n v="0"/>
    <n v="0"/>
    <n v="0"/>
    <n v="0"/>
    <n v="0"/>
    <n v="1.085502630112529"/>
    <n v="-5.5834998785098158"/>
    <n v="-5.2701894004714829"/>
    <n v="49.913816973717402"/>
    <n v="0.32253387541320827"/>
    <x v="0"/>
    <s v="N"/>
  </r>
  <r>
    <x v="1"/>
    <x v="1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4182999999999999"/>
    <n v="103.31568"/>
    <n v="30.224286926249899"/>
    <s v="EUR"/>
    <n v="17.008600139265553"/>
    <n v="100.08422"/>
    <n v="-46.657269999999997"/>
    <n v="-5.2980400000000003"/>
    <n v="-1.5740700000000001"/>
    <n v="0"/>
    <n v="0"/>
    <n v="0"/>
    <s v=""/>
    <n v="-7.3673500000000001"/>
    <n v="2.3142900000000002"/>
    <n v="-58.582439999999998"/>
    <n v="-46.745723630259981"/>
    <n v="-58.670893630259982"/>
    <n v="-3.6488100000000001"/>
    <n v="-2.9907837263146004"/>
    <n v="-4.17035"/>
    <n v="-3.618288820715085"/>
    <n v="-0.82811000000000001"/>
    <n v="-0.89177959965937947"/>
    <n v="-7.5008521466890645"/>
    <n v="0"/>
    <n v="0"/>
    <n v="0"/>
    <n v="0"/>
    <n v="0"/>
    <n v="1.085502630112529"/>
    <n v="-3.7105736405136578"/>
    <n v="-3.5023598630619337"/>
    <n v="33.641574359989022"/>
    <n v="0.32561925121132651"/>
    <x v="0"/>
    <s v="N"/>
  </r>
  <r>
    <x v="1"/>
    <x v="1"/>
    <s v="EUROPE"/>
    <s v="EUROPE INCL TURKEY"/>
    <s v="IT"/>
    <s v="ITALY"/>
    <s v="Export"/>
    <s v="Y"/>
    <s v="CIF"/>
    <s v="IT- TRIESTE"/>
    <n v="43879"/>
    <x v="1"/>
    <n v="2020"/>
    <n v="202054027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0609"/>
    <n v="461.51645000000002"/>
    <n v="23.005769930561399"/>
    <s v="EUR"/>
    <n v="17.016100012019614"/>
    <n v="446.51641999999998"/>
    <n v="-273.81644"/>
    <n v="-31.09253"/>
    <n v="-9.2377099999999999"/>
    <n v="0"/>
    <n v="0"/>
    <n v="0"/>
    <s v=""/>
    <n v="-43.236510000000003"/>
    <n v="13.58183"/>
    <n v="-343.80135999999999"/>
    <n v="-274.33554577157355"/>
    <n v="-344.32046577157359"/>
    <n v="-21.59186"/>
    <n v="-17.697984687847043"/>
    <n v="-24.487490000000001"/>
    <n v="-21.245893345731758"/>
    <n v="-4.8680399999999997"/>
    <n v="-5.2423213852336588"/>
    <n v="-44.186199418812457"/>
    <n v="0"/>
    <n v="0"/>
    <n v="0"/>
    <n v="0"/>
    <n v="0"/>
    <n v="1.085502630112529"/>
    <n v="-21.776159712424434"/>
    <n v="-20.554220219670349"/>
    <n v="52.455564589943613"/>
    <n v="0.11365914387221433"/>
    <x v="0"/>
    <s v="N"/>
  </r>
  <r>
    <x v="1"/>
    <x v="1"/>
    <s v="EUROPE"/>
    <s v="EUROPE INCL TURKEY"/>
    <s v="IT"/>
    <s v="ITALY"/>
    <s v="Export"/>
    <s v="Y"/>
    <s v="CIF"/>
    <s v="TRIESTE"/>
    <n v="43886"/>
    <x v="1"/>
    <n v="2020"/>
    <n v="202054032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4.695699999999999"/>
    <n v="600.72432000000003"/>
    <n v="24.325056314926201"/>
    <s v="EUR"/>
    <n v="16.892400218698743"/>
    <n v="585.81880999999998"/>
    <n v="-337.07801999999998"/>
    <n v="-38.276040000000002"/>
    <n v="-11.371969999999999"/>
    <n v="0"/>
    <n v="0"/>
    <n v="0"/>
    <s v=""/>
    <n v="-53.225679999999997"/>
    <n v="16.719719999999999"/>
    <n v="-423.23199"/>
    <n v="-337.71705812953155"/>
    <n v="-423.87102812953157"/>
    <n v="-25.354949999999999"/>
    <n v="-20.78243916277372"/>
    <n v="-30.04693"/>
    <n v="-26.069387681084013"/>
    <n v="-5.9314499999999999"/>
    <n v="-6.3874921283399866"/>
    <n v="-53.239318972197722"/>
    <n v="0"/>
    <n v="0"/>
    <n v="0"/>
    <n v="0"/>
    <n v="0"/>
    <n v="1.085502630112529"/>
    <n v="-26.807247302469982"/>
    <n v="-25.302995193581197"/>
    <n v="98.310977704689549"/>
    <n v="0.16365406631895565"/>
    <x v="0"/>
    <s v="N"/>
  </r>
  <r>
    <x v="62"/>
    <x v="60"/>
    <s v="EUROPE"/>
    <s v="EUROPE INCL TURKEY"/>
    <s v="IE"/>
    <s v="IRELAND"/>
    <s v="Export"/>
    <s v="N"/>
    <s v="DDP"/>
    <s v="IE-CARNEW WICKLOW VAT EX."/>
    <n v="43889"/>
    <x v="1"/>
    <n v="2020"/>
    <n v="202054036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225100000000001"/>
    <n v="543.52086999999995"/>
    <n v="26.873563467157197"/>
    <s v="EUR"/>
    <n v="17.008600005022565"/>
    <n v="487.65069"/>
    <n v="-276.05763999999999"/>
    <n v="-31.347020000000001"/>
    <n v="-9.3133300000000006"/>
    <n v="0"/>
    <n v="0"/>
    <n v="0"/>
    <s v=""/>
    <n v="-43.590359999999997"/>
    <n v="13.69298"/>
    <n v="-346.61536999999998"/>
    <n v="-276.58099467589517"/>
    <n v="-347.13872467589516"/>
    <n v="-22.364180000000001"/>
    <n v="-18.331024524809585"/>
    <n v="-24.69435"/>
    <n v="-21.425369702740912"/>
    <n v="-4.9119099999999998"/>
    <n v="-5.2895643493773807"/>
    <n v="-45.04595857692788"/>
    <n v="-10.870417399999999"/>
    <n v="-10.784760496171696"/>
    <n v="0"/>
    <n v="0"/>
    <n v="0"/>
    <n v="1.9992092007074909"/>
    <n v="-40.434206005229079"/>
    <n v="-38.165295700178646"/>
    <n v="102.38613055082656"/>
    <n v="0.18837571140704601"/>
    <x v="0"/>
    <s v="Y"/>
  </r>
  <r>
    <x v="25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4752000000000001"/>
    <n v="138.65942999999999"/>
    <n v="25.325011054609799"/>
    <s v="EUR"/>
    <n v="17.586801633018286"/>
    <n v="135.88634999999999"/>
    <n v="-89.132099999999994"/>
    <n v="-8.58"/>
    <n v="-2.95512"/>
    <n v="0"/>
    <n v="0"/>
    <n v="0"/>
    <s v=""/>
    <n v="-6.07531"/>
    <n v="2.9874700000000001"/>
    <n v="-103.75505999999999"/>
    <n v="-89.301078121045137"/>
    <n v="-103.92403812104514"/>
    <n v="-5.7269399999999999"/>
    <n v="-4.6941438314354924"/>
    <n v="-5.9665299999999997"/>
    <n v="-5.1766947132641565"/>
    <n v="-1.21353"/>
    <n v="-1.3068327849858676"/>
    <n v="-11.177671329685516"/>
    <n v="-2.7731885999999997"/>
    <n v="-2.7513363803043749"/>
    <n v="0"/>
    <n v="0"/>
    <n v="0"/>
    <n v="1.7775090546302619"/>
    <n v="-9.7322175759116103"/>
    <n v="-9.1861074644351266"/>
    <n v="11.620276704529827"/>
    <n v="8.3804445932958382E-2"/>
    <x v="0"/>
    <s v="Y"/>
  </r>
  <r>
    <x v="25"/>
    <x v="25"/>
    <s v="EUROPE"/>
    <s v="EUROPE INCL TURKEY"/>
    <s v="FR"/>
    <s v="FRANCE"/>
    <s v="Export"/>
    <s v="N"/>
    <s v="DDP"/>
    <s v="FR- MONSWILLER VAT EXCLUDED"/>
    <n v="43873"/>
    <x v="1"/>
    <n v="2020"/>
    <n v="202054024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5.3665"/>
    <n v="380.89159000000001"/>
    <n v="24.787132725430599"/>
    <s v="EUR"/>
    <n v="17.213300330033004"/>
    <n v="345.77490999999998"/>
    <n v="-250.15491"/>
    <n v="-24.080300000000001"/>
    <n v="-8.2937600000000007"/>
    <n v="0"/>
    <n v="0"/>
    <n v="0"/>
    <s v=""/>
    <n v="-17.050789999999999"/>
    <n v="8.3845200000000002"/>
    <n v="-291.19524000000001"/>
    <n v="-250.62915784855309"/>
    <n v="-291.6694878485531"/>
    <n v="-15.978820000000001"/>
    <n v="-13.097200134210953"/>
    <n v="-16.742419999999999"/>
    <n v="-14.526097597975387"/>
    <n v="-3.40395"/>
    <n v="-3.6656641850243865"/>
    <n v="-31.288961917210724"/>
    <n v="-7.6178318000000003"/>
    <n v="-7.5578046766741949"/>
    <n v="0"/>
    <n v="0"/>
    <n v="0"/>
    <n v="1.7775090546302619"/>
    <n v="-27.314092887975921"/>
    <n v="-25.78139983055274"/>
    <n v="24.593935727009242"/>
    <n v="6.4569385023726153E-2"/>
    <x v="0"/>
    <s v="Y"/>
  </r>
  <r>
    <x v="25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2.5047"/>
    <n v="308.00202999999999"/>
    <n v="24.630900447907202"/>
    <s v="EUR"/>
    <n v="17.104798037831085"/>
    <n v="276.10021999999998"/>
    <n v="-203.56702000000001"/>
    <n v="-19.595680000000002"/>
    <n v="-6.7491399999999997"/>
    <n v="0"/>
    <n v="0"/>
    <n v="0"/>
    <s v=""/>
    <n v="-13.875310000000001"/>
    <n v="6.8230300000000002"/>
    <n v="-236.96412000000007"/>
    <n v="-203.95294575005369"/>
    <n v="-237.35004575005368"/>
    <n v="-13.02774"/>
    <n v="-10.678317802970769"/>
    <n v="-13.62499"/>
    <n v="-11.821345690254972"/>
    <n v="-2.7703700000000002"/>
    <n v="-2.9833711095245263"/>
    <n v="-25.483034602750266"/>
    <n v="-6.1600406000000003"/>
    <n v="-6.1115006050911909"/>
    <n v="0"/>
    <n v="0"/>
    <n v="0"/>
    <n v="1.7775090546302619"/>
    <n v="-22.227217475435037"/>
    <n v="-20.979967491693806"/>
    <n v="18.077481550411044"/>
    <n v="5.8692735078437773E-2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8.613900000000001"/>
    <n v="1185.2377100000001"/>
    <n v="24.380601935552502"/>
    <s v="EUR"/>
    <n v="16.931000014096799"/>
    <n v="1064.18867"/>
    <n v="-663.54376999999999"/>
    <n v="-75.347040000000007"/>
    <n v="-22.38589"/>
    <n v="0"/>
    <n v="0"/>
    <n v="0"/>
    <s v=""/>
    <n v="-104.77557"/>
    <n v="32.913040000000002"/>
    <n v="-833.13923"/>
    <n v="-664.80172734068663"/>
    <n v="-834.39718734068663"/>
    <n v="-50.380969999999998"/>
    <n v="-41.295267550775208"/>
    <n v="-59.185270000000003"/>
    <n v="-51.350462381335838"/>
    <n v="-11.6995"/>
    <n v="-12.599021176190254"/>
    <n v="-105.24475110830129"/>
    <n v="-23.704754200000004"/>
    <n v="-23.517965066145496"/>
    <n v="0"/>
    <n v="0"/>
    <n v="0"/>
    <n v="1.7775090546302619"/>
    <n v="-86.411647430890085"/>
    <n v="-81.562775727882595"/>
    <n v="140.51503075698412"/>
    <n v="0.11855430313382799"/>
    <x v="0"/>
    <s v="Y"/>
  </r>
  <r>
    <x v="63"/>
    <x v="61"/>
    <s v="MEA"/>
    <s v="EGYPT"/>
    <s v="EG"/>
    <s v="EGYPT"/>
    <s v="Local"/>
    <s v="N"/>
    <s v="DDP"/>
    <s v="EG-CAIRO"/>
    <n v="43870"/>
    <x v="1"/>
    <n v="2020"/>
    <n v="202054022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7.5983999999999998"/>
    <n v="220.3536"/>
    <n v="29"/>
    <s v="EGP"/>
    <n v="1"/>
    <n v="214.04652999999999"/>
    <n v="-120.30231999999999"/>
    <n v="-11.95224"/>
    <n v="-3.7605900000000001"/>
    <n v="0"/>
    <n v="0"/>
    <n v="0"/>
    <s v=""/>
    <n v="-13.09684"/>
    <n v="3.40028"/>
    <n v="-145.71170999999998"/>
    <n v="-120.53039114374026"/>
    <n v="-145.93978114374028"/>
    <n v="-7.4449300000000003"/>
    <n v="-6.102311572143071"/>
    <n v="-10.16264"/>
    <n v="-8.8173334854273495"/>
    <n v="-2.0040300000000002"/>
    <n v="-2.1581107233403611"/>
    <n v="-17.077755780910781"/>
    <n v="0"/>
    <n v="0"/>
    <n v="0"/>
    <n v="0"/>
    <n v="0"/>
    <n v="0.16839578556281615"/>
    <n v="-1.2795385370205021"/>
    <n v="-1.2077389777072929"/>
    <n v="56.128324097641652"/>
    <n v="0.25471934244614863"/>
    <x v="0"/>
    <s v="N"/>
  </r>
  <r>
    <x v="10"/>
    <x v="10"/>
    <s v="EUROPE"/>
    <s v="EUROPE INCL TURKEY"/>
    <s v="GB"/>
    <s v="UNITED KINGDOM"/>
    <s v="Export"/>
    <s v="N"/>
    <s v="DDP"/>
    <s v="GB- HUNTINGDON CAMBS VAT EXC"/>
    <n v="43888"/>
    <x v="1"/>
    <n v="2020"/>
    <n v="202054034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8955000000000002"/>
    <n v="96.476749999999996"/>
    <n v="24.766204595045597"/>
    <s v="GBP"/>
    <n v="20.217300305580689"/>
    <n v="85.114019999999996"/>
    <n v="-53.17069"/>
    <n v="-6.0376700000000003"/>
    <n v="-1.7938099999999999"/>
    <n v="0"/>
    <n v="0"/>
    <n v="0"/>
    <s v=""/>
    <n v="-8.3958300000000001"/>
    <n v="2.6373700000000002"/>
    <n v="-66.760629999999992"/>
    <n v="-53.271491880477114"/>
    <n v="-66.861431880477113"/>
    <n v="-4.2816400000000003"/>
    <n v="-3.509489185224127"/>
    <n v="-4.75509"/>
    <n v="-4.1256223071190892"/>
    <n v="-0.94530999999999998"/>
    <n v="-1.0179905729359722"/>
    <n v="-8.6531020652791888"/>
    <n v="-1.929535"/>
    <n v="-1.9143306165944149"/>
    <n v="0"/>
    <n v="0"/>
    <n v="0"/>
    <n v="1.8308696692449336"/>
    <n v="-7.1321527965436387"/>
    <n v="-6.7319417728579163"/>
    <n v="12.315943664791362"/>
    <n v="0.12765711598692289"/>
    <x v="0"/>
    <s v="Y"/>
  </r>
  <r>
    <x v="47"/>
    <x v="45"/>
    <s v="EUROPE"/>
    <s v="EUROPE INCL TURKEY"/>
    <s v="DE"/>
    <s v="GERMANY"/>
    <s v="Export"/>
    <s v="N"/>
    <s v="DAP"/>
    <s v="DE- OSNABRÜCK"/>
    <n v="43879"/>
    <x v="1"/>
    <n v="2020"/>
    <n v="202054027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178900000000001"/>
    <n v="259.80777999999998"/>
    <n v="25.524149957264498"/>
    <s v="EUR"/>
    <n v="17.016099971509693"/>
    <n v="237.6472"/>
    <n v="-165.70478"/>
    <n v="-15.951000000000001"/>
    <n v="-5.4938599999999997"/>
    <n v="0"/>
    <n v="0"/>
    <n v="0"/>
    <s v=""/>
    <n v="-11.29452"/>
    <n v="5.55396"/>
    <n v="-192.89020000000002"/>
    <n v="-166.0189258842841"/>
    <n v="-193.20434588428409"/>
    <n v="-10.92328"/>
    <n v="-8.9533760491715793"/>
    <n v="-11.112690000000001"/>
    <n v="-9.6416180884271867"/>
    <n v="-2.2688000000000001"/>
    <n v="-2.4432376806308342"/>
    <n v="-21.038231818229601"/>
    <n v="-5.1961556"/>
    <n v="-5.1552108428551549"/>
    <n v="1.7500000000000002E-2"/>
    <n v="-4.5466361500000003"/>
    <n v="-4.5420166330841072"/>
    <n v="1.8112953915464867"/>
    <n v="-18.436994661012534"/>
    <n v="-17.40242785945048"/>
    <n v="18.465546962096536"/>
    <n v="7.1073879935760725E-2"/>
    <x v="1"/>
    <s v="Y"/>
  </r>
  <r>
    <x v="29"/>
    <x v="1"/>
    <s v="EUROPE"/>
    <s v="EUROPE INCL TURKEY"/>
    <s v="GB"/>
    <s v="UNITED KINGDOM"/>
    <s v="Export"/>
    <s v="Y"/>
    <s v="CIF"/>
    <s v="GB- FELIXSTOWE PORT"/>
    <n v="43865"/>
    <x v="1"/>
    <n v="2020"/>
    <n v="202054019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058800000000002"/>
    <n v="512.72828000000004"/>
    <n v="24.347459494368202"/>
    <s v="EUR"/>
    <n v="17.541400132028237"/>
    <n v="498.07226000000003"/>
    <n v="-342.82125000000002"/>
    <n v="-33.000500000000002"/>
    <n v="-11.366059999999999"/>
    <n v="0"/>
    <n v="0"/>
    <n v="0"/>
    <s v=""/>
    <n v="-23.366959999999999"/>
    <n v="11.490449999999999"/>
    <n v="-399.06432000000001"/>
    <n v="-343.47117624070734"/>
    <n v="-399.71424624070733"/>
    <n v="-22.60764"/>
    <n v="-18.530578956530764"/>
    <n v="-22.991320000000002"/>
    <n v="-19.947782831053306"/>
    <n v="-4.6942399999999997"/>
    <n v="-5.0551586961937973"/>
    <n v="-43.53352048377787"/>
    <n v="0"/>
    <n v="0"/>
    <n v="0"/>
    <n v="0"/>
    <n v="0"/>
    <n v="1.8308696692449336"/>
    <n v="-38.555918190695209"/>
    <n v="-36.392405443783929"/>
    <n v="33.088107831730923"/>
    <n v="6.4533416865032139E-2"/>
    <x v="0"/>
    <s v="N"/>
  </r>
  <r>
    <x v="29"/>
    <x v="1"/>
    <s v="EUROPE"/>
    <s v="EUROPE INCL TURKEY"/>
    <s v="GB"/>
    <s v="UNITED KINGDOM"/>
    <s v="Export"/>
    <s v="Y"/>
    <s v="CIF"/>
    <s v="GB- FELIXSTOWE PORT"/>
    <n v="43878"/>
    <x v="1"/>
    <n v="2020"/>
    <n v="202054026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7.4831000000000003"/>
    <n v="177.65969000000001"/>
    <n v="23.741456081035903"/>
    <s v="EUR"/>
    <n v="17.104800058537297"/>
    <n v="172.39689000000001"/>
    <n v="-102.13879"/>
    <n v="-11.598100000000001"/>
    <n v="-3.4458500000000001"/>
    <n v="0"/>
    <n v="0"/>
    <n v="0"/>
    <s v=""/>
    <n v="-16.128019999999999"/>
    <n v="5.0662799999999999"/>
    <n v="-128.24447999999998"/>
    <n v="-102.33242642077349"/>
    <n v="-128.4381164207735"/>
    <n v="-8.0000199999999992"/>
    <n v="-6.5572966600593965"/>
    <n v="-9.1303400000000003"/>
    <n v="-7.9216869450592329"/>
    <n v="-1.8133999999999999"/>
    <n v="-1.952824052387145"/>
    <n v="-16.431807657505772"/>
    <n v="0"/>
    <n v="0"/>
    <n v="0"/>
    <n v="0"/>
    <n v="0"/>
    <n v="1.8308696692449336"/>
    <n v="-13.700580821926764"/>
    <n v="-12.931791420991678"/>
    <n v="19.857974500729064"/>
    <n v="0.11177535264600012"/>
    <x v="0"/>
    <s v="N"/>
  </r>
  <r>
    <x v="5"/>
    <x v="5"/>
    <s v="MEA"/>
    <s v="EGYPT"/>
    <s v="EG"/>
    <s v="EGYPT"/>
    <s v="Local"/>
    <s v="N"/>
    <s v="DDP"/>
    <s v="EG- 6TH OF OCTOBER CITY"/>
    <n v="43865"/>
    <x v="1"/>
    <n v="2020"/>
    <n v="202054020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4529000000000001"/>
    <n v="94.609459999999999"/>
    <n v="27.4"/>
    <s v="EGP"/>
    <n v="1"/>
    <n v="94.350080000000005"/>
    <n v="-47.129480000000001"/>
    <n v="-5.3516700000000004"/>
    <n v="-1.5900099999999999"/>
    <n v="0"/>
    <n v="0"/>
    <n v="0"/>
    <s v=""/>
    <n v="-7.4419199999999996"/>
    <n v="2.3377300000000001"/>
    <n v="-59.175350000000002"/>
    <n v="-47.218828853849907"/>
    <n v="-59.264698853849907"/>
    <n v="-3.7174399999999999"/>
    <n v="-3.0470369944039146"/>
    <n v="-4.2067199999999998"/>
    <n v="-3.6498442451781172"/>
    <n v="-0.83282999999999996"/>
    <n v="-0.89686249892444359"/>
    <n v="-7.5937437385064754"/>
    <n v="0"/>
    <n v="0"/>
    <n v="0"/>
    <n v="0"/>
    <n v="0"/>
    <n v="0.16839578556281615"/>
    <n v="-0.58145380796984791"/>
    <n v="-0.54882632082089811"/>
    <n v="27.202191086822719"/>
    <n v="0.28752083657197408"/>
    <x v="0"/>
    <s v="N"/>
  </r>
  <r>
    <x v="5"/>
    <x v="5"/>
    <s v="MEA"/>
    <s v="EGYPT"/>
    <s v="EG"/>
    <s v="EGYPT"/>
    <s v="Local"/>
    <s v="N"/>
    <s v="DDP"/>
    <s v="EG- 6TH OF OCTOBER CITY"/>
    <n v="43871"/>
    <x v="1"/>
    <n v="2020"/>
    <n v="202054023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4691999999999998"/>
    <n v="67.656080000000003"/>
    <n v="27.4"/>
    <s v="EGP"/>
    <n v="1"/>
    <n v="67.521109999999993"/>
    <n v="-33.702739999999999"/>
    <n v="-3.8270200000000001"/>
    <n v="-1.13703"/>
    <n v="0"/>
    <n v="0"/>
    <n v="0"/>
    <s v=""/>
    <n v="-5.3217699999999999"/>
    <n v="1.6717200000000001"/>
    <n v="-42.316839999999999"/>
    <n v="-33.766634216329166"/>
    <n v="-42.380734216329166"/>
    <n v="-2.6032999999999999"/>
    <n v="-2.1338209648391664"/>
    <n v="-3.0072999999999999"/>
    <n v="-2.6092006595457153"/>
    <n v="-0.59497"/>
    <n v="-0.64071452875746093"/>
    <n v="-5.3837361531423431"/>
    <n v="0"/>
    <n v="0"/>
    <n v="0"/>
    <n v="0"/>
    <n v="0"/>
    <n v="0.16839578556281615"/>
    <n v="-0.4158028737117056"/>
    <n v="-0.39247066273884601"/>
    <n v="19.499138967789648"/>
    <n v="0.28820970661897122"/>
    <x v="0"/>
    <s v="N"/>
  </r>
  <r>
    <x v="5"/>
    <x v="5"/>
    <s v="MEA"/>
    <s v="EGYPT"/>
    <s v="EG"/>
    <s v="EGYPT"/>
    <s v="Local"/>
    <s v="N"/>
    <s v="DDP"/>
    <s v="EG- 6TH OF OCTOBER CITY"/>
    <n v="43872"/>
    <x v="1"/>
    <n v="2020"/>
    <n v="202054023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5840999999999998"/>
    <n v="70.804339999999996"/>
    <n v="27.4"/>
    <s v="EGP"/>
    <n v="1"/>
    <n v="70.589330000000004"/>
    <n v="-35.27102"/>
    <n v="-4.0051199999999998"/>
    <n v="-1.1899500000000001"/>
    <n v="0"/>
    <n v="0"/>
    <n v="0"/>
    <s v=""/>
    <n v="-5.5694299999999997"/>
    <n v="1.74952"/>
    <n v="-44.286000000000001"/>
    <n v="-35.337887387696981"/>
    <n v="-44.352867387696975"/>
    <n v="-2.7614999999999998"/>
    <n v="-2.2634911821162977"/>
    <n v="-3.1479499999999998"/>
    <n v="-2.731231741501325"/>
    <n v="-0.62307999999999997"/>
    <n v="-0.67098577840596796"/>
    <n v="-5.6657087020235908"/>
    <n v="0"/>
    <n v="0"/>
    <n v="0"/>
    <n v="0"/>
    <n v="0"/>
    <n v="0.16839578556281615"/>
    <n v="-0.43515154947287316"/>
    <n v="-0.41073361395733515"/>
    <n v="20.375030296322098"/>
    <n v="0.28776527394114682"/>
    <x v="0"/>
    <s v="N"/>
  </r>
  <r>
    <x v="58"/>
    <x v="56"/>
    <s v="EUROPE"/>
    <s v="EUROPE INCL TURKEY"/>
    <s v="ES"/>
    <s v="SPAIN"/>
    <s v="Export"/>
    <s v="N"/>
    <s v="DDP"/>
    <s v="ES- OLLERIA - VALENCIA VAT EX"/>
    <n v="43878"/>
    <x v="1"/>
    <n v="2020"/>
    <n v="202054027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6031000000000004"/>
    <n v="163.77007"/>
    <n v="24.801999704477197"/>
    <s v="EUR"/>
    <n v="17.104799443542781"/>
    <n v="162.52176"/>
    <n v="-90.127390000000005"/>
    <n v="-10.2342"/>
    <n v="-3.0406"/>
    <n v="0"/>
    <n v="0"/>
    <n v="0"/>
    <s v=""/>
    <n v="-14.23143"/>
    <n v="4.4705000000000004"/>
    <n v="-113.16312000000001"/>
    <n v="-90.298255008419005"/>
    <n v="-113.33398500841901"/>
    <n v="-7.1632999999999996"/>
    <n v="-5.8714707169486422"/>
    <n v="-8.0577699999999997"/>
    <n v="-6.9911012531066667"/>
    <n v="-1.60084"/>
    <n v="-1.7239212837892564"/>
    <n v="-14.586493253844566"/>
    <n v="-3.2754014000000002"/>
    <n v="-3.2495918351603938"/>
    <n v="0"/>
    <n v="0"/>
    <n v="0"/>
    <n v="1.1813387361707079"/>
    <n v="-7.8004978088088022"/>
    <n v="-7.3627835165919411"/>
    <n v="25.237216385984098"/>
    <n v="0.15410151797568444"/>
    <x v="0"/>
    <s v="Y"/>
  </r>
  <r>
    <x v="58"/>
    <x v="56"/>
    <s v="EUROPE"/>
    <s v="EUROPE INCL TURKEY"/>
    <s v="ES"/>
    <s v="SPAIN"/>
    <s v="Export"/>
    <s v="N"/>
    <s v="DDP"/>
    <s v="ES- OLLERIA - VALENCIA VAT EX"/>
    <n v="43881"/>
    <x v="1"/>
    <n v="2020"/>
    <n v="202054029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4.588200000000001"/>
    <n v="848.16612999999995"/>
    <n v="24.521817429103699"/>
    <s v="EUR"/>
    <n v="16.911598226968071"/>
    <n v="789.97820000000002"/>
    <n v="-472.10325"/>
    <n v="-53.608490000000003"/>
    <n v="-15.927289999999999"/>
    <n v="0"/>
    <n v="0"/>
    <n v="0"/>
    <s v=""/>
    <n v="-74.546689999999998"/>
    <n v="23.41724"/>
    <n v="-592.76847999999995"/>
    <n v="-472.99827121148621"/>
    <n v="-593.66350121148616"/>
    <n v="-38.514539999999997"/>
    <n v="-31.56882914114265"/>
    <n v="-42.230800000000002"/>
    <n v="-36.640385466412802"/>
    <n v="-8.3998200000000001"/>
    <n v="-9.0456438357354081"/>
    <n v="-77.254858443290857"/>
    <n v="-16.963322599999998"/>
    <n v="-16.829654715953829"/>
    <n v="0"/>
    <n v="0"/>
    <n v="0"/>
    <n v="1.1813387361707079"/>
    <n v="-40.860380474419678"/>
    <n v="-38.567555970466195"/>
    <n v="121.85055965880289"/>
    <n v="0.14366355286882643"/>
    <x v="0"/>
    <s v="Y"/>
  </r>
  <r>
    <x v="59"/>
    <x v="57"/>
    <s v="MEA"/>
    <s v="EGYPT"/>
    <s v="EG"/>
    <s v="EGYPT"/>
    <s v="Local"/>
    <s v="N"/>
    <s v="DDP"/>
    <s v="EG- SHOPRAMANT"/>
    <n v="43866"/>
    <x v="1"/>
    <n v="2020"/>
    <n v="202054021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5155000000000001"/>
    <n v="41.827800000000003"/>
    <n v="27.6"/>
    <s v="EGP"/>
    <n v="1"/>
    <n v="41.475119999999997"/>
    <n v="-22.795280000000002"/>
    <n v="-2.3626499999999999"/>
    <n v="-0.76143000000000005"/>
    <n v="0"/>
    <n v="0"/>
    <n v="0"/>
    <s v=""/>
    <n v="-2.4274399999999998"/>
    <n v="0.92062999999999995"/>
    <n v="-27.426170000000003"/>
    <n v="-22.838495671829769"/>
    <n v="-27.46938567182977"/>
    <n v="-1.6259300000000001"/>
    <n v="-1.332709838036702"/>
    <n v="-1.7431099999999999"/>
    <n v="-1.5123611750276766"/>
    <n v="-0.34977999999999998"/>
    <n v="-0.37667298833350371"/>
    <n v="-3.2217440013978824"/>
    <n v="0"/>
    <n v="0"/>
    <n v="0"/>
    <n v="0"/>
    <n v="0"/>
    <n v="0.16839578556281615"/>
    <n v="-0.25520381302044787"/>
    <n v="-0.24088339923081206"/>
    <n v="10.89578692754154"/>
    <n v="0.26049151348006683"/>
    <x v="0"/>
    <s v="N"/>
  </r>
  <r>
    <x v="59"/>
    <x v="57"/>
    <s v="MEA"/>
    <s v="EGYPT"/>
    <s v="EG"/>
    <s v="EGYPT"/>
    <s v="Local"/>
    <s v="N"/>
    <s v="DDP"/>
    <s v="EG- SHOPRAMANT"/>
    <n v="43872"/>
    <x v="1"/>
    <n v="2020"/>
    <n v="202054023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1.3789"/>
    <n v="314.05763999999999"/>
    <n v="27.6"/>
    <s v="EGP"/>
    <n v="1"/>
    <n v="311.30763999999999"/>
    <n v="-161.64783"/>
    <n v="-17.67756"/>
    <n v="-5.4306400000000004"/>
    <n v="0"/>
    <n v="0"/>
    <n v="0"/>
    <s v=""/>
    <n v="-22.0061"/>
    <n v="7.38741"/>
    <n v="-199.37472000000002"/>
    <n v="-161.95428465084325"/>
    <n v="-199.68117465084325"/>
    <n v="-12.17582"/>
    <n v="-9.9800330273529827"/>
    <n v="-13.549480000000001"/>
    <n v="-11.755831527450367"/>
    <n v="-2.6950099999999999"/>
    <n v="-2.9022170229535016"/>
    <n v="-24.63808157775685"/>
    <n v="0"/>
    <n v="0"/>
    <n v="0"/>
    <n v="0"/>
    <n v="0"/>
    <n v="0.16839578556281615"/>
    <n v="-1.9161588043407287"/>
    <n v="-1.8086361672764681"/>
    <n v="87.929747604123435"/>
    <n v="0.27997964833501082"/>
    <x v="0"/>
    <s v="N"/>
  </r>
  <r>
    <x v="52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7637999999999998"/>
    <n v="78.325869999999995"/>
    <n v="28.339919675808698"/>
    <s v="USD"/>
    <n v="15.74439954341605"/>
    <n v="74.872810000000001"/>
    <n v="-37.72383"/>
    <n v="-4.2836299999999996"/>
    <n v="-1.27268"/>
    <n v="0"/>
    <n v="0"/>
    <n v="0"/>
    <s v=""/>
    <n v="-5.9567100000000002"/>
    <n v="1.87117"/>
    <n v="-47.365680000000005"/>
    <n v="-37.795347465784232"/>
    <n v="-47.437197465784237"/>
    <n v="-2.9889199999999998"/>
    <n v="-2.4498982669024243"/>
    <n v="-3.3672900000000001"/>
    <n v="-2.9215360252990035"/>
    <n v="-0.66669999999999996"/>
    <n v="-0.71795952119031081"/>
    <n v="-6.0893938133917391"/>
    <n v="-1.5665173999999999"/>
    <n v="-1.5541735289838639"/>
    <n v="0"/>
    <n v="0"/>
    <n v="0"/>
    <n v="1.9483556312766774"/>
    <n v="-5.3848652937224806"/>
    <n v="-5.0827009244096439"/>
    <n v="18.162404267430514"/>
    <n v="0.23188257299191845"/>
    <x v="0"/>
    <s v="Y"/>
  </r>
  <r>
    <x v="8"/>
    <x v="8"/>
    <s v="MEA"/>
    <s v="EGYPT"/>
    <s v="EG"/>
    <s v="EGYPT"/>
    <s v="Local"/>
    <s v="N"/>
    <s v="DDP"/>
    <s v="EG- OBOUR CITY"/>
    <n v="43872"/>
    <x v="1"/>
    <n v="2020"/>
    <n v="202054023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6915"/>
    <n v="99.670500000000004"/>
    <n v="27"/>
    <s v="EGP"/>
    <n v="1"/>
    <n v="97.573790000000002"/>
    <n v="-50.386229999999998"/>
    <n v="-5.7214900000000002"/>
    <n v="-1.69987"/>
    <n v="0"/>
    <n v="0"/>
    <n v="0"/>
    <s v=""/>
    <n v="-7.9561799999999998"/>
    <n v="2.49926"/>
    <n v="-63.264509999999994"/>
    <n v="-50.481753054791128"/>
    <n v="-63.360033054791131"/>
    <n v="-3.9117600000000001"/>
    <n v="-3.2063133320859136"/>
    <n v="-4.4969099999999997"/>
    <n v="-3.9016195716814828"/>
    <n v="-0.89007999999999998"/>
    <n v="-0.95851419022209672"/>
    <n v="-8.0664470939894937"/>
    <n v="0"/>
    <n v="0"/>
    <n v="1.4999999999999999E-2"/>
    <n v="-1.4950574999999999"/>
    <n v="-1.4935384773239753"/>
    <n v="0.16839578556281615"/>
    <n v="-0.62163304240513584"/>
    <n v="-0.58675095233292163"/>
    <n v="26.16373042156248"/>
    <n v="0.26250224912649661"/>
    <x v="1"/>
    <s v="N"/>
  </r>
  <r>
    <x v="8"/>
    <x v="8"/>
    <s v="MEA"/>
    <s v="EGYPT"/>
    <s v="EG"/>
    <s v="EGYPT"/>
    <s v="Local"/>
    <s v="N"/>
    <s v="DDP"/>
    <s v="EG- OBOUR CITY"/>
    <n v="43887"/>
    <x v="1"/>
    <n v="2020"/>
    <n v="202054032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4743999999999999"/>
    <n v="39.808799999999998"/>
    <n v="27"/>
    <s v="EGP"/>
    <n v="1"/>
    <n v="39.025829999999999"/>
    <n v="-20.124459999999999"/>
    <n v="-2.28518"/>
    <n v="-0.67893999999999999"/>
    <n v="0"/>
    <n v="0"/>
    <n v="0"/>
    <s v=""/>
    <n v="-3.1777299999999999"/>
    <n v="0.99822"/>
    <n v="-25.268090000000001"/>
    <n v="-20.162612286750207"/>
    <n v="-25.306242286750205"/>
    <n v="-1.56237"/>
    <n v="-1.2806122463165093"/>
    <n v="-1.79609"/>
    <n v="-1.5583278065385775"/>
    <n v="-0.35549999999999998"/>
    <n v="-0.38283277303608143"/>
    <n v="-3.221772825891168"/>
    <n v="0"/>
    <n v="0"/>
    <n v="1.4999999999999999E-2"/>
    <n v="-0.597132"/>
    <n v="-0.59652529621196515"/>
    <n v="0.16839578556281615"/>
    <n v="-0.2482827462338161"/>
    <n v="-0.2343506986644073"/>
    <n v="10.449908892482252"/>
    <n v="0.26250248418646766"/>
    <x v="1"/>
    <s v="N"/>
  </r>
  <r>
    <x v="37"/>
    <x v="35"/>
    <s v="MEA"/>
    <s v="REST OF AFRICA"/>
    <s v="KE"/>
    <s v="KENYA"/>
    <s v="Export"/>
    <s v="N"/>
    <s v="CFR"/>
    <s v="KE- MOMBASA ICD NAIROBI"/>
    <n v="43890"/>
    <x v="1"/>
    <n v="2020"/>
    <n v="202054036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826799999999999"/>
    <n v="607.81169"/>
    <n v="27.847033575016003"/>
    <s v="USD"/>
    <n v="15.644400062059374"/>
    <n v="550.65549999999996"/>
    <n v="-297.91966000000002"/>
    <n v="-33.829509999999999"/>
    <n v="-10.050890000000001"/>
    <n v="0"/>
    <n v="0"/>
    <n v="0"/>
    <s v=""/>
    <n v="-47.042439999999999"/>
    <n v="14.7774"/>
    <n v="-374.06510000000003"/>
    <n v="-298.48446105785916"/>
    <n v="-374.62990105785917"/>
    <n v="-24.396719999999998"/>
    <n v="-19.997016329009714"/>
    <n v="-26.600940000000001"/>
    <n v="-23.079569777719552"/>
    <n v="-5.2702499999999999"/>
    <n v="-5.6754554770560004"/>
    <n v="-48.752041583785264"/>
    <n v="-12.156233800000001"/>
    <n v="-12.060444897770639"/>
    <n v="0"/>
    <n v="0"/>
    <n v="0"/>
    <n v="1.9483556312766774"/>
    <n v="-42.526368692749777"/>
    <n v="-40.140059532854913"/>
    <n v="132.22924292773001"/>
    <n v="0.21754968702186364"/>
    <x v="0"/>
    <s v="Y"/>
  </r>
  <r>
    <x v="33"/>
    <x v="32"/>
    <s v="EUROPE"/>
    <s v="EUROPE INCL TURKEY"/>
    <s v="GB"/>
    <s v="UNITED KINGDOM"/>
    <s v="Export"/>
    <s v="N"/>
    <s v="DDP"/>
    <s v="WIGAN UK - VAT EXCL"/>
    <n v="43870"/>
    <x v="1"/>
    <n v="2020"/>
    <n v="202054022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5.0656"/>
    <n v="389.48030999999997"/>
    <n v="25.852300819061799"/>
    <s v="GBP"/>
    <n v="20.517700391117508"/>
    <n v="355.23881"/>
    <n v="-245.25452000000001"/>
    <n v="-23.60857"/>
    <n v="-8.1312700000000007"/>
    <n v="0"/>
    <n v="0"/>
    <n v="0"/>
    <s v=""/>
    <n v="-16.716799999999999"/>
    <n v="8.2203700000000008"/>
    <n v="-285.49079"/>
    <n v="-245.71947760749978"/>
    <n v="-285.9557476074998"/>
    <n v="-16.17943"/>
    <n v="-13.261632133502768"/>
    <n v="-16.448429999999998"/>
    <n v="-14.271025306584487"/>
    <n v="-3.3585400000000001"/>
    <n v="-3.6167628173068946"/>
    <n v="-31.149420257394151"/>
    <n v="-7.7896061999999997"/>
    <n v="-7.7282255257736585"/>
    <n v="0.01"/>
    <n v="-3.8948030999999999"/>
    <n v="-3.8908458647581772"/>
    <n v="1.8308696692449336"/>
    <n v="-27.58315008897647"/>
    <n v="-26.035359253797516"/>
    <n v="34.720711490776672"/>
    <n v="8.9146256176022537E-2"/>
    <x v="1"/>
    <s v="Y"/>
  </r>
  <r>
    <x v="33"/>
    <x v="32"/>
    <s v="EUROPE"/>
    <s v="EUROPE INCL TURKEY"/>
    <s v="GB"/>
    <s v="UNITED KINGDOM"/>
    <s v="Export"/>
    <s v="N"/>
    <s v="DDP"/>
    <s v="WIGAN UK - VAT EXCL"/>
    <n v="43885"/>
    <x v="1"/>
    <n v="2020"/>
    <n v="202054031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1.921999999999997"/>
    <n v="1059.53703"/>
    <n v="25.274113038612199"/>
    <s v="GBP"/>
    <n v="20.219199914046271"/>
    <n v="968.34610999999995"/>
    <n v="-572.20424000000003"/>
    <n v="-64.975200000000001"/>
    <n v="-19.304379999999998"/>
    <n v="0"/>
    <n v="0"/>
    <n v="0"/>
    <s v=""/>
    <n v="-90.352919999999997"/>
    <n v="28.382459999999998"/>
    <n v="-718.45428000000004"/>
    <n v="-573.28903433704886"/>
    <n v="-719.53907433704887"/>
    <n v="-44.897730000000003"/>
    <n v="-36.800874869468906"/>
    <n v="-51.142159999999997"/>
    <n v="-44.372080471716323"/>
    <n v="-10.15405"/>
    <n v="-10.934748576784875"/>
    <n v="-92.107703917970099"/>
    <n v="-21.190740599999998"/>
    <n v="-21.023761434174709"/>
    <n v="0.01"/>
    <n v="-10.595370299999999"/>
    <n v="-10.584605090135778"/>
    <n v="1.8308696692449336"/>
    <n v="-76.753718274086097"/>
    <n v="-72.44678808926956"/>
    <n v="143.83509713140097"/>
    <n v="0.13575277980742304"/>
    <x v="1"/>
    <s v="Y"/>
  </r>
  <r>
    <x v="9"/>
    <x v="9"/>
    <s v="MEA"/>
    <s v="EGYPT"/>
    <s v="EG"/>
    <s v="EGYPT"/>
    <s v="Local"/>
    <s v="N"/>
    <s v="DDP"/>
    <s v="EG- 6TH OF OCTOBER"/>
    <n v="43864"/>
    <x v="1"/>
    <n v="2020"/>
    <n v="202054020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1324999999999998"/>
    <n v="87.396749999999997"/>
    <n v="27.9"/>
    <s v="EGP"/>
    <n v="1"/>
    <n v="87.142020000000002"/>
    <n v="-50.994720000000001"/>
    <n v="-4.90883"/>
    <n v="-1.6907099999999999"/>
    <n v="0"/>
    <n v="0"/>
    <n v="0"/>
    <s v=""/>
    <n v="-3.4758399999999998"/>
    <n v="1.7092099999999999"/>
    <n v="-59.360890000000005"/>
    <n v="-51.091396640276884"/>
    <n v="-59.45756664027688"/>
    <n v="-3.3681199999999998"/>
    <n v="-2.7607133515515283"/>
    <n v="-3.4135"/>
    <n v="-2.9616288535760651"/>
    <n v="-0.69421999999999995"/>
    <n v="-0.74759540843068484"/>
    <n v="-6.4699376135582778"/>
    <n v="0"/>
    <n v="0"/>
    <n v="0"/>
    <n v="0"/>
    <n v="0"/>
    <n v="0.16839578556281615"/>
    <n v="-0.52749979827552151"/>
    <n v="-0.49789986677038517"/>
    <n v="20.971345879394452"/>
    <n v="0.23995567202893073"/>
    <x v="0"/>
    <s v="N"/>
  </r>
  <r>
    <x v="9"/>
    <x v="9"/>
    <s v="MEA"/>
    <s v="EGYPT"/>
    <s v="EG"/>
    <s v="EGYPT"/>
    <s v="Local"/>
    <s v="N"/>
    <s v="DDP"/>
    <s v="EG- 6TH OF OCTOBER"/>
    <n v="43872"/>
    <x v="1"/>
    <n v="2020"/>
    <n v="202054023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9798999999999998"/>
    <n v="138.93921"/>
    <n v="27.9"/>
    <s v="EGP"/>
    <n v="1"/>
    <n v="138.72421"/>
    <n v="-81.068979999999996"/>
    <n v="-7.80382"/>
    <n v="-2.6878000000000002"/>
    <n v="0"/>
    <n v="0"/>
    <n v="0"/>
    <s v=""/>
    <n v="-5.5257300000000003"/>
    <n v="2.7172100000000001"/>
    <n v="-94.369119999999995"/>
    <n v="-81.222671923733941"/>
    <n v="-94.52281192373394"/>
    <n v="-5.3544799999999997"/>
    <n v="-4.3888532554112167"/>
    <n v="-5.4266100000000002"/>
    <n v="-4.7082480600862491"/>
    <n v="-1.10364"/>
    <n v="-1.188493844257499"/>
    <n v="-10.285595159754964"/>
    <n v="0"/>
    <n v="0"/>
    <n v="0"/>
    <n v="0"/>
    <n v="0"/>
    <n v="0.16839578556281615"/>
    <n v="-0.83859417252426804"/>
    <n v="-0.79153760463841694"/>
    <n v="33.339265311872687"/>
    <n v="0.23995577139003949"/>
    <x v="0"/>
    <s v="N"/>
  </r>
  <r>
    <x v="9"/>
    <x v="9"/>
    <s v="MEA"/>
    <s v="EGYPT"/>
    <s v="EG"/>
    <s v="EGYPT"/>
    <s v="Local"/>
    <s v="N"/>
    <s v="DDP"/>
    <s v="EG- 6TH OF OCTOBER"/>
    <n v="43872"/>
    <x v="1"/>
    <n v="2020"/>
    <n v="202054023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2286000000000001"/>
    <n v="58.835039999999999"/>
    <n v="26.4"/>
    <s v="EGP"/>
    <n v="1"/>
    <n v="58.620040000000003"/>
    <n v="-30.418749999999999"/>
    <n v="-3.4541200000000001"/>
    <n v="-1.02623"/>
    <n v="0"/>
    <n v="0"/>
    <n v="0"/>
    <s v=""/>
    <n v="-4.80321"/>
    <n v="1.5088200000000001"/>
    <n v="-38.193489999999997"/>
    <n v="-30.476418373341836"/>
    <n v="-38.251158373341838"/>
    <n v="-2.3608199999999999"/>
    <n v="-1.9350697999506783"/>
    <n v="-2.7147999999999999"/>
    <n v="-2.3554211254396664"/>
    <n v="-0.53732999999999997"/>
    <n v="-0.57864285213917754"/>
    <n v="-4.8691337775295223"/>
    <n v="0"/>
    <n v="0"/>
    <n v="0"/>
    <n v="0"/>
    <n v="0"/>
    <n v="0.16839578556281615"/>
    <n v="-0.37528684770529208"/>
    <n v="-0.35422813825522126"/>
    <n v="15.360519710873417"/>
    <n v="0.26107774739123857"/>
    <x v="0"/>
    <s v="N"/>
  </r>
  <r>
    <x v="21"/>
    <x v="21"/>
    <s v="EUROPE"/>
    <s v="EUROPE INCL TURKEY"/>
    <s v="IT"/>
    <s v="ITALY"/>
    <s v="Export"/>
    <s v="N"/>
    <s v="DDP"/>
    <s v="IT- RHO VAT EXCLUDED"/>
    <n v="43871"/>
    <x v="1"/>
    <n v="2020"/>
    <n v="2020540228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2.244199999999999"/>
    <n v="538.70469000000003"/>
    <n v="24.217760429372998"/>
    <s v="EUR"/>
    <n v="17.298400306695015"/>
    <n v="482.88413000000003"/>
    <n v="-356.93052999999998"/>
    <n v="-26.902650000000001"/>
    <n v="-10.003270000000001"/>
    <n v="0"/>
    <n v="0"/>
    <n v="0"/>
    <s v=""/>
    <n v="-10.959860000000001"/>
    <n v="7.1825599999999996"/>
    <n v="-397.61374999999992"/>
    <n v="-357.60720484893824"/>
    <n v="-398.29042484893824"/>
    <n v="-23.44258"/>
    <n v="-19.214945904782141"/>
    <n v="-37.164679999999997"/>
    <n v="-32.244906583249247"/>
    <n v="-6.8506600000000004"/>
    <n v="-7.3773759913568551"/>
    <n v="-58.837228479388244"/>
    <n v="-10.774093800000001"/>
    <n v="-10.689195908547948"/>
    <n v="0"/>
    <n v="0"/>
    <n v="0"/>
    <n v="1.085502630112529"/>
    <n v="-24.146137604749118"/>
    <n v="-22.791210035960059"/>
    <n v="48.096630727165532"/>
    <n v="8.9281997391122636E-2"/>
    <x v="0"/>
    <s v="Y"/>
  </r>
  <r>
    <x v="54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.2484"/>
    <n v="32.811059999999998"/>
    <n v="26.282489586670899"/>
    <s v="GBP"/>
    <n v="20.217291297760092"/>
    <n v="29.517060000000001"/>
    <n v="-19.43695"/>
    <n v="-1.4434"/>
    <n v="-0.53541000000000005"/>
    <n v="0"/>
    <n v="0"/>
    <n v="0"/>
    <s v=""/>
    <n v="-0.91183999999999998"/>
    <n v="0.38977000000000001"/>
    <n v="-21.937830000000002"/>
    <n v="-19.473798893831162"/>
    <n v="-21.974678893831161"/>
    <n v="-1.3411299999999999"/>
    <n v="-1.099270660536531"/>
    <n v="-1.9288000000000001"/>
    <n v="-1.6734699671239239"/>
    <n v="-0.35671000000000003"/>
    <n v="-0.3841358044154729"/>
    <n v="-3.1568764320759279"/>
    <n v="-0.65622119999999995"/>
    <n v="-0.65105029679084692"/>
    <n v="0"/>
    <n v="0"/>
    <n v="0"/>
    <n v="1.8308696692449336"/>
    <n v="-2.2856576950853751"/>
    <n v="-2.1574011318793027"/>
    <n v="4.8710532454227593"/>
    <n v="0.14845766169769462"/>
    <x v="0"/>
    <s v="Y"/>
  </r>
  <r>
    <x v="60"/>
    <x v="58"/>
    <s v="EUROPE"/>
    <s v="EUROPE INCL TURKEY"/>
    <s v="ES"/>
    <s v="SPAIN"/>
    <s v="Export"/>
    <s v="N"/>
    <s v="DDP"/>
    <s v="ES-OLLERIA (VALENCIA) VAT EX"/>
    <n v="43871"/>
    <x v="1"/>
    <n v="2020"/>
    <n v="202054022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1.7064"/>
    <n v="301.72836999999998"/>
    <n v="25.774619047618998"/>
    <s v="EUR"/>
    <n v="17.298402045381909"/>
    <n v="272.50842"/>
    <n v="-207.79771"/>
    <n v="-16.38588"/>
    <n v="-6.1360999999999999"/>
    <n v="0"/>
    <n v="0"/>
    <n v="0"/>
    <s v=""/>
    <n v="4.1900500000000003"/>
    <n v="4.2267000000000001"/>
    <n v="-221.90293999999997"/>
    <n v="-208.19165636268286"/>
    <n v="-222.29688636268287"/>
    <n v="-12.79458"/>
    <n v="-10.487205869593172"/>
    <n v="-24.822179999999999"/>
    <n v="-21.536277866312794"/>
    <n v="-4.5358099999999997"/>
    <n v="-4.8845477363285186"/>
    <n v="-36.908031472234491"/>
    <n v="-6.0345674000000002"/>
    <n v="-5.9870161109917959"/>
    <n v="0"/>
    <n v="0"/>
    <n v="0"/>
    <n v="1.1813387361707079"/>
    <n v="-13.829223781108777"/>
    <n v="-13.053215756028518"/>
    <n v="23.48322029806231"/>
    <n v="7.7829009907362412E-2"/>
    <x v="0"/>
    <s v="Y"/>
  </r>
  <r>
    <x v="23"/>
    <x v="23"/>
    <s v="EUROPE"/>
    <s v="EUROPE INCL TURKEY"/>
    <s v="BE"/>
    <s v="BELGIUM"/>
    <s v="Export"/>
    <s v="N"/>
    <s v="DDP"/>
    <s v="HEIST OP DEN BERG VAT EXCLUD"/>
    <n v="43889"/>
    <x v="1"/>
    <n v="2020"/>
    <n v="2020540360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1.6144"/>
    <n v="282.48903000000001"/>
    <n v="24.322321147533597"/>
    <s v="EUR"/>
    <n v="17.008600117069655"/>
    <n v="231.2139"/>
    <n v="-180.82831999999999"/>
    <n v="-13.428610000000001"/>
    <n v="-4.9811800000000002"/>
    <n v="0"/>
    <n v="0"/>
    <n v="0"/>
    <s v=""/>
    <n v="-8.4847300000000008"/>
    <n v="3.6262599999999998"/>
    <n v="-204.09657999999999"/>
    <n v="-181.17113734353111"/>
    <n v="-204.43939734353111"/>
    <n v="-12.3531"/>
    <n v="-10.125342358066572"/>
    <n v="-17.938880000000001"/>
    <n v="-15.564173021484869"/>
    <n v="-3.31528"/>
    <n v="-3.5701767532800566"/>
    <n v="-29.259692132831496"/>
    <n v="-5.6497806000000006"/>
    <n v="-5.6052613607014976"/>
    <n v="0"/>
    <n v="0"/>
    <n v="0"/>
    <n v="1.3643392545527804"/>
    <n v="-15.845981838077812"/>
    <n v="-14.956806186120973"/>
    <n v="28.227872976814936"/>
    <n v="9.9925554549197659E-2"/>
    <x v="0"/>
    <s v="Y"/>
  </r>
  <r>
    <x v="61"/>
    <x v="59"/>
    <s v="EUROPE"/>
    <s v="EUROPE INCL TURKEY"/>
    <s v="FR"/>
    <s v="FRANCE"/>
    <s v="Export"/>
    <s v="N"/>
    <s v="DDP"/>
    <s v="FR-SAINT PAL DE MONS VAT EXCL"/>
    <n v="43878"/>
    <x v="1"/>
    <n v="2020"/>
    <n v="2020540269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33.417200000000001"/>
    <n v="817.38022999999998"/>
    <n v="24.4598710379768"/>
    <s v="EUR"/>
    <n v="17.104800038361944"/>
    <n v="779.02562999999998"/>
    <n v="-520.2817"/>
    <n v="-38.636510000000001"/>
    <n v="-14.331770000000001"/>
    <n v="0"/>
    <n v="0"/>
    <n v="0"/>
    <s v=""/>
    <n v="-24.413630000000001"/>
    <n v="10.43303"/>
    <n v="-587.23058000000003"/>
    <n v="-521.26805872014882"/>
    <n v="-588.21693872014885"/>
    <n v="-36.296849999999999"/>
    <n v="-29.751077281766413"/>
    <n v="-51.636229999999998"/>
    <n v="-44.800746640659149"/>
    <n v="-9.5527800000000003"/>
    <n v="-10.287249669771079"/>
    <n v="-84.839073592196655"/>
    <n v="-16.3476046"/>
    <n v="-16.218788461344154"/>
    <n v="0"/>
    <n v="0"/>
    <n v="0"/>
    <n v="1.7775090546302619"/>
    <n v="-59.399375580390391"/>
    <n v="-56.066260659066607"/>
    <n v="72.039168567243706"/>
    <n v="8.813421945285331E-2"/>
    <x v="0"/>
    <s v="Y"/>
  </r>
  <r>
    <x v="61"/>
    <x v="59"/>
    <s v="EUROPE"/>
    <s v="EUROPE INCL TURKEY"/>
    <s v="FR"/>
    <s v="FRANCE"/>
    <s v="Export"/>
    <s v="N"/>
    <s v="DDP"/>
    <s v="FR-SAINT PAL DE MONS VAT EXCL"/>
    <n v="43888"/>
    <x v="1"/>
    <n v="2020"/>
    <n v="202054034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33.537199999999999"/>
    <n v="815.70183999999995"/>
    <n v="24.322307317337398"/>
    <s v="EUR"/>
    <n v="17.008600073479002"/>
    <n v="739.50347999999997"/>
    <n v="-522.15093999999999"/>
    <n v="-38.775649999999999"/>
    <n v="-14.38336"/>
    <n v="0"/>
    <n v="0"/>
    <n v="0"/>
    <s v=""/>
    <n v="-24.500589999999999"/>
    <n v="10.470890000000001"/>
    <n v="-589.33965000000001"/>
    <n v="-523.14084245650167"/>
    <n v="-590.32955245650169"/>
    <n v="-36.41807"/>
    <n v="-29.850436471009989"/>
    <n v="-51.821280000000002"/>
    <n v="-44.961300154458556"/>
    <n v="-9.5867299999999993"/>
    <n v="-10.323809930374663"/>
    <n v="-85.135546555843206"/>
    <n v="-16.3140368"/>
    <n v="-16.185485169477609"/>
    <n v="0"/>
    <n v="0"/>
    <n v="0"/>
    <n v="1.7775090546302619"/>
    <n v="-59.612676666946015"/>
    <n v="-56.26759264615972"/>
    <n v="67.783663172017725"/>
    <n v="8.3098578240325821E-2"/>
    <x v="0"/>
    <s v="Y"/>
  </r>
  <r>
    <x v="24"/>
    <x v="24"/>
    <s v="EUROPE"/>
    <s v="EUROPE INCL TURKEY"/>
    <s v="DE"/>
    <s v="GERMANY"/>
    <s v="Export"/>
    <s v="N"/>
    <s v="DAP"/>
    <s v="DE- REMSCHEID"/>
    <n v="43872"/>
    <x v="1"/>
    <n v="2020"/>
    <n v="2020540239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.2033999999999998"/>
    <n v="54.123750000000001"/>
    <n v="24.563742398111998"/>
    <s v="EUR"/>
    <n v="17.298400013567193"/>
    <n v="49.458199999999998"/>
    <n v="-34.305619999999998"/>
    <n v="-2.54766"/>
    <n v="-0.94503000000000004"/>
    <n v="0"/>
    <n v="0"/>
    <n v="0"/>
    <s v=""/>
    <n v="-1.6094999999999999"/>
    <n v="0.68803000000000003"/>
    <n v="-38.71978"/>
    <n v="-34.370657166283401"/>
    <n v="-38.784817166283403"/>
    <n v="-2.3343500000000001"/>
    <n v="-1.9133733988677097"/>
    <n v="-3.4056000000000002"/>
    <n v="-2.9547746370993546"/>
    <n v="-0.63039999999999996"/>
    <n v="-0.67886857980856741"/>
    <n v="-5.5470166157756324"/>
    <n v="-1.0824750000000001"/>
    <n v="-1.073945294694338"/>
    <n v="0"/>
    <n v="0"/>
    <n v="0"/>
    <n v="1.8112953915464867"/>
    <n v="-3.9910082657335284"/>
    <n v="-3.7670582818883358"/>
    <n v="4.9509126413582916"/>
    <n v="9.1473939654186778E-2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6.3662000000000001"/>
    <n v="155.21205"/>
    <n v="24.380604072179896"/>
    <s v="EUR"/>
    <n v="16.931000014096799"/>
    <n v="139.36004"/>
    <n v="-99.117059999999995"/>
    <n v="-7.3605799999999997"/>
    <n v="-2.7303199999999999"/>
    <n v="0"/>
    <n v="0"/>
    <n v="0"/>
    <s v=""/>
    <n v="-4.6510300000000004"/>
    <n v="1.9876400000000001"/>
    <n v="-111.87135000000001"/>
    <n v="-99.304967774666125"/>
    <n v="-112.05925777466612"/>
    <n v="-6.7557299999999998"/>
    <n v="-5.537401877153191"/>
    <n v="-9.8296500000000009"/>
    <n v="-8.5284239228223147"/>
    <n v="-1.81524"/>
    <n v="-1.95480552159217"/>
    <n v="-16.020631321567677"/>
    <n v="-3.104241"/>
    <n v="-3.0797801478530649"/>
    <n v="0"/>
    <n v="0"/>
    <n v="0"/>
    <n v="1.7775090546302619"/>
    <n v="-11.315978143587174"/>
    <n v="-10.680997468601493"/>
    <n v="13.371383287311648"/>
    <n v="8.6149131380660507E-2"/>
    <x v="0"/>
    <s v="Y"/>
  </r>
  <r>
    <x v="47"/>
    <x v="45"/>
    <s v="EUROPE"/>
    <s v="EUROPE INCL TURKEY"/>
    <s v="DE"/>
    <s v="GERMANY"/>
    <s v="Export"/>
    <s v="N"/>
    <s v="DAP"/>
    <s v="DE- OSNABRÜCK"/>
    <n v="43879"/>
    <x v="1"/>
    <n v="2020"/>
    <n v="202054027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8.6758000000000006"/>
    <n v="221.44242"/>
    <n v="25.524149934299999"/>
    <s v="EUR"/>
    <n v="17.016099971509693"/>
    <n v="202.55438000000001"/>
    <n v="-172.48519999999999"/>
    <n v="-14.20722"/>
    <n v="-5.3548499999999999"/>
    <n v="0"/>
    <n v="0"/>
    <n v="0"/>
    <s v=""/>
    <n v="12.32788"/>
    <n v="3.5462600000000002"/>
    <n v="-176.17313000000001"/>
    <n v="-172.81220031755223"/>
    <n v="-176.50013031755222"/>
    <n v="-9.3040699999999994"/>
    <n v="-7.6261743265590374"/>
    <n v="-23.270849999999999"/>
    <n v="-20.190309303424804"/>
    <n v="-4.2231899999999998"/>
    <n v="-4.5478918108530202"/>
    <n v="-32.364375440836866"/>
    <n v="-4.4288483999999997"/>
    <n v="-4.3939498834564734"/>
    <n v="1.7500000000000002E-2"/>
    <n v="-3.8752423500000002"/>
    <n v="-3.8713049890592064"/>
    <n v="1.8112953915464867"/>
    <n v="-15.71443655797901"/>
    <n v="-14.832642389945914"/>
    <n v="-10.519983020850681"/>
    <n v="-4.7506629582763235E-2"/>
    <x v="1"/>
    <s v="Y"/>
  </r>
  <r>
    <x v="20"/>
    <x v="20"/>
    <s v="EUROPE"/>
    <s v="EUROPE INCL TURKEY"/>
    <s v="RO"/>
    <s v="ROMANIA"/>
    <s v="Export"/>
    <s v="N"/>
    <s v="DAP"/>
    <s v="BUCHAREST"/>
    <n v="43889"/>
    <x v="1"/>
    <n v="2020"/>
    <n v="2020540364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3.9622999999999999"/>
    <n v="99.742000000000004"/>
    <n v="25.172723004694799"/>
    <s v="EUR"/>
    <n v="17.008599066509831"/>
    <n v="87.598830000000007"/>
    <n v="-71.614680000000007"/>
    <n v="-4.6491600000000002"/>
    <n v="-1.7467699999999999"/>
    <n v="0"/>
    <n v="0"/>
    <n v="0"/>
    <s v=""/>
    <n v="3.9791500000000002"/>
    <n v="0.96633000000000002"/>
    <n v="-73.065129999999996"/>
    <n v="-71.750448304187273"/>
    <n v="-73.200898304187277"/>
    <n v="-4.4896700000000003"/>
    <n v="-3.6800030619634545"/>
    <n v="-6.9893999999999998"/>
    <n v="-6.0641595749771637"/>
    <n v="-1.2873300000000001"/>
    <n v="-1.3863069302743707"/>
    <n v="-11.130469567214989"/>
    <n v="-1.9948400000000002"/>
    <n v="-1.9791210251211835"/>
    <n v="0.02"/>
    <n v="-1.9948400000000002"/>
    <n v="-1.992813183509637"/>
    <n v="1.9749650584702378"/>
    <n v="-7.8254040511766236"/>
    <n v="-7.3862921791492147"/>
    <n v="4.0524057408177034"/>
    <n v="4.0628879918366417E-2"/>
    <x v="1"/>
    <s v="Y"/>
  </r>
  <r>
    <x v="54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0.99570000000000003"/>
    <n v="26.16948"/>
    <n v="26.282494727327499"/>
    <s v="GBP"/>
    <n v="20.217291297760092"/>
    <n v="23.54224"/>
    <n v="-17.996289999999998"/>
    <n v="-1.1682999999999999"/>
    <n v="-0.43896000000000002"/>
    <n v="0"/>
    <n v="0"/>
    <n v="0"/>
    <s v=""/>
    <n v="0.99990999999999997"/>
    <n v="0.24284"/>
    <n v="-18.360799999999998"/>
    <n v="-18.030407666586825"/>
    <n v="-18.394917666586824"/>
    <n v="-1.06741"/>
    <n v="-0.87491331620595958"/>
    <n v="-1.7555099999999999"/>
    <n v="-1.5231196920290955"/>
    <n v="-0.32296000000000002"/>
    <n v="-0.34779092089938923"/>
    <n v="-2.7458239291344446"/>
    <n v="-0.52338960000000001"/>
    <n v="-0.51926538553957513"/>
    <n v="0"/>
    <n v="0"/>
    <n v="0"/>
    <n v="1.8308696692449336"/>
    <n v="-1.8229969296671804"/>
    <n v="-1.720701944098223"/>
    <n v="2.7887710746409331"/>
    <n v="0.10656578100294439"/>
    <x v="0"/>
    <s v="Y"/>
  </r>
  <r>
    <x v="23"/>
    <x v="23"/>
    <s v="EUROPE"/>
    <s v="EUROPE INCL TURKEY"/>
    <s v="BE"/>
    <s v="BELGIUM"/>
    <s v="Export"/>
    <s v="N"/>
    <s v="DDP"/>
    <s v="HEIST OP DEN BERG VAT EXCLUD"/>
    <n v="43889"/>
    <x v="1"/>
    <n v="2020"/>
    <n v="2020540360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6.1776"/>
    <n v="150.25346999999999"/>
    <n v="24.322298167409599"/>
    <s v="EUR"/>
    <n v="17.008600117069655"/>
    <n v="122.98069"/>
    <n v="-111.65401"/>
    <n v="-7.2484599999999997"/>
    <n v="-2.7233900000000002"/>
    <n v="0"/>
    <n v="0"/>
    <n v="0"/>
    <s v=""/>
    <n v="6.2037300000000002"/>
    <n v="1.5066200000000001"/>
    <n v="-113.91550999999998"/>
    <n v="-111.86568553347173"/>
    <n v="-114.12718553347173"/>
    <n v="-6.6380800000000004"/>
    <n v="-5.4409688742286999"/>
    <n v="-10.892849999999999"/>
    <n v="-9.4508799934600951"/>
    <n v="-2.0044300000000002"/>
    <n v="-2.1585414775153664"/>
    <n v="-17.050390345204161"/>
    <n v="-3.0050694"/>
    <n v="-2.9813900019491788"/>
    <n v="0"/>
    <n v="0"/>
    <n v="0"/>
    <n v="1.3643392545527804"/>
    <n v="-8.4283421789252557"/>
    <n v="-7.9553972564558579"/>
    <n v="8.1391068629190642"/>
    <n v="5.4169177343585243E-2"/>
    <x v="0"/>
    <s v="Y"/>
  </r>
  <r>
    <x v="25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8.8901000000000003"/>
    <n v="225.14164"/>
    <n v="25.3249909779863"/>
    <s v="EUR"/>
    <n v="17.586801633018286"/>
    <n v="220.63889"/>
    <n v="-161.61863"/>
    <n v="-10.053850000000001"/>
    <n v="-4.7994500000000002"/>
    <n v="0"/>
    <n v="0"/>
    <n v="0"/>
    <s v=""/>
    <n v="2.1061200000000002"/>
    <n v="2.1083099999999999"/>
    <n v="-172.25750000000002"/>
    <n v="-161.92502929299647"/>
    <n v="-172.56389929299647"/>
    <n v="-9.6224100000000004"/>
    <n v="-7.8871049015780148"/>
    <n v="-16.116949999999999"/>
    <n v="-13.983425853711076"/>
    <n v="-2.97898"/>
    <n v="-3.2080201806442359"/>
    <n v="-25.078550935933325"/>
    <n v="-4.5028328000000002"/>
    <n v="-4.4673512998963769"/>
    <n v="0"/>
    <n v="0"/>
    <n v="0"/>
    <n v="1.7775090546302619"/>
    <n v="-15.802233246568491"/>
    <n v="-14.915512487137404"/>
    <n v="8.1163259840364237"/>
    <n v="3.6049866137762981E-2"/>
    <x v="0"/>
    <s v="Y"/>
  </r>
  <r>
    <x v="25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6.797799999999999"/>
    <n v="413.74527999999998"/>
    <n v="24.630918268230097"/>
    <s v="EUR"/>
    <n v="17.104798037831085"/>
    <n v="370.89089999999999"/>
    <n v="-304.05981000000003"/>
    <n v="-19.52628"/>
    <n v="-7.8331200000000001"/>
    <n v="0"/>
    <n v="0"/>
    <n v="0"/>
    <s v=""/>
    <n v="13.55377"/>
    <n v="4.0677199999999996"/>
    <n v="-313.79772000000003"/>
    <n v="-304.63625165658777"/>
    <n v="-314.37416165658777"/>
    <n v="-18.056719999999999"/>
    <n v="-14.80037171752417"/>
    <n v="-29.831710000000001"/>
    <n v="-25.882658001322291"/>
    <n v="-5.4950200000000002"/>
    <n v="-5.9175070168459305"/>
    <n v="-46.600536735692394"/>
    <n v="-8.2749056000000003"/>
    <n v="-8.2097008551327537"/>
    <n v="0"/>
    <n v="0"/>
    <n v="0"/>
    <n v="1.7775090546302619"/>
    <n v="-29.858241597868211"/>
    <n v="-28.182787106605851"/>
    <n v="16.37809364598121"/>
    <n v="3.9584967944483164E-2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1.9816"/>
    <n v="292.11917"/>
    <n v="24.380639110802399"/>
    <s v="EUR"/>
    <n v="16.931000014096799"/>
    <n v="262.28489000000002"/>
    <n v="-216.55548999999999"/>
    <n v="-14.05855"/>
    <n v="-5.2820999999999998"/>
    <n v="0"/>
    <n v="0"/>
    <n v="0"/>
    <s v=""/>
    <n v="12.03227"/>
    <n v="2.9222100000000002"/>
    <n v="-220.94165999999998"/>
    <n v="-216.9660395080023"/>
    <n v="-221.35220950800229"/>
    <n v="-12.84285"/>
    <n v="-10.526770859403332"/>
    <n v="-21.124639999999999"/>
    <n v="-18.328209563617133"/>
    <n v="-3.8862299999999999"/>
    <n v="-4.1850244938284407"/>
    <n v="-33.040004916848908"/>
    <n v="-5.8423834000000001"/>
    <n v="-5.7963464858128901"/>
    <n v="0"/>
    <n v="0"/>
    <n v="0"/>
    <n v="1.7775090546302619"/>
    <n v="-21.297402488957946"/>
    <n v="-20.102327804623741"/>
    <n v="11.828281284712169"/>
    <n v="4.0491287458855128E-2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7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4.3571999999999997"/>
    <n v="106.23136"/>
    <n v="24.380648122647596"/>
    <s v="EUR"/>
    <n v="16.931000159080064"/>
    <n v="93.730009999999993"/>
    <n v="-78.75206"/>
    <n v="-5.1124999999999998"/>
    <n v="-1.9208799999999999"/>
    <n v="0"/>
    <n v="0"/>
    <n v="0"/>
    <s v=""/>
    <n v="4.3756399999999998"/>
    <n v="1.06267"/>
    <n v="-80.347129999999993"/>
    <n v="-78.901359468174036"/>
    <n v="-80.496429468174028"/>
    <n v="-5.0564799999999996"/>
    <n v="-4.1445945654707286"/>
    <n v="-7.6993"/>
    <n v="-6.6800846733083921"/>
    <n v="-1.42397"/>
    <n v="-1.5334525564562276"/>
    <n v="-12.358131795235348"/>
    <n v="-2.1246271999999999"/>
    <n v="-2.107885525688451"/>
    <n v="0"/>
    <n v="0"/>
    <n v="0"/>
    <n v="1.7775090546302619"/>
    <n v="-7.7449624528349768"/>
    <n v="-7.3103644513509511"/>
    <n v="3.958548759551217"/>
    <n v="3.7263466828921489E-2"/>
    <x v="0"/>
    <s v="Y"/>
  </r>
  <r>
    <x v="49"/>
    <x v="47"/>
    <s v="EUROPE"/>
    <s v="EUROPE INCL TURKEY"/>
    <s v="GB"/>
    <s v="UNITED KINGDOM"/>
    <s v="Export"/>
    <s v="N"/>
    <s v="DDP"/>
    <s v="GB-BRADFORD VAT EXCL"/>
    <n v="43885"/>
    <x v="1"/>
    <n v="2020"/>
    <n v="202054030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5.9775"/>
    <n v="155.90965"/>
    <n v="26.082747729964495"/>
    <s v="GBP"/>
    <n v="20.21920083801394"/>
    <n v="143.32684"/>
    <n v="-108.11767"/>
    <n v="-6.9814100000000003"/>
    <n v="-2.7104400000000002"/>
    <n v="0"/>
    <n v="0"/>
    <n v="0"/>
    <s v=""/>
    <n v="5.4197100000000002"/>
    <n v="1.45275"/>
    <n v="-110.93706000000002"/>
    <n v="-108.32264128114764"/>
    <n v="-111.14203128114764"/>
    <n v="-6.5164499999999999"/>
    <n v="-5.3412736243714463"/>
    <n v="-10.584149999999999"/>
    <n v="-9.1830449774650962"/>
    <n v="-1.9515899999999999"/>
    <n v="-2.1016388509971482"/>
    <n v="-16.625957452833692"/>
    <n v="-3.1181930000000002"/>
    <n v="-3.0936222086411433"/>
    <n v="0"/>
    <n v="0"/>
    <n v="0"/>
    <n v="1.8308696692449336"/>
    <n v="-10.94402344791159"/>
    <n v="-10.329914503210935"/>
    <n v="14.718124554166591"/>
    <n v="9.4401626545673037E-2"/>
    <x v="0"/>
    <s v="Y"/>
  </r>
  <r>
    <x v="58"/>
    <x v="56"/>
    <s v="EUROPE"/>
    <s v="EUROPE INCL TURKEY"/>
    <s v="ES"/>
    <s v="SPAIN"/>
    <s v="Export"/>
    <s v="N"/>
    <s v="DDP"/>
    <s v="ES- OLLERIA - VALENCIA VAT EX"/>
    <n v="43881"/>
    <x v="1"/>
    <n v="2020"/>
    <n v="202054029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27.502500000000001"/>
    <n v="674.41193999999996"/>
    <n v="24.521820876891898"/>
    <s v="EUR"/>
    <n v="16.911598226968071"/>
    <n v="628.14417000000003"/>
    <n v="-497.59665000000001"/>
    <n v="-32.062440000000002"/>
    <n v="-12.60854"/>
    <n v="0"/>
    <n v="0"/>
    <n v="0"/>
    <s v=""/>
    <n v="23.867290000000001"/>
    <n v="6.6745400000000004"/>
    <n v="-511.72579999999994"/>
    <n v="-498.54000202419064"/>
    <n v="-512.66915202419068"/>
    <n v="-30.737819999999999"/>
    <n v="-25.19456256653195"/>
    <n v="-48.771099999999997"/>
    <n v="-42.314895849024055"/>
    <n v="-8.9967799999999993"/>
    <n v="-9.6885013665135205"/>
    <n v="-77.197959782069518"/>
    <n v="-13.4882388"/>
    <n v="-13.381953941637084"/>
    <n v="0"/>
    <n v="0"/>
    <n v="0"/>
    <n v="1.1813387361707079"/>
    <n v="-32.489768591534897"/>
    <n v="-30.666649553250725"/>
    <n v="40.496224698851961"/>
    <n v="6.0046719663432953E-2"/>
    <x v="0"/>
    <s v="Y"/>
  </r>
  <r>
    <x v="58"/>
    <x v="56"/>
    <s v="EUROPE"/>
    <s v="EUROPE INCL TURKEY"/>
    <s v="ES"/>
    <s v="SPAIN"/>
    <s v="Export"/>
    <s v="N"/>
    <s v="DDP"/>
    <s v="ES- OLLERIA - VALENCIA VAT EX"/>
    <n v="43881"/>
    <x v="1"/>
    <n v="2020"/>
    <n v="2020540298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0.32369999999999999"/>
    <n v="7.9378000000000002"/>
    <n v="24.521820876891898"/>
    <s v="EUR"/>
    <n v="16.911598226968071"/>
    <n v="7.3932500000000001"/>
    <n v="-5.8540700000000001"/>
    <n v="-0.37840000000000001"/>
    <n v="-0.14599999999999999"/>
    <n v="0"/>
    <n v="0"/>
    <n v="0"/>
    <s v=""/>
    <n v="0.29949999999999999"/>
    <n v="7.8719999999999998E-2"/>
    <n v="-6.0002500000000003"/>
    <n v="-5.8651682434955168"/>
    <n v="-6.011348243495517"/>
    <n v="-0.35692000000000002"/>
    <n v="-0.29255305910590224"/>
    <n v="-0.5726"/>
    <n v="-0.49680055121067962"/>
    <n v="-0.10549"/>
    <n v="-0.11360064480330867"/>
    <n v="-0.90295425511989058"/>
    <n v="-0.15875600000000001"/>
    <n v="-0.15750503171389113"/>
    <n v="0"/>
    <n v="0"/>
    <n v="0"/>
    <n v="1.1813387361707079"/>
    <n v="-0.38239934889845817"/>
    <n v="-0.36094153114761418"/>
    <n v="0.50505093852308736"/>
    <n v="6.3626059931352175E-2"/>
    <x v="0"/>
    <s v="Y"/>
  </r>
  <r>
    <x v="64"/>
    <x v="62"/>
    <s v="MEA"/>
    <s v="EGYPT"/>
    <s v="EG"/>
    <s v="EGYPT"/>
    <s v="Local"/>
    <s v="N"/>
    <s v="EXW"/>
    <s v="EG- 6TH OF OCTOBER"/>
    <n v="43867"/>
    <x v="1"/>
    <n v="2020"/>
    <n v="2020540216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3.5999999999999997E-2"/>
    <n v="3.6000000000000002E-4"/>
    <n v="0.01"/>
    <s v="EGP"/>
    <n v="1"/>
    <n v="-0.12464"/>
    <n v="-0.65447"/>
    <n v="-4.0719999999999999E-2"/>
    <n v="-1.9439999999999999E-2"/>
    <n v="0"/>
    <n v="0"/>
    <n v="0"/>
    <s v=""/>
    <n v="8.5400000000000007E-3"/>
    <n v="8.5500000000000003E-3"/>
    <n v="-0.69754000000000005"/>
    <n v="-0.65571075513625754"/>
    <n v="-0.69878075513625748"/>
    <n v="-6.2390000000000001E-2"/>
    <n v="-5.1138589481164523E-2"/>
    <n v="-6.5119999999999997E-2"/>
    <n v="-5.649956670422538E-2"/>
    <n v="-1.1979999999999999E-2"/>
    <n v="-1.2901087541412814E-2"/>
    <n v="-0.12053924372680272"/>
    <n v="0"/>
    <n v="0"/>
    <n v="0"/>
    <n v="0"/>
    <n v="0"/>
    <n v="0.16839578556281615"/>
    <n v="-6.0622482802613811E-3"/>
    <n v="-5.7220734888216657E-3"/>
    <n v="-0.82468207235188185"/>
    <n v="-2290.7835343107827"/>
    <x v="0"/>
    <s v="N"/>
  </r>
  <r>
    <x v="21"/>
    <x v="21"/>
    <s v="EUROPE"/>
    <s v="EUROPE INCL TURKEY"/>
    <s v="IT"/>
    <s v="ITALY"/>
    <s v="Export"/>
    <s v="N"/>
    <s v="DDP"/>
    <s v="IT- RHO VAT EXCLUDED"/>
    <n v="43871"/>
    <x v="1"/>
    <n v="2020"/>
    <n v="2020540228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22.904699999999998"/>
    <n v="566.58695"/>
    <n v="24.736711242670697"/>
    <s v="EUR"/>
    <n v="17.298400306695015"/>
    <n v="508.63817999999998"/>
    <n v="-413.33008000000001"/>
    <n v="-25.902480000000001"/>
    <n v="-7.9999099999999999"/>
    <n v="0"/>
    <n v="0"/>
    <n v="0"/>
    <s v=""/>
    <n v="24.722280000000001"/>
    <n v="2.90483"/>
    <n v="-419.60536000000002"/>
    <n v="-414.11367805602964"/>
    <n v="-420.38895805602965"/>
    <n v="-23.850739999999998"/>
    <n v="-19.549498343997271"/>
    <n v="-44.028030000000001"/>
    <n v="-38.199702362417639"/>
    <n v="-8.0923400000000001"/>
    <n v="-8.7145231014087301"/>
    <n v="-66.463723807823641"/>
    <n v="-11.331739000000001"/>
    <n v="-11.242446966215685"/>
    <n v="0"/>
    <n v="0"/>
    <n v="0"/>
    <n v="1.085502630112529"/>
    <n v="-24.86311209193844"/>
    <n v="-23.467952477978724"/>
    <n v="45.023868691952302"/>
    <n v="7.9465064791824636E-2"/>
    <x v="0"/>
    <s v="Y"/>
  </r>
  <r>
    <x v="54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2.5270999999999999"/>
    <n v="68.462249999999997"/>
    <n v="27.0912108301264"/>
    <s v="GBP"/>
    <n v="20.217291297760092"/>
    <n v="61.753549999999997"/>
    <n v="-45.603140000000003"/>
    <n v="-2.85785"/>
    <n v="-0.88263999999999998"/>
    <n v="0"/>
    <n v="0"/>
    <n v="0"/>
    <s v=""/>
    <n v="2.7275999999999998"/>
    <n v="0.32053999999999999"/>
    <n v="-46.295490000000001"/>
    <n v="-45.689595193033249"/>
    <n v="-46.381945193033246"/>
    <n v="-2.6994799999999999"/>
    <n v="-2.2126558668474754"/>
    <n v="-4.8595899999999999"/>
    <n v="-4.2162888415262074"/>
    <n v="-0.89402000000000004"/>
    <n v="-0.96275711884590032"/>
    <n v="-7.3917018272195829"/>
    <n v="-1.369245"/>
    <n v="-1.3584555994676539"/>
    <n v="0"/>
    <n v="0"/>
    <n v="0"/>
    <n v="1.8308696692449336"/>
    <n v="-4.6267907411488718"/>
    <n v="-4.3671646911023592"/>
    <n v="8.9629826891771565"/>
    <n v="0.1309186111934264"/>
    <x v="0"/>
    <s v="Y"/>
  </r>
  <r>
    <x v="23"/>
    <x v="23"/>
    <s v="EUROPE"/>
    <s v="EUROPE INCL TURKEY"/>
    <s v="BE"/>
    <s v="BELGIUM"/>
    <s v="Export"/>
    <s v="N"/>
    <s v="DDP"/>
    <s v="HEIST OP DEN BERG VAT EXCLUD"/>
    <n v="43889"/>
    <x v="1"/>
    <n v="2020"/>
    <n v="2020540361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8.0318000000000005"/>
    <n v="202.18225000000001"/>
    <n v="25.172693840024497"/>
    <s v="EUR"/>
    <n v="17.008600058352258"/>
    <n v="200.16027"/>
    <n v="-144.93901"/>
    <n v="-9.0830099999999998"/>
    <n v="-2.8052600000000001"/>
    <n v="0"/>
    <n v="0"/>
    <n v="0"/>
    <s v=""/>
    <n v="8.6691400000000005"/>
    <n v="1.0186299999999999"/>
    <n v="-147.13951"/>
    <n v="-145.21378779134503"/>
    <n v="-147.41428779134503"/>
    <n v="-8.5021000000000004"/>
    <n v="-6.9688315696074516"/>
    <n v="-15.439349999999999"/>
    <n v="-13.395524956923866"/>
    <n v="-2.83792"/>
    <n v="-3.0561147208285688"/>
    <n v="-23.420471247359885"/>
    <n v="-4.0436450000000006"/>
    <n v="-4.0117818158980914"/>
    <n v="0"/>
    <n v="0"/>
    <n v="0"/>
    <n v="1.3643392545527804"/>
    <n v="-10.958100024717021"/>
    <n v="-10.343201192113792"/>
    <n v="16.992507953283212"/>
    <n v="8.4045498322840959E-2"/>
    <x v="0"/>
    <s v="Y"/>
  </r>
  <r>
    <x v="24"/>
    <x v="24"/>
    <s v="EUROPE"/>
    <s v="EUROPE INCL TURKEY"/>
    <s v="DE"/>
    <s v="GERMANY"/>
    <s v="Export"/>
    <s v="N"/>
    <s v="DAP"/>
    <s v="DE- REMSCHEID"/>
    <n v="43872"/>
    <x v="1"/>
    <n v="2020"/>
    <n v="2020540239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10.696099999999999"/>
    <n v="271.98741999999999"/>
    <n v="25.428645624143002"/>
    <s v="EUR"/>
    <n v="17.298400013567193"/>
    <n v="249.15405000000001"/>
    <n v="-193.01801"/>
    <n v="-12.096019999999999"/>
    <n v="-3.7358099999999999"/>
    <n v="0"/>
    <n v="0"/>
    <n v="0"/>
    <s v=""/>
    <n v="11.544919999999999"/>
    <n v="1.3564499999999999"/>
    <n v="-195.94847000000001"/>
    <n v="-193.38393676103979"/>
    <n v="-196.3143967610398"/>
    <n v="-11.23875"/>
    <n v="-9.2119541998948193"/>
    <n v="-20.56399"/>
    <n v="-17.841777099355401"/>
    <n v="-3.78125"/>
    <n v="-4.071973060598264"/>
    <n v="-31.125704359848484"/>
    <n v="-5.4397484"/>
    <n v="-5.3968841760789426"/>
    <n v="0"/>
    <n v="0"/>
    <n v="0"/>
    <n v="1.8112953915464867"/>
    <n v="-19.373796637520375"/>
    <n v="-18.286662471138161"/>
    <n v="20.863772231894597"/>
    <n v="7.6708592742615073E-2"/>
    <x v="0"/>
    <s v="Y"/>
  </r>
  <r>
    <x v="24"/>
    <x v="24"/>
    <s v="EUROPE"/>
    <s v="EUROPE INCL TURKEY"/>
    <s v="DE"/>
    <s v="GERMANY"/>
    <s v="Export"/>
    <s v="N"/>
    <s v="DAP"/>
    <s v="DE-REMSCHEID"/>
    <n v="43889"/>
    <x v="1"/>
    <n v="2020"/>
    <n v="2020540362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15.865399999999999"/>
    <n v="404.77235000000002"/>
    <n v="25.512899472331195"/>
    <s v="EUR"/>
    <n v="17.008602339695663"/>
    <n v="363.90492999999998"/>
    <n v="-286.3014"/>
    <n v="-17.941890000000001"/>
    <n v="-5.54129"/>
    <n v="0"/>
    <n v="0"/>
    <n v="0"/>
    <s v=""/>
    <n v="17.124359999999999"/>
    <n v="2.01213"/>
    <n v="-290.64808999999997"/>
    <n v="-286.84417496687047"/>
    <n v="-291.19086496687049"/>
    <n v="-16.703209999999999"/>
    <n v="-13.690953665774675"/>
    <n v="-30.509540000000001"/>
    <n v="-26.470758451247431"/>
    <n v="-5.6132"/>
    <n v="-6.0447733378512867"/>
    <n v="-46.206485454873395"/>
    <n v="-8.0954470000000001"/>
    <n v="-8.0316563561259091"/>
    <n v="0"/>
    <n v="0"/>
    <n v="0"/>
    <n v="1.8112953915464867"/>
    <n v="-28.736925905041627"/>
    <n v="-27.124392514056094"/>
    <n v="32.218950708074132"/>
    <n v="7.9597706483839945E-2"/>
    <x v="0"/>
    <s v="Y"/>
  </r>
  <r>
    <x v="25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3.1219999999999999"/>
    <n v="86.202399999999997"/>
    <n v="27.611274823830897"/>
    <s v="EUR"/>
    <n v="17.586801633018286"/>
    <n v="84.478369999999998"/>
    <n v="-59.25759"/>
    <n v="-3.4651999999999998"/>
    <n v="-1.21052"/>
    <n v="0"/>
    <n v="0"/>
    <n v="0"/>
    <s v=""/>
    <n v="1.41164"/>
    <n v="1.4063600000000001"/>
    <n v="-61.115310000000008"/>
    <n v="-59.369931526967989"/>
    <n v="-61.227651526967989"/>
    <n v="-3.3342900000000002"/>
    <n v="-2.7329842526230497"/>
    <n v="-6.0497300000000003"/>
    <n v="-5.2488808918543217"/>
    <n v="-1.10734"/>
    <n v="-1.1924783203762994"/>
    <n v="-9.1743434648536706"/>
    <n v="-1.724048"/>
    <n v="-1.7104628166259579"/>
    <n v="0"/>
    <n v="0"/>
    <n v="0"/>
    <n v="1.7775090546302619"/>
    <n v="-5.549383268555677"/>
    <n v="-5.2379871975391694"/>
    <n v="8.8519549940132105"/>
    <n v="0.1026880341384139"/>
    <x v="0"/>
    <s v="Y"/>
  </r>
  <r>
    <x v="29"/>
    <x v="1"/>
    <s v="EUROPE"/>
    <s v="EUROPE INCL TURKEY"/>
    <s v="GB"/>
    <s v="UNITED KINGDOM"/>
    <s v="Export"/>
    <s v="Y"/>
    <s v="CIF"/>
    <s v="GB-TEESPORT"/>
    <n v="43886"/>
    <x v="1"/>
    <n v="2020"/>
    <n v="2020540321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0.61709999999999998"/>
    <n v="14.937950000000001"/>
    <n v="24.2066925943931"/>
    <s v="EUR"/>
    <n v="16.892399752579735"/>
    <n v="14.36665"/>
    <n v="-11.13594"/>
    <n v="-0.69787999999999994"/>
    <n v="-0.21554000000000001"/>
    <n v="0"/>
    <n v="0"/>
    <n v="0"/>
    <s v=""/>
    <n v="0.66605000000000003"/>
    <n v="7.8289999999999998E-2"/>
    <n v="-11.305019999999999"/>
    <n v="-11.157051700692248"/>
    <n v="-11.326131700692248"/>
    <n v="-0.67271999999999998"/>
    <n v="-0.55140169764015057"/>
    <n v="-1.18676"/>
    <n v="-1.0296594868228888"/>
    <n v="-0.21834999999999999"/>
    <n v="-0.23513793528109247"/>
    <n v="-1.8161991197441318"/>
    <n v="0"/>
    <n v="0"/>
    <n v="0"/>
    <n v="0"/>
    <n v="0"/>
    <n v="1.8308696692449336"/>
    <n v="-1.1298296728910484"/>
    <n v="-1.0664308222386394"/>
    <n v="0.72918835732498199"/>
    <n v="4.8814486413797202E-2"/>
    <x v="0"/>
    <s v="N"/>
  </r>
  <r>
    <x v="8"/>
    <x v="8"/>
    <s v="MEA"/>
    <s v="EGYPT"/>
    <s v="EG"/>
    <s v="EGYPT"/>
    <s v="Local"/>
    <s v="N"/>
    <s v="DDP"/>
    <s v="EG- OBOUR CITY"/>
    <n v="43888"/>
    <x v="1"/>
    <n v="2020"/>
    <n v="2020540349"/>
    <s v="ZH"/>
    <s v="manufactured"/>
    <s v="BOPP"/>
    <s v="WSS"/>
    <n v="18"/>
    <s v="WSS18"/>
    <s v="1"/>
    <s v="EG"/>
    <s v="L2"/>
    <s v="FERT"/>
    <s v="10WSS181"/>
    <s v="WHITE"/>
    <s v="STANDARD"/>
    <s v="ALIMENTARY PACKING"/>
    <s v="FLEXIBLE PACKAGING"/>
    <s v="STANDARD WHITE FILM"/>
    <n v="5.2999999999999999E-2"/>
    <n v="1.643"/>
    <n v="31"/>
    <s v="EGP"/>
    <n v="1"/>
    <n v="1.643"/>
    <n v="-0.66949999999999998"/>
    <n v="-0.26778999999999997"/>
    <n v="-0.59448999999999996"/>
    <n v="0"/>
    <n v="0"/>
    <n v="0"/>
    <s v=""/>
    <n v="0.4239"/>
    <n v="-0.38613999999999998"/>
    <n v="-1.4940199999999999"/>
    <n v="-0.67076924926081316"/>
    <n v="-1.495289249260813"/>
    <n v="-0.1148"/>
    <n v="-9.4096971829422782E-2"/>
    <n v="-0.2001"/>
    <n v="-0.17361122999870238"/>
    <n v="-3.5740000000000001E-2"/>
    <n v="-3.8487885536735725E-2"/>
    <n v="-0.30619608736486087"/>
    <n v="0"/>
    <n v="0"/>
    <n v="1.4999999999999999E-2"/>
    <n v="-2.4645E-2"/>
    <n v="-2.4619959950469714E-2"/>
    <n v="0.16839578556281615"/>
    <n v="-8.9249766348292563E-3"/>
    <n v="-8.4241637474318978E-3"/>
    <n v="-0.19152946032357546"/>
    <n v="-0.11657301297843911"/>
    <x v="1"/>
    <s v="N"/>
  </r>
  <r>
    <x v="65"/>
    <x v="63"/>
    <s v="MEA"/>
    <s v="EGYPT"/>
    <s v="EG"/>
    <s v="EGYPT"/>
    <s v="Local"/>
    <s v="N"/>
    <s v="EXW"/>
    <s v="EG- 6TH OF OCTOBER"/>
    <n v="43886"/>
    <x v="1"/>
    <n v="2020"/>
    <n v="2020540333"/>
    <s v="ZH"/>
    <s v="manufactured"/>
    <s v="BOPP"/>
    <s v="WSS"/>
    <n v="18"/>
    <s v="WSS18"/>
    <s v="1"/>
    <s v="EG"/>
    <s v="L2"/>
    <s v="FERT"/>
    <s v="10WSS181"/>
    <s v="WHITE"/>
    <s v="STANDARD"/>
    <s v="ALIMENTARY PACKING"/>
    <s v="FLEXIBLE PACKAGING"/>
    <s v="STANDARD WHITE FILM"/>
    <n v="2.1999999999999999E-2"/>
    <n v="2.2000000000000001E-4"/>
    <n v="0.01"/>
    <s v="EGP"/>
    <n v="1"/>
    <n v="2.2000000000000001E-4"/>
    <n v="-0.27792"/>
    <n v="-0.11115999999999999"/>
    <n v="-0.24676000000000001"/>
    <n v="0"/>
    <n v="0"/>
    <n v="0"/>
    <s v=""/>
    <n v="0.17596999999999999"/>
    <n v="-0.16028999999999999"/>
    <n v="-0.62016000000000004"/>
    <n v="-0.27844688536902945"/>
    <n v="-0.6206868853690295"/>
    <n v="-6.2440000000000002E-2"/>
    <n v="-5.1179572482832392E-2"/>
    <n v="-8.3070000000000005E-2"/>
    <n v="-7.2073387686117985E-2"/>
    <n v="-1.4829999999999999E-2"/>
    <n v="-1.5970211038326548E-2"/>
    <n v="-0.13922317120727692"/>
    <n v="0"/>
    <n v="0"/>
    <n v="0"/>
    <n v="0"/>
    <n v="0"/>
    <n v="0.16839578556281615"/>
    <n v="-3.7047072823819549E-3"/>
    <n v="-3.4968226876132399E-3"/>
    <n v="-0.76318687926391959"/>
    <n v="-3469.0312693814526"/>
    <x v="0"/>
    <s v="N"/>
  </r>
  <r>
    <x v="7"/>
    <x v="7"/>
    <s v="MEA"/>
    <s v="EGYPT"/>
    <s v="EG"/>
    <s v="EGYPT"/>
    <s v="Local"/>
    <s v="N"/>
    <s v="DDP"/>
    <s v="EG-10TH OF RAMADAN"/>
    <n v="43879"/>
    <x v="1"/>
    <n v="2020"/>
    <n v="2020540282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6.2332000000000001"/>
    <n v="202.57900000000001"/>
    <n v="32.5"/>
    <s v="EGP"/>
    <n v="1"/>
    <n v="200.88355000000001"/>
    <n v="-69.976070000000007"/>
    <n v="-21.154579999999999"/>
    <n v="-57.087739999999997"/>
    <n v="0"/>
    <n v="0"/>
    <n v="0"/>
    <s v=""/>
    <n v="35.22683"/>
    <n v="-42.089530000000003"/>
    <n v="-155.08108999999999"/>
    <n v="-70.108731800033027"/>
    <n v="-155.21375180003304"/>
    <n v="-6.76938"/>
    <n v="-5.5485902366085185"/>
    <n v="-11.465809999999999"/>
    <n v="-9.9479928887127524"/>
    <n v="-2.0860099999999999"/>
    <n v="-2.246393791507725"/>
    <n v="-17.742976916828997"/>
    <n v="0"/>
    <n v="0"/>
    <n v="0.01"/>
    <n v="-2.0257900000000002"/>
    <n v="-2.0237317373934691"/>
    <n v="0.16839578556281615"/>
    <n v="-1.0496446105701456"/>
    <n v="-0.99074523529231129"/>
    <n v="26.607794310452192"/>
    <n v="0.13134527424092424"/>
    <x v="1"/>
    <s v="N"/>
  </r>
  <r>
    <x v="7"/>
    <x v="7"/>
    <s v="MEA"/>
    <s v="EGYPT"/>
    <s v="EG"/>
    <s v="EGYPT"/>
    <s v="Local"/>
    <s v="N"/>
    <s v="DDP"/>
    <s v="EG-10TH OF RAMADAN"/>
    <n v="43880"/>
    <x v="1"/>
    <n v="2020"/>
    <n v="2020540291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5.3331"/>
    <n v="173.32575"/>
    <n v="32.5"/>
    <s v="EGP"/>
    <n v="1"/>
    <n v="171.96476000000001"/>
    <n v="-65.005880000000005"/>
    <n v="-14.19491"/>
    <n v="-43.027920000000002"/>
    <n v="0"/>
    <n v="0"/>
    <n v="0"/>
    <s v=""/>
    <n v="43.561320000000002"/>
    <n v="-52.021329999999999"/>
    <n v="-130.68872000000002"/>
    <n v="-65.129119230976116"/>
    <n v="-130.81195923097613"/>
    <n v="-5.6068800000000003"/>
    <n v="-4.5957354478306103"/>
    <n v="-11.360250000000001"/>
    <n v="-9.8564066746264807"/>
    <n v="-2.0630600000000001"/>
    <n v="-2.2216792707167881"/>
    <n v="-16.673821393173878"/>
    <n v="0"/>
    <n v="0"/>
    <n v="0.01"/>
    <n v="-1.7332575000000001"/>
    <n v="-1.7314964590728854"/>
    <n v="0.16839578556281615"/>
    <n v="-0.89807156398505483"/>
    <n v="-0.84767750342318959"/>
    <n v="23.260795413353918"/>
    <n v="0.1342027679866028"/>
    <x v="1"/>
    <s v="N"/>
  </r>
  <r>
    <x v="7"/>
    <x v="7"/>
    <s v="MEA"/>
    <s v="EGYPT"/>
    <s v="EG"/>
    <s v="EGYPT"/>
    <s v="Local"/>
    <s v="N"/>
    <s v="DDP"/>
    <s v="EG-10TH OF RAMADAN"/>
    <n v="43888"/>
    <x v="1"/>
    <n v="2020"/>
    <n v="2020540354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6063999999999998"/>
    <n v="117.208"/>
    <n v="32.5"/>
    <s v="EGP"/>
    <n v="1"/>
    <n v="116.2218"/>
    <n v="-40.486699999999999"/>
    <n v="-12.239599999999999"/>
    <n v="-33.029780000000002"/>
    <n v="0"/>
    <n v="0"/>
    <n v="0"/>
    <s v=""/>
    <n v="20.381509999999999"/>
    <n v="-24.352129999999999"/>
    <n v="-89.726700000000008"/>
    <n v="-40.563455360788296"/>
    <n v="-89.803455360788291"/>
    <n v="-3.9166300000000001"/>
    <n v="-3.2103050764483636"/>
    <n v="-6.6338800000000004"/>
    <n v="-5.7557024810784201"/>
    <n v="-1.20692"/>
    <n v="-1.2997145722439027"/>
    <n v="-10.265722129770687"/>
    <n v="0"/>
    <n v="0"/>
    <n v="0.01"/>
    <n v="-1.17208"/>
    <n v="-1.1708891320246111"/>
    <n v="0.16839578556281615"/>
    <n v="-0.60730256105374014"/>
    <n v="-0.57322460639129036"/>
    <n v="15.394708771025119"/>
    <n v="0.13134520485824447"/>
    <x v="1"/>
    <s v="N"/>
  </r>
  <r>
    <x v="4"/>
    <x v="4"/>
    <s v="MEA"/>
    <s v="EGYPT"/>
    <s v="EG"/>
    <s v="EGYPT"/>
    <s v="Local"/>
    <s v="N"/>
    <s v="DDP"/>
    <s v="EG-6TH OF OCTOBER"/>
    <n v="43866"/>
    <x v="1"/>
    <n v="2020"/>
    <n v="2020540199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5.7004000000000001"/>
    <n v="193.81360000000001"/>
    <n v="34"/>
    <s v="EGP"/>
    <n v="1"/>
    <n v="191.93"/>
    <n v="-56.82752"/>
    <n v="-13.76793"/>
    <n v="-44.016080000000002"/>
    <n v="0"/>
    <n v="0"/>
    <n v="0"/>
    <s v=""/>
    <n v="22.388819999999999"/>
    <n v="-31.748950000000001"/>
    <n v="-123.97166000000001"/>
    <n v="-56.935254559751826"/>
    <n v="-124.07939455975182"/>
    <n v="-4.5787000000000004"/>
    <n v="-3.752977394733259"/>
    <n v="-7.81487"/>
    <n v="-6.7803557870062932"/>
    <n v="-1.42615"/>
    <n v="-1.5358001667100072"/>
    <n v="-12.06913334844956"/>
    <n v="0"/>
    <n v="0"/>
    <n v="0.01"/>
    <n v="-1.9381360000000001"/>
    <n v="-1.9361667964521634"/>
    <n v="0.16839578556281615"/>
    <n v="-0.9599233360222772"/>
    <n v="-0.90605854765775062"/>
    <n v="54.822846747688715"/>
    <n v="0.28286377605951651"/>
    <x v="1"/>
    <s v="N"/>
  </r>
  <r>
    <x v="52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6.5096999999999996"/>
    <n v="230.60570999999999"/>
    <n v="35.424946302546793"/>
    <s v="USD"/>
    <n v="15.74439954341605"/>
    <n v="222.01147"/>
    <n v="-73.08014"/>
    <n v="-22.092960000000001"/>
    <n v="-59.620190000000001"/>
    <n v="0"/>
    <n v="0"/>
    <n v="0"/>
    <s v=""/>
    <n v="36.789319999999996"/>
    <n v="-43.956429999999997"/>
    <n v="-161.96039999999999"/>
    <n v="-73.218686547685024"/>
    <n v="-162.09894654768502"/>
    <n v="-7.4257200000000001"/>
    <n v="-6.0865659029022767"/>
    <n v="-11.966519999999999"/>
    <n v="-10.382420069985367"/>
    <n v="-2.1735799999999998"/>
    <n v="-2.3406966492707899"/>
    <n v="-18.809682622158434"/>
    <n v="-4.6121141999999997"/>
    <n v="-4.5757715824226333"/>
    <n v="0"/>
    <n v="0"/>
    <n v="0"/>
    <n v="1.9483556312766774"/>
    <n v="-12.683210652921787"/>
    <n v="-11.971509591008562"/>
    <n v="33.149799656725342"/>
    <n v="0.14375099236148725"/>
    <x v="0"/>
    <s v="Y"/>
  </r>
  <r>
    <x v="9"/>
    <x v="9"/>
    <s v="MEA"/>
    <s v="EGYPT"/>
    <s v="EG"/>
    <s v="EGYPT"/>
    <s v="Local"/>
    <s v="N"/>
    <s v="DDP"/>
    <s v="EG- 6TH OF OCTOBER"/>
    <n v="43877"/>
    <x v="1"/>
    <n v="2020"/>
    <n v="2020540253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5152999999999999"/>
    <n v="120.50448"/>
    <n v="34.279998862116997"/>
    <s v="EGP"/>
    <n v="1"/>
    <n v="120.22948"/>
    <n v="-39.463970000000003"/>
    <n v="-11.93042"/>
    <n v="-32.195459999999997"/>
    <n v="0"/>
    <n v="0"/>
    <n v="0"/>
    <s v=""/>
    <n v="19.866599999999998"/>
    <n v="-23.736910000000002"/>
    <n v="-87.460160000000002"/>
    <n v="-39.538786452205009"/>
    <n v="-87.534976452205001"/>
    <n v="-3.8456299999999999"/>
    <n v="-3.1521092140799922"/>
    <n v="-6.4682899999999997"/>
    <n v="-5.6120328979925365"/>
    <n v="-1.17767"/>
    <n v="-1.2682156731966301"/>
    <n v="-10.032357785269159"/>
    <n v="0"/>
    <n v="0"/>
    <n v="0"/>
    <n v="0"/>
    <n v="0"/>
    <n v="0.16839578556281615"/>
    <n v="-0.59196170498896761"/>
    <n v="-0.55874458153485562"/>
    <n v="22.378401180990984"/>
    <n v="0.1857059686161957"/>
    <x v="0"/>
    <s v="N"/>
  </r>
  <r>
    <x v="9"/>
    <x v="9"/>
    <s v="MEA"/>
    <s v="EGYPT"/>
    <s v="EG"/>
    <s v="EGYPT"/>
    <s v="Local"/>
    <s v="N"/>
    <s v="DDP"/>
    <s v="EG- 6TH OF OCTOBER"/>
    <n v="43878"/>
    <x v="1"/>
    <n v="2020"/>
    <n v="2020540266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5998999999999999"/>
    <n v="123.40457000000001"/>
    <n v="34.279999444429002"/>
    <s v="EGP"/>
    <n v="1"/>
    <n v="123.18957"/>
    <n v="-40.41375"/>
    <n v="-12.217549999999999"/>
    <n v="-32.970219999999998"/>
    <n v="0"/>
    <n v="0"/>
    <n v="0"/>
    <s v=""/>
    <n v="20.344850000000001"/>
    <n v="-24.308319999999998"/>
    <n v="-89.56498999999998"/>
    <n v="-40.490367060962193"/>
    <n v="-89.641607060962201"/>
    <n v="-3.9339200000000001"/>
    <n v="-3.224476998425112"/>
    <n v="-6.6237199999999996"/>
    <n v="-5.7468874381159667"/>
    <n v="-1.20587"/>
    <n v="-1.2985838425345135"/>
    <n v="-10.269948279075592"/>
    <n v="0"/>
    <n v="0"/>
    <n v="0"/>
    <n v="0"/>
    <n v="0"/>
    <n v="0.16839578556281615"/>
    <n v="-0.60620798844758184"/>
    <n v="-0.57219145423358653"/>
    <n v="22.920823205728627"/>
    <n v="0.18573723165786021"/>
    <x v="0"/>
    <s v="N"/>
  </r>
  <r>
    <x v="9"/>
    <x v="9"/>
    <s v="MEA"/>
    <s v="EGYPT"/>
    <s v="EG"/>
    <s v="EGYPT"/>
    <s v="Local"/>
    <s v="N"/>
    <s v="DDP"/>
    <s v="EG- 6TH OF OCTOBER"/>
    <n v="43878"/>
    <x v="1"/>
    <n v="2020"/>
    <n v="2020540267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2.0030000000000001"/>
    <n v="68.662840000000003"/>
    <n v="34.28"/>
    <s v="EGP"/>
    <n v="1"/>
    <n v="68.662840000000003"/>
    <n v="-22.486350000000002"/>
    <n v="-6.7978800000000001"/>
    <n v="-18.344819999999999"/>
    <n v="0"/>
    <n v="0"/>
    <n v="0"/>
    <s v=""/>
    <n v="11.319850000000001"/>
    <n v="-13.52514"/>
    <n v="-49.834339999999997"/>
    <n v="-22.528979997185793"/>
    <n v="-49.876969997185789"/>
    <n v="-2.1915100000000001"/>
    <n v="-1.796293159702947"/>
    <n v="-3.68588"/>
    <n v="-3.1979518262249735"/>
    <n v="-0.67120000000000002"/>
    <n v="-0.72280550565912205"/>
    <n v="-5.7170504915870426"/>
    <n v="0"/>
    <n v="0"/>
    <n v="0"/>
    <n v="0"/>
    <n v="0"/>
    <n v="0.16839578556281615"/>
    <n v="-0.33729675848232077"/>
    <n v="-0.31836981105860546"/>
    <n v="12.750449700168566"/>
    <n v="0.18569650920597758"/>
    <x v="0"/>
    <s v="N"/>
  </r>
  <r>
    <x v="9"/>
    <x v="9"/>
    <s v="MEA"/>
    <s v="EGYPT"/>
    <s v="EG"/>
    <s v="EGYPT"/>
    <s v="Local"/>
    <s v="N"/>
    <s v="DDP"/>
    <s v="EG-6TH OF OCTOBER"/>
    <n v="43878"/>
    <x v="1"/>
    <n v="2020"/>
    <n v="2020540264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2.6913999999999998"/>
    <n v="93.981120000000004"/>
    <n v="35.75"/>
    <s v="EGP"/>
    <n v="1"/>
    <n v="93.766120000000001"/>
    <n v="-30.214600000000001"/>
    <n v="-9.1342199999999991"/>
    <n v="-24.64958"/>
    <n v="0"/>
    <n v="0"/>
    <n v="0"/>
    <s v=""/>
    <n v="15.21041"/>
    <n v="-18.173649999999999"/>
    <n v="-66.961640000000003"/>
    <n v="-30.271881342368584"/>
    <n v="-67.018921342368586"/>
    <n v="-2.9478599999999999"/>
    <n v="-2.4162430259327721"/>
    <n v="-4.9525899999999998"/>
    <n v="-4.2969777190368488"/>
    <n v="-0.90183000000000002"/>
    <n v="-0.97116759411288145"/>
    <n v="-7.6843883390825027"/>
    <n v="0"/>
    <n v="0"/>
    <n v="0"/>
    <n v="0"/>
    <n v="0"/>
    <n v="0.16839578556281615"/>
    <n v="-0.45322041726376333"/>
    <n v="-0.4277885718837397"/>
    <n v="18.850021746665178"/>
    <n v="0.20057243142734602"/>
    <x v="0"/>
    <s v="N"/>
  </r>
  <r>
    <x v="1"/>
    <x v="1"/>
    <s v="EUROPE"/>
    <s v="EUROPE INCL TURKEY"/>
    <s v="IT"/>
    <s v="ITALY"/>
    <s v="Export"/>
    <s v="Y"/>
    <s v="CIF"/>
    <s v="IT- GENOVA"/>
    <n v="43878"/>
    <x v="1"/>
    <n v="2020"/>
    <n v="2020540268"/>
    <s v="ZH"/>
    <s v="manufactured"/>
    <s v="BOPP"/>
    <s v="D114"/>
    <n v="30"/>
    <s v="D11430"/>
    <s v="1"/>
    <s v="EG"/>
    <s v="L2"/>
    <s v="FERT"/>
    <s v="1D114301"/>
    <s v="WHITE"/>
    <s v="STANDARD"/>
    <s v="ALIMENTARY PACKING"/>
    <s v="FLEXIBLE PACKAGING"/>
    <s v="STANDARD WHITE FILM"/>
    <n v="2.7299000000000002"/>
    <n v="82.322159999999997"/>
    <n v="30.1557628299404"/>
    <s v="EUR"/>
    <n v="17.104797990885224"/>
    <n v="80.371870000000001"/>
    <n v="-28.327069999999999"/>
    <n v="-7.65097"/>
    <n v="-31.369319999999998"/>
    <n v="0"/>
    <n v="0"/>
    <n v="0"/>
    <s v=""/>
    <n v="18.387419999999999"/>
    <n v="-22.8673"/>
    <n v="-71.827239999999989"/>
    <n v="-28.380772931528757"/>
    <n v="-71.88094293152875"/>
    <n v="-3.3955700000000002"/>
    <n v="-2.7832130194671874"/>
    <n v="-3.9544700000000002"/>
    <n v="-3.4309865102097383"/>
    <n v="-0.73440000000000005"/>
    <n v="-0.79086466530998101"/>
    <n v="-7.0050641949869066"/>
    <n v="0"/>
    <n v="0"/>
    <n v="0"/>
    <n v="0"/>
    <n v="0"/>
    <n v="1.085502630112529"/>
    <n v="-2.9633136299441931"/>
    <n v="-2.7970313284886563"/>
    <n v="0.63912154499568352"/>
    <n v="7.763663453384648E-3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59"/>
    <s v="ZH"/>
    <s v="manufactured"/>
    <s v="BOPP"/>
    <s v="D114"/>
    <n v="30"/>
    <s v="D11430"/>
    <s v="1"/>
    <s v="EG"/>
    <s v="L2"/>
    <s v="FERT"/>
    <s v="1D114301"/>
    <s v="WHITE"/>
    <s v="STANDARD"/>
    <s v="ALIMENTARY PACKING"/>
    <s v="FLEXIBLE PACKAGING"/>
    <s v="STANDARD WHITE FILM"/>
    <n v="0.76990000000000003"/>
    <n v="22.558499999999999"/>
    <n v="29.3005580357143"/>
    <s v="EUR"/>
    <n v="17.104798514512815"/>
    <n v="21.807770000000001"/>
    <n v="-7.98895"/>
    <n v="-2.1577700000000002"/>
    <n v="-8.84694"/>
    <n v="0"/>
    <n v="0"/>
    <n v="0"/>
    <s v=""/>
    <n v="5.1857199999999999"/>
    <n v="-6.4491699999999996"/>
    <n v="-20.257109999999997"/>
    <n v="-8.0040955845887574"/>
    <n v="-20.272255584588756"/>
    <n v="-0.96528000000000003"/>
    <n v="-0.79120143699917445"/>
    <n v="-1.1139699999999999"/>
    <n v="-0.96650525677988253"/>
    <n v="-0.20630999999999999"/>
    <n v="-0.22217223461342886"/>
    <n v="-1.979878928392486"/>
    <n v="0"/>
    <n v="0"/>
    <n v="0"/>
    <n v="0"/>
    <n v="0"/>
    <n v="1.085502630112529"/>
    <n v="-0.83572847492363611"/>
    <n v="-0.78883271174893455"/>
    <n v="-0.48246722473017745"/>
    <n v="-2.1387380576287317E-2"/>
    <x v="0"/>
    <s v="N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5"/>
    <s v="ZH"/>
    <s v="manufactured"/>
    <s v="BOPP"/>
    <s v="D114"/>
    <n v="30"/>
    <s v="D11430"/>
    <s v="1"/>
    <s v="EG"/>
    <s v="L2"/>
    <s v="FERT"/>
    <s v="1D114301"/>
    <s v="WHITE"/>
    <s v="STANDARD"/>
    <s v="ALIMENTARY PACKING"/>
    <s v="FLEXIBLE PACKAGING"/>
    <s v="STANDARD WHITE FILM"/>
    <n v="0.03"/>
    <n v="5.0800000000000003E-3"/>
    <n v="0.169333333333333"/>
    <s v="EUR"/>
    <n v="16.933333333333334"/>
    <n v="5.0800000000000003E-3"/>
    <n v="-0.31130000000000002"/>
    <n v="-8.4080000000000002E-2"/>
    <n v="-0.34472000000000003"/>
    <n v="0"/>
    <n v="0"/>
    <n v="0"/>
    <s v=""/>
    <n v="0.20205999999999999"/>
    <n v="-0.25130000000000002"/>
    <n v="-0.78933999999999993"/>
    <n v="-0.31189016772948641"/>
    <n v="-0.78993016772948643"/>
    <n v="-6.0929999999999998E-2"/>
    <n v="-4.9941885832462805E-2"/>
    <n v="-4.333E-2"/>
    <n v="-3.7594075941248251E-2"/>
    <n v="-8.0000000000000002E-3"/>
    <n v="-8.6150835001087243E-3"/>
    <n v="-9.6151045273819791E-2"/>
    <n v="-1.016E-4"/>
    <n v="-1.0079941055538902E-4"/>
    <n v="0"/>
    <n v="0"/>
    <n v="0"/>
    <n v="1.7775090546302619"/>
    <n v="-5.3325271638907858E-2"/>
    <n v="-5.0332996773278377E-2"/>
    <n v="-0.93143500918714006"/>
    <n v="-183.35334826518505"/>
    <x v="0"/>
    <s v="Y"/>
  </r>
  <r>
    <x v="29"/>
    <x v="1"/>
    <s v="EUROPE"/>
    <s v="EUROPE INCL TURKEY"/>
    <s v="GB"/>
    <s v="UNITED KINGDOM"/>
    <s v="Export"/>
    <s v="Y"/>
    <s v="CIF"/>
    <s v="GB- FELIXSTOWE PORT"/>
    <n v="43878"/>
    <x v="1"/>
    <n v="2020"/>
    <n v="2020540263"/>
    <s v="ZH"/>
    <s v="manufactured"/>
    <s v="BOPP"/>
    <s v="D114"/>
    <n v="35"/>
    <s v="D11435"/>
    <s v="1"/>
    <s v="EG"/>
    <s v="L2"/>
    <s v="FERT"/>
    <s v="1D114351"/>
    <s v="WHITE"/>
    <s v="STANDARD"/>
    <s v="ALIMENTARY PACKING"/>
    <s v="FLEXIBLE PACKAGING"/>
    <s v="STANDARD WHITE FILM"/>
    <n v="10.914099999999999"/>
    <n v="322.77578999999997"/>
    <n v="29.574201262586897"/>
    <s v="EUR"/>
    <n v="17.104800058537297"/>
    <n v="315.10018000000002"/>
    <n v="-131.58804000000001"/>
    <n v="-19.890789999999999"/>
    <n v="-81.085340000000002"/>
    <n v="0"/>
    <n v="0"/>
    <n v="0"/>
    <s v=""/>
    <n v="49.08699"/>
    <n v="-66.949749999999995"/>
    <n v="-250.42693000000003"/>
    <n v="-131.8375067998534"/>
    <n v="-250.67639679985339"/>
    <n v="-11.711510000000001"/>
    <n v="-9.5994566772648362"/>
    <n v="-13.88865"/>
    <n v="-12.050102996109334"/>
    <n v="-2.56942"/>
    <n v="-2.7669709808561698"/>
    <n v="-24.416530654230339"/>
    <n v="0"/>
    <n v="0"/>
    <n v="0"/>
    <n v="0"/>
    <n v="0"/>
    <n v="1.8308696692449336"/>
    <n v="-19.982294657106127"/>
    <n v="-18.861015454536922"/>
    <n v="28.821847091379315"/>
    <n v="8.9293707844009362E-2"/>
    <x v="0"/>
    <s v="N"/>
  </r>
  <r>
    <x v="13"/>
    <x v="13"/>
    <s v="AMERICAS"/>
    <s v="USA-CANADA"/>
    <s v="US"/>
    <s v="USA"/>
    <s v="Export"/>
    <s v="Y"/>
    <s v="CIF"/>
    <s v="US- MEMPHIS"/>
    <n v="43880"/>
    <x v="1"/>
    <n v="2020"/>
    <n v="2020540289"/>
    <s v="ZH"/>
    <s v="manufactured"/>
    <s v="BOPP"/>
    <s v="D407"/>
    <n v="15"/>
    <s v="D40715"/>
    <s v="1"/>
    <s v="EG"/>
    <s v="L3"/>
    <s v="FERT"/>
    <s v="1D407151"/>
    <s v="TRANSPARENT SPECIALTIES"/>
    <s v="VALUE ADDED"/>
    <s v="ALIMENTARY PACKING"/>
    <s v="FLEXIBLE PACKAGING"/>
    <s v="EXTRUSION GRADE COEX FILMS"/>
    <n v="11.648300000000001"/>
    <n v="396.22156999999999"/>
    <n v="34.015420633681899"/>
    <s v="USD"/>
    <n v="15.675300221552504"/>
    <n v="358.88974999999999"/>
    <n v="-236.4624"/>
    <n v="-42.249789999999997"/>
    <n v="-13.31255"/>
    <n v="0"/>
    <n v="0"/>
    <n v="0"/>
    <s v=""/>
    <n v="43.530079999999998"/>
    <n v="0"/>
    <n v="-248.49466000000001"/>
    <n v="-236.91068935983586"/>
    <n v="-248.94294935983586"/>
    <n v="-12.19876"/>
    <n v="-9.9988360285182001"/>
    <n v="-14.7165"/>
    <n v="-12.768364149304865"/>
    <n v="-3.2631100000000002"/>
    <n v="-3.5139956400049726"/>
    <n v="-26.281195817828035"/>
    <n v="0"/>
    <n v="0"/>
    <n v="0"/>
    <n v="0"/>
    <n v="0"/>
    <n v="1.6649330838552068"/>
    <n v="-19.393640040670608"/>
    <n v="-18.305392388793244"/>
    <n v="102.69203243354283"/>
    <n v="0.25917829873205245"/>
    <x v="0"/>
    <s v="N"/>
  </r>
  <r>
    <x v="13"/>
    <x v="13"/>
    <s v="AMERICAS"/>
    <s v="USA-CANADA"/>
    <s v="US"/>
    <s v="USA"/>
    <s v="Export"/>
    <s v="Y"/>
    <s v="CIF"/>
    <s v="US- CHICAGO"/>
    <n v="43880"/>
    <x v="1"/>
    <n v="2020"/>
    <n v="2020540286"/>
    <s v="ZH"/>
    <s v="manufactured"/>
    <s v="BOPP"/>
    <s v="D407"/>
    <n v="18"/>
    <s v="D40718"/>
    <s v="1"/>
    <s v="EG"/>
    <s v="L3"/>
    <s v="FERT"/>
    <s v="1D407181"/>
    <s v="TRANSPARENT SPECIALTIES"/>
    <s v="VALUE ADDED"/>
    <s v="ALIMENTARY PACKING"/>
    <s v="FLEXIBLE PACKAGING"/>
    <s v="EXTRUSION GRADE COEX FILMS"/>
    <n v="18.798100000000002"/>
    <n v="574.59866"/>
    <n v="30.566835061015595"/>
    <s v="USD"/>
    <n v="15.67530003129006"/>
    <n v="513.10666000000003"/>
    <n v="-375.15411"/>
    <n v="-54.799759999999999"/>
    <n v="-14.82391"/>
    <n v="0"/>
    <n v="0"/>
    <n v="0"/>
    <s v=""/>
    <n v="61.331650000000003"/>
    <n v="-0.96043000000000001"/>
    <n v="-384.40655999999996"/>
    <n v="-375.86533341569606"/>
    <n v="-385.11778341569607"/>
    <n v="-20.514289999999999"/>
    <n v="-16.814743625702171"/>
    <n v="-20.018599999999999"/>
    <n v="-17.368584551984124"/>
    <n v="-4.4687799999999998"/>
    <n v="-4.8123641054519828"/>
    <n v="-38.995692283138276"/>
    <n v="0"/>
    <n v="0"/>
    <n v="0"/>
    <n v="0"/>
    <n v="0"/>
    <n v="1.6649330838552068"/>
    <n v="-31.297578603618565"/>
    <n v="-29.541357679985428"/>
    <n v="120.94382662118022"/>
    <n v="0.21048400395013142"/>
    <x v="0"/>
    <s v="N"/>
  </r>
  <r>
    <x v="13"/>
    <x v="13"/>
    <s v="AMERICAS"/>
    <s v="USA-CANADA"/>
    <s v="US"/>
    <s v="USA"/>
    <s v="Export"/>
    <s v="Y"/>
    <s v="CIF"/>
    <s v="US- MEMPHIS"/>
    <n v="43880"/>
    <x v="1"/>
    <n v="2020"/>
    <n v="2020540289"/>
    <s v="ZH"/>
    <s v="manufactured"/>
    <s v="BOPP"/>
    <s v="D407"/>
    <n v="18"/>
    <s v="D40718"/>
    <s v="1"/>
    <s v="EG"/>
    <s v="L3"/>
    <s v="FERT"/>
    <s v="1D407181"/>
    <s v="TRANSPARENT SPECIALTIES"/>
    <s v="VALUE ADDED"/>
    <s v="ALIMENTARY PACKING"/>
    <s v="FLEXIBLE PACKAGING"/>
    <s v="EXTRUSION GRADE COEX FILMS"/>
    <n v="27.9617"/>
    <n v="854.70106999999996"/>
    <n v="30.566874532302297"/>
    <s v="USD"/>
    <n v="15.675300221552504"/>
    <n v="767.01454000000001"/>
    <n v="-558.03592000000003"/>
    <n v="-81.513810000000007"/>
    <n v="-22.05029"/>
    <n v="0"/>
    <n v="0"/>
    <n v="0"/>
    <s v=""/>
    <n v="91.22972"/>
    <n v="-1.4285399999999999"/>
    <n v="-571.79884000000004"/>
    <n v="-559.09385379980165"/>
    <n v="-572.85677379980166"/>
    <n v="-30.205179999999999"/>
    <n v="-24.757978846364498"/>
    <n v="-29.810420000000001"/>
    <n v="-25.864186321728724"/>
    <n v="-6.6678199999999999"/>
    <n v="-7.1804782579618696"/>
    <n v="-57.802643426055084"/>
    <n v="0"/>
    <n v="0"/>
    <n v="0"/>
    <n v="0"/>
    <n v="0"/>
    <n v="1.6649330838552068"/>
    <n v="-46.554359410834138"/>
    <n v="-43.942025047236079"/>
    <n v="180.09962772690713"/>
    <n v="0.21071651136099215"/>
    <x v="0"/>
    <s v="N"/>
  </r>
  <r>
    <x v="16"/>
    <x v="16"/>
    <s v="EUROPE"/>
    <s v="EUROPE INCL TURKEY"/>
    <s v="ES"/>
    <s v="SPAIN"/>
    <s v="Export"/>
    <s v="Y"/>
    <s v="CIF"/>
    <s v="ES- ALGECIRAS"/>
    <n v="43880"/>
    <x v="1"/>
    <n v="2020"/>
    <n v="2020540287"/>
    <s v="ZH"/>
    <s v="manufactured"/>
    <s v="BOPP"/>
    <s v="E001"/>
    <n v="14"/>
    <s v="E00114"/>
    <s v="1"/>
    <s v="EG"/>
    <s v="L3"/>
    <s v="FERT"/>
    <s v="1E001141"/>
    <s v="TRANSPARENT COMMODITIES"/>
    <s v="STANDARD"/>
    <s v="ALIMENTARY PACKING"/>
    <s v="TECHNICAL FILMS"/>
    <s v="OTHER TECHNICAL FILMS STANDARD"/>
    <n v="7.0903999999999998"/>
    <n v="206.80502000000001"/>
    <n v="29.166904546993099"/>
    <s v="EUR"/>
    <n v="16.957499862654146"/>
    <n v="197.02072000000001"/>
    <n v="-211.37663000000001"/>
    <n v="-23.26314"/>
    <n v="-100.42676"/>
    <n v="0"/>
    <n v="0"/>
    <n v="0"/>
    <s v=""/>
    <n v="97.151009999999999"/>
    <n v="-1.0000000000000001E-5"/>
    <n v="-237.91553000000002"/>
    <n v="-211.77736133888078"/>
    <n v="-238.31626133888076"/>
    <n v="-11.482250000000001"/>
    <n v="-9.4115414180173325"/>
    <n v="-24.943729999999999"/>
    <n v="-21.641737361596864"/>
    <n v="-5.06203"/>
    <n v="-5.4512263912569212"/>
    <n v="-36.50450517087112"/>
    <n v="0"/>
    <n v="0"/>
    <n v="0"/>
    <n v="0"/>
    <n v="0"/>
    <n v="1.1813387361707079"/>
    <n v="-8.3761641749447868"/>
    <n v="-7.9061471499815985"/>
    <n v="-75.921893659733456"/>
    <n v="-0.36711823368568836"/>
    <x v="0"/>
    <s v="N"/>
  </r>
  <r>
    <x v="16"/>
    <x v="16"/>
    <s v="EUROPE"/>
    <s v="EUROPE INCL TURKEY"/>
    <s v="ES"/>
    <s v="SPAIN"/>
    <s v="Export"/>
    <s v="Y"/>
    <s v="CIF"/>
    <s v="ES- ALGECIRAS"/>
    <n v="43880"/>
    <x v="1"/>
    <n v="2020"/>
    <n v="2020540287"/>
    <s v="ZH"/>
    <s v="manufactured"/>
    <s v="BOPP"/>
    <s v="E002"/>
    <n v="15"/>
    <s v="E00215"/>
    <s v="1"/>
    <s v="EG"/>
    <s v="L3"/>
    <s v="FERT"/>
    <s v="1E002151"/>
    <s v="MATT"/>
    <s v="STANDARD"/>
    <s v="ALIMENTARY PACKING"/>
    <s v="TECHNICAL FILMS"/>
    <s v="OTHER TECHNICAL FILMS STANDARD"/>
    <n v="11.7394"/>
    <n v="357.13308999999998"/>
    <n v="30.421749833892697"/>
    <s v="EUR"/>
    <n v="16.957499862654146"/>
    <n v="340.63869999999997"/>
    <n v="-234.46558999999999"/>
    <n v="-17.681719999999999"/>
    <n v="-219.90397999999999"/>
    <n v="0"/>
    <n v="0"/>
    <n v="0"/>
    <s v=""/>
    <n v="95.555149999999998"/>
    <n v="0"/>
    <n v="-376.49613999999997"/>
    <n v="-234.91009377415028"/>
    <n v="-376.94064377415026"/>
    <n v="-13.268079999999999"/>
    <n v="-10.875314895387872"/>
    <n v="-37.629460000000002"/>
    <n v="-32.648160093887917"/>
    <n v="-8.07043"/>
    <n v="-8.6909285414728075"/>
    <n v="-52.214403530748598"/>
    <n v="0"/>
    <n v="0"/>
    <n v="0"/>
    <n v="0"/>
    <n v="0"/>
    <n v="1.1813387361707079"/>
    <n v="-13.868207959402408"/>
    <n v="-13.090012390343842"/>
    <n v="-85.11196969524272"/>
    <n v="-0.23832003272293453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61"/>
    <s v="ZH"/>
    <s v="manufactured"/>
    <s v="BOPP"/>
    <s v="ZES"/>
    <n v="30"/>
    <s v="ZES30"/>
    <s v="1"/>
    <s v="EG"/>
    <s v="L3"/>
    <s v="FERT"/>
    <s v="20ZES301"/>
    <s v="METALLIZED"/>
    <s v="VALUE ADDED"/>
    <s v="ALIMENTARY PACKING"/>
    <s v="FLEXIBLE PACKAGING"/>
    <s v="MID &amp; STD BARRIER METAL FILMS"/>
    <n v="4.3719999999999999"/>
    <n v="145.82525999999999"/>
    <n v="33.354360804672297"/>
    <s v="EUR"/>
    <n v="17.104802408777253"/>
    <n v="142.66977"/>
    <n v="-29.754439999999999"/>
    <n v="-2.5418099999999999"/>
    <n v="-0.2447"/>
    <n v="0"/>
    <n v="-4.15036"/>
    <n v="0"/>
    <s v=""/>
    <n v="-42.769950000000001"/>
    <n v="-0.50016000000000005"/>
    <n v="-79.961420000000004"/>
    <n v="-29.810848963369544"/>
    <n v="-80.017828963369539"/>
    <n v="-5.3569599999999999"/>
    <n v="-4.3908860122939428"/>
    <n v="-4.5760699999999996"/>
    <n v="-3.9703005560227984"/>
    <n v="-1.27068"/>
    <n v="-1.3683767877397692"/>
    <n v="-9.7295633560565111"/>
    <n v="0"/>
    <n v="0"/>
    <n v="0"/>
    <n v="0"/>
    <n v="0"/>
    <n v="1.085502630112529"/>
    <n v="-4.7458174988519763"/>
    <n v="-4.4795124246867664"/>
    <n v="51.598355255887171"/>
    <n v="0.35383688159299131"/>
    <x v="0"/>
    <s v="N"/>
  </r>
  <r>
    <x v="9"/>
    <x v="9"/>
    <s v="MEA"/>
    <s v="EGYPT"/>
    <s v="EG"/>
    <s v="EGYPT"/>
    <s v="Local"/>
    <s v="N"/>
    <s v="DDP"/>
    <s v="EG- 6TH OF OCTOBER"/>
    <n v="43873"/>
    <x v="1"/>
    <n v="2020"/>
    <n v="2020540243"/>
    <s v="ZH"/>
    <s v="manufactured"/>
    <s v="BOPP"/>
    <s v="ZSS"/>
    <n v="15"/>
    <s v="ZSS15"/>
    <s v="1"/>
    <s v="EG"/>
    <s v="L3"/>
    <s v="FERT"/>
    <s v="20ZSS151"/>
    <s v="METALLIZED"/>
    <s v="VALUE ADDED"/>
    <s v="ALIMENTARY PACKING"/>
    <s v="FLEXIBLE PACKAGING"/>
    <s v="MID &amp; STD BARRIER METAL FILMS"/>
    <n v="2.395"/>
    <n v="82.483800000000002"/>
    <n v="34.44"/>
    <s v="EGP"/>
    <n v="1"/>
    <n v="82.483800000000002"/>
    <n v="-83.211079999999995"/>
    <n v="-13.51801"/>
    <n v="-1.5675300000000001"/>
    <n v="0"/>
    <n v="-2.7942"/>
    <n v="0"/>
    <s v=""/>
    <n v="37.14875"/>
    <n v="0"/>
    <n v="-63.942070000000008"/>
    <n v="-83.368832952623549"/>
    <n v="-64.099822952623555"/>
    <n v="-2.5269400000000002"/>
    <n v="-2.0712317246920002"/>
    <n v="-7.6658499999999998"/>
    <n v="-6.6510627060747263"/>
    <n v="-1.91208"/>
    <n v="-2.0590911073609863"/>
    <n v="-10.781385538127713"/>
    <n v="0"/>
    <n v="0"/>
    <n v="0"/>
    <n v="0"/>
    <n v="0"/>
    <n v="0.16839578556281615"/>
    <n v="-0.40330790642294467"/>
    <n v="-0.38067683349244136"/>
    <n v="7.2219146757562926"/>
    <n v="8.7555552432796405E-2"/>
    <x v="0"/>
    <s v="N"/>
  </r>
  <r>
    <x v="9"/>
    <x v="9"/>
    <s v="MEA"/>
    <s v="EGYPT"/>
    <s v="EG"/>
    <s v="EGYPT"/>
    <s v="Local"/>
    <s v="N"/>
    <s v="DDP"/>
    <s v="EG- 6TH OF OCTOBER"/>
    <n v="43874"/>
    <x v="1"/>
    <n v="2020"/>
    <n v="2020540244"/>
    <s v="ZH"/>
    <s v="manufactured"/>
    <s v="BOPP"/>
    <s v="ZSS"/>
    <n v="15"/>
    <s v="ZSS15"/>
    <s v="1"/>
    <s v="EG"/>
    <s v="L3"/>
    <s v="FERT"/>
    <s v="20ZSS151"/>
    <s v="METALLIZED"/>
    <s v="VALUE ADDED"/>
    <s v="ALIMENTARY PACKING"/>
    <s v="FLEXIBLE PACKAGING"/>
    <s v="MID &amp; STD BARRIER METAL FILMS"/>
    <n v="4.883"/>
    <n v="168.17052000000001"/>
    <n v="34.44"/>
    <s v="EGP"/>
    <n v="1"/>
    <n v="167.74052"/>
    <n v="-169.65332000000001"/>
    <n v="-27.560939999999999"/>
    <n v="-3.1959300000000002"/>
    <n v="0"/>
    <n v="-5.6969200000000004"/>
    <n v="0"/>
    <s v=""/>
    <n v="75.740030000000004"/>
    <n v="0"/>
    <n v="-130.36707999999999"/>
    <n v="-169.97495159223973"/>
    <n v="-130.68871159223971"/>
    <n v="-5.1520200000000003"/>
    <n v="-4.22290488505769"/>
    <n v="-15.629379999999999"/>
    <n v="-13.56039922997061"/>
    <n v="-3.8984200000000002"/>
    <n v="-4.1981517273117319"/>
    <n v="-21.981455842340033"/>
    <n v="0"/>
    <n v="0"/>
    <n v="0"/>
    <n v="0"/>
    <n v="0"/>
    <n v="0.16839578556281615"/>
    <n v="-0.82227662090323128"/>
    <n v="-0.7761356901643387"/>
    <n v="14.724216875255927"/>
    <n v="8.755527945834933E-2"/>
    <x v="0"/>
    <s v="N"/>
  </r>
  <r>
    <x v="4"/>
    <x v="4"/>
    <s v="MEA"/>
    <s v="EGYPT"/>
    <s v="EG"/>
    <s v="EGYPT"/>
    <s v="Local"/>
    <s v="N"/>
    <s v="DDP"/>
    <s v="EG- 6TH OF OCTOBER"/>
    <n v="43867"/>
    <x v="1"/>
    <n v="2020"/>
    <n v="2020540213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3.9849999999999999"/>
    <n v="134.49375000000001"/>
    <n v="33.75"/>
    <s v="EGP"/>
    <n v="1"/>
    <n v="134.27875"/>
    <n v="-84.790189999999996"/>
    <n v="-10.223140000000001"/>
    <n v="-0.99158999999999997"/>
    <n v="0"/>
    <n v="-4.13856"/>
    <n v="0"/>
    <s v=""/>
    <n v="15.1082"/>
    <n v="-0.73843000000000003"/>
    <n v="-85.773709999999994"/>
    <n v="-84.950936655685894"/>
    <n v="-85.934456655685892"/>
    <n v="-4.2541599999999997"/>
    <n v="-3.4869649275074668"/>
    <n v="-8.9278099999999991"/>
    <n v="-7.7459673927771862"/>
    <n v="-2.3160799999999999"/>
    <n v="-2.4941528241164765"/>
    <n v="-13.72708514440113"/>
    <n v="0"/>
    <n v="0"/>
    <n v="0.02"/>
    <n v="-2.6898750000000002"/>
    <n v="-2.6871420073755212"/>
    <n v="0.16839578556281615"/>
    <n v="-0.67105720546782233"/>
    <n v="-0.63340174591539822"/>
    <n v="31.511664446622063"/>
    <n v="0.23429835547467492"/>
    <x v="1"/>
    <s v="N"/>
  </r>
  <r>
    <x v="4"/>
    <x v="4"/>
    <s v="MEA"/>
    <s v="EGYPT"/>
    <s v="EG"/>
    <s v="EGYPT"/>
    <s v="Local"/>
    <s v="N"/>
    <s v="DDP"/>
    <s v="EG- 6TH OF OCTOBER"/>
    <n v="43881"/>
    <x v="1"/>
    <n v="2020"/>
    <n v="2020540297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4.859"/>
    <n v="163.99125000000001"/>
    <n v="33.75"/>
    <s v="EGP"/>
    <n v="1"/>
    <n v="163.71625"/>
    <n v="-103.38659"/>
    <n v="-12.465299999999999"/>
    <n v="-1.2090700000000001"/>
    <n v="0"/>
    <n v="-5.0462400000000001"/>
    <n v="0"/>
    <s v=""/>
    <n v="18.421759999999999"/>
    <n v="-0.90037999999999996"/>
    <n v="-104.58582"/>
    <n v="-103.58259202081477"/>
    <n v="-104.78182202081477"/>
    <n v="-5.1871900000000002"/>
    <n v="-4.251732328430867"/>
    <n v="-10.885870000000001"/>
    <n v="-9.444823989535104"/>
    <n v="-2.8240500000000002"/>
    <n v="-3.0411783198102555"/>
    <n v="-16.737734637776228"/>
    <n v="0"/>
    <n v="0"/>
    <n v="0.02"/>
    <n v="-3.2798250000000002"/>
    <n v="-3.2764926007120847"/>
    <n v="0.16839578556281615"/>
    <n v="-0.81823512204972371"/>
    <n v="-0.77232097450512427"/>
    <n v="38.422879766191798"/>
    <n v="0.2342983529071935"/>
    <x v="1"/>
    <s v="N"/>
  </r>
  <r>
    <x v="4"/>
    <x v="4"/>
    <s v="MEA"/>
    <s v="EGYPT"/>
    <s v="EG"/>
    <s v="EGYPT"/>
    <s v="Local"/>
    <s v="N"/>
    <s v="DDP"/>
    <s v="EG- 6TH OF OCTOBER"/>
    <n v="43888"/>
    <x v="1"/>
    <n v="2020"/>
    <n v="2020540342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5.21"/>
    <n v="175.83750000000001"/>
    <n v="33.75"/>
    <s v="EGP"/>
    <n v="1"/>
    <n v="175.55063999999999"/>
    <n v="-110.85494"/>
    <n v="-13.36576"/>
    <n v="-1.2964100000000001"/>
    <n v="0"/>
    <n v="-5.4107700000000003"/>
    <n v="0"/>
    <s v=""/>
    <n v="19.752490000000002"/>
    <n v="-0.96541999999999994"/>
    <n v="-112.14080999999999"/>
    <n v="-111.06510064324495"/>
    <n v="-112.35097064324495"/>
    <n v="-5.56189"/>
    <n v="-4.5588589429298629"/>
    <n v="-11.672230000000001"/>
    <n v="-10.127087491892825"/>
    <n v="-3.0280499999999999"/>
    <n v="-3.2608629490630276"/>
    <n v="-17.946809383885714"/>
    <n v="0"/>
    <n v="0"/>
    <n v="0.02"/>
    <n v="-3.51675"/>
    <n v="-3.5131768778987364"/>
    <n v="0.16839578556281615"/>
    <n v="-0.87734204278227212"/>
    <n v="-0.82811119102113551"/>
    <n v="41.198431903949469"/>
    <n v="0.23429832603369286"/>
    <x v="1"/>
    <s v="N"/>
  </r>
  <r>
    <x v="4"/>
    <x v="4"/>
    <s v="MEA"/>
    <s v="EGYPT"/>
    <s v="EG"/>
    <s v="EGYPT"/>
    <s v="Local"/>
    <s v="N"/>
    <s v="DDP"/>
    <s v="EG- 6TH OF OCTOBER"/>
    <n v="43888"/>
    <x v="1"/>
    <n v="2020"/>
    <n v="2020540343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7.1459999999999999"/>
    <n v="241.17750000000001"/>
    <n v="33.75"/>
    <s v="EGP"/>
    <n v="1"/>
    <n v="240.6275"/>
    <n v="-152.04785999999999"/>
    <n v="-18.332380000000001"/>
    <n v="-1.7781499999999999"/>
    <n v="0"/>
    <n v="-7.4213699999999996"/>
    <n v="0"/>
    <s v=""/>
    <n v="27.092390000000002"/>
    <n v="-1.3241700000000001"/>
    <n v="-153.81154000000001"/>
    <n v="-152.33611486768217"/>
    <n v="-154.09979486768216"/>
    <n v="-7.62866"/>
    <n v="-6.2529077100718151"/>
    <n v="-16.00956"/>
    <n v="-13.890251890744757"/>
    <n v="-4.1532499999999999"/>
    <n v="-4.4725744433533201"/>
    <n v="-24.615734044169894"/>
    <n v="0"/>
    <n v="0"/>
    <n v="0.02"/>
    <n v="-4.82355"/>
    <n v="-4.8186491304154266"/>
    <n v="0.16839578556281615"/>
    <n v="-1.2033562836318841"/>
    <n v="-1.1358315875311005"/>
    <n v="56.507490370201424"/>
    <n v="0.23429835026153525"/>
    <x v="1"/>
    <s v="N"/>
  </r>
  <r>
    <x v="1"/>
    <x v="1"/>
    <s v="EUROPE"/>
    <s v="EUROPE INCL TURKEY"/>
    <s v="IT"/>
    <s v="ITALY"/>
    <s v="Export"/>
    <s v="Y"/>
    <s v="CIF"/>
    <s v="IT- VENICE"/>
    <n v="43884"/>
    <x v="1"/>
    <n v="2020"/>
    <n v="2020540303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5.941000000000001"/>
    <n v="529.30426"/>
    <n v="33.2039558371495"/>
    <s v="EUR"/>
    <n v="16.854800298814261"/>
    <n v="516.41084000000001"/>
    <n v="-292.61156999999997"/>
    <n v="-33.797739999999997"/>
    <n v="-3.2429299999999999"/>
    <n v="0"/>
    <n v="-16.912040000000001"/>
    <n v="0"/>
    <s v=""/>
    <n v="46.172879999999999"/>
    <n v="-7.8588399999999998"/>
    <n v="-308.25023999999991"/>
    <n v="-293.16630789234932"/>
    <n v="-308.80497789234931"/>
    <n v="-17.62922"/>
    <n v="-14.449967053263908"/>
    <n v="-30.42531"/>
    <n v="-26.397678621648275"/>
    <n v="-7.9082299999999996"/>
    <n v="-8.5162577235081027"/>
    <n v="-49.363903398420291"/>
    <n v="0"/>
    <n v="0"/>
    <n v="0"/>
    <n v="0"/>
    <n v="0"/>
    <n v="1.085502630112529"/>
    <n v="-17.303997426623827"/>
    <n v="-16.333007219106076"/>
    <n v="154.80237149012433"/>
    <n v="0.29246386849432182"/>
    <x v="0"/>
    <s v="N"/>
  </r>
  <r>
    <x v="1"/>
    <x v="1"/>
    <s v="EUROPE"/>
    <s v="EUROPE INCL TURKEY"/>
    <s v="IT"/>
    <s v="ITALY"/>
    <s v="Export"/>
    <s v="Y"/>
    <s v="CIF"/>
    <s v="IT- VENICE"/>
    <n v="43888"/>
    <x v="1"/>
    <n v="2020"/>
    <n v="2020540350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1469999999999998"/>
    <n v="105.43239000007617"/>
    <n v="33.506943120432197"/>
    <s v="EUR"/>
    <n v="17.008600568747287"/>
    <n v="102.61085"/>
    <n v="-57.76605"/>
    <n v="-6.6721899999999996"/>
    <n v="-0.64019999999999999"/>
    <n v="0"/>
    <n v="-3.3386999999999998"/>
    <n v="0"/>
    <s v=""/>
    <n v="9.1152499999999996"/>
    <n v="-1.5514600000000001"/>
    <n v="-60.853349999999985"/>
    <n v="-57.875563840571466"/>
    <n v="-60.962863840571465"/>
    <n v="-3.4527800000000002"/>
    <n v="-2.8301057699755612"/>
    <n v="-6.0044199999999996"/>
    <n v="-5.2095689236822018"/>
    <n v="-1.5599400000000001"/>
    <n v="-1.6798766693949505"/>
    <n v="-9.7195513630527124"/>
    <n v="0"/>
    <n v="0"/>
    <n v="0"/>
    <n v="0"/>
    <n v="0"/>
    <n v="1.085502630112529"/>
    <n v="-3.4160767769641285"/>
    <n v="-3.2243882892244407"/>
    <n v="31.525586507227555"/>
    <n v="0.29901234817122879"/>
    <x v="0"/>
    <s v="N"/>
  </r>
  <r>
    <x v="56"/>
    <x v="54"/>
    <s v="MEA"/>
    <s v="EGYPT"/>
    <s v="EG"/>
    <s v="EGYPT"/>
    <s v="Local"/>
    <s v="N"/>
    <s v="DDP"/>
    <s v="EG- 10TH OF RAMADAN"/>
    <n v="43884"/>
    <x v="1"/>
    <n v="2020"/>
    <n v="202054031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8460000000000001"/>
    <n v="96.763999999999996"/>
    <n v="34"/>
    <s v="EGP"/>
    <n v="1"/>
    <n v="96.063999999999993"/>
    <n v="-52.240920000000003"/>
    <n v="-6.0340100000000003"/>
    <n v="-0.57898000000000005"/>
    <n v="0"/>
    <n v="-3.0193599999999998"/>
    <n v="0"/>
    <s v=""/>
    <n v="8.2433999999999994"/>
    <n v="-1.40307"/>
    <n v="-55.032940000000004"/>
    <n v="-52.339959207011503"/>
    <n v="-55.131979207011504"/>
    <n v="-3.1672199999999999"/>
    <n v="-2.5960436508500382"/>
    <n v="-5.4250400000000001"/>
    <n v="-4.7068858930142952"/>
    <n v="-1.4075800000000001"/>
    <n v="-1.5158024041353799"/>
    <n v="-8.8187319479997139"/>
    <n v="0"/>
    <n v="0"/>
    <n v="0"/>
    <n v="0"/>
    <n v="0"/>
    <n v="0.16839578556281615"/>
    <n v="-0.47925440571177474"/>
    <n v="-0.45236169858851277"/>
    <n v="32.360927146400265"/>
    <n v="0.33443147396139333"/>
    <x v="0"/>
    <s v="N"/>
  </r>
  <r>
    <x v="56"/>
    <x v="54"/>
    <s v="MEA"/>
    <s v="EGYPT"/>
    <s v="EG"/>
    <s v="EGYPT"/>
    <s v="Local"/>
    <s v="N"/>
    <s v="EXW"/>
    <s v="EG- 6TH OF OCTOBER"/>
    <n v="43865"/>
    <x v="1"/>
    <n v="2020"/>
    <n v="202054020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2999999999999999E-2"/>
    <n v="1.2999999999999999E-4"/>
    <n v="0.01"/>
    <s v="EGP"/>
    <n v="1"/>
    <n v="1.2999999999999999E-4"/>
    <n v="-0.23863999999999999"/>
    <n v="-2.7560000000000001E-2"/>
    <n v="-2.64E-3"/>
    <n v="0"/>
    <n v="-1.379E-2"/>
    <n v="0"/>
    <s v=""/>
    <n v="3.764E-2"/>
    <n v="-6.4099999999999999E-3"/>
    <n v="-0.25140000000000001"/>
    <n v="-0.23909241769021725"/>
    <n v="-0.25185241769021727"/>
    <n v="-3.8710000000000001E-2"/>
    <n v="-3.1729039891262682E-2"/>
    <n v="-2.4740000000000002E-2"/>
    <n v="-2.1464976662508232E-2"/>
    <n v="-6.4099999999999999E-3"/>
    <n v="-6.9028356544621151E-3"/>
    <n v="-6.0096852208233027E-2"/>
    <n v="0"/>
    <n v="0"/>
    <n v="0"/>
    <n v="0"/>
    <n v="0"/>
    <n v="0.16839578556281615"/>
    <n v="-2.18914521231661E-3"/>
    <n v="-2.0663043154078237E-3"/>
    <n v="-0.3138855742138581"/>
    <n v="-2414.5044170296778"/>
    <x v="0"/>
    <s v="N"/>
  </r>
  <r>
    <x v="7"/>
    <x v="7"/>
    <s v="MEA"/>
    <s v="EGYPT"/>
    <s v="EG"/>
    <s v="EGYPT"/>
    <s v="Local"/>
    <s v="N"/>
    <s v="DDP"/>
    <s v="10TH OF RAMADAN"/>
    <n v="43873"/>
    <x v="1"/>
    <n v="2020"/>
    <n v="202054024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4.6859999999999999"/>
    <n v="156.98099999999999"/>
    <n v="33.5"/>
    <s v="EGP"/>
    <n v="1"/>
    <n v="153.38242"/>
    <n v="-93.419399999999996"/>
    <n v="-10.768610000000001"/>
    <n v="-0.99292000000000002"/>
    <n v="0"/>
    <n v="-4.97689"/>
    <n v="0"/>
    <s v=""/>
    <n v="10.99112"/>
    <n v="-2.30932"/>
    <n v="-101.47601999999999"/>
    <n v="-93.596506055856025"/>
    <n v="-101.65312605585602"/>
    <n v="-5.0073800000000004"/>
    <n v="-4.104349257832884"/>
    <n v="-8.6137700000000006"/>
    <n v="-7.4734992734928678"/>
    <n v="-2.2526899999999999"/>
    <n v="-2.42588905623249"/>
    <n v="-14.003737587558243"/>
    <n v="0"/>
    <n v="0"/>
    <n v="0.02"/>
    <n v="-3.1396199999999999"/>
    <n v="-3.1364300531423703"/>
    <n v="0.16839578556281615"/>
    <n v="-0.78910265114735645"/>
    <n v="-0.74482323246162019"/>
    <n v="37.442883070981743"/>
    <n v="0.2385185663932689"/>
    <x v="1"/>
    <s v="N"/>
  </r>
  <r>
    <x v="7"/>
    <x v="7"/>
    <s v="MEA"/>
    <s v="EGYPT"/>
    <s v="EG"/>
    <s v="EGYPT"/>
    <s v="Local"/>
    <s v="N"/>
    <s v="DDP"/>
    <s v="EG- 10TH OF RAMADAN"/>
    <n v="43887"/>
    <x v="1"/>
    <n v="2020"/>
    <n v="2020540332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4129999999999998"/>
    <n v="79.629000000000005"/>
    <n v="33"/>
    <s v="EGP"/>
    <n v="1"/>
    <n v="77.351420000000005"/>
    <n v="-44.29278"/>
    <n v="-5.1159800000000004"/>
    <n v="-0.49088999999999999"/>
    <n v="0"/>
    <n v="-2.5599799999999999"/>
    <n v="0"/>
    <s v=""/>
    <n v="6.9892099999999999"/>
    <n v="-1.1896"/>
    <n v="-46.660020000000003"/>
    <n v="-44.376750990701062"/>
    <n v="-46.743990990701064"/>
    <n v="-2.6061800000000002"/>
    <n v="-2.136181585735236"/>
    <n v="-4.5981500000000004"/>
    <n v="-3.9894576572640355"/>
    <n v="-1.19249"/>
    <n v="-1.2841751153805816"/>
    <n v="-7.4098143583798537"/>
    <n v="0"/>
    <n v="0"/>
    <n v="0.02"/>
    <n v="-1.5925800000000001"/>
    <n v="-1.5909618915771579"/>
    <n v="0.16839578556281615"/>
    <n v="-0.40633903056307535"/>
    <n v="-0.38353787023685221"/>
    <n v="23.500694889105073"/>
    <n v="0.29512733914911743"/>
    <x v="1"/>
    <s v="N"/>
  </r>
  <r>
    <x v="4"/>
    <x v="4"/>
    <s v="MEA"/>
    <s v="EGYPT"/>
    <s v="EG"/>
    <s v="EGYPT"/>
    <s v="Local"/>
    <s v="N"/>
    <s v="DDP"/>
    <s v="EG- 6TH OF OCTOBER"/>
    <n v="43867"/>
    <x v="1"/>
    <n v="2020"/>
    <n v="202054021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734"/>
    <n v="123.22199999999999"/>
    <n v="33"/>
    <s v="EGP"/>
    <n v="1"/>
    <n v="121.15867"/>
    <n v="-74.440460000000002"/>
    <n v="-8.5808700000000009"/>
    <n v="-0.79120999999999997"/>
    <n v="0"/>
    <n v="-3.9657900000000001"/>
    <n v="0"/>
    <s v=""/>
    <n v="8.7581699999999998"/>
    <n v="-1.8401700000000001"/>
    <n v="-80.860330000000005"/>
    <n v="-74.581585465018065"/>
    <n v="-81.001455465018068"/>
    <n v="-3.9695999999999998"/>
    <n v="-3.2537224684153019"/>
    <n v="-6.8630000000000004"/>
    <n v="-5.9544921113497979"/>
    <n v="-1.79454"/>
    <n v="-1.9325139930356388"/>
    <n v="-11.140728572800739"/>
    <n v="0"/>
    <n v="0"/>
    <n v="0.02"/>
    <n v="-2.4644399999999997"/>
    <n v="-2.4619360560087471"/>
    <n v="0.16839578556281615"/>
    <n v="-0.62878986329155551"/>
    <n v="-0.59350617797944727"/>
    <n v="28.024373728192995"/>
    <n v="0.22742995348389894"/>
    <x v="1"/>
    <s v="N"/>
  </r>
  <r>
    <x v="5"/>
    <x v="5"/>
    <s v="MEA"/>
    <s v="EGYPT"/>
    <s v="EG"/>
    <s v="EGYPT"/>
    <s v="Local"/>
    <s v="N"/>
    <s v="DDP"/>
    <s v="EG- 6TH OF OCTOBER CITY"/>
    <n v="43871"/>
    <x v="1"/>
    <n v="2020"/>
    <n v="202054023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464"/>
    <n v="48.311999999999998"/>
    <n v="33"/>
    <s v="EGP"/>
    <n v="1"/>
    <n v="48.231969999999997"/>
    <n v="-26.873059999999999"/>
    <n v="-3.1039400000000001"/>
    <n v="-0.29782999999999998"/>
    <n v="0"/>
    <n v="-1.55318"/>
    <n v="0"/>
    <s v=""/>
    <n v="4.2404599999999997"/>
    <n v="-0.72175"/>
    <n v="-28.309300000000004"/>
    <n v="-26.924006395131872"/>
    <n v="-28.360246395131874"/>
    <n v="-1.58874"/>
    <n v="-1.3022266813961425"/>
    <n v="-2.79013"/>
    <n v="-2.4207791162232857"/>
    <n v="-0.72372999999999998"/>
    <n v="-0.77937429769171085"/>
    <n v="-4.502380095311139"/>
    <n v="0"/>
    <n v="0"/>
    <n v="0"/>
    <n v="0"/>
    <n v="0"/>
    <n v="0.16839578556281615"/>
    <n v="-0.24653143006396283"/>
    <n v="-0.23269765521208108"/>
    <n v="15.216675854344903"/>
    <n v="0.31496679612404588"/>
    <x v="0"/>
    <s v="N"/>
  </r>
  <r>
    <x v="5"/>
    <x v="5"/>
    <s v="MEA"/>
    <s v="EGYPT"/>
    <s v="EG"/>
    <s v="EGYPT"/>
    <s v="Local"/>
    <s v="N"/>
    <s v="DDP"/>
    <s v="EG- 6TH OF OCTOBER CITY"/>
    <n v="43885"/>
    <x v="1"/>
    <n v="2020"/>
    <n v="2020540316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5.8978999999999999"/>
    <n v="197.57964999999999"/>
    <n v="33.5"/>
    <s v="EGP"/>
    <n v="1"/>
    <n v="197.27954"/>
    <n v="-108.26132"/>
    <n v="-12.50459"/>
    <n v="-1.19984"/>
    <n v="0"/>
    <n v="-6.2571700000000003"/>
    <n v="0"/>
    <s v=""/>
    <n v="17.083179999999999"/>
    <n v="-2.9076399999999998"/>
    <n v="-114.04737999999999"/>
    <n v="-108.46656361521234"/>
    <n v="-114.25262361521234"/>
    <n v="-6.3827400000000001"/>
    <n v="-5.2316768813112366"/>
    <n v="-11.240119999999999"/>
    <n v="-9.752179203063541"/>
    <n v="-2.9154599999999999"/>
    <n v="-3.1396164176533725"/>
    <n v="-18.12347250202815"/>
    <n v="0"/>
    <n v="0"/>
    <n v="0"/>
    <n v="0"/>
    <n v="0"/>
    <n v="0.16839578556281615"/>
    <n v="-0.99318150367093339"/>
    <n v="-0.9374504786033695"/>
    <n v="64.266103404156127"/>
    <n v="0.32526681469552221"/>
    <x v="0"/>
    <s v="N"/>
  </r>
  <r>
    <x v="5"/>
    <x v="5"/>
    <s v="MEA"/>
    <s v="EGYPT"/>
    <s v="EG"/>
    <s v="EGYPT"/>
    <s v="Local"/>
    <s v="N"/>
    <s v="DDP"/>
    <s v="EG- 6TH OF OCTOBER CITY"/>
    <n v="43887"/>
    <x v="1"/>
    <n v="2020"/>
    <n v="202054033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0.986000000000001"/>
    <n v="362.53800000000001"/>
    <n v="33"/>
    <s v="EGP"/>
    <n v="1"/>
    <n v="361.89299999999997"/>
    <n v="-201.64408000007617"/>
    <n v="-23.292259999999999"/>
    <n v="-2.2349100000000002"/>
    <n v="0"/>
    <n v="-11.65521"/>
    <n v="0"/>
    <s v=""/>
    <n v="31.820789999999999"/>
    <n v="-5.4160599999999999"/>
    <n v="-212.4217300000762"/>
    <n v="-202.02636020842189"/>
    <n v="-212.80401020842189"/>
    <n v="-11.991540000000001"/>
    <n v="-9.8289860764058918"/>
    <n v="-20.934349999999998"/>
    <n v="-18.163109708762295"/>
    <n v="-5.4289800000000001"/>
    <n v="-5.8463895025525332"/>
    <n v="-33.838485287720722"/>
    <n v="0"/>
    <n v="0"/>
    <n v="0"/>
    <n v="0"/>
    <n v="0"/>
    <n v="0.16839578556281615"/>
    <n v="-1.8499961001930982"/>
    <n v="-1.7461860930054116"/>
    <n v="114.149318410852"/>
    <n v="0.31486166528985099"/>
    <x v="0"/>
    <s v="N"/>
  </r>
  <r>
    <x v="16"/>
    <x v="16"/>
    <s v="EUROPE"/>
    <s v="EUROPE INCL TURKEY"/>
    <s v="ES"/>
    <s v="SPAIN"/>
    <s v="Export"/>
    <s v="Y"/>
    <s v="CIF"/>
    <s v="ES- VALENCIA"/>
    <n v="43888"/>
    <x v="1"/>
    <n v="2020"/>
    <n v="202054034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7.84"/>
    <n v="232.8246"/>
    <n v="29.697004897459401"/>
    <s v="EUR"/>
    <n v="17.008599899292395"/>
    <n v="220.90430000000001"/>
    <n v="-143.91037"/>
    <n v="-16.62218"/>
    <n v="-1.59493"/>
    <n v="0"/>
    <n v="-8.3175799999999995"/>
    <n v="0"/>
    <s v=""/>
    <n v="22.70842"/>
    <n v="-3.8650899999999999"/>
    <n v="-151.60173000000003"/>
    <n v="-144.18319767848521"/>
    <n v="-151.87455767848522"/>
    <n v="-8.6540900000000001"/>
    <n v="-7.0934116980774338"/>
    <n v="-14.96054"/>
    <n v="-12.9800987048715"/>
    <n v="-3.88748"/>
    <n v="-4.1863706006253327"/>
    <n v="-24.259881003574264"/>
    <n v="0"/>
    <n v="0"/>
    <n v="0"/>
    <n v="0"/>
    <n v="0"/>
    <n v="1.1813387361707079"/>
    <n v="-9.2616956915783497"/>
    <n v="-8.7419882737018693"/>
    <n v="47.948173044238651"/>
    <n v="0.20594118080408449"/>
    <x v="0"/>
    <s v="N"/>
  </r>
  <r>
    <x v="59"/>
    <x v="57"/>
    <s v="MEA"/>
    <s v="EGYPT"/>
    <s v="EG"/>
    <s v="EGYPT"/>
    <s v="Local"/>
    <s v="N"/>
    <s v="DDP"/>
    <s v="EG- SHOPRAMANT"/>
    <n v="43866"/>
    <x v="1"/>
    <n v="2020"/>
    <n v="202054021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718"/>
    <n v="91.324799999999996"/>
    <n v="33.6"/>
    <s v="EGP"/>
    <n v="1"/>
    <n v="90.684209999999993"/>
    <n v="-49.891350000000003"/>
    <n v="-5.7626400000000002"/>
    <n v="-0.55291999999999997"/>
    <n v="0"/>
    <n v="-2.8835700000000002"/>
    <n v="0"/>
    <s v=""/>
    <n v="7.87263"/>
    <n v="-1.33996"/>
    <n v="-52.557809999999996"/>
    <n v="-49.9859348530373"/>
    <n v="-52.6523948530373"/>
    <n v="-2.9970699999999999"/>
    <n v="-2.4565784961742869"/>
    <n v="-5.1798900000000003"/>
    <n v="-4.4941882766515668"/>
    <n v="-1.34355"/>
    <n v="-1.4468494295713845"/>
    <n v="-8.3976162023972378"/>
    <n v="0"/>
    <n v="0"/>
    <n v="0"/>
    <n v="0"/>
    <n v="0"/>
    <n v="0.16839578556281615"/>
    <n v="-0.45769974515973427"/>
    <n v="-0.43201654840603576"/>
    <n v="29.842772396159422"/>
    <n v="0.32677621408598129"/>
    <x v="0"/>
    <s v="N"/>
  </r>
  <r>
    <x v="59"/>
    <x v="57"/>
    <s v="MEA"/>
    <s v="EGYPT"/>
    <s v="EG"/>
    <s v="EGYPT"/>
    <s v="Local"/>
    <s v="N"/>
    <s v="DDP"/>
    <s v="EG- SHOPRAMANT"/>
    <n v="43878"/>
    <x v="1"/>
    <n v="2020"/>
    <n v="2020540272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5.3929999999999998"/>
    <n v="181.20480000000001"/>
    <n v="33.6"/>
    <s v="EGP"/>
    <n v="1"/>
    <n v="180.01042000000001"/>
    <n v="-100.10576"/>
    <n v="-11.559329999999999"/>
    <n v="-1.1030800000000001"/>
    <n v="0"/>
    <n v="-5.7223100000000002"/>
    <n v="0"/>
    <s v=""/>
    <n v="15.23288"/>
    <n v="-2.6585999999999999"/>
    <n v="-105.91620000000003"/>
    <n v="-100.29554216860814"/>
    <n v="-106.10598216860814"/>
    <n v="-5.8843899999999998"/>
    <n v="-4.8231993036876055"/>
    <n v="-10.23095"/>
    <n v="-8.876600767392425"/>
    <n v="-2.6566999999999998"/>
    <n v="-2.860961541842356"/>
    <n v="-16.560761612922388"/>
    <n v="0"/>
    <n v="0"/>
    <n v="0"/>
    <n v="0"/>
    <n v="0"/>
    <n v="0.16839578556281615"/>
    <n v="-0.90815847154026741"/>
    <n v="-0.85719839792264563"/>
    <n v="57.680857820546834"/>
    <n v="0.31831859763398557"/>
    <x v="0"/>
    <s v="N"/>
  </r>
  <r>
    <x v="52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0.931999999999999"/>
    <n v="715.14905999999996"/>
    <n v="34.165349344978203"/>
    <s v="USD"/>
    <n v="15.74439954341605"/>
    <n v="687.77817000000005"/>
    <n v="-384.22597999999999"/>
    <n v="-44.379519999999999"/>
    <n v="-4.2582700000000004"/>
    <n v="0"/>
    <n v="-22.207080000000001"/>
    <n v="0"/>
    <s v=""/>
    <n v="60.629150000000003"/>
    <n v="-10.3194"/>
    <n v="-404.7611"/>
    <n v="-384.95440201807349"/>
    <n v="-405.4895220180735"/>
    <n v="-23.592890000000001"/>
    <n v="-19.338149004396083"/>
    <n v="-39.886409999999998"/>
    <n v="-34.606340331496966"/>
    <n v="-10.34375"/>
    <n v="-11.139033744281202"/>
    <n v="-65.08352308017426"/>
    <n v="-14.3029812"/>
    <n v="-14.190276320322941"/>
    <n v="0"/>
    <n v="0"/>
    <n v="0"/>
    <n v="1.9483556312766774"/>
    <n v="-40.782980073883408"/>
    <n v="-38.494498787807608"/>
    <n v="191.89123979362168"/>
    <n v="0.26832341748952543"/>
    <x v="0"/>
    <s v="Y"/>
  </r>
  <r>
    <x v="48"/>
    <x v="46"/>
    <s v="MEA"/>
    <s v="NORTH AFRICA"/>
    <s v="DZ"/>
    <s v="ALGERIA"/>
    <s v="Export"/>
    <s v="N"/>
    <s v="CFR"/>
    <s v="DZ-BEJAIA PORT"/>
    <n v="43874"/>
    <x v="1"/>
    <n v="2020"/>
    <n v="2020540246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1.058999999999999"/>
    <n v="354.01490999999999"/>
    <n v="32.011477272727298"/>
    <s v="USD"/>
    <n v="15.769200425237674"/>
    <n v="338.42388999999997"/>
    <n v="-202.99807000000001"/>
    <n v="-23.44708"/>
    <n v="-2.2497699999999998"/>
    <n v="0"/>
    <n v="-11.732670000000001"/>
    <n v="0"/>
    <s v=""/>
    <n v="32.032229999999998"/>
    <n v="-5.4520400000000002"/>
    <n v="-213.84740000000005"/>
    <n v="-203.38291712515908"/>
    <n v="-214.23224712515909"/>
    <n v="-12.16649"/>
    <n v="-9.9723855992417594"/>
    <n v="-21.066759999999999"/>
    <n v="-18.277991582645992"/>
    <n v="-5.4608800000000004"/>
    <n v="-5.880742148009217"/>
    <n v="-34.131119329896968"/>
    <n v="-7.0802981999999997"/>
    <n v="-7.0245067432714752"/>
    <n v="0"/>
    <n v="0"/>
    <n v="0"/>
    <n v="1.2812764404706924"/>
    <n v="-14.169636155165387"/>
    <n v="-13.374526354144137"/>
    <n v="85.252510447528323"/>
    <n v="0.24081615784919433"/>
    <x v="0"/>
    <s v="Y"/>
  </r>
  <r>
    <x v="48"/>
    <x v="46"/>
    <s v="MEA"/>
    <s v="NORTH AFRICA"/>
    <s v="DZ"/>
    <s v="ALGERIA"/>
    <s v="Export"/>
    <s v="N"/>
    <s v="CFR"/>
    <s v="DZ-BEJAIA PORT"/>
    <n v="43874"/>
    <x v="1"/>
    <n v="2020"/>
    <n v="2020540247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0.112"/>
    <n v="323.70004999999998"/>
    <n v="32.011484716157199"/>
    <s v="USD"/>
    <n v="15.7692042936735"/>
    <n v="309.17378000000002"/>
    <n v="-186.33856"/>
    <n v="-21.520700000000001"/>
    <n v="-2.06101"/>
    <n v="0"/>
    <n v="-10.728479999999999"/>
    <n v="0"/>
    <s v=""/>
    <n v="29.036919999999999"/>
    <n v="-4.9850099999999999"/>
    <n v="-196.59683999999999"/>
    <n v="-186.69182374838087"/>
    <n v="-196.95010374838085"/>
    <n v="-11.15311"/>
    <n v="-9.1417585146380969"/>
    <n v="-19.242149999999999"/>
    <n v="-16.694919187004153"/>
    <n v="-4.9935"/>
    <n v="-5.3774274322241142"/>
    <n v="-31.214105133866365"/>
    <n v="-6.4740009999999995"/>
    <n v="-6.4229870544783365"/>
    <n v="0"/>
    <n v="0"/>
    <n v="0"/>
    <n v="1.2812764404706924"/>
    <n v="-12.956267366039642"/>
    <n v="-12.229244099204767"/>
    <n v="76.883609964069649"/>
    <n v="0.23751497710324621"/>
    <x v="0"/>
    <s v="Y"/>
  </r>
  <r>
    <x v="48"/>
    <x v="46"/>
    <s v="MEA"/>
    <s v="NORTH AFRICA"/>
    <s v="DZ"/>
    <s v="ALGERIA"/>
    <s v="Export"/>
    <s v="N"/>
    <s v="CFR"/>
    <s v="DZ-BEJAIA PORT"/>
    <n v="43885"/>
    <x v="1"/>
    <n v="2020"/>
    <n v="202054031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8.7469999999999999"/>
    <n v="276.93606999999997"/>
    <n v="31.660692041522498"/>
    <s v="USD"/>
    <n v="15.596399463102106"/>
    <n v="261.21816999999999"/>
    <n v="-160.55914999999999"/>
    <n v="-18.545200000000001"/>
    <n v="-1.77942"/>
    <n v="0"/>
    <n v="-9.2798300000000005"/>
    <n v="0"/>
    <s v=""/>
    <n v="25.33558"/>
    <n v="-4.3122199999999999"/>
    <n v="-169.14023999999998"/>
    <n v="-160.86354071315054"/>
    <n v="-169.44463071315056"/>
    <n v="-9.6271799999999992"/>
    <n v="-7.8910146799371281"/>
    <n v="-16.669789999999999"/>
    <n v="-14.463082187506592"/>
    <n v="-4.3237899999999998"/>
    <n v="-4.6562264858668874"/>
    <n v="-27.010323353310607"/>
    <n v="-5.5387213999999991"/>
    <n v="-5.4950772869145563"/>
    <n v="0"/>
    <n v="0"/>
    <n v="0"/>
    <n v="1.2812764404706924"/>
    <n v="-11.207325024797147"/>
    <n v="-10.578441271335453"/>
    <n v="64.407597375288802"/>
    <n v="0.23257207836916588"/>
    <x v="0"/>
    <s v="Y"/>
  </r>
  <r>
    <x v="9"/>
    <x v="9"/>
    <s v="MEA"/>
    <s v="EGYPT"/>
    <s v="EG"/>
    <s v="EGYPT"/>
    <s v="Local"/>
    <s v="N"/>
    <s v="DDP"/>
    <s v="EG- 6TH OF OCTOBER"/>
    <n v="43871"/>
    <x v="1"/>
    <n v="2020"/>
    <n v="202054022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7.7960000000000003"/>
    <n v="243.39112"/>
    <n v="31.220000000000002"/>
    <s v="EGP"/>
    <n v="1"/>
    <n v="242.93681000000001"/>
    <n v="-143.1027"/>
    <n v="-16.528890000000001"/>
    <n v="-1.5859799999999999"/>
    <n v="0"/>
    <n v="-8.2708899999999996"/>
    <n v="0"/>
    <s v=""/>
    <n v="22.581009999999999"/>
    <n v="-3.84341"/>
    <n v="-150.75086000000002"/>
    <n v="-143.37399648423505"/>
    <n v="-151.02215648423504"/>
    <n v="-8.4315700000000007"/>
    <n v="-6.9110209474547588"/>
    <n v="-14.856439999999999"/>
    <n v="-12.889779219399911"/>
    <n v="-3.8530500000000001"/>
    <n v="-4.1492934350117405"/>
    <n v="-23.950093601866413"/>
    <n v="0"/>
    <n v="0"/>
    <n v="0"/>
    <n v="0"/>
    <n v="0"/>
    <n v="0.16839578556281615"/>
    <n v="-1.3128135442477147"/>
    <n v="-1.2391468033014919"/>
    <n v="67.179723110597052"/>
    <n v="0.27601550586807377"/>
    <x v="0"/>
    <s v="N"/>
  </r>
  <r>
    <x v="9"/>
    <x v="9"/>
    <s v="MEA"/>
    <s v="EGYPT"/>
    <s v="EG"/>
    <s v="EGYPT"/>
    <s v="Local"/>
    <s v="N"/>
    <s v="DDP"/>
    <s v="EG- 6TH OF OCTOBER"/>
    <n v="43872"/>
    <x v="1"/>
    <n v="2020"/>
    <n v="2020540233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129"/>
    <n v="97.687380000000005"/>
    <n v="31.220000000000002"/>
    <s v="EGP"/>
    <n v="1"/>
    <n v="97.472380000000001"/>
    <n v="-57.435650000000003"/>
    <n v="-6.6340300000000001"/>
    <n v="-0.63654999999999995"/>
    <n v="0"/>
    <n v="-3.3195999999999999"/>
    <n v="0"/>
    <s v=""/>
    <n v="9.06311"/>
    <n v="-1.5425800000000001"/>
    <n v="-60.505299999999998"/>
    <n v="-57.544537462743577"/>
    <n v="-60.61418746274358"/>
    <n v="-3.3838900000000001"/>
    <n v="-2.7736393902775736"/>
    <n v="-5.9627499999999998"/>
    <n v="-5.1734151008234015"/>
    <n v="-1.5464599999999999"/>
    <n v="-1.6653602536972671"/>
    <n v="-9.612414744798242"/>
    <n v="0"/>
    <n v="0"/>
    <n v="0"/>
    <n v="0"/>
    <n v="0"/>
    <n v="0.16839578556281615"/>
    <n v="-0.52691041302605168"/>
    <n v="-0.49734355407008307"/>
    <n v="26.963434238388096"/>
    <n v="0.27601758014584993"/>
    <x v="0"/>
    <s v="N"/>
  </r>
  <r>
    <x v="9"/>
    <x v="9"/>
    <s v="MEA"/>
    <s v="EGYPT"/>
    <s v="EG"/>
    <s v="EGYPT"/>
    <s v="Local"/>
    <s v="N"/>
    <s v="DDP"/>
    <s v="EG- 6TH OF OCTOBER"/>
    <n v="43878"/>
    <x v="1"/>
    <n v="2020"/>
    <n v="202054026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5539999999999998"/>
    <n v="79.735879999999995"/>
    <n v="31.220000000000002"/>
    <s v="EGP"/>
    <n v="1"/>
    <n v="79.520880000000005"/>
    <n v="-46.880980000000001"/>
    <n v="-5.41493"/>
    <n v="-0.51956999999999998"/>
    <n v="0"/>
    <n v="-2.7095799999999999"/>
    <n v="0"/>
    <s v=""/>
    <n v="7.3975999999999997"/>
    <n v="-1.25911"/>
    <n v="-49.386570000000006"/>
    <n v="-46.969857743407317"/>
    <n v="-49.475447743407315"/>
    <n v="-2.7644500000000001"/>
    <n v="-2.2659091792147024"/>
    <n v="-4.8683699999999996"/>
    <n v="-4.2239065656610828"/>
    <n v="-1.26312"/>
    <n v="-1.3602355338321666"/>
    <n v="-7.8500512787079515"/>
    <n v="0"/>
    <n v="0"/>
    <n v="0"/>
    <n v="0"/>
    <n v="0"/>
    <n v="0.16839578556281615"/>
    <n v="-0.43008283632743238"/>
    <n v="-0.40594932473473699"/>
    <n v="22.00443165314999"/>
    <n v="0.27596649906102488"/>
    <x v="0"/>
    <s v="N"/>
  </r>
  <r>
    <x v="9"/>
    <x v="9"/>
    <s v="MEA"/>
    <s v="EGYPT"/>
    <s v="EG"/>
    <s v="EGYPT"/>
    <s v="Local"/>
    <s v="N"/>
    <s v="DDP"/>
    <s v="EG- 6TH OF OCTOBER"/>
    <n v="43880"/>
    <x v="1"/>
    <n v="2020"/>
    <n v="202054028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093"/>
    <n v="96.563460000000006"/>
    <n v="31.220000000000002"/>
    <s v="EGP"/>
    <n v="1"/>
    <n v="96.348460000000003"/>
    <n v="-56.774839999999998"/>
    <n v="-6.5576999999999996"/>
    <n v="-0.62922"/>
    <n v="0"/>
    <n v="-3.2814199999999998"/>
    <n v="0"/>
    <s v=""/>
    <n v="8.9588300000000007"/>
    <n v="-1.52484"/>
    <n v="-59.809189999999994"/>
    <n v="-56.882474688129626"/>
    <n v="-59.916824688129623"/>
    <n v="-3.3483100000000001"/>
    <n v="-2.7444758862907195"/>
    <n v="-5.89445"/>
    <n v="-5.1141564950817155"/>
    <n v="-1.52885"/>
    <n v="-1.646396301142653"/>
    <n v="-9.5050286825150874"/>
    <n v="0"/>
    <n v="0"/>
    <n v="0"/>
    <n v="0"/>
    <n v="0"/>
    <n v="0.16839578556281615"/>
    <n v="-0.52084816474579032"/>
    <n v="-0.49162148058126143"/>
    <n v="26.649985148774032"/>
    <n v="0.27598415745224986"/>
    <x v="0"/>
    <s v="N"/>
  </r>
  <r>
    <x v="9"/>
    <x v="9"/>
    <s v="MEA"/>
    <s v="EGYPT"/>
    <s v="EG"/>
    <s v="EGYPT"/>
    <s v="Local"/>
    <s v="N"/>
    <s v="DDP"/>
    <s v="EG- 6TH OF OCTOBER"/>
    <n v="43881"/>
    <x v="1"/>
    <n v="2020"/>
    <n v="202054029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4.8040000000000003"/>
    <n v="149.98088000000001"/>
    <n v="31.220000000000002"/>
    <s v="EGP"/>
    <n v="1"/>
    <n v="149.70588000000001"/>
    <n v="-88.181759999999997"/>
    <n v="-10.18533"/>
    <n v="-0.97729999999999995"/>
    <n v="0"/>
    <n v="-5.0966399999999998"/>
    <n v="0"/>
    <s v=""/>
    <n v="13.914720000000001"/>
    <n v="-2.36836"/>
    <n v="-92.894669999999977"/>
    <n v="-88.348936450630632"/>
    <n v="-93.061846450630625"/>
    <n v="-5.1896300000000002"/>
    <n v="-4.2537322989122588"/>
    <n v="-9.1544399999999992"/>
    <n v="-7.942596643424892"/>
    <n v="-2.3741300000000001"/>
    <n v="-2.5566660237641408"/>
    <n v="-14.752994966101291"/>
    <n v="0"/>
    <n v="0"/>
    <n v="0"/>
    <n v="0"/>
    <n v="0"/>
    <n v="0.16839578556281615"/>
    <n v="-0.80897335384376878"/>
    <n v="-0.76357891778609122"/>
    <n v="41.402459665482006"/>
    <n v="0.27605158514526651"/>
    <x v="0"/>
    <s v="N"/>
  </r>
  <r>
    <x v="9"/>
    <x v="9"/>
    <s v="MEA"/>
    <s v="EGYPT"/>
    <s v="EG"/>
    <s v="EGYPT"/>
    <s v="Local"/>
    <s v="N"/>
    <s v="DDP"/>
    <s v="EG- 6TH OF OCTOBER"/>
    <n v="43885"/>
    <x v="1"/>
    <n v="2020"/>
    <n v="2020540307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4.63"/>
    <n v="144.54859999999999"/>
    <n v="31.220000000000002"/>
    <s v="EGP"/>
    <n v="1"/>
    <n v="144.27185"/>
    <n v="-84.987880000000004"/>
    <n v="-9.8164200000000008"/>
    <n v="-0.94189999999999996"/>
    <n v="0"/>
    <n v="-4.9120499999999998"/>
    <n v="0"/>
    <s v=""/>
    <n v="13.410729999999999"/>
    <n v="-2.2825799999999998"/>
    <n v="-89.530100000000004"/>
    <n v="-85.149001439683474"/>
    <n v="-89.691221439683474"/>
    <n v="-5.0121900000000004"/>
    <n v="-4.1082918225933325"/>
    <n v="-8.8235700000000001"/>
    <n v="-7.6555264401781633"/>
    <n v="-2.2885800000000001"/>
    <n v="-2.4645384745848533"/>
    <n v="-14.22835673735635"/>
    <n v="0"/>
    <n v="0"/>
    <n v="0"/>
    <n v="0"/>
    <n v="0"/>
    <n v="0.16839578556281615"/>
    <n v="-0.7796724871558387"/>
    <n v="-0.73592222925678641"/>
    <n v="39.893099593703383"/>
    <n v="0.27598399149976816"/>
    <x v="0"/>
    <s v="N"/>
  </r>
  <r>
    <x v="9"/>
    <x v="9"/>
    <s v="MEA"/>
    <s v="EGYPT"/>
    <s v="EG"/>
    <s v="EGYPT"/>
    <s v="Local"/>
    <s v="N"/>
    <s v="DDP"/>
    <s v="EG- 6TH OF OCTOBER"/>
    <n v="43886"/>
    <x v="1"/>
    <n v="2020"/>
    <n v="202054032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0.318"/>
    <n v="322.12795999999997"/>
    <n v="31.220000000000002"/>
    <s v="EGP"/>
    <n v="1"/>
    <n v="321.58112999999997"/>
    <n v="-189.39632"/>
    <n v="-21.875979999999998"/>
    <n v="-2.09903"/>
    <n v="0"/>
    <n v="-10.94652"/>
    <n v="0"/>
    <s v=""/>
    <n v="29.885909999999999"/>
    <n v="-5.0867399999999998"/>
    <n v="-199.51867999999999"/>
    <n v="-189.75538070076286"/>
    <n v="-199.87774070076284"/>
    <n v="-11.21374"/>
    <n v="-9.1914545024605516"/>
    <n v="-19.663440000000001"/>
    <n v="-17.060439802127359"/>
    <n v="-5.1001000000000003"/>
    <n v="-5.4922234198630635"/>
    <n v="-31.744117724450973"/>
    <n v="0"/>
    <n v="0"/>
    <n v="0"/>
    <n v="0"/>
    <n v="0"/>
    <n v="0.16839578556281615"/>
    <n v="-1.737507715437137"/>
    <n v="-1.6400098404906096"/>
    <n v="88.866091734295551"/>
    <n v="0.27587202220600643"/>
    <x v="0"/>
    <s v="N"/>
  </r>
  <r>
    <x v="9"/>
    <x v="9"/>
    <s v="MEA"/>
    <s v="EGYPT"/>
    <s v="EG"/>
    <s v="EGYPT"/>
    <s v="Local"/>
    <s v="N"/>
    <s v="DDP"/>
    <s v="EG- 6TH OF OCTOBER"/>
    <n v="43888"/>
    <x v="1"/>
    <n v="2020"/>
    <n v="2020540339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4390000000000001"/>
    <n v="76.145579999999995"/>
    <n v="31.220000000000002"/>
    <s v="EGP"/>
    <n v="1"/>
    <n v="75.930580000000006"/>
    <n v="-44.770060000000001"/>
    <n v="-5.1711099999999997"/>
    <n v="-0.49618000000000001"/>
    <n v="0"/>
    <n v="-2.5875699999999999"/>
    <n v="0"/>
    <s v=""/>
    <n v="7.06454"/>
    <n v="-1.20242"/>
    <n v="-47.162800000000004"/>
    <n v="-44.854935826081494"/>
    <n v="-47.24767582608149"/>
    <n v="-2.6330300000000002"/>
    <n v="-2.1581894576308804"/>
    <n v="-4.64764"/>
    <n v="-4.0323962868124399"/>
    <n v="-1.2053"/>
    <n v="-1.2979700178351308"/>
    <n v="-7.4885557622784509"/>
    <n v="0"/>
    <n v="0"/>
    <n v="0"/>
    <n v="0"/>
    <n v="0"/>
    <n v="0.16839578556281615"/>
    <n v="-0.41071732098770858"/>
    <n v="-0.38767047886766787"/>
    <n v="21.021677932772384"/>
    <n v="0.27607220186348813"/>
    <x v="0"/>
    <s v="N"/>
  </r>
  <r>
    <x v="1"/>
    <x v="1"/>
    <s v="EUROPE"/>
    <s v="EUROPE INCL TURKEY"/>
    <s v="IT"/>
    <s v="ITALY"/>
    <s v="Export"/>
    <s v="Y"/>
    <s v="CIF"/>
    <s v="IT- RAVENNA"/>
    <n v="43871"/>
    <x v="1"/>
    <n v="2020"/>
    <n v="2020540226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4.3280000000000003"/>
    <n v="154.67624000000001"/>
    <n v="35.738502772643294"/>
    <s v="EUR"/>
    <n v="17.298400270451808"/>
    <n v="151.7004"/>
    <n v="-78.209999999999994"/>
    <n v="-7.1170999999999998"/>
    <n v="-0.56667000000000001"/>
    <n v="0"/>
    <n v="-4.6184099999999999"/>
    <n v="0"/>
    <s v=""/>
    <n v="7.4952300000000003"/>
    <n v="-1.58633"/>
    <n v="-84.603279999999984"/>
    <n v="-78.358271821789685"/>
    <n v="-84.75155182178969"/>
    <n v="-4.73733"/>
    <n v="-3.8830000658247337"/>
    <n v="-6.4927700000000002"/>
    <n v="-5.633272292846951"/>
    <n v="-1.6896"/>
    <n v="-1.8195056352229626"/>
    <n v="-11.335777993894649"/>
    <n v="0"/>
    <n v="0"/>
    <n v="0"/>
    <n v="0"/>
    <n v="0"/>
    <n v="1.085502630112529"/>
    <n v="-4.6980553831270262"/>
    <n v="-4.4344304149232228"/>
    <n v="54.154479769392445"/>
    <n v="0.35011505173252494"/>
    <x v="0"/>
    <s v="N"/>
  </r>
  <r>
    <x v="1"/>
    <x v="1"/>
    <s v="EUROPE"/>
    <s v="EUROPE INCL TURKEY"/>
    <s v="IT"/>
    <s v="ITALY"/>
    <s v="Export"/>
    <s v="Y"/>
    <s v="CIF"/>
    <s v="IT- RAVENNA"/>
    <n v="43873"/>
    <x v="1"/>
    <n v="2020"/>
    <n v="2020540242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6.968"/>
    <n v="603.42755"/>
    <n v="35.562674187126696"/>
    <s v="EUR"/>
    <n v="17.213300712592702"/>
    <n v="590.79609000000005"/>
    <n v="-308.10039"/>
    <n v="-28.01859"/>
    <n v="-2.2321599999999999"/>
    <n v="0"/>
    <n v="-18.092749999999999"/>
    <n v="0"/>
    <s v=""/>
    <n v="30.024650000000001"/>
    <n v="-6.2255399999999996"/>
    <n v="-332.64478000000008"/>
    <n v="-308.68449185550969"/>
    <n v="-333.22888185550971"/>
    <n v="-18.654"/>
    <n v="-15.289938262247844"/>
    <n v="-25.530090000000001"/>
    <n v="-22.150476396189767"/>
    <n v="-6.6430600000000002"/>
    <n v="-7.1538145745290329"/>
    <n v="-44.59422923296664"/>
    <n v="0"/>
    <n v="0"/>
    <n v="0"/>
    <n v="0"/>
    <n v="0"/>
    <n v="1.085502630112529"/>
    <n v="-18.418808627749392"/>
    <n v="-17.385262310632449"/>
    <n v="208.21917660089119"/>
    <n v="0.3450607725830403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59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8.6489999999999991"/>
    <n v="305.64276000000001"/>
    <n v="35.338508498092303"/>
    <s v="EUR"/>
    <n v="17.104798514512815"/>
    <n v="297.21008999999998"/>
    <n v="-156.29338999999999"/>
    <n v="-14.22265"/>
    <n v="-1.13242"/>
    <n v="0"/>
    <n v="-9.2293299999999991"/>
    <n v="0"/>
    <s v=""/>
    <n v="14.97845"/>
    <n v="-3.17008"/>
    <n v="-169.06941999999998"/>
    <n v="-156.58969361423073"/>
    <n v="-169.36572361423072"/>
    <n v="-9.4933899999999998"/>
    <n v="-7.7813523640742499"/>
    <n v="-12.97697"/>
    <n v="-11.259109062250179"/>
    <n v="-3.3776700000000002"/>
    <n v="-3.6373636357265298"/>
    <n v="-22.677825062050957"/>
    <n v="0"/>
    <n v="0"/>
    <n v="0"/>
    <n v="0"/>
    <n v="0"/>
    <n v="1.085502630112529"/>
    <n v="-9.3885122478432628"/>
    <n v="-8.8616886919295155"/>
    <n v="104.73752263178882"/>
    <n v="0.34267954729825373"/>
    <x v="0"/>
    <s v="N"/>
  </r>
  <r>
    <x v="1"/>
    <x v="1"/>
    <s v="EUROPE"/>
    <s v="EUROPE INCL TURKEY"/>
    <s v="IT"/>
    <s v="ITALY"/>
    <s v="Export"/>
    <s v="Y"/>
    <s v="CIF"/>
    <s v="IT- RAVENNA"/>
    <n v="43886"/>
    <x v="1"/>
    <n v="2020"/>
    <n v="2020540324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4.8040000000000003"/>
    <n v="159.22319999999999"/>
    <n v="34.899676639468105"/>
    <s v="EUR"/>
    <n v="16.892400015062357"/>
    <n v="155.77479"/>
    <n v="-86.811629999999994"/>
    <n v="-7.8998600000000003"/>
    <n v="-0.629"/>
    <n v="0"/>
    <n v="-5.1263500000000004"/>
    <n v="0"/>
    <s v=""/>
    <n v="8.3195599999999992"/>
    <n v="-1.7607999999999999"/>
    <n v="-93.908080000000012"/>
    <n v="-86.976208935336047"/>
    <n v="-94.072658935336051"/>
    <n v="-5.2810899999999998"/>
    <n v="-4.328698405563121"/>
    <n v="-7.2085299999999997"/>
    <n v="-6.2542816580836886"/>
    <n v="-1.8764700000000001"/>
    <n v="-2.0207432169311272"/>
    <n v="-12.603723280577936"/>
    <n v="0"/>
    <n v="0"/>
    <n v="0"/>
    <n v="0"/>
    <n v="0"/>
    <n v="1.085502630112529"/>
    <n v="-5.21475463506059"/>
    <n v="-4.9221357932742977"/>
    <n v="47.624681990811702"/>
    <n v="0.29910642413173272"/>
    <x v="0"/>
    <s v="N"/>
  </r>
  <r>
    <x v="1"/>
    <x v="1"/>
    <s v="EUROPE"/>
    <s v="EUROPE INCL TURKEY"/>
    <s v="IT"/>
    <s v="ITALY"/>
    <s v="Export"/>
    <s v="Y"/>
    <s v="CIF"/>
    <s v="IT- RAVENNA"/>
    <n v="43887"/>
    <x v="1"/>
    <n v="2020"/>
    <n v="2020540328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5.605"/>
    <n v="545.85424999999998"/>
    <n v="34.979424820256305"/>
    <s v="EUR"/>
    <n v="16.930999995460827"/>
    <n v="534.57294999999999"/>
    <n v="-281.99338"/>
    <n v="-25.661390000000001"/>
    <n v="-2.0431900000000001"/>
    <n v="0"/>
    <n v="-16.652090000000001"/>
    <n v="0"/>
    <s v=""/>
    <n v="27.02478"/>
    <n v="-5.7196600000000002"/>
    <n v="-305.04492999999991"/>
    <n v="-282.52798775073819"/>
    <n v="-305.57953775073821"/>
    <n v="-17.180620000000001"/>
    <n v="-14.082267562299805"/>
    <n v="-23.417580000000001"/>
    <n v="-20.317615529200467"/>
    <n v="-6.09659"/>
    <n v="-6.5653289894909808"/>
    <n v="-40.96521208099125"/>
    <n v="0"/>
    <n v="0"/>
    <n v="0"/>
    <n v="0"/>
    <n v="0"/>
    <n v="1.085502630112529"/>
    <n v="-16.939268542906017"/>
    <n v="-15.98874459909355"/>
    <n v="183.32075556917698"/>
    <n v="0.33584194969477105"/>
    <x v="0"/>
    <s v="N"/>
  </r>
  <r>
    <x v="1"/>
    <x v="1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5.444"/>
    <n v="191.30081999999999"/>
    <n v="35.139760253615997"/>
    <s v="EUR"/>
    <n v="17.008600139265553"/>
    <n v="186.15419"/>
    <n v="-98.37688"/>
    <n v="-8.9522999999999993"/>
    <n v="-0.71279999999999999"/>
    <n v="0"/>
    <n v="-5.8093000000000004"/>
    <n v="0"/>
    <s v=""/>
    <n v="9.4279100000000007"/>
    <n v="-1.9953799999999999"/>
    <n v="-106.41875"/>
    <n v="-98.563384529083052"/>
    <n v="-106.60525452908306"/>
    <n v="-5.9948100000000002"/>
    <n v="-4.9137061645709235"/>
    <n v="-8.1696000000000009"/>
    <n v="-7.0881274592573673"/>
    <n v="-2.1269200000000001"/>
    <n v="-2.290449174756406"/>
    <n v="-14.292282798584695"/>
    <n v="0"/>
    <n v="0"/>
    <n v="0"/>
    <n v="0"/>
    <n v="0"/>
    <n v="1.085502630112529"/>
    <n v="-5.909476318332608"/>
    <n v="-5.577874117107676"/>
    <n v="64.825408555224556"/>
    <n v="0.33886633917839221"/>
    <x v="0"/>
    <s v="N"/>
  </r>
  <r>
    <x v="9"/>
    <x v="9"/>
    <s v="MEA"/>
    <s v="EGYPT"/>
    <s v="EG"/>
    <s v="EGYPT"/>
    <s v="Local"/>
    <s v="N"/>
    <s v="DDP"/>
    <s v="EG- 6TH OF OCTOBER"/>
    <n v="43871"/>
    <x v="1"/>
    <n v="2020"/>
    <n v="2020540225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.615"/>
    <n v="51.470050000000001"/>
    <n v="31.87"/>
    <s v="EGP"/>
    <n v="1"/>
    <n v="51.37435"/>
    <n v="-29.184170000000002"/>
    <n v="-2.6557599999999999"/>
    <n v="-0.21145"/>
    <n v="0"/>
    <n v="-1.7233700000000001"/>
    <n v="0"/>
    <s v=""/>
    <n v="2.7968600000000001"/>
    <n v="-0.59194000000000002"/>
    <n v="-31.569830000000007"/>
    <n v="-29.239497835996936"/>
    <n v="-31.625157835996937"/>
    <n v="-1.7492700000000001"/>
    <n v="-1.4338067065509965"/>
    <n v="-2.4195899999999999"/>
    <n v="-2.0992903347954037"/>
    <n v="-0.62846999999999997"/>
    <n v="-0.67679019091416626"/>
    <n v="-4.2098872322605665"/>
    <n v="0"/>
    <n v="0"/>
    <n v="0"/>
    <n v="0"/>
    <n v="0"/>
    <n v="0.16839578556281615"/>
    <n v="-0.27195919368394805"/>
    <n v="-0.2566985745679719"/>
    <n v="15.378306357174525"/>
    <n v="0.29878164791319467"/>
    <x v="0"/>
    <s v="N"/>
  </r>
  <r>
    <x v="9"/>
    <x v="9"/>
    <s v="MEA"/>
    <s v="EGYPT"/>
    <s v="EG"/>
    <s v="EGYPT"/>
    <s v="Local"/>
    <s v="N"/>
    <s v="DDP"/>
    <s v="EG- 6TH OF OCTOBER"/>
    <n v="43872"/>
    <x v="1"/>
    <n v="2020"/>
    <n v="2020540233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.147"/>
    <n v="36.55489"/>
    <n v="31.87"/>
    <s v="EGP"/>
    <n v="1"/>
    <n v="36.124890000000001"/>
    <n v="-20.72709"/>
    <n v="-1.8861699999999999"/>
    <n v="-0.15017"/>
    <n v="0"/>
    <n v="-1.22397"/>
    <n v="0"/>
    <s v=""/>
    <n v="1.98638"/>
    <n v="-0.42041000000000001"/>
    <n v="-22.421430000000001"/>
    <n v="-20.766384762750274"/>
    <n v="-22.460724762750274"/>
    <n v="-1.2517"/>
    <n v="-1.0259684637533841"/>
    <n v="-1.7195"/>
    <n v="-1.4918766116080397"/>
    <n v="-0.44701000000000002"/>
    <n v="-0.48137855942295016"/>
    <n v="-2.9992236347843741"/>
    <n v="0"/>
    <n v="0"/>
    <n v="0"/>
    <n v="0"/>
    <n v="0"/>
    <n v="0.16839578556281615"/>
    <n v="-0.19314996604055013"/>
    <n v="-0.18231161921329031"/>
    <n v="10.91262998325206"/>
    <n v="0.29852722804670073"/>
    <x v="0"/>
    <s v="N"/>
  </r>
  <r>
    <x v="1"/>
    <x v="1"/>
    <s v="EUROPE"/>
    <s v="EUROPE INCL TURKEY"/>
    <s v="IT"/>
    <s v="ITALY"/>
    <s v="Export"/>
    <s v="Y"/>
    <s v="CIF"/>
    <s v="IT- RAVENNA"/>
    <n v="43871"/>
    <x v="1"/>
    <n v="2020"/>
    <n v="2020540226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5.4550000000000001"/>
    <n v="194.95348999999999"/>
    <n v="35.7384949587534"/>
    <s v="EUR"/>
    <n v="17.298400270451808"/>
    <n v="191.20267999999999"/>
    <n v="-134.98464000000001"/>
    <n v="-10.121829999999999"/>
    <n v="-0.57345000000000002"/>
    <n v="0"/>
    <n v="-5.75488"/>
    <n v="0"/>
    <s v=""/>
    <n v="33.798209999999997"/>
    <n v="-0.13081999999999999"/>
    <n v="-117.76741"/>
    <n v="-135.240546130756"/>
    <n v="-118.023316130756"/>
    <n v="-6.1718599999999997"/>
    <n v="-5.0588269734768403"/>
    <n v="-6.7000999999999999"/>
    <n v="-5.8131564323553517"/>
    <n v="-1.61612"/>
    <n v="-1.7403760932744641"/>
    <n v="-12.612359499106656"/>
    <n v="0"/>
    <n v="0"/>
    <n v="0"/>
    <n v="0"/>
    <n v="0"/>
    <n v="1.085502630112529"/>
    <n v="-5.9214168472638455"/>
    <n v="-5.5891446195485619"/>
    <n v="58.728669750588764"/>
    <n v="0.30124451606682584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59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9.3132999999999999"/>
    <n v="329.11824999999999"/>
    <n v="35.338521254549896"/>
    <s v="EUR"/>
    <n v="17.104798514512815"/>
    <n v="320.03800000000001"/>
    <n v="-230.45867999999999"/>
    <n v="-17.280889999999999"/>
    <n v="-0.97902"/>
    <n v="0"/>
    <n v="-9.8252600000000001"/>
    <n v="0"/>
    <s v=""/>
    <n v="57.703319999999998"/>
    <n v="-0.2233"/>
    <n v="-201.06382999999997"/>
    <n v="-230.89558740737561"/>
    <n v="-201.50073740737562"/>
    <n v="-10.528"/>
    <n v="-8.62938083118609"/>
    <n v="-11.43924"/>
    <n v="-9.9249401631701968"/>
    <n v="-2.7593299999999998"/>
    <n v="-2.9714822942943755"/>
    <n v="-21.525803288650664"/>
    <n v="0"/>
    <n v="0"/>
    <n v="0"/>
    <n v="0"/>
    <n v="0"/>
    <n v="1.085502630112529"/>
    <n v="-10.109611645027016"/>
    <n v="-9.5423245802459427"/>
    <n v="96.549384723727755"/>
    <n v="0.29335773608339177"/>
    <x v="0"/>
    <s v="N"/>
  </r>
  <r>
    <x v="1"/>
    <x v="1"/>
    <s v="EUROPE"/>
    <s v="EUROPE INCL TURKEY"/>
    <s v="IT"/>
    <s v="ITALY"/>
    <s v="Export"/>
    <s v="Y"/>
    <s v="CIF"/>
    <s v="IT- RAVENNA"/>
    <n v="43886"/>
    <x v="1"/>
    <n v="2020"/>
    <n v="2020540324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9.34"/>
    <n v="325.96318000000002"/>
    <n v="34.899698072805101"/>
    <s v="EUR"/>
    <n v="16.892400015062357"/>
    <n v="319.25909000000001"/>
    <n v="-231.11957000000001"/>
    <n v="-17.33051"/>
    <n v="-0.98185"/>
    <n v="0"/>
    <n v="-9.8534799999999994"/>
    <n v="0"/>
    <s v=""/>
    <n v="57.869039999999998"/>
    <n v="-0.22397"/>
    <n v="-201.64034000000004"/>
    <n v="-231.55773033365492"/>
    <n v="-202.07850033365492"/>
    <n v="-10.567310000000001"/>
    <n v="-8.6616016670973668"/>
    <n v="-11.47186"/>
    <n v="-9.9532420038626377"/>
    <n v="-2.7671199999999998"/>
    <n v="-2.9798712318526066"/>
    <n v="-21.594714902812612"/>
    <n v="0"/>
    <n v="0"/>
    <n v="0"/>
    <n v="0"/>
    <n v="0"/>
    <n v="1.085502630112529"/>
    <n v="-10.138594565251021"/>
    <n v="-9.5696811634433665"/>
    <n v="92.720283600089132"/>
    <n v="0.28445017501697317"/>
    <x v="0"/>
    <s v="N"/>
  </r>
  <r>
    <x v="1"/>
    <x v="1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6.4020000000000001"/>
    <n v="224.96476000000001"/>
    <n v="35.139762574195601"/>
    <s v="EUR"/>
    <n v="17.008600139265553"/>
    <n v="218.91258999999999"/>
    <n v="-158.41840999999999"/>
    <n v="-11.87903"/>
    <n v="-0.67301"/>
    <n v="0"/>
    <n v="-6.7539600000000002"/>
    <n v="0"/>
    <s v=""/>
    <n v="39.665770000000002"/>
    <n v="-0.15351999999999999"/>
    <n v="-138.21215999999998"/>
    <n v="-158.71874226257162"/>
    <n v="-138.51249226257161"/>
    <n v="-7.2324700000000002"/>
    <n v="-5.9281666014559704"/>
    <n v="-7.8624700000000001"/>
    <n v="-6.8216546103343205"/>
    <n v="-1.8962000000000001"/>
    <n v="-2.0419901666132705"/>
    <n v="-14.791811378403562"/>
    <n v="0"/>
    <n v="0"/>
    <n v="0"/>
    <n v="0"/>
    <n v="0"/>
    <n v="1.085502630112529"/>
    <n v="-6.949387837980411"/>
    <n v="-6.5594324205957646"/>
    <n v="65.101023938429066"/>
    <n v="0.28938320801190848"/>
    <x v="0"/>
    <s v="N"/>
  </r>
  <r>
    <x v="39"/>
    <x v="37"/>
    <s v="MEA"/>
    <s v="EGYPT"/>
    <s v="EG"/>
    <s v="EGYPT"/>
    <s v="Local"/>
    <s v="N"/>
    <s v="DDP"/>
    <s v="EG- CAIRO"/>
    <n v="43864"/>
    <x v="1"/>
    <n v="2020"/>
    <n v="2020540196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3.988"/>
    <n v="149.55000000000001"/>
    <n v="37.5"/>
    <s v="EGP"/>
    <n v="1"/>
    <n v="148.69999999999999"/>
    <n v="-68.394589999999994"/>
    <n v="-9.8468199999999992"/>
    <n v="-4.5788500000000001"/>
    <n v="0"/>
    <n v="0"/>
    <n v="0"/>
    <s v=""/>
    <n v="2.21529"/>
    <n v="0.68955999999999995"/>
    <n v="-79.915409999999994"/>
    <n v="-68.524253603885157"/>
    <n v="-80.045073603885157"/>
    <n v="-12.51342"/>
    <n v="-10.256750254614422"/>
    <n v="-8.7963000000000005"/>
    <n v="-7.6318663789984305"/>
    <n v="-1.7126999999999999"/>
    <n v="-1.8443816888295264"/>
    <n v="-19.732998322442377"/>
    <n v="0"/>
    <n v="0"/>
    <n v="0"/>
    <n v="0"/>
    <n v="0"/>
    <n v="0.16839578556281615"/>
    <n v="-0.6715623928245108"/>
    <n v="-0.63387858537280006"/>
    <n v="49.138049488299679"/>
    <n v="0.32857271473286309"/>
    <x v="0"/>
    <s v="N"/>
  </r>
  <r>
    <x v="39"/>
    <x v="37"/>
    <s v="MEA"/>
    <s v="EGYPT"/>
    <s v="EG"/>
    <s v="EGYPT"/>
    <s v="Local"/>
    <s v="N"/>
    <s v="DDP"/>
    <s v="EG- CAIRO"/>
    <n v="43873"/>
    <x v="1"/>
    <n v="2020"/>
    <n v="2020540250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6.3949999999999996"/>
    <n v="239.8125"/>
    <n v="37.5"/>
    <s v="EGP"/>
    <n v="1"/>
    <n v="233.31625"/>
    <n v="-109.64084"/>
    <n v="-15.86795"/>
    <n v="-7.3277999999999999"/>
    <n v="0"/>
    <n v="0"/>
    <n v="0"/>
    <s v=""/>
    <n v="3.6519200000000001"/>
    <n v="1.1067899999999999"/>
    <n v="-128.07788000000002"/>
    <n v="-109.84869893222545"/>
    <n v="-128.28573893222546"/>
    <n v="-18.939810000000001"/>
    <n v="-15.524205296381707"/>
    <n v="-14.128119999999999"/>
    <n v="-12.257872517587542"/>
    <n v="-2.7541000000000002"/>
    <n v="-2.9658501834561801"/>
    <n v="-30.747927997425428"/>
    <n v="0"/>
    <n v="0"/>
    <n v="0"/>
    <n v="0"/>
    <n v="0"/>
    <n v="0.16839578556281615"/>
    <n v="-1.0768910486742092"/>
    <n v="-1.0164627766948486"/>
    <n v="79.762370293654271"/>
    <n v="0.33260305569415388"/>
    <x v="0"/>
    <s v="N"/>
  </r>
  <r>
    <x v="40"/>
    <x v="38"/>
    <s v="MEA"/>
    <s v="EGYPT"/>
    <s v="EG"/>
    <s v="EGYPT"/>
    <s v="Local"/>
    <s v="N"/>
    <s v="EXW"/>
    <s v="EG- 6TH OCTOBER"/>
    <n v="43865"/>
    <x v="1"/>
    <n v="2020"/>
    <n v="2020540209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2.0019999999999998"/>
    <n v="77.076999999999998"/>
    <n v="38.5"/>
    <s v="EGP"/>
    <n v="1"/>
    <n v="75.53546"/>
    <n v="-34.454279999999997"/>
    <n v="-4.6712800000000003"/>
    <n v="-2.3497699999999999"/>
    <n v="0"/>
    <n v="0"/>
    <n v="0"/>
    <s v=""/>
    <n v="0.76551999999999998"/>
    <n v="0.34247"/>
    <n v="-40.367339999999999"/>
    <n v="-34.519598998389618"/>
    <n v="-40.43265899838962"/>
    <n v="-5.2443600000000004"/>
    <n v="-4.298592292537907"/>
    <n v="-4.3639700000000001"/>
    <n v="-3.7862778579582073"/>
    <n v="-0.85043999999999997"/>
    <n v="-0.91582645147905795"/>
    <n v="-9.0006966019751715"/>
    <n v="0"/>
    <n v="0"/>
    <n v="0"/>
    <n v="0"/>
    <n v="0"/>
    <n v="0.16839578556281615"/>
    <n v="-0.33712836269675789"/>
    <n v="-0.31821086457280484"/>
    <n v="27.325433535062402"/>
    <n v="0.35452123895665894"/>
    <x v="0"/>
    <s v="N"/>
  </r>
  <r>
    <x v="41"/>
    <x v="39"/>
    <s v="MEA"/>
    <s v="EGYPT"/>
    <s v="EG"/>
    <s v="EGYPT"/>
    <s v="Local"/>
    <s v="N"/>
    <s v="EXW"/>
    <s v="EG- 6TH OF OCTOBER CITY"/>
    <n v="43863"/>
    <x v="1"/>
    <n v="2020"/>
    <n v="2020540195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2.0070000000000001"/>
    <n v="74.259"/>
    <n v="37"/>
    <s v="EGP"/>
    <n v="1"/>
    <n v="72.773820000000001"/>
    <n v="-34.540370000000003"/>
    <n v="-4.6829599999999996"/>
    <n v="-2.3556400000000002"/>
    <n v="0"/>
    <n v="0"/>
    <n v="0"/>
    <s v=""/>
    <n v="0.76746000000000003"/>
    <n v="0.34333000000000002"/>
    <n v="-40.468180000000004"/>
    <n v="-34.605852209246777"/>
    <n v="-40.533662209246778"/>
    <n v="-5.7172099999999997"/>
    <n v="-4.6861685393109251"/>
    <n v="-4.3766699999999998"/>
    <n v="-3.7972966616612731"/>
    <n v="-0.85370999999999997"/>
    <n v="-0.91934786685972736"/>
    <n v="-9.4028130678319251"/>
    <n v="0"/>
    <n v="0"/>
    <n v="0"/>
    <n v="0"/>
    <n v="0"/>
    <n v="0.16839578556281615"/>
    <n v="-0.33797034162457201"/>
    <n v="-0.31900559700180786"/>
    <n v="24.003519125919489"/>
    <n v="0.32324053819630599"/>
    <x v="0"/>
    <s v="N"/>
  </r>
  <r>
    <x v="66"/>
    <x v="64"/>
    <s v="MEA"/>
    <s v="NORTH AFRICA"/>
    <s v="DZ"/>
    <s v="ALGERIA"/>
    <s v="Export"/>
    <s v="N"/>
    <s v="EXW"/>
    <s v="EG- 6TH OF OCTOBER"/>
    <n v="43871"/>
    <x v="1"/>
    <n v="2020"/>
    <n v="2020540229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1.4E-2"/>
    <n v="2.2100000000000002E-3"/>
    <n v="0.157857142857143"/>
    <s v="USD"/>
    <n v="15.785714285714285"/>
    <n v="2.2100000000000002E-3"/>
    <n v="-0.23699000000000001"/>
    <n v="-4.1779999999999998E-2"/>
    <n v="-1.472E-2"/>
    <n v="0"/>
    <n v="0"/>
    <n v="0"/>
    <s v=""/>
    <n v="1.6979999999999999E-2"/>
    <n v="2.5200000000000001E-3"/>
    <n v="-0.27399000000000001"/>
    <n v="-0.23743928959271116"/>
    <n v="-0.27443928959271113"/>
    <n v="-5.2850000000000001E-2"/>
    <n v="-4.3319032762935486E-2"/>
    <n v="-3.2329999999999998E-2"/>
    <n v="-2.8050230214183146E-2"/>
    <n v="-6.3200000000000001E-3"/>
    <n v="-6.8059159650858923E-3"/>
    <n v="-7.8175178942204521E-2"/>
    <n v="-4.4200000000000004E-5"/>
    <n v="-4.3851712072324754E-5"/>
    <n v="0"/>
    <n v="0"/>
    <n v="0"/>
    <n v="1.2812764404706924"/>
    <n v="-1.7937870166589695E-2"/>
    <n v="-1.6931311055069894E-2"/>
    <n v="-0.36737963130205792"/>
    <n v="-166.23512728599906"/>
    <x v="0"/>
    <s v="Y"/>
  </r>
  <r>
    <x v="67"/>
    <x v="65"/>
    <s v="MEA"/>
    <s v="EGYPT"/>
    <s v="EG"/>
    <s v="EGYPT"/>
    <s v="Local"/>
    <s v="N"/>
    <s v="DDP"/>
    <s v="EG- ALEXANDRIA"/>
    <n v="43864"/>
    <x v="1"/>
    <n v="2020"/>
    <n v="2020540197"/>
    <s v="ZH"/>
    <s v="manufactured"/>
    <s v="BOPP"/>
    <s v="TSS"/>
    <n v="25"/>
    <s v="TSS25"/>
    <s v="1"/>
    <s v="EG"/>
    <s v="L3"/>
    <s v="FERT"/>
    <s v="30TSS251"/>
    <s v="TRANSPARENT COMMODITIES"/>
    <s v="STANDARD"/>
    <s v="ALIMENTARY PACKING"/>
    <s v="FLEXIBLE PACKAGING"/>
    <s v="STANDARD GRADE COEX"/>
    <n v="3.1549999999999998"/>
    <n v="115.94625000000001"/>
    <n v="36.75"/>
    <s v="EGP"/>
    <n v="1"/>
    <n v="112.65731"/>
    <n v="-25.784870000000002"/>
    <n v="-3.3402799999999999"/>
    <n v="-1.2310000000000001"/>
    <n v="0"/>
    <n v="0"/>
    <n v="0"/>
    <s v=""/>
    <n v="-33.17445"/>
    <n v="1.3922399999999999"/>
    <n v="-62.138360000000006"/>
    <n v="-25.833753386389343"/>
    <n v="-62.187243386389341"/>
    <n v="-6.4417"/>
    <n v="-5.280004036877985"/>
    <n v="-2.5397699999999999"/>
    <n v="-2.2035611874752838"/>
    <n v="-0.56811999999999996"/>
    <n v="-0.61180015476022098"/>
    <n v="-8.0953653791134901"/>
    <n v="0"/>
    <n v="0"/>
    <n v="0"/>
    <n v="0"/>
    <n v="0"/>
    <n v="0.16839578556281615"/>
    <n v="-0.53128870345068491"/>
    <n v="-0.50147616270089868"/>
    <n v="45.162165071796281"/>
    <n v="0.38950949316425737"/>
    <x v="0"/>
    <s v="N"/>
  </r>
  <r>
    <x v="68"/>
    <x v="66"/>
    <s v="MEA"/>
    <s v="EGYPT"/>
    <s v="EG"/>
    <s v="EGYPT"/>
    <s v="Local"/>
    <s v="N"/>
    <s v="DDP"/>
    <s v="EG- CAIRO"/>
    <n v="43889"/>
    <x v="1"/>
    <n v="2020"/>
    <n v="2020540357"/>
    <s v="ZH"/>
    <s v="manufactured"/>
    <s v="BOPP"/>
    <s v="TSS"/>
    <n v="25"/>
    <s v="TSS25"/>
    <s v="1"/>
    <s v="EG"/>
    <s v="L3"/>
    <s v="FERT"/>
    <s v="30TSS251"/>
    <s v="TRANSPARENT COMMODITIES"/>
    <s v="STANDARD"/>
    <s v="ALIMENTARY PACKING"/>
    <s v="FLEXIBLE PACKAGING"/>
    <s v="STANDARD GRADE COEX"/>
    <n v="2.0579999999999998"/>
    <n v="61.74"/>
    <n v="30"/>
    <s v="EGP"/>
    <n v="1"/>
    <n v="60.1526"/>
    <n v="-15.49977"/>
    <n v="-2.0784400000000001"/>
    <n v="-0.76241000000000003"/>
    <n v="0"/>
    <n v="0"/>
    <n v="0"/>
    <s v=""/>
    <n v="-24.281890000000001"/>
    <n v="0.87434999999999996"/>
    <n v="-41.748159999999999"/>
    <n v="-15.529154722352912"/>
    <n v="-41.777544722352914"/>
    <n v="-4.0940899999999996"/>
    <n v="-3.3557619459679571"/>
    <n v="-1.61975"/>
    <n v="-1.4053312833103357"/>
    <n v="-0.35721999999999998"/>
    <n v="-0.38468501598860483"/>
    <n v="-5.1457782452668983"/>
    <n v="0"/>
    <n v="0"/>
    <n v="0"/>
    <n v="0"/>
    <n v="0"/>
    <n v="0.16839578556281615"/>
    <n v="-0.34655852668827558"/>
    <n v="-0.32711186777763851"/>
    <n v="14.489565164602551"/>
    <n v="0.23468683454166747"/>
    <x v="0"/>
    <s v="N"/>
  </r>
  <r>
    <x v="43"/>
    <x v="41"/>
    <s v="MEA"/>
    <s v="EGYPT"/>
    <s v="EG"/>
    <s v="EGYPT"/>
    <s v="Local"/>
    <s v="N"/>
    <s v="DDP"/>
    <s v="EG- CAIRO"/>
    <n v="43865"/>
    <x v="1"/>
    <n v="2020"/>
    <n v="2020540203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7.1970000000000001"/>
    <n v="241.09950000000001"/>
    <n v="33.5"/>
    <s v="EGP"/>
    <n v="1"/>
    <n v="234.47751"/>
    <n v="-115.09752"/>
    <n v="-12.03989"/>
    <n v="-3.84863"/>
    <n v="0"/>
    <n v="0"/>
    <n v="0"/>
    <s v=""/>
    <n v="-6.8113200000000003"/>
    <n v="4.7462499999999999"/>
    <n v="-133.05110999999999"/>
    <n v="-115.31572379713432"/>
    <n v="-133.26931379713432"/>
    <n v="-9.0762699999999992"/>
    <n v="-7.4394557709602349"/>
    <n v="-9.0735100000000006"/>
    <n v="-7.8723799675438588"/>
    <n v="-1.8684400000000001"/>
    <n v="-2.0120958268678932"/>
    <n v="-17.323931565371986"/>
    <n v="0"/>
    <n v="0"/>
    <n v="0"/>
    <n v="0"/>
    <n v="0"/>
    <n v="0.16839578556281615"/>
    <n v="-1.2119444686955878"/>
    <n v="-1.1439378583069313"/>
    <n v="89.36231677918677"/>
    <n v="0.37064496931427388"/>
    <x v="0"/>
    <s v="N"/>
  </r>
  <r>
    <x v="43"/>
    <x v="41"/>
    <s v="MEA"/>
    <s v="EGYPT"/>
    <s v="EG"/>
    <s v="EGYPT"/>
    <s v="Local"/>
    <s v="N"/>
    <s v="DDP"/>
    <s v="EG- CAIRO"/>
    <n v="43873"/>
    <x v="1"/>
    <n v="2020"/>
    <n v="2020540249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7.3650000000000002"/>
    <n v="246.72749999999999"/>
    <n v="33.5"/>
    <s v="EGP"/>
    <n v="1"/>
    <n v="240.09295"/>
    <n v="-117.78424"/>
    <n v="-12.320919999999999"/>
    <n v="-3.9384800000000002"/>
    <n v="0"/>
    <n v="0"/>
    <n v="0"/>
    <s v=""/>
    <n v="-6.9703299999999997"/>
    <n v="4.8570399999999996"/>
    <n v="-136.15692999999996"/>
    <n v="-118.00753732569893"/>
    <n v="-136.38022732569894"/>
    <n v="-9.2881300000000007"/>
    <n v="-7.6131089456273227"/>
    <n v="-9.2853100000000008"/>
    <n v="-8.0561423789068041"/>
    <n v="-1.9120699999999999"/>
    <n v="-2.059080338506611"/>
    <n v="-17.728331663040738"/>
    <n v="0"/>
    <n v="0"/>
    <n v="0"/>
    <n v="0"/>
    <n v="0"/>
    <n v="0.16839578556281615"/>
    <n v="-1.2402349606701411"/>
    <n v="-1.1706408679214326"/>
    <n v="91.448300143338884"/>
    <n v="0.37064494287559713"/>
    <x v="0"/>
    <s v="N"/>
  </r>
  <r>
    <x v="43"/>
    <x v="41"/>
    <s v="MEA"/>
    <s v="EGYPT"/>
    <s v="EG"/>
    <s v="EGYPT"/>
    <s v="Local"/>
    <s v="N"/>
    <s v="DDP"/>
    <s v="EG- CAIRO"/>
    <n v="43879"/>
    <x v="1"/>
    <n v="2020"/>
    <n v="2020540281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5.9059999999999997"/>
    <n v="197.851"/>
    <n v="33.5"/>
    <s v="EGP"/>
    <n v="1"/>
    <n v="192.19398000000001"/>
    <n v="-94.451300000000003"/>
    <n v="-9.8801699999999997"/>
    <n v="-3.1582699999999999"/>
    <n v="0"/>
    <n v="0"/>
    <n v="0"/>
    <s v=""/>
    <n v="-5.5895200000000003"/>
    <n v="3.8948499999999999"/>
    <n v="-109.18441"/>
    <n v="-94.630362349078183"/>
    <n v="-109.36347234907818"/>
    <n v="-7.4481700000000002"/>
    <n v="-6.1049672706511489"/>
    <n v="-7.4459"/>
    <n v="-6.4602291726503651"/>
    <n v="-1.53328"/>
    <n v="-1.6511669036308381"/>
    <n v="-14.216363346932351"/>
    <n v="0"/>
    <n v="0"/>
    <n v="0"/>
    <n v="0"/>
    <n v="0"/>
    <n v="0.16839578556281615"/>
    <n v="-0.99454550953399212"/>
    <n v="-0.93873794513835429"/>
    <n v="73.332426358851109"/>
    <n v="0.370644709194551"/>
    <x v="0"/>
    <s v="N"/>
  </r>
  <r>
    <x v="44"/>
    <x v="42"/>
    <s v="MEA"/>
    <s v="EGYPT"/>
    <s v="EG"/>
    <s v="EGYPT"/>
    <s v="Local"/>
    <s v="N"/>
    <s v="DDP"/>
    <s v="EG- ALEXANDRIA"/>
    <n v="43890"/>
    <x v="1"/>
    <n v="2020"/>
    <n v="2020540373"/>
    <s v="ZH"/>
    <s v="manufactured"/>
    <s v="BOPP"/>
    <s v="TSS"/>
    <n v="20"/>
    <s v="TSS20"/>
    <s v="1"/>
    <s v="EG"/>
    <s v="L2"/>
    <s v="FERT"/>
    <s v="90TSS201"/>
    <s v="TRANSPARENT COMMODITIES"/>
    <s v="STANDARD"/>
    <s v="ALIMENTARY PACKING"/>
    <s v="FLEXIBLE PACKAGING"/>
    <s v="STANDARD GRADE COEX"/>
    <n v="1"/>
    <n v="28"/>
    <n v="28"/>
    <s v="EGP"/>
    <n v="1"/>
    <n v="26.643329999999999"/>
    <n v="-5.0549400000000002"/>
    <n v="-0.77551999999999999"/>
    <n v="-0.24074000000000001"/>
    <n v="0"/>
    <n v="0"/>
    <n v="0"/>
    <s v=""/>
    <n v="-10.901400000000001"/>
    <n v="0.11057"/>
    <n v="-16.862030000000001"/>
    <n v="-5.0645232395197235"/>
    <n v="-16.871613239519725"/>
    <n v="-3.5649099999999998"/>
    <n v="-2.9220142495159194"/>
    <n v="-0.63627"/>
    <n v="-0.55204206552361001"/>
    <n v="-0.1444"/>
    <n v="-0.15550225717696248"/>
    <n v="-3.6295585722164923"/>
    <n v="0"/>
    <n v="0"/>
    <n v="0"/>
    <n v="0"/>
    <n v="0"/>
    <n v="0.16839578556281615"/>
    <n v="-0.16839578556281615"/>
    <n v="-0.15894648580060183"/>
    <n v="7.3398817024631811"/>
    <n v="0.26213863223082789"/>
    <x v="0"/>
    <s v="N"/>
  </r>
  <r>
    <x v="44"/>
    <x v="42"/>
    <s v="MEA"/>
    <s v="EGYPT"/>
    <s v="EG"/>
    <s v="EGYPT"/>
    <s v="Local"/>
    <s v="N"/>
    <s v="DDP"/>
    <s v="EG-ALEXANDRIA"/>
    <n v="43871"/>
    <x v="1"/>
    <n v="2020"/>
    <n v="2020540230"/>
    <s v="ZH"/>
    <s v="manufactured"/>
    <s v="BOPP"/>
    <s v="TSS"/>
    <n v="20"/>
    <s v="TSS20"/>
    <s v="1"/>
    <s v="EG"/>
    <s v="L2"/>
    <s v="FERT"/>
    <s v="90TSS201"/>
    <s v="TRANSPARENT COMMODITIES"/>
    <s v="STANDARD"/>
    <s v="ALIMENTARY PACKING"/>
    <s v="FLEXIBLE PACKAGING"/>
    <s v="STANDARD GRADE COEX"/>
    <n v="2.5"/>
    <n v="71.25"/>
    <n v="28.5"/>
    <s v="EGP"/>
    <n v="1"/>
    <n v="69.69"/>
    <n v="-17.38044"/>
    <n v="-2.7312099999999999"/>
    <n v="-0.82030000000000003"/>
    <n v="0"/>
    <n v="0"/>
    <n v="0"/>
    <s v=""/>
    <n v="-25.553270000000001"/>
    <n v="0.81984999999999997"/>
    <n v="-45.665369999999996"/>
    <n v="-17.413390127890377"/>
    <n v="-45.698320127890383"/>
    <n v="-9.3226399999999998"/>
    <n v="-7.6413954133784836"/>
    <n v="-2.5867800000000001"/>
    <n v="-2.2443481136234054"/>
    <n v="-0.53105000000000002"/>
    <n v="-0.5718800115915923"/>
    <n v="-10.457623538593481"/>
    <n v="0"/>
    <n v="0"/>
    <n v="0"/>
    <n v="0"/>
    <n v="0"/>
    <n v="0.16839578556281615"/>
    <n v="-0.4209894639070404"/>
    <n v="-0.39736621450150461"/>
    <n v="14.696690119014631"/>
    <n v="0.20626933500371411"/>
    <x v="0"/>
    <s v="N"/>
  </r>
  <r>
    <x v="44"/>
    <x v="42"/>
    <s v="MEA"/>
    <s v="EGYPT"/>
    <s v="EG"/>
    <s v="EGYPT"/>
    <s v="Local"/>
    <s v="N"/>
    <s v="DDP"/>
    <s v="EG- ALEXANDRIA"/>
    <n v="43890"/>
    <x v="1"/>
    <n v="2020"/>
    <n v="2020540373"/>
    <s v="ZH"/>
    <s v="manufactured"/>
    <s v="BOPP"/>
    <s v="TSS"/>
    <n v="35"/>
    <s v="TSS35"/>
    <s v="1"/>
    <s v="EG"/>
    <s v="L2"/>
    <s v="FERT"/>
    <s v="90TSS351"/>
    <s v="TRANSPARENT COMMODITIES"/>
    <s v="STANDARD"/>
    <s v="ALIMENTARY PACKING"/>
    <s v="FLEXIBLE PACKAGING"/>
    <s v="STANDARD GRADE COEX"/>
    <n v="2"/>
    <n v="56"/>
    <n v="28"/>
    <s v="EGP"/>
    <n v="1"/>
    <n v="53.286670000000001"/>
    <n v="-4.7895500000000002"/>
    <n v="-0.35568"/>
    <n v="-0.13194"/>
    <n v="0"/>
    <n v="0"/>
    <n v="0"/>
    <s v=""/>
    <n v="-25.200310000000002"/>
    <n v="9.6070000000000003E-2"/>
    <n v="-30.381409999999999"/>
    <n v="-4.7986301087335743"/>
    <n v="-30.390490108733573"/>
    <n v="-7.1260399999999997"/>
    <n v="-5.8409301841057477"/>
    <n v="-0.54603999999999997"/>
    <n v="-0.47375650189151147"/>
    <n v="-0.13186999999999999"/>
    <n v="-0.14200888264491718"/>
    <n v="-6.4566955686421759"/>
    <n v="0"/>
    <n v="0"/>
    <n v="0"/>
    <n v="0"/>
    <n v="0"/>
    <n v="0.16839578556281615"/>
    <n v="-0.33679157112563229"/>
    <n v="-0.31789297160120367"/>
    <n v="18.834921351023048"/>
    <n v="0.33633788126826875"/>
    <x v="0"/>
    <s v="N"/>
  </r>
  <r>
    <x v="20"/>
    <x v="20"/>
    <s v="EUROPE"/>
    <s v="EUROPE INCL TURKEY"/>
    <s v="RO"/>
    <s v="ROMANIA"/>
    <s v="Export"/>
    <s v="N"/>
    <s v="DDP"/>
    <s v="BUCHAREST"/>
    <n v="43912"/>
    <x v="2"/>
    <n v="2020"/>
    <n v="202054049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.15"/>
    <n v="182.66242"/>
    <n v="25.547191608391607"/>
    <s v="EUR"/>
    <n v="17.02170047350247"/>
    <n v="160.66820999999999"/>
    <n v="-110.95244"/>
    <n v="-15.87881"/>
    <n v="-4.5121599999999997"/>
    <n v="0"/>
    <n v="0"/>
    <n v="0"/>
    <s v=""/>
    <n v="-2.1939600000000001"/>
    <n v="4.1046800000000001"/>
    <n v="-129.43269000000001"/>
    <n v="-115.16687606784626"/>
    <n v="-133.64712606784627"/>
    <n v="-8.4163899999999998"/>
    <n v="-7.2699362664313902"/>
    <n v="-13.175509999999999"/>
    <n v="-11.67048889266311"/>
    <n v="-2.4491800000000001"/>
    <n v="-2.8384845804920338"/>
    <n v="-21.778909739586535"/>
    <n v="-3.6532483999999998"/>
    <n v="-3.6201079223930916"/>
    <n v="0.02"/>
    <n v="-3.6532483999999998"/>
    <n v="-3.6479593250918625"/>
    <n v="1.9953254557968665"/>
    <n v="-14.266577008947596"/>
    <n v="-16.880733881041838"/>
    <n v="3.0875830640403983"/>
    <n v="1.6903219961940712E-2"/>
    <x v="1"/>
    <s v="Y"/>
  </r>
  <r>
    <x v="20"/>
    <x v="20"/>
    <s v="EUROPE"/>
    <s v="EUROPE INCL TURKEY"/>
    <s v="RO"/>
    <s v="ROMANIA"/>
    <s v="Export"/>
    <s v="N"/>
    <s v="DDP"/>
    <s v="BUCHAREST"/>
    <n v="43912"/>
    <x v="2"/>
    <n v="2020"/>
    <n v="202054049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42"/>
    <n v="85.674980000000005"/>
    <n v="25.051163742690061"/>
    <s v="EUR"/>
    <n v="17.02170047350247"/>
    <n v="75.209540000000004"/>
    <n v="-47.605379999999997"/>
    <n v="-5.6502800000000004"/>
    <n v="-1.86555"/>
    <n v="0"/>
    <n v="0"/>
    <n v="0"/>
    <s v=""/>
    <n v="-7.7384000000000004"/>
    <n v="3.3135500000000002"/>
    <n v="-59.546059999999997"/>
    <n v="-49.41363072883054"/>
    <n v="-61.354310728830541"/>
    <n v="-3.8480400000000001"/>
    <n v="-3.3238722956848066"/>
    <n v="-4.7233999999999998"/>
    <n v="-4.1838522558599207"/>
    <n v="-0.93650999999999995"/>
    <n v="-1.0853711015427998"/>
    <n v="-8.5930956530875271"/>
    <n v="-1.7134996000000002"/>
    <n v="-1.6979555720813824"/>
    <n v="0.02"/>
    <n v="-1.7134996000000002"/>
    <n v="-1.7110188413033118"/>
    <n v="1.9953254557968665"/>
    <n v="-6.8240130588252832"/>
    <n v="-8.0744209612815503"/>
    <n v="4.2441782434156927"/>
    <n v="4.9538129374710006E-2"/>
    <x v="1"/>
    <s v="Y"/>
  </r>
  <r>
    <x v="20"/>
    <x v="20"/>
    <s v="EUROPE"/>
    <s v="EUROPE INCL TURKEY"/>
    <s v="RO"/>
    <s v="ROMANIA"/>
    <s v="Export"/>
    <s v="N"/>
    <s v="DDP"/>
    <s v="BUCHAREST"/>
    <n v="43912"/>
    <x v="2"/>
    <n v="2020"/>
    <n v="202054049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53"/>
    <n v="138.40106"/>
    <n v="25.027316455696202"/>
    <s v="EUR"/>
    <n v="17.02170047350247"/>
    <n v="121.49487999999999"/>
    <n v="-80.734909999999999"/>
    <n v="-8.7853300000000001"/>
    <n v="-2.7695799999999999"/>
    <n v="0"/>
    <n v="0"/>
    <n v="0"/>
    <s v=""/>
    <n v="-10.60026"/>
    <n v="6.0977899999999998"/>
    <n v="-96.792290000000008"/>
    <n v="-83.80155834624928"/>
    <n v="-99.858938346249275"/>
    <n v="-6.2449000000000003"/>
    <n v="-5.3942396906794237"/>
    <n v="-7.9780499999999996"/>
    <n v="-7.0667278845457169"/>
    <n v="-1.5692600000000001"/>
    <n v="-1.8186986308817357"/>
    <n v="-14.279666206106876"/>
    <n v="-2.7680212000000002"/>
    <n v="-2.7429110693573513"/>
    <n v="0.02"/>
    <n v="-2.7680212000000002"/>
    <n v="-2.7640137332550312"/>
    <n v="1.9953254557968665"/>
    <n v="-11.034149770556672"/>
    <n v="-13.056008162540051"/>
    <n v="5.6995224824914192"/>
    <n v="4.1181205422064104E-2"/>
    <x v="1"/>
    <s v="Y"/>
  </r>
  <r>
    <x v="20"/>
    <x v="20"/>
    <s v="EUROPE"/>
    <s v="EUROPE INCL TURKEY"/>
    <s v="RO"/>
    <s v="ROMANIA"/>
    <s v="Export"/>
    <s v="N"/>
    <s v="DDP"/>
    <s v="BUCHAREST"/>
    <n v="43912"/>
    <x v="2"/>
    <n v="2020"/>
    <n v="2020540494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4.53"/>
    <n v="113.24911"/>
    <n v="24.99980353200883"/>
    <s v="EUR"/>
    <n v="17.02170047350247"/>
    <n v="99.41525"/>
    <n v="-76.497529999999998"/>
    <n v="-5.1779599999999997"/>
    <n v="-1.88157"/>
    <n v="0"/>
    <n v="0"/>
    <n v="0"/>
    <s v=""/>
    <n v="0.98109999999999997"/>
    <n v="1.91181"/>
    <n v="-80.664149999999992"/>
    <n v="-79.403224994478279"/>
    <n v="-83.569844994478274"/>
    <n v="-5.1547200000000002"/>
    <n v="-4.4525605243220925"/>
    <n v="-7.7619300000000004"/>
    <n v="-6.8752949867313369"/>
    <n v="-1.4331799999999999"/>
    <n v="-1.6609883026439758"/>
    <n v="-12.988843813697404"/>
    <n v="-2.2649821999999999"/>
    <n v="-2.2444353924302911"/>
    <n v="0.02"/>
    <n v="-2.2649821999999999"/>
    <n v="-2.2617030196077228"/>
    <n v="1.9953254557968665"/>
    <n v="-9.0388243147598057"/>
    <n v="-10.695066360995737"/>
    <n v="1.4892164187905745"/>
    <n v="1.3149917193968011E-2"/>
    <x v="1"/>
    <s v="Y"/>
  </r>
  <r>
    <x v="15"/>
    <x v="15"/>
    <s v="EUROPE"/>
    <s v="EUROPE INCL TURKEY"/>
    <s v="HU"/>
    <s v="HUNGARY"/>
    <s v="Export"/>
    <s v="N"/>
    <s v="DAP"/>
    <s v="HU-SÓSKÚT "/>
    <n v="43916"/>
    <x v="2"/>
    <n v="2020"/>
    <n v="202054055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3"/>
    <n v="593.62099999999998"/>
    <n v="26.824265702666064"/>
    <s v="EUR"/>
    <n v="17.084899923731783"/>
    <n v="533.86946"/>
    <n v="-447.55408"/>
    <n v="-79.68056"/>
    <n v="-22.803180000000001"/>
    <n v="0"/>
    <n v="0"/>
    <n v="0"/>
    <s v=""/>
    <n v="52.921370000000003"/>
    <n v="3.6686399999999999"/>
    <n v="-493.44781"/>
    <n v="-464.55404914951805"/>
    <n v="-510.44777914951806"/>
    <n v="-5.9671099999999999"/>
    <n v="-5.1542893562186896"/>
    <n v="-35.972630000000002"/>
    <n v="-31.863523981605255"/>
    <n v="-6.7321600000000004"/>
    <n v="-7.8022572262574625"/>
    <n v="-44.820070564081405"/>
    <n v="-11.87242"/>
    <n v="-11.764719229050559"/>
    <n v="0"/>
    <n v="0"/>
    <n v="0"/>
    <n v="1.4585873806511467"/>
    <n v="-32.278538733809874"/>
    <n v="-38.193143463397618"/>
    <n v="-11.604712406047657"/>
    <n v="-1.9549026072271124E-2"/>
    <x v="0"/>
    <s v="Y"/>
  </r>
  <r>
    <x v="15"/>
    <x v="15"/>
    <s v="EUROPE"/>
    <s v="EUROPE INCL TURKEY"/>
    <s v="HU"/>
    <s v="HUNGARY"/>
    <s v="Export"/>
    <s v="N"/>
    <s v="DAP"/>
    <s v="HU-SÓSKÚT "/>
    <n v="43916"/>
    <x v="2"/>
    <n v="2020"/>
    <n v="202054056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3"/>
    <n v="593.62099999999998"/>
    <n v="26.824265702666064"/>
    <s v="EUR"/>
    <n v="17.084899923731783"/>
    <n v="556.36959000000002"/>
    <n v="-447.55408"/>
    <n v="-79.68056"/>
    <n v="-22.803180000000001"/>
    <n v="0"/>
    <n v="0"/>
    <n v="0"/>
    <s v=""/>
    <n v="52.921370000000003"/>
    <n v="3.6686399999999999"/>
    <n v="-493.44781"/>
    <n v="-464.55404914951805"/>
    <n v="-510.44777914951806"/>
    <n v="-5.9671099999999999"/>
    <n v="-5.1542893562186896"/>
    <n v="-35.972630000000002"/>
    <n v="-31.863523981605255"/>
    <n v="-6.7321600000000004"/>
    <n v="-7.8022572262574625"/>
    <n v="-44.820070564081405"/>
    <n v="-11.87242"/>
    <n v="-11.764719229050559"/>
    <n v="0"/>
    <n v="0"/>
    <n v="0"/>
    <n v="1.4585873806511467"/>
    <n v="-32.278538733809874"/>
    <n v="-38.193143463397618"/>
    <n v="-11.604712406047657"/>
    <n v="-1.9549026072271124E-2"/>
    <x v="0"/>
    <s v="Y"/>
  </r>
  <r>
    <x v="15"/>
    <x v="15"/>
    <s v="EUROPE"/>
    <s v="EUROPE INCL TURKEY"/>
    <s v="HU"/>
    <s v="HUNGARY"/>
    <s v="Export"/>
    <s v="N"/>
    <s v="DAP"/>
    <s v="HU- SÓSKÚT"/>
    <n v="43918"/>
    <x v="2"/>
    <n v="2020"/>
    <n v="202054056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0.050000000000001"/>
    <n v="271.30461000000003"/>
    <n v="26.995483582089552"/>
    <s v="EUR"/>
    <n v="17.084899923731783"/>
    <n v="243.97477000000001"/>
    <n v="-174.8604"/>
    <n v="-24.679449999999999"/>
    <n v="-7.8611000000000004"/>
    <n v="0"/>
    <n v="0"/>
    <n v="0"/>
    <s v=""/>
    <n v="9.8800600000000003"/>
    <n v="-3.6704599999999998"/>
    <n v="-201.19135"/>
    <n v="-181.50232672642463"/>
    <n v="-207.83327672642463"/>
    <n v="-5.7832699999999999"/>
    <n v="-4.9954914531722823"/>
    <n v="-16.69567"/>
    <n v="-14.788545664689165"/>
    <n v="-3.0841400000000001"/>
    <n v="-3.5743733960258948"/>
    <n v="-23.358410513887343"/>
    <n v="-5.4260922000000003"/>
    <n v="-5.3768693529997469"/>
    <n v="0"/>
    <n v="0"/>
    <n v="0"/>
    <n v="1.4585873806511467"/>
    <n v="-14.658803175544024"/>
    <n v="-17.344830176554275"/>
    <n v="17.391223230134031"/>
    <n v="6.4102203166153462E-2"/>
    <x v="0"/>
    <s v="Y"/>
  </r>
  <r>
    <x v="15"/>
    <x v="15"/>
    <s v="EUROPE"/>
    <s v="EUROPE INCL TURKEY"/>
    <s v="HU"/>
    <s v="HUNGARY"/>
    <s v="Export"/>
    <s v="N"/>
    <s v="DAP"/>
    <s v="HU- SÓSKÚT"/>
    <n v="43918"/>
    <x v="2"/>
    <n v="2020"/>
    <n v="202054056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2"/>
    <n v="154.39026999999999"/>
    <n v="26.991305944055942"/>
    <s v="EUR"/>
    <n v="17.084899923731783"/>
    <n v="138.83770999999999"/>
    <n v="-96.448239999999998"/>
    <n v="-10.739990000000001"/>
    <n v="-3.8231999999999999"/>
    <n v="0"/>
    <n v="0"/>
    <n v="0"/>
    <s v=""/>
    <n v="0.16658999999999999"/>
    <n v="-0.90805999999999998"/>
    <n v="-111.75290000000001"/>
    <n v="-100.11174610528522"/>
    <n v="-115.41640610528522"/>
    <n v="-3.1091299999999999"/>
    <n v="-2.685614253147707"/>
    <n v="-8.1769400000000001"/>
    <n v="-7.2428989425056569"/>
    <n v="-1.5546500000000001"/>
    <n v="-1.8017663271225228"/>
    <n v="-11.730279522775888"/>
    <n v="-3.0878053999999997"/>
    <n v="-3.0597943439455606"/>
    <n v="0"/>
    <n v="0"/>
    <n v="0"/>
    <n v="1.4585873806511467"/>
    <n v="-8.343119817324558"/>
    <n v="-9.8718834437701926"/>
    <n v="14.311906584223125"/>
    <n v="9.2699537245599262E-2"/>
    <x v="0"/>
    <s v="Y"/>
  </r>
  <r>
    <x v="15"/>
    <x v="15"/>
    <s v="EUROPE"/>
    <s v="EUROPE INCL TURKEY"/>
    <s v="HU"/>
    <s v="HUNGARY"/>
    <s v="Export"/>
    <s v="N"/>
    <s v="DAP"/>
    <s v="HU- SÓSKÚT"/>
    <n v="43918"/>
    <x v="2"/>
    <n v="2020"/>
    <n v="202054056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2"/>
    <n v="167.30167"/>
    <n v="26.984140322580643"/>
    <s v="EUR"/>
    <n v="17.084899923731783"/>
    <n v="150.44845000000001"/>
    <n v="-107.08351"/>
    <n v="-10.466150000000001"/>
    <n v="-3.8071600000000001"/>
    <n v="0"/>
    <n v="0"/>
    <n v="0"/>
    <s v=""/>
    <n v="1.09558"/>
    <n v="-0.74368999999999996"/>
    <n v="-121.00493"/>
    <n v="-111.15098798259847"/>
    <n v="-125.07240798259846"/>
    <n v="-3.4605700000000001"/>
    <n v="-2.9891822201115299"/>
    <n v="-9.0846599999999995"/>
    <n v="-8.0469312856671849"/>
    <n v="-1.72214"/>
    <n v="-1.9958793700130457"/>
    <n v="-13.031992875791762"/>
    <n v="-3.3460334"/>
    <n v="-3.3156798261875355"/>
    <n v="0"/>
    <n v="0"/>
    <n v="0"/>
    <n v="1.4585873806511467"/>
    <n v="-9.0432417600371089"/>
    <n v="-10.700293243247412"/>
    <n v="15.181296072174828"/>
    <n v="9.0742047417547156E-2"/>
    <x v="0"/>
    <s v="Y"/>
  </r>
  <r>
    <x v="15"/>
    <x v="15"/>
    <s v="EUROPE"/>
    <s v="EUROPE INCL TURKEY"/>
    <s v="HU"/>
    <s v="HUNGARY"/>
    <s v="Export"/>
    <s v="N"/>
    <s v="DAP"/>
    <s v="HU- SÓSKÚT "/>
    <n v="43918"/>
    <x v="2"/>
    <n v="2020"/>
    <n v="202054056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7799999999999994"/>
    <n v="264.10536999999999"/>
    <n v="27.004639059304704"/>
    <s v="EUR"/>
    <n v="17.084899923731783"/>
    <n v="247.46025"/>
    <n v="-170.22031000000001"/>
    <n v="-24.024560000000001"/>
    <n v="-7.6524900000000002"/>
    <n v="0"/>
    <n v="0"/>
    <n v="0"/>
    <s v=""/>
    <n v="9.6178899999999992"/>
    <n v="-3.5730599999999999"/>
    <n v="-195.85253000000003"/>
    <n v="-176.68598677055118"/>
    <n v="-202.31820677055117"/>
    <n v="-5.6302899999999996"/>
    <n v="-4.8633498996037483"/>
    <n v="-16.252690000000001"/>
    <n v="-14.396166685076846"/>
    <n v="-3.0023300000000002"/>
    <n v="-3.4795594486924801"/>
    <n v="-22.739076033373074"/>
    <n v="-5.2821074000000001"/>
    <n v="-5.2341907124823965"/>
    <n v="0"/>
    <n v="0"/>
    <n v="0"/>
    <n v="1.4585873806511467"/>
    <n v="-14.264984582768214"/>
    <n v="-16.878849664348337"/>
    <n v="16.935046819245017"/>
    <n v="6.4122311557864256E-2"/>
    <x v="0"/>
    <s v="Y"/>
  </r>
  <r>
    <x v="15"/>
    <x v="15"/>
    <s v="EUROPE"/>
    <s v="EUROPE INCL TURKEY"/>
    <s v="HU"/>
    <s v="HUNGARY"/>
    <s v="Export"/>
    <s v="N"/>
    <s v="DAP"/>
    <s v="HU- SÓSKÚT "/>
    <n v="43918"/>
    <x v="2"/>
    <n v="2020"/>
    <n v="202054056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2"/>
    <n v="154.39026999999999"/>
    <n v="26.991305944055942"/>
    <s v="EUR"/>
    <n v="17.084899923731783"/>
    <n v="144.65991"/>
    <n v="-96.448239999999998"/>
    <n v="-10.739990000000001"/>
    <n v="-3.8231999999999999"/>
    <n v="0"/>
    <n v="0"/>
    <n v="0"/>
    <s v=""/>
    <n v="0.16658999999999999"/>
    <n v="-0.90805999999999998"/>
    <n v="-111.75290000000001"/>
    <n v="-100.11174610528522"/>
    <n v="-115.41640610528522"/>
    <n v="-3.1091299999999999"/>
    <n v="-2.685614253147707"/>
    <n v="-8.1769400000000001"/>
    <n v="-7.2428989425056569"/>
    <n v="-1.5546500000000001"/>
    <n v="-1.8017663271225228"/>
    <n v="-11.730279522775888"/>
    <n v="-3.0878053999999997"/>
    <n v="-3.0597943439455606"/>
    <n v="0"/>
    <n v="0"/>
    <n v="0"/>
    <n v="1.4585873806511467"/>
    <n v="-8.343119817324558"/>
    <n v="-9.8718834437701926"/>
    <n v="14.311906584223125"/>
    <n v="9.2699537245599262E-2"/>
    <x v="0"/>
    <s v="Y"/>
  </r>
  <r>
    <x v="15"/>
    <x v="15"/>
    <s v="EUROPE"/>
    <s v="EUROPE INCL TURKEY"/>
    <s v="HU"/>
    <s v="HUNGARY"/>
    <s v="Export"/>
    <s v="N"/>
    <s v="DAP"/>
    <s v="HU- SÓSKÚT "/>
    <n v="43918"/>
    <x v="2"/>
    <n v="2020"/>
    <n v="202054056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2"/>
    <n v="167.30167"/>
    <n v="26.984140322580643"/>
    <s v="EUR"/>
    <n v="17.084899923731783"/>
    <n v="156.75755000000001"/>
    <n v="-107.08351"/>
    <n v="-10.466150000000001"/>
    <n v="-3.8071600000000001"/>
    <n v="0"/>
    <n v="0"/>
    <n v="0"/>
    <s v=""/>
    <n v="1.09558"/>
    <n v="-0.74368999999999996"/>
    <n v="-121.00493"/>
    <n v="-111.15098798259847"/>
    <n v="-125.07240798259846"/>
    <n v="-3.4605700000000001"/>
    <n v="-2.9891822201115299"/>
    <n v="-9.0846599999999995"/>
    <n v="-8.0469312856671849"/>
    <n v="-1.72214"/>
    <n v="-1.9958793700130457"/>
    <n v="-13.031992875791762"/>
    <n v="-3.3460334"/>
    <n v="-3.3156798261875355"/>
    <n v="0"/>
    <n v="0"/>
    <n v="0"/>
    <n v="1.4585873806511467"/>
    <n v="-9.0432417600371089"/>
    <n v="-10.700293243247412"/>
    <n v="15.181296072174828"/>
    <n v="9.0742047417547156E-2"/>
    <x v="0"/>
    <s v="Y"/>
  </r>
  <r>
    <x v="15"/>
    <x v="15"/>
    <s v="EUROPE"/>
    <s v="EUROPE INCL TURKEY"/>
    <s v="HU"/>
    <s v="HUNGARY"/>
    <s v="Export"/>
    <s v="N"/>
    <s v="DAP"/>
    <s v="HU-SÓSKÚT"/>
    <n v="43918"/>
    <x v="2"/>
    <n v="2020"/>
    <n v="202054056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62"/>
    <n v="598.34685000000002"/>
    <n v="27.675617483811287"/>
    <s v="EUR"/>
    <n v="17.084899923731783"/>
    <n v="538.47811000000002"/>
    <n v="-318.71541999999999"/>
    <n v="-53.925370000000001"/>
    <n v="-17.722190000000001"/>
    <n v="0"/>
    <n v="0"/>
    <n v="0"/>
    <s v=""/>
    <n v="-20.596720000000001"/>
    <n v="14.334860000000001"/>
    <n v="-396.62484000000001"/>
    <n v="-330.8215599048707"/>
    <n v="-408.73097990487071"/>
    <n v="-23.192329999999998"/>
    <n v="-20.033144967146807"/>
    <n v="-41.569850000000002"/>
    <n v="-36.821380932857373"/>
    <n v="-7.77325"/>
    <n v="-9.0088316356126139"/>
    <n v="-65.863357535616785"/>
    <n v="-11.966937000000001"/>
    <n v="-11.858378817186102"/>
    <n v="0"/>
    <n v="0"/>
    <n v="0"/>
    <n v="1.4585873806511467"/>
    <n v="-31.534659169677791"/>
    <n v="-37.31295805145308"/>
    <n v="74.581175690873337"/>
    <n v="0.12464538869198248"/>
    <x v="0"/>
    <s v="Y"/>
  </r>
  <r>
    <x v="15"/>
    <x v="15"/>
    <s v="EUROPE"/>
    <s v="EUROPE INCL TURKEY"/>
    <s v="HU"/>
    <s v="HUNGARY"/>
    <s v="Export"/>
    <s v="N"/>
    <s v="DAP"/>
    <s v="HU-SÓSKÚT"/>
    <n v="43918"/>
    <x v="2"/>
    <n v="2020"/>
    <n v="202054057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8"/>
    <n v="83.047470000000004"/>
    <n v="26.963464285714288"/>
    <s v="EUR"/>
    <n v="17.084899923731783"/>
    <n v="74.588899999999995"/>
    <n v="-47.713200000000001"/>
    <n v="-6.8284200000000004"/>
    <n v="-1.94038"/>
    <n v="0"/>
    <n v="0"/>
    <n v="0"/>
    <s v=""/>
    <n v="-0.94349000000000005"/>
    <n v="1.7651600000000001"/>
    <n v="-55.660329999999995"/>
    <n v="-49.525546181772683"/>
    <n v="-57.472676181772684"/>
    <n v="-3.4915799999999999"/>
    <n v="-3.0159681370690419"/>
    <n v="-5.6644300000000003"/>
    <n v="-5.017389641711608"/>
    <n v="-1.0523"/>
    <n v="-1.2195662728144796"/>
    <n v="-9.2529240515951283"/>
    <n v="-1.6609494"/>
    <n v="-1.6458820817204909"/>
    <n v="0"/>
    <n v="0"/>
    <n v="0"/>
    <n v="1.4585873806511467"/>
    <n v="-4.4924491324055316"/>
    <n v="-5.3156295466454893"/>
    <n v="9.3603581382662107"/>
    <n v="0.112710936748178"/>
    <x v="0"/>
    <s v="Y"/>
  </r>
  <r>
    <x v="15"/>
    <x v="15"/>
    <s v="EUROPE"/>
    <s v="EUROPE INCL TURKEY"/>
    <s v="HU"/>
    <s v="HUNGARY"/>
    <s v="Export"/>
    <s v="N"/>
    <s v="DAP"/>
    <s v="HU-SÓSKÚT"/>
    <n v="43918"/>
    <x v="2"/>
    <n v="2020"/>
    <n v="202054057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62"/>
    <n v="205.79803999999999"/>
    <n v="27.007616797900262"/>
    <s v="EUR"/>
    <n v="17.084899923731783"/>
    <n v="184.83690999999999"/>
    <n v="-107.02075000000001"/>
    <n v="-12.25001"/>
    <n v="-3.9345400000000001"/>
    <n v="0"/>
    <n v="0"/>
    <n v="0"/>
    <s v=""/>
    <n v="-16.870909999999999"/>
    <n v="7.6929499999999997"/>
    <n v="-132.38326000000001"/>
    <n v="-111.08584409624483"/>
    <n v="-136.44835409624483"/>
    <n v="-8.3224"/>
    <n v="-7.1887492836891598"/>
    <n v="-10.48283"/>
    <n v="-9.2853901730313009"/>
    <n v="-2.0792000000000002"/>
    <n v="-2.4096951386827579"/>
    <n v="-18.883834595403219"/>
    <n v="-4.1159607999999999"/>
    <n v="-4.0786228224556007"/>
    <n v="0"/>
    <n v="0"/>
    <n v="0"/>
    <n v="1.4585873806511467"/>
    <n v="-11.114435840561738"/>
    <n v="-13.151005566700853"/>
    <n v="33.236222919195491"/>
    <n v="0.16149921991091604"/>
    <x v="0"/>
    <s v="Y"/>
  </r>
  <r>
    <x v="15"/>
    <x v="15"/>
    <s v="EUROPE"/>
    <s v="EUROPE INCL TURKEY"/>
    <s v="HU"/>
    <s v="HUNGARY"/>
    <s v="Export"/>
    <s v="N"/>
    <s v="DAP"/>
    <s v="HU-SÓSKÚT"/>
    <n v="43918"/>
    <x v="2"/>
    <n v="2020"/>
    <n v="202054057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95"/>
    <n v="295.54536000000002"/>
    <n v="26.990443835616443"/>
    <s v="EUR"/>
    <n v="17.084899923731783"/>
    <n v="265.44297"/>
    <n v="-159.80714"/>
    <n v="-17.38973"/>
    <n v="-5.4821299999999997"/>
    <n v="0"/>
    <n v="0"/>
    <n v="0"/>
    <s v=""/>
    <n v="-20.982600000000001"/>
    <n v="12.0702"/>
    <n v="-191.59139999999999"/>
    <n v="-165.87728117684441"/>
    <n v="-197.66154117684442"/>
    <n v="-12.1212"/>
    <n v="-10.470088894724244"/>
    <n v="-15.804119999999999"/>
    <n v="-13.998836243782209"/>
    <n v="-3.1139100000000002"/>
    <n v="-3.6088754277104784"/>
    <n v="-28.077800566216933"/>
    <n v="-5.9109072000000005"/>
    <n v="-5.8572863491161371"/>
    <n v="0"/>
    <n v="0"/>
    <n v="0"/>
    <n v="1.4585873806511467"/>
    <n v="-15.971531818130055"/>
    <n v="-18.898098550574058"/>
    <n v="45.050633357248458"/>
    <n v="0.15243221330643952"/>
    <x v="0"/>
    <s v="Y"/>
  </r>
  <r>
    <x v="15"/>
    <x v="15"/>
    <s v="EUROPE"/>
    <s v="EUROPE INCL TURKEY"/>
    <s v="HU"/>
    <s v="HUNGARY"/>
    <s v="Export"/>
    <s v="N"/>
    <s v="DAP"/>
    <s v="HU-SÓSKÚT "/>
    <n v="43919"/>
    <x v="2"/>
    <n v="2020"/>
    <n v="202054057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3"/>
    <n v="621.64684999999997"/>
    <n v="28.09068459105287"/>
    <s v="EUR"/>
    <n v="17.084899923731783"/>
    <n v="591.19887000000006"/>
    <n v="-447.55408"/>
    <n v="-79.68056"/>
    <n v="-22.803180000000001"/>
    <n v="0"/>
    <n v="0"/>
    <n v="0"/>
    <s v=""/>
    <n v="52.921370000000003"/>
    <n v="3.6686399999999999"/>
    <n v="-493.44781"/>
    <n v="-464.55404914951805"/>
    <n v="-510.44777914951806"/>
    <n v="-5.9671099999999999"/>
    <n v="-5.1542893562186896"/>
    <n v="-35.972630000000002"/>
    <n v="-31.863523981605255"/>
    <n v="-6.7321600000000004"/>
    <n v="-7.8022572262574625"/>
    <n v="-44.820070564081405"/>
    <n v="-12.432936999999999"/>
    <n v="-12.32015149375394"/>
    <n v="0"/>
    <n v="0"/>
    <n v="0"/>
    <n v="1.4585873806511467"/>
    <n v="-32.278538733809874"/>
    <n v="-38.193143463397618"/>
    <n v="15.865705329248954"/>
    <n v="2.5522055374766161E-2"/>
    <x v="0"/>
    <s v="Y"/>
  </r>
  <r>
    <x v="15"/>
    <x v="15"/>
    <s v="EUROPE"/>
    <s v="EUROPE INCL TURKEY"/>
    <s v="HU"/>
    <s v="HUNGARY"/>
    <s v="Export"/>
    <s v="N"/>
    <s v="DAP"/>
    <s v="HU-SÓSKÚT "/>
    <n v="43916"/>
    <x v="2"/>
    <n v="2020"/>
    <n v="2020540575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3"/>
    <n v="612.52612999999997"/>
    <n v="27.678541798463623"/>
    <s v="EUR"/>
    <n v="17.084899923731783"/>
    <n v="586.05479000000003"/>
    <n v="-447.55408"/>
    <n v="-79.68056"/>
    <n v="-22.803180000000001"/>
    <n v="0"/>
    <n v="0"/>
    <n v="0"/>
    <s v=""/>
    <n v="52.921370000000003"/>
    <n v="3.6686399999999999"/>
    <n v="-493.44781"/>
    <n v="-464.55404914951805"/>
    <n v="-510.44777914951806"/>
    <n v="-5.9671099999999999"/>
    <n v="-5.1542893562186896"/>
    <n v="-35.972630000000002"/>
    <n v="-31.863523981605255"/>
    <n v="-6.7321600000000004"/>
    <n v="-7.8022572262574625"/>
    <n v="-44.820070564081405"/>
    <n v="-12.2505226"/>
    <n v="-12.139391867718498"/>
    <n v="0"/>
    <n v="0"/>
    <n v="0"/>
    <n v="1.4585873806511467"/>
    <n v="-32.278538733809874"/>
    <n v="-38.193143463397618"/>
    <n v="6.9257449552843866"/>
    <n v="1.1306856338168605E-2"/>
    <x v="0"/>
    <s v="Y"/>
  </r>
  <r>
    <x v="15"/>
    <x v="15"/>
    <s v="EUROPE"/>
    <s v="EUROPE INCL TURKEY"/>
    <s v="HU"/>
    <s v="HUNGARY"/>
    <s v="Export"/>
    <s v="N"/>
    <s v="DAP"/>
    <s v="HU-SÓSKÚT "/>
    <n v="43916"/>
    <x v="2"/>
    <n v="2020"/>
    <n v="2020560040"/>
    <s v="ZRP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-22.13"/>
    <n v="-593.62099999999998"/>
    <n v="26.824265702666064"/>
    <s v="EUR"/>
    <n v="17.084899923731783"/>
    <n v="-533.86946"/>
    <n v="487.98275000000001"/>
    <n v="87.839659999999995"/>
    <n v="24.356850000000001"/>
    <n v="0"/>
    <n v="0"/>
    <n v="0"/>
    <s v=""/>
    <n v="-77.590090000000004"/>
    <n v="0"/>
    <n v="522.58916999999997"/>
    <n v="506.51836852345753"/>
    <n v="541.12478852345748"/>
    <n v="0"/>
    <n v="0"/>
    <n v="33.775449999999999"/>
    <n v="29.917324951345208"/>
    <n v="6.3217800000000004"/>
    <n v="7.3266460820613144"/>
    <n v="37.243971033406524"/>
    <n v="11.87242"/>
    <n v="11.764719229050559"/>
    <n v="0"/>
    <n v="0"/>
    <n v="0"/>
    <n v="1.4585873806511467"/>
    <n v="32.278538733809874"/>
    <n v="38.193143463397618"/>
    <n v="34.705622249312199"/>
    <n v="-5.8464276447956189E-2"/>
    <x v="0"/>
    <s v="Y"/>
  </r>
  <r>
    <x v="15"/>
    <x v="15"/>
    <s v="EUROPE"/>
    <s v="EUROPE INCL TURKEY"/>
    <s v="HU"/>
    <s v="HUNGARY"/>
    <s v="Export"/>
    <s v="N"/>
    <s v="DAP"/>
    <s v="HU-SÓSKÚT "/>
    <n v="43919"/>
    <x v="2"/>
    <n v="2020"/>
    <n v="2020560041"/>
    <s v="ZRP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-22.13"/>
    <n v="-593.62099999999998"/>
    <n v="26.824265702666064"/>
    <s v="EUR"/>
    <n v="17.084899923731783"/>
    <n v="-556.69966999999997"/>
    <n v="487.98275000000001"/>
    <n v="87.839659999999995"/>
    <n v="24.356850000000001"/>
    <n v="0"/>
    <n v="0"/>
    <n v="0"/>
    <s v=""/>
    <n v="-77.590090000000004"/>
    <n v="0"/>
    <n v="522.58916999999997"/>
    <n v="506.51836852345753"/>
    <n v="541.12478852345748"/>
    <n v="0"/>
    <n v="0"/>
    <n v="33.775449999999999"/>
    <n v="29.917324951345208"/>
    <n v="6.3217800000000004"/>
    <n v="7.3266460820613144"/>
    <n v="37.243971033406524"/>
    <n v="11.87242"/>
    <n v="11.764719229050559"/>
    <n v="0"/>
    <n v="0"/>
    <n v="0"/>
    <n v="1.4585873806511467"/>
    <n v="32.278538733809874"/>
    <n v="38.193143463397618"/>
    <n v="34.705622249312199"/>
    <n v="-5.8464276447956189E-2"/>
    <x v="0"/>
    <s v="Y"/>
  </r>
  <r>
    <x v="15"/>
    <x v="15"/>
    <s v="EUROPE"/>
    <s v="EUROPE INCL TURKEY"/>
    <s v="HU"/>
    <s v="HUNGARY"/>
    <s v="Export"/>
    <s v="N"/>
    <s v="DAP"/>
    <s v="HU- SÓSKÚT"/>
    <n v="43919"/>
    <x v="2"/>
    <n v="2020"/>
    <n v="2020560042"/>
    <s v="ZRP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-10.050000000000001"/>
    <n v="-271.30461000000003"/>
    <n v="26.995483582089552"/>
    <s v="EUR"/>
    <n v="17.084899923731783"/>
    <n v="-244.27664999999999"/>
    <n v="193.84824"/>
    <n v="27.05142"/>
    <n v="9.3832000000000004"/>
    <n v="0"/>
    <n v="0"/>
    <n v="0"/>
    <s v=""/>
    <n v="-22.84233"/>
    <n v="13.1074"/>
    <n v="220.54793000000001"/>
    <n v="201.21140402185046"/>
    <n v="227.91109402185046"/>
    <n v="0"/>
    <n v="0"/>
    <n v="14.874370000000001"/>
    <n v="13.175290358427219"/>
    <n v="2.7230300000000001"/>
    <n v="3.1558638675872017"/>
    <n v="16.331154226014419"/>
    <n v="5.4260922000000003"/>
    <n v="5.3768693529997469"/>
    <n v="0"/>
    <n v="0"/>
    <n v="0"/>
    <n v="1.4585873806511467"/>
    <n v="14.658803175544024"/>
    <n v="17.344830176554275"/>
    <n v="-4.3406622225811233"/>
    <n v="1.5999220295523628E-2"/>
    <x v="0"/>
    <s v="Y"/>
  </r>
  <r>
    <x v="15"/>
    <x v="15"/>
    <s v="EUROPE"/>
    <s v="EUROPE INCL TURKEY"/>
    <s v="HU"/>
    <s v="HUNGARY"/>
    <s v="Export"/>
    <s v="N"/>
    <s v="DAP"/>
    <s v="HU- SÓSKÚT"/>
    <n v="43919"/>
    <x v="2"/>
    <n v="2020"/>
    <n v="2020560042"/>
    <s v="ZRP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-5.72"/>
    <n v="-154.39026999999999"/>
    <n v="26.991305944055942"/>
    <s v="EUR"/>
    <n v="17.084899923731783"/>
    <n v="-139.00942000000001"/>
    <n v="112.60905"/>
    <n v="12.28997"/>
    <n v="4.6946700000000003"/>
    <n v="0"/>
    <n v="0"/>
    <n v="0"/>
    <s v=""/>
    <n v="-12.98962"/>
    <n v="7.5873200000000001"/>
    <n v="124.19138999999998"/>
    <n v="116.88641101960356"/>
    <n v="128.46875101960356"/>
    <n v="0"/>
    <n v="0"/>
    <n v="8.4912899999999993"/>
    <n v="7.521341157145442"/>
    <n v="1.5505"/>
    <n v="1.7969566720506041"/>
    <n v="9.3182978291960463"/>
    <n v="3.0878053999999997"/>
    <n v="3.0597943439455606"/>
    <n v="0"/>
    <n v="0"/>
    <n v="0"/>
    <n v="1.4585873806511467"/>
    <n v="8.343119817324558"/>
    <n v="9.8718834437701926"/>
    <n v="-3.6715433634846271"/>
    <n v="2.3780924558812075E-2"/>
    <x v="0"/>
    <s v="Y"/>
  </r>
  <r>
    <x v="15"/>
    <x v="15"/>
    <s v="EUROPE"/>
    <s v="EUROPE INCL TURKEY"/>
    <s v="HU"/>
    <s v="HUNGARY"/>
    <s v="Export"/>
    <s v="N"/>
    <s v="DAP"/>
    <s v="HU- SÓSKÚT"/>
    <n v="43919"/>
    <x v="2"/>
    <n v="2020"/>
    <n v="2020560042"/>
    <s v="ZRP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-6.2"/>
    <n v="-167.30167"/>
    <n v="26.984140322580643"/>
    <s v="EUR"/>
    <n v="17.084899923731783"/>
    <n v="-150.63467"/>
    <n v="123.70375"/>
    <n v="11.08835"/>
    <n v="4.5110099999999997"/>
    <n v="0"/>
    <n v="0"/>
    <n v="0"/>
    <s v=""/>
    <n v="-14.068899999999999"/>
    <n v="8.32"/>
    <n v="133.55421000000001"/>
    <n v="128.40253396300108"/>
    <n v="138.25299396300107"/>
    <n v="0"/>
    <n v="0"/>
    <n v="9.2210599999999996"/>
    <n v="8.167750493801007"/>
    <n v="1.6803600000000001"/>
    <n v="1.9474583124456324"/>
    <n v="10.11520880624664"/>
    <n v="3.3460334"/>
    <n v="3.3156798261875355"/>
    <n v="0"/>
    <n v="0"/>
    <n v="0"/>
    <n v="1.4585873806511467"/>
    <n v="9.0432417600371089"/>
    <n v="10.700293243247412"/>
    <n v="-4.9174941613173377"/>
    <n v="2.9392977137151933E-2"/>
    <x v="0"/>
    <s v="Y"/>
  </r>
  <r>
    <x v="15"/>
    <x v="15"/>
    <s v="EUROPE"/>
    <s v="EUROPE INCL TURKEY"/>
    <s v="HU"/>
    <s v="HUNGARY"/>
    <s v="Export"/>
    <s v="N"/>
    <s v="DAP"/>
    <s v="HU-SÓSKÚT "/>
    <n v="43916"/>
    <x v="2"/>
    <n v="2020"/>
    <n v="2020560043"/>
    <s v="ZRP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-22.13"/>
    <n v="-621.64684999999997"/>
    <n v="28.09068459105287"/>
    <s v="EUR"/>
    <n v="17.084899923731783"/>
    <n v="-590.97536000000002"/>
    <n v="487.98275000000001"/>
    <n v="87.839659999999995"/>
    <n v="24.356850000000001"/>
    <n v="0"/>
    <n v="0"/>
    <n v="0"/>
    <s v=""/>
    <n v="-77.590090000000004"/>
    <n v="0"/>
    <n v="522.58916999999997"/>
    <n v="506.51836852345753"/>
    <n v="541.12478852345748"/>
    <n v="0"/>
    <n v="0"/>
    <n v="33.775449999999999"/>
    <n v="29.917324951345208"/>
    <n v="6.3217800000000004"/>
    <n v="7.3266460820613144"/>
    <n v="37.243971033406524"/>
    <n v="12.432936999999999"/>
    <n v="12.32015149375394"/>
    <n v="0"/>
    <n v="0"/>
    <n v="0"/>
    <n v="1.4585873806511467"/>
    <n v="32.278538733809874"/>
    <n v="38.193143463397618"/>
    <n v="7.2352045140155923"/>
    <n v="-1.1638769687348359E-2"/>
    <x v="0"/>
    <s v="Y"/>
  </r>
  <r>
    <x v="46"/>
    <x v="44"/>
    <s v="EUROPE"/>
    <s v="EUROPE INCL TURKEY"/>
    <s v="IT"/>
    <s v="ITALY"/>
    <s v="Export"/>
    <s v="N"/>
    <s v="DDP"/>
    <s v="IT- SAN DONATO MILANESE VAT EX"/>
    <n v="43898"/>
    <x v="2"/>
    <n v="2020"/>
    <n v="2020540393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42.42"/>
    <n v="1126.1023600000001"/>
    <n v="26.546495992456389"/>
    <s v="EUR"/>
    <n v="17.464800184978227"/>
    <n v="1019.21099"/>
    <n v="-543.47347000000002"/>
    <n v="-59.472029999999997"/>
    <n v="-18.559840000000001"/>
    <n v="0"/>
    <n v="0"/>
    <n v="0"/>
    <s v=""/>
    <n v="-133.21946"/>
    <n v="43.111499999999999"/>
    <n v="-711.61330000000009"/>
    <n v="-564.11685732780973"/>
    <n v="-732.25668732780969"/>
    <n v="-45.346069999999997"/>
    <n v="-39.169173343100361"/>
    <n v="-54.063510000000001"/>
    <n v="-47.887906650549475"/>
    <n v="-10.62341"/>
    <n v="-12.312033201824642"/>
    <n v="-99.369113195474483"/>
    <n v="-22.522047200000003"/>
    <n v="-22.317738234616392"/>
    <n v="0"/>
    <n v="0"/>
    <n v="0"/>
    <n v="0.85001682850693294"/>
    <n v="-36.057713865264098"/>
    <n v="-42.664801215913833"/>
    <n v="229.49402002618569"/>
    <n v="0.20379499073795182"/>
    <x v="0"/>
    <s v="Y"/>
  </r>
  <r>
    <x v="46"/>
    <x v="44"/>
    <s v="EUROPE"/>
    <s v="EUROPE INCL TURKEY"/>
    <s v="IT"/>
    <s v="ITALY"/>
    <s v="Export"/>
    <s v="N"/>
    <s v="DDP"/>
    <s v="IT- SAN DONATO MILANESE VAT EX"/>
    <n v="43907"/>
    <x v="2"/>
    <n v="2020"/>
    <n v="2020540449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44.23"/>
    <n v="1185.5498399999999"/>
    <n v="26.804201673072576"/>
    <s v="EUR"/>
    <n v="17.464800184978227"/>
    <n v="1077.76656"/>
    <n v="-566.65115000000003"/>
    <n v="-62.008360000000003"/>
    <n v="-19.35136"/>
    <n v="0"/>
    <n v="0"/>
    <n v="0"/>
    <s v=""/>
    <n v="-138.90096"/>
    <n v="44.950110000000002"/>
    <n v="-741.96172000000001"/>
    <n v="-588.17492220768258"/>
    <n v="-763.48549220768257"/>
    <n v="-47.018059999999998"/>
    <n v="-40.613410211652159"/>
    <n v="-56.366399999999999"/>
    <n v="-49.927740567113226"/>
    <n v="-11.074719999999999"/>
    <n v="-12.835080293513231"/>
    <n v="-103.37623107227861"/>
    <n v="-23.7109968"/>
    <n v="-23.495902267011804"/>
    <n v="0"/>
    <n v="0"/>
    <n v="0"/>
    <n v="0.85001682850693294"/>
    <n v="-37.596244324861644"/>
    <n v="-44.485246529464135"/>
    <n v="250.70696792356279"/>
    <n v="0.21146893995073443"/>
    <x v="0"/>
    <s v="Y"/>
  </r>
  <r>
    <x v="46"/>
    <x v="44"/>
    <s v="EUROPE"/>
    <s v="EUROPE INCL TURKEY"/>
    <s v="IT"/>
    <s v="ITALY"/>
    <s v="Export"/>
    <s v="N"/>
    <s v="DDP"/>
    <s v="IT- SAN DONATO MILANESE VAT EX"/>
    <n v="43909"/>
    <x v="2"/>
    <n v="2020"/>
    <n v="2020540486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21.66"/>
    <n v="570.39251999999999"/>
    <n v="26.333911357340721"/>
    <s v="EUR"/>
    <n v="17.464800184978227"/>
    <n v="476.83661999999998"/>
    <n v="-277.52507000000003"/>
    <n v="-30.369440000000001"/>
    <n v="-9.4776000000000007"/>
    <n v="0"/>
    <n v="0"/>
    <n v="0"/>
    <s v=""/>
    <n v="-68.028630000000007"/>
    <n v="22.01493"/>
    <n v="-363.38581000000005"/>
    <n v="-288.06662875021374"/>
    <n v="-373.92736875021376"/>
    <n v="-22.951550000000001"/>
    <n v="-19.825163248829178"/>
    <n v="-27.592289999999998"/>
    <n v="-24.440459152483619"/>
    <n v="-5.4153000000000002"/>
    <n v="-6.2760783399907361"/>
    <n v="-50.541700741303529"/>
    <n v="-11.407850399999999"/>
    <n v="-11.304363976595514"/>
    <n v="0"/>
    <n v="0"/>
    <n v="0"/>
    <n v="0.85001682850693294"/>
    <n v="-18.411364505460167"/>
    <n v="-21.784997509115829"/>
    <n v="112.83408902277135"/>
    <n v="0.1978183182044031"/>
    <x v="0"/>
    <s v="Y"/>
  </r>
  <r>
    <x v="46"/>
    <x v="44"/>
    <s v="EUROPE"/>
    <s v="EUROPE INCL TURKEY"/>
    <s v="IT"/>
    <s v="ITALY"/>
    <s v="Export"/>
    <s v="N"/>
    <s v="DDP"/>
    <s v="IT- SAN DONATO MILANESE VAT EX"/>
    <n v="43912"/>
    <x v="2"/>
    <n v="2020"/>
    <n v="2020540502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21.66"/>
    <n v="560.48901000000001"/>
    <n v="25.876685595567867"/>
    <s v="EUR"/>
    <n v="17.464800184978227"/>
    <n v="551.08163000000002"/>
    <n v="-277.54172"/>
    <n v="-30.371259999999999"/>
    <n v="-9.4781600000000008"/>
    <n v="0"/>
    <n v="0"/>
    <n v="0"/>
    <s v=""/>
    <n v="-68.032719999999998"/>
    <n v="22.016249999999999"/>
    <n v="-363.40760999999998"/>
    <n v="-288.0839111866029"/>
    <n v="-373.94980118660288"/>
    <n v="-22.952929999999999"/>
    <n v="-19.826355269641859"/>
    <n v="-27.59395"/>
    <n v="-24.441929532875864"/>
    <n v="-5.4156199999999997"/>
    <n v="-6.2764492049601364"/>
    <n v="-50.544734007477864"/>
    <n v="-11.209780200000001"/>
    <n v="-11.108090572298675"/>
    <n v="0"/>
    <n v="0"/>
    <n v="0"/>
    <n v="0.85001682850693294"/>
    <n v="-18.411364505460167"/>
    <n v="-21.784997509115829"/>
    <n v="103.10138672450475"/>
    <n v="0.18394898898107698"/>
    <x v="0"/>
    <s v="Y"/>
  </r>
  <r>
    <x v="69"/>
    <x v="67"/>
    <s v="EUROPE"/>
    <s v="EUROPE INCL TURKEY"/>
    <s v="IT"/>
    <s v="ITALY"/>
    <s v="Export"/>
    <s v="N"/>
    <s v="DDP"/>
    <s v="IT- CABIATE VAT EXCLUDED"/>
    <n v="43916"/>
    <x v="2"/>
    <n v="2020"/>
    <n v="2020540554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44.37"/>
    <n v="1099.1505500000001"/>
    <n v="24.77238111336489"/>
    <s v="EUR"/>
    <n v="17.084899869611046"/>
    <n v="973.66060000000004"/>
    <n v="-760.34605999999997"/>
    <n v="0"/>
    <n v="-4.07951"/>
    <n v="0"/>
    <n v="0"/>
    <n v="0"/>
    <s v=""/>
    <n v="-2.3222700000000001"/>
    <n v="25.820229999999999"/>
    <n v="-740.92760999999996"/>
    <n v="-789.22717211712688"/>
    <n v="-769.80872211712688"/>
    <n v="-47.825620000000001"/>
    <n v="-41.310966970704357"/>
    <n v="-50.778550000000003"/>
    <n v="-44.978183293135409"/>
    <n v="-10.59703"/>
    <n v="-12.28146002090965"/>
    <n v="-98.570610284749407"/>
    <n v="-21.983011000000001"/>
    <n v="-21.783591906631504"/>
    <n v="0"/>
    <n v="0"/>
    <n v="0"/>
    <n v="0.85001682850693294"/>
    <n v="-37.715246680852616"/>
    <n v="-44.626054454269131"/>
    <n v="164.36157123722313"/>
    <n v="0.14953508528674542"/>
    <x v="0"/>
    <s v="Y"/>
  </r>
  <r>
    <x v="69"/>
    <x v="67"/>
    <s v="EUROPE"/>
    <s v="EUROPE INCL TURKEY"/>
    <s v="IT"/>
    <s v="ITALY"/>
    <s v="Export"/>
    <s v="N"/>
    <s v="DDP"/>
    <s v="IT- CABIATE VAT EXCLUDED"/>
    <n v="43916"/>
    <x v="2"/>
    <n v="2020"/>
    <n v="2020540554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0.59"/>
    <n v="510.08078999999998"/>
    <n v="24.773229237493929"/>
    <s v="EUR"/>
    <n v="17.084899869611046"/>
    <n v="451.84503000000001"/>
    <n v="-358.88648999999998"/>
    <n v="0"/>
    <n v="-1.6209800000000001"/>
    <n v="0"/>
    <n v="0"/>
    <n v="0"/>
    <s v=""/>
    <n v="27.43074"/>
    <n v="-0.93837999999999999"/>
    <n v="-334.01510999999994"/>
    <n v="-372.51849455725664"/>
    <n v="-347.64711455725666"/>
    <n v="-23.216840000000001"/>
    <n v="-20.054316293319935"/>
    <n v="-13.398339999999999"/>
    <n v="-11.867865316038914"/>
    <n v="-3.0145900000000001"/>
    <n v="-3.4937682128326544"/>
    <n v="-35.415949822191507"/>
    <n v="-10.201615799999999"/>
    <n v="-10.109071745241998"/>
    <n v="0"/>
    <n v="0"/>
    <n v="0"/>
    <n v="0.85001682850693294"/>
    <n v="-17.50184649895775"/>
    <n v="-20.708822655249076"/>
    <n v="96.199831220060744"/>
    <n v="0.18859724401709138"/>
    <x v="0"/>
    <s v="Y"/>
  </r>
  <r>
    <x v="22"/>
    <x v="22"/>
    <s v="EUROPE"/>
    <s v="EUROPE INCL TURKEY"/>
    <s v="IT"/>
    <s v="ITALY"/>
    <s v="Export"/>
    <s v="N"/>
    <s v="DDP"/>
    <s v="IT-RUTIGLIANO VAT EX."/>
    <n v="43893"/>
    <x v="2"/>
    <n v="2020"/>
    <n v="202054037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4.47"/>
    <n v="360.72744999999998"/>
    <n v="24.929333102971661"/>
    <s v="EUR"/>
    <n v="17.433100365015139"/>
    <n v="322.71631000000002"/>
    <n v="-202.21701999999999"/>
    <n v="-23.544280000000001"/>
    <n v="-7.6624600000000003"/>
    <n v="0"/>
    <n v="0"/>
    <n v="0"/>
    <s v=""/>
    <n v="-32.339779999999998"/>
    <n v="14.321400000000001"/>
    <n v="-251.44214000000002"/>
    <n v="-209.89806516331853"/>
    <n v="-259.12318516331857"/>
    <n v="-15.511100000000001"/>
    <n v="-13.398227556261526"/>
    <n v="-19.925370000000001"/>
    <n v="-17.649321298925262"/>
    <n v="-3.9508299999999998"/>
    <n v="-4.5788263970575223"/>
    <n v="-35.626375252244316"/>
    <n v="-7.2145489999999999"/>
    <n v="-7.1491021501284049"/>
    <n v="0"/>
    <n v="0"/>
    <n v="0"/>
    <n v="0.85001682850693294"/>
    <n v="-12.29974350849532"/>
    <n v="-14.553504799487815"/>
    <n v="44.275282634820869"/>
    <n v="0.12273887843805863"/>
    <x v="0"/>
    <s v="Y"/>
  </r>
  <r>
    <x v="22"/>
    <x v="22"/>
    <s v="EUROPE"/>
    <s v="EUROPE INCL TURKEY"/>
    <s v="IT"/>
    <s v="ITALY"/>
    <s v="Export"/>
    <s v="N"/>
    <s v="DDP"/>
    <s v="IT-RUTIGLIANO VAT EX."/>
    <n v="43893"/>
    <x v="2"/>
    <n v="2020"/>
    <n v="202054037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67"/>
    <n v="166.36842999999999"/>
    <n v="24.942793103448274"/>
    <s v="EUR"/>
    <n v="17.433100365015139"/>
    <n v="148.83770999999999"/>
    <n v="-91.089699999999993"/>
    <n v="-10.34346"/>
    <n v="-3.07308"/>
    <n v="0"/>
    <n v="0"/>
    <n v="0"/>
    <s v=""/>
    <n v="-14.38335"/>
    <n v="4.5182200000000003"/>
    <n v="-114.37137"/>
    <n v="-94.549666424256159"/>
    <n v="-117.83133642425616"/>
    <n v="-7.1838300000000004"/>
    <n v="-6.205271648400065"/>
    <n v="-8.1462400000000006"/>
    <n v="-7.2157057629623411"/>
    <n v="-1.6194900000000001"/>
    <n v="-1.876912841547393"/>
    <n v="-15.297890252909799"/>
    <n v="-3.3273685999999998"/>
    <n v="-3.2971843440982576"/>
    <n v="0"/>
    <n v="0"/>
    <n v="0"/>
    <n v="0.85001682850693294"/>
    <n v="-5.6696122461412424"/>
    <n v="-6.7084918460666012"/>
    <n v="23.23352713266917"/>
    <n v="0.13965105719077334"/>
    <x v="0"/>
    <s v="Y"/>
  </r>
  <r>
    <x v="22"/>
    <x v="22"/>
    <s v="EUROPE"/>
    <s v="EUROPE INCL TURKEY"/>
    <s v="IT"/>
    <s v="ITALY"/>
    <s v="Export"/>
    <s v="N"/>
    <s v="DDP"/>
    <s v="IT-RUTIGLIANO VAT EX."/>
    <n v="43915"/>
    <x v="2"/>
    <n v="2020"/>
    <n v="202054053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88"/>
    <n v="1048.2869000000001"/>
    <n v="24.446989272388059"/>
    <s v="EUR"/>
    <n v="17.433100365015139"/>
    <n v="947.32122000000004"/>
    <n v="-601.98711000000003"/>
    <n v="-68.905699999999996"/>
    <n v="-22.13158"/>
    <n v="0"/>
    <n v="0"/>
    <n v="0"/>
    <s v=""/>
    <n v="-94.897279999999995"/>
    <n v="43.27216"/>
    <n v="-744.64951000000008"/>
    <n v="-624.85308923184516"/>
    <n v="-767.51548923184509"/>
    <n v="-45.322719999999997"/>
    <n v="-39.149004005436453"/>
    <n v="-58.965699999999998"/>
    <n v="-52.230125960824687"/>
    <n v="-11.695690000000001"/>
    <n v="-13.554755356166096"/>
    <n v="-104.93388532242723"/>
    <n v="-20.965738000000002"/>
    <n v="-20.775547108326361"/>
    <n v="0"/>
    <n v="0"/>
    <n v="0"/>
    <n v="0.85001682850693294"/>
    <n v="-36.448721606377283"/>
    <n v="-43.127455825987383"/>
    <n v="111.93452251141402"/>
    <n v="0.1067785188495764"/>
    <x v="0"/>
    <s v="Y"/>
  </r>
  <r>
    <x v="14"/>
    <x v="14"/>
    <s v="EUROPE"/>
    <s v="EUROPE INCL TURKEY"/>
    <s v="FR"/>
    <s v="FRANCE"/>
    <s v="Export"/>
    <s v="N"/>
    <s v="DDP"/>
    <s v="FR- LOMME VAT EXCLUDED"/>
    <n v="43914"/>
    <x v="2"/>
    <n v="2020"/>
    <n v="2020540520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1.74"/>
    <n v="590.54790000000003"/>
    <n v="27.164116835326592"/>
    <s v="EUR"/>
    <n v="17.034400062766892"/>
    <n v="539.64247"/>
    <n v="-372.47946000000002"/>
    <n v="0"/>
    <n v="-1.9984599999999999"/>
    <n v="0"/>
    <n v="0"/>
    <n v="0"/>
    <s v=""/>
    <n v="-1.13734"/>
    <n v="12.64865"/>
    <n v="-362.96661000000006"/>
    <n v="-386.62778220684737"/>
    <n v="-377.11493220684736"/>
    <n v="-23.475739999999998"/>
    <n v="-20.277949763178043"/>
    <n v="-24.877210000000002"/>
    <n v="-22.035519155269718"/>
    <n v="-5.1923700000000004"/>
    <n v="-6.0177129411514967"/>
    <n v="-48.331181859599255"/>
    <n v="-11.810958000000001"/>
    <n v="-11.703814782168131"/>
    <n v="0"/>
    <n v="0"/>
    <n v="0"/>
    <n v="1.7839995220890117"/>
    <n v="-38.78414961021511"/>
    <n v="-45.890819357855868"/>
    <n v="107.5071517935294"/>
    <n v="0.18204645515381462"/>
    <x v="0"/>
    <s v="Y"/>
  </r>
  <r>
    <x v="34"/>
    <x v="33"/>
    <s v="EUROPE"/>
    <s v="EUROPE INCL TURKEY"/>
    <s v="FR"/>
    <s v="FRANCE"/>
    <s v="Export"/>
    <s v="N"/>
    <s v="DDP"/>
    <s v="FR- COUVAINS VAT UNPAID"/>
    <n v="43908"/>
    <x v="2"/>
    <n v="2020"/>
    <n v="202054045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02"/>
    <n v="528.73641999999995"/>
    <n v="25.153968601332064"/>
    <s v="EUR"/>
    <n v="17.348800055648834"/>
    <n v="467.98005999999998"/>
    <n v="-306.79165"/>
    <n v="-33.384129999999999"/>
    <n v="-10.52435"/>
    <n v="0"/>
    <n v="0"/>
    <n v="0"/>
    <s v=""/>
    <n v="-40.281329999999997"/>
    <n v="23.171769999999999"/>
    <n v="-367.8096900000001"/>
    <n v="-318.44487542770639"/>
    <n v="-379.46291542770638"/>
    <n v="-23.60371"/>
    <n v="-20.388488098974651"/>
    <n v="-30.35378"/>
    <n v="-26.886507796687923"/>
    <n v="-5.9864800000000002"/>
    <n v="-6.9380491313108674"/>
    <n v="-54.21304502697344"/>
    <n v="-10.5747284"/>
    <n v="-10.478799650742397"/>
    <n v="0"/>
    <n v="0"/>
    <n v="0"/>
    <n v="1.7839995220890117"/>
    <n v="-37.499669954311024"/>
    <n v="-44.370976214449421"/>
    <n v="40.210683680128305"/>
    <n v="7.6050527558000083E-2"/>
    <x v="0"/>
    <s v="Y"/>
  </r>
  <r>
    <x v="34"/>
    <x v="33"/>
    <s v="EUROPE"/>
    <s v="EUROPE INCL TURKEY"/>
    <s v="FR"/>
    <s v="FRANCE"/>
    <s v="Export"/>
    <s v="N"/>
    <s v="DDP"/>
    <s v="FR- COUVAINS VAT UNPAID"/>
    <n v="43908"/>
    <x v="2"/>
    <n v="2020"/>
    <n v="202054046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89"/>
    <n v="525.52170000000001"/>
    <n v="25.156615605552897"/>
    <s v="EUR"/>
    <n v="17.348800055648834"/>
    <n v="464.86111"/>
    <n v="-304.92624000000001"/>
    <n v="-33.181139999999999"/>
    <n v="-10.46036"/>
    <n v="0"/>
    <n v="0"/>
    <n v="0"/>
    <s v=""/>
    <n v="-40.036430000000003"/>
    <n v="23.030889999999999"/>
    <n v="-365.57328000000001"/>
    <n v="-316.50860938177067"/>
    <n v="-377.15564938177067"/>
    <n v="-23.01906"/>
    <n v="-19.883477252499013"/>
    <n v="-30.14498"/>
    <n v="-26.701558744940549"/>
    <n v="-5.9349299999999996"/>
    <n v="-6.878305102646431"/>
    <n v="-53.463341100085991"/>
    <n v="-10.510434"/>
    <n v="-10.415088498003506"/>
    <n v="0"/>
    <n v="0"/>
    <n v="0"/>
    <n v="1.7839995220890117"/>
    <n v="-37.267750016439457"/>
    <n v="-44.096560091334375"/>
    <n v="40.391060928805466"/>
    <n v="7.6858978285398047E-2"/>
    <x v="0"/>
    <s v="Y"/>
  </r>
  <r>
    <x v="34"/>
    <x v="33"/>
    <s v="EUROPE"/>
    <s v="EUROPE INCL TURKEY"/>
    <s v="FR"/>
    <s v="FRANCE"/>
    <s v="Export"/>
    <s v="N"/>
    <s v="DDP"/>
    <s v="FR- COUVAINS VAT UNPAID"/>
    <n v="43908"/>
    <x v="2"/>
    <n v="2020"/>
    <n v="202054046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05"/>
    <n v="76.677350000000004"/>
    <n v="25.140114754098363"/>
    <s v="EUR"/>
    <n v="17.348800055648834"/>
    <n v="67.959400000000002"/>
    <n v="-42.78839"/>
    <n v="-4.89771"/>
    <n v="-1.57308"/>
    <n v="0"/>
    <n v="0"/>
    <n v="0"/>
    <s v=""/>
    <n v="-6.7452500000000004"/>
    <n v="3.0757400000000001"/>
    <n v="-52.928689999999989"/>
    <n v="-44.413671373722586"/>
    <n v="-54.55397137372259"/>
    <n v="-3.38828"/>
    <n v="-2.9267393327571738"/>
    <n v="-4.19285"/>
    <n v="-3.7139062817001034"/>
    <n v="-0.83233999999999997"/>
    <n v="-0.96464296447249254"/>
    <n v="-7.6052885789297697"/>
    <n v="-1.5335470000000002"/>
    <n v="-1.5196354138038244"/>
    <n v="0"/>
    <n v="0"/>
    <n v="0"/>
    <n v="1.7839995220890117"/>
    <n v="-5.4411985423714855"/>
    <n v="-6.438224426930101"/>
    <n v="6.5602302066137197"/>
    <n v="8.5556298002131256E-2"/>
    <x v="0"/>
    <s v="Y"/>
  </r>
  <r>
    <x v="34"/>
    <x v="33"/>
    <s v="EUROPE"/>
    <s v="EUROPE INCL TURKEY"/>
    <s v="FR"/>
    <s v="FRANCE"/>
    <s v="Export"/>
    <s v="N"/>
    <s v="DDP"/>
    <s v="FR- COUVAINS VAT UNPAID"/>
    <n v="43908"/>
    <x v="2"/>
    <n v="2020"/>
    <n v="202054046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1.71"/>
    <n v="294.50369000000001"/>
    <n v="25.149760034158838"/>
    <s v="EUR"/>
    <n v="17.348800055648834"/>
    <n v="261.01929999999999"/>
    <n v="-170.88139000000001"/>
    <n v="-18.594799999999999"/>
    <n v="-5.8620000000000001"/>
    <n v="0"/>
    <n v="0"/>
    <n v="0"/>
    <s v=""/>
    <n v="-22.436540000000001"/>
    <n v="12.90657"/>
    <n v="-204.86816000000002"/>
    <n v="-177.37217734401611"/>
    <n v="-211.35894734401612"/>
    <n v="-12.840590000000001"/>
    <n v="-11.091485889244231"/>
    <n v="-16.890049999999999"/>
    <n v="-14.960721893993066"/>
    <n v="-3.3239200000000002"/>
    <n v="-3.8522671534101542"/>
    <n v="-29.90447493664745"/>
    <n v="-5.8900738000000006"/>
    <n v="-5.8366419395023845"/>
    <n v="0"/>
    <n v="0"/>
    <n v="0"/>
    <n v="1.7839995220890117"/>
    <n v="-20.890634403662329"/>
    <n v="-24.718560012902131"/>
    <n v="22.685065766931928"/>
    <n v="7.702812065591412E-2"/>
    <x v="0"/>
    <s v="Y"/>
  </r>
  <r>
    <x v="34"/>
    <x v="33"/>
    <s v="EUROPE"/>
    <s v="EUROPE INCL TURKEY"/>
    <s v="FR"/>
    <s v="FRANCE"/>
    <s v="Export"/>
    <s v="N"/>
    <s v="DDP"/>
    <s v="FR- COUVAINS VAT UNPAID"/>
    <n v="43908"/>
    <x v="2"/>
    <n v="2020"/>
    <n v="202054046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6.57"/>
    <n v="165.19041999999999"/>
    <n v="25.143138508371383"/>
    <s v="EUR"/>
    <n v="17.348800055648834"/>
    <n v="146.40878000000001"/>
    <n v="-101.43689000000001"/>
    <n v="-7.9399499999999996"/>
    <n v="-2.87608"/>
    <n v="0"/>
    <n v="0"/>
    <n v="0"/>
    <s v=""/>
    <n v="-7.1832799999999999"/>
    <n v="5.0938999999999997"/>
    <n v="-114.34229999999999"/>
    <n v="-105.28988582258988"/>
    <n v="-118.19529582258988"/>
    <n v="-7.3286300000000004"/>
    <n v="-6.3303474554122472"/>
    <n v="-11.796810000000001"/>
    <n v="-10.449275972911646"/>
    <n v="-2.15896"/>
    <n v="-2.502133232305948"/>
    <n v="-19.281756660629842"/>
    <n v="-3.3038083999999999"/>
    <n v="-3.2738378706766404"/>
    <n v="0"/>
    <n v="0"/>
    <n v="0"/>
    <n v="1.7839995220890117"/>
    <n v="-11.720876860124807"/>
    <n v="-13.86856868358386"/>
    <n v="10.570960962519763"/>
    <n v="6.3992578761648308E-2"/>
    <x v="0"/>
    <s v="Y"/>
  </r>
  <r>
    <x v="34"/>
    <x v="33"/>
    <s v="EUROPE"/>
    <s v="EUROPE INCL TURKEY"/>
    <s v="FR"/>
    <s v="FRANCE"/>
    <s v="Export"/>
    <s v="N"/>
    <s v="DDP"/>
    <s v="FR- COUVAINS VAT UNPAID"/>
    <n v="43908"/>
    <x v="2"/>
    <n v="2020"/>
    <n v="202054046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7.57"/>
    <n v="441.91924"/>
    <n v="25.1519203187251"/>
    <s v="EUR"/>
    <n v="17.348800055648834"/>
    <n v="392.75047000000001"/>
    <n v="-256.41705000000002"/>
    <n v="-27.902539999999998"/>
    <n v="-8.7962900000000008"/>
    <n v="0"/>
    <n v="0"/>
    <n v="0"/>
    <s v=""/>
    <n v="-33.667119999999997"/>
    <n v="19.36693"/>
    <n v="-307.41606999999999"/>
    <n v="-266.15683818249278"/>
    <n v="-317.15585818249281"/>
    <n v="-19.431819999999998"/>
    <n v="-16.784879614747748"/>
    <n v="-25.351240000000001"/>
    <n v="-22.45540133438757"/>
    <n v="-4.99193"/>
    <n v="-5.7854123959429682"/>
    <n v="-45.025693345078288"/>
    <n v="-8.8383848"/>
    <n v="-8.7582073082242857"/>
    <n v="0"/>
    <n v="0"/>
    <n v="0"/>
    <n v="1.7839995220890117"/>
    <n v="-31.344871603103936"/>
    <n v="-37.08839448562685"/>
    <n v="33.891086678577778"/>
    <n v="7.669067922586438E-2"/>
    <x v="0"/>
    <s v="Y"/>
  </r>
  <r>
    <x v="34"/>
    <x v="33"/>
    <s v="EUROPE"/>
    <s v="EUROPE INCL TURKEY"/>
    <s v="FR"/>
    <s v="FRANCE"/>
    <s v="Export"/>
    <s v="N"/>
    <s v="DDP"/>
    <s v="FR- COUVAINS VAT UNPAID"/>
    <n v="43908"/>
    <x v="2"/>
    <n v="2020"/>
    <n v="2020540467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4.3899999999999997"/>
    <n v="110.49173"/>
    <n v="25.168958997722097"/>
    <s v="EUR"/>
    <n v="17.348800055648834"/>
    <n v="98.198369999999997"/>
    <n v="-66.856369999999998"/>
    <n v="-3.54129"/>
    <n v="-1.38259"/>
    <n v="0"/>
    <n v="0"/>
    <n v="0"/>
    <s v=""/>
    <n v="-2.5404499999999999"/>
    <n v="0.36570999999999998"/>
    <n v="-73.954989999999981"/>
    <n v="-69.39585355793956"/>
    <n v="-76.494473557939557"/>
    <n v="-4.6810900000000002"/>
    <n v="-4.0434468884437766"/>
    <n v="-5.7961900000000002"/>
    <n v="-5.1340988709177102"/>
    <n v="-1.0918099999999999"/>
    <n v="-1.2653565070052046"/>
    <n v="-10.442902266366691"/>
    <n v="-2.2098346000000002"/>
    <n v="-2.1897880644082042"/>
    <n v="0"/>
    <n v="0"/>
    <n v="0"/>
    <n v="1.7839995220890117"/>
    <n v="-7.8317579019707608"/>
    <n v="-9.266821388269884"/>
    <n v="12.097744723015667"/>
    <n v="0.10949004711045493"/>
    <x v="0"/>
    <s v="Y"/>
  </r>
  <r>
    <x v="34"/>
    <x v="33"/>
    <s v="EUROPE"/>
    <s v="EUROPE INCL TURKEY"/>
    <s v="FR"/>
    <s v="FRANCE"/>
    <s v="Export"/>
    <s v="N"/>
    <s v="DDP"/>
    <s v="FR- COUVAINS VAT UNPAID"/>
    <n v="43908"/>
    <x v="2"/>
    <n v="2020"/>
    <n v="202054046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35"/>
    <n v="537.01268000000005"/>
    <n v="25.152818735362999"/>
    <s v="EUR"/>
    <n v="17.348800055648834"/>
    <n v="476.00961000000001"/>
    <n v="-311.59377999999998"/>
    <n v="-33.906689999999998"/>
    <n v="-10.689080000000001"/>
    <n v="0"/>
    <n v="0"/>
    <n v="0"/>
    <s v=""/>
    <n v="-40.91187"/>
    <n v="23.534490000000002"/>
    <n v="-373.56692999999996"/>
    <n v="-323.42941033808495"/>
    <n v="-385.40256033808498"/>
    <n v="-22.87585"/>
    <n v="-19.75977486077101"/>
    <n v="-30.790849999999999"/>
    <n v="-27.273651867795323"/>
    <n v="-6.0563900000000004"/>
    <n v="-7.0190715375946846"/>
    <n v="-54.052498266161017"/>
    <n v="-10.740253600000001"/>
    <n v="-10.642823287316276"/>
    <n v="0"/>
    <n v="0"/>
    <n v="0"/>
    <n v="1.7839995220890117"/>
    <n v="-38.088389796600403"/>
    <n v="-45.067570988510717"/>
    <n v="41.847227119927048"/>
    <n v="7.7925957204450072E-2"/>
    <x v="0"/>
    <s v="Y"/>
  </r>
  <r>
    <x v="34"/>
    <x v="33"/>
    <s v="EUROPE"/>
    <s v="EUROPE INCL TURKEY"/>
    <s v="FR"/>
    <s v="FRANCE"/>
    <s v="Export"/>
    <s v="N"/>
    <s v="DDP"/>
    <s v="FR- COUVAINS VAT UNPAID"/>
    <n v="43909"/>
    <x v="2"/>
    <n v="2020"/>
    <n v="202054048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69"/>
    <n v="544.78075999999999"/>
    <n v="25.116678653757489"/>
    <s v="EUR"/>
    <n v="17.348800055648834"/>
    <n v="483.54635000000002"/>
    <n v="-304.44882999999999"/>
    <n v="-34.848370000000003"/>
    <n v="-11.19281"/>
    <n v="0"/>
    <n v="0"/>
    <n v="0"/>
    <s v=""/>
    <n v="-47.993510000000001"/>
    <n v="21.884540000000001"/>
    <n v="-376.59897999999998"/>
    <n v="-316.01306536035435"/>
    <n v="-388.16321536035434"/>
    <n v="-23.517209999999999"/>
    <n v="-20.313770852382429"/>
    <n v="-29.818950000000001"/>
    <n v="-26.412770721275816"/>
    <n v="-5.9134900000000004"/>
    <n v="-6.8534571496965668"/>
    <n v="-53.579998723354812"/>
    <n v="-10.8956152"/>
    <n v="-10.79677552308422"/>
    <n v="0"/>
    <n v="0"/>
    <n v="0"/>
    <n v="1.7839995220890117"/>
    <n v="-38.694949634110664"/>
    <n v="-45.785274695119313"/>
    <n v="46.455495698087304"/>
    <n v="8.5273745163260362E-2"/>
    <x v="0"/>
    <s v="Y"/>
  </r>
  <r>
    <x v="34"/>
    <x v="33"/>
    <s v="EUROPE"/>
    <s v="EUROPE INCL TURKEY"/>
    <s v="FR"/>
    <s v="FRANCE"/>
    <s v="Export"/>
    <s v="N"/>
    <s v="DDP"/>
    <s v="FR- COUVAINS VAT UNPAID"/>
    <n v="43913"/>
    <x v="2"/>
    <n v="2020"/>
    <n v="202054051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8.08"/>
    <n v="197.94631999999999"/>
    <n v="24.498306930693069"/>
    <s v="EUR"/>
    <n v="17.348800055648834"/>
    <n v="175.18065999999999"/>
    <n v="-117.91589999999999"/>
    <n v="-12.831250000000001"/>
    <n v="-4.0450600000000003"/>
    <n v="0"/>
    <n v="0"/>
    <n v="0"/>
    <s v=""/>
    <n v="-15.482239999999999"/>
    <n v="8.9061299999999992"/>
    <n v="-141.36832000000001"/>
    <n v="-122.39483729901346"/>
    <n v="-145.84725729901345"/>
    <n v="-9.0066299999999995"/>
    <n v="-7.7797756609816027"/>
    <n v="-11.66178"/>
    <n v="-10.329670271487087"/>
    <n v="-2.2979400000000001"/>
    <n v="-2.6632045243289038"/>
    <n v="-20.772650456797592"/>
    <n v="-3.9589263999999997"/>
    <n v="-3.9230129615087659"/>
    <n v="0"/>
    <n v="0"/>
    <n v="0"/>
    <n v="1.7839995220890117"/>
    <n v="-14.414716138479214"/>
    <n v="-17.056017498227941"/>
    <n v="10.347381784452235"/>
    <n v="5.2273675936244914E-2"/>
    <x v="0"/>
    <s v="Y"/>
  </r>
  <r>
    <x v="34"/>
    <x v="33"/>
    <s v="EUROPE"/>
    <s v="EUROPE INCL TURKEY"/>
    <s v="FR"/>
    <s v="FRANCE"/>
    <s v="Export"/>
    <s v="N"/>
    <s v="DDP"/>
    <s v="FR- COUVAINS VAT UNPAID"/>
    <n v="43913"/>
    <x v="2"/>
    <n v="2020"/>
    <n v="202054051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3.47"/>
    <n v="330.16340000000002"/>
    <n v="24.511017074981442"/>
    <s v="EUR"/>
    <n v="17.348800055648834"/>
    <n v="292.19146000000001"/>
    <n v="-208.14277999999999"/>
    <n v="-16.292349999999999"/>
    <n v="-5.9015300000000002"/>
    <n v="0"/>
    <n v="0"/>
    <n v="0"/>
    <s v=""/>
    <n v="-14.739710000000001"/>
    <n v="10.45241"/>
    <n v="-234.62396000000001"/>
    <n v="-216.04891022384896"/>
    <n v="-242.53009022384896"/>
    <n v="-14.59679"/>
    <n v="-12.608461940865746"/>
    <n v="-24.146049999999999"/>
    <n v="-21.387878596478476"/>
    <n v="-4.39236"/>
    <n v="-5.0905389281187947"/>
    <n v="-39.086879465463021"/>
    <n v="-6.6032680000000008"/>
    <n v="-6.5433663915338443"/>
    <n v="0"/>
    <n v="0"/>
    <n v="0"/>
    <n v="1.7839995220890117"/>
    <n v="-24.03047356253899"/>
    <n v="-28.433732141229008"/>
    <n v="13.569331777925193"/>
    <n v="4.1098837054395466E-2"/>
    <x v="0"/>
    <s v="Y"/>
  </r>
  <r>
    <x v="70"/>
    <x v="68"/>
    <s v="EUROPE"/>
    <s v="EUROPE INCL TURKEY"/>
    <s v="DE"/>
    <s v="GERMANY"/>
    <s v="Export"/>
    <s v="N"/>
    <s v="DDP"/>
    <s v="DE-ASPERG VAT EX."/>
    <n v="43920"/>
    <x v="2"/>
    <n v="2020"/>
    <n v="202054058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.7"/>
    <n v="273.21809000000002"/>
    <n v="25.534400934579441"/>
    <s v="EUR"/>
    <n v="17.606299139593531"/>
    <n v="244.53882999999999"/>
    <n v="-150.2347"/>
    <n v="-17.196400000000001"/>
    <n v="-5.5232700000000001"/>
    <n v="0"/>
    <n v="0"/>
    <n v="0"/>
    <s v=""/>
    <n v="-23.6829"/>
    <n v="10.79917"/>
    <n v="-185.8381"/>
    <n v="-155.94124001229773"/>
    <n v="-191.54464001229772"/>
    <n v="-11.43817"/>
    <n v="-9.8800990572689162"/>
    <n v="-14.696429999999999"/>
    <n v="-13.017676209634461"/>
    <n v="-2.9067500000000002"/>
    <n v="-3.3687867181445297"/>
    <n v="-26.266561985047908"/>
    <n v="-5.4643618000000007"/>
    <n v="-5.4147917899593629"/>
    <s v=""/>
    <s v=""/>
    <n v="0"/>
    <n v="1.7412532312605673"/>
    <n v="-18.631409574488067"/>
    <n v="-22.045362854619928"/>
    <n v="27.946733358075104"/>
    <n v="0.10228727299160573"/>
    <x v="0"/>
    <s v="Y"/>
  </r>
  <r>
    <x v="70"/>
    <x v="68"/>
    <s v="EUROPE"/>
    <s v="EUROPE INCL TURKEY"/>
    <s v="DE"/>
    <s v="GERMANY"/>
    <s v="Export"/>
    <s v="N"/>
    <s v="DDP"/>
    <s v="DE-ASPERG VAT EX."/>
    <n v="43920"/>
    <x v="2"/>
    <n v="2020"/>
    <n v="2020540589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10.039999999999999"/>
    <n v="256.39438000000001"/>
    <n v="25.537288844621518"/>
    <s v="EUR"/>
    <n v="17.606299139593531"/>
    <n v="229.48122000000001"/>
    <n v="-146.59313"/>
    <n v="-15.95185"/>
    <n v="-5.0288000000000004"/>
    <n v="0"/>
    <n v="0"/>
    <n v="0"/>
    <s v=""/>
    <n v="-19.247599999999998"/>
    <n v="11.072139999999999"/>
    <n v="-175.74924000000001"/>
    <n v="-152.16134800737754"/>
    <n v="-181.31745800737755"/>
    <n v="-10.74751"/>
    <n v="-9.2835185540159184"/>
    <n v="-14.488569999999999"/>
    <n v="-12.833559782928477"/>
    <n v="-2.85094"/>
    <n v="-3.3041055495749432"/>
    <n v="-25.421183886519337"/>
    <n v="-5.1278876000000002"/>
    <n v="-5.0813699188648922"/>
    <s v=""/>
    <s v=""/>
    <n v="0"/>
    <n v="1.7412532312605673"/>
    <n v="-17.482182441856093"/>
    <n v="-20.685555426204118"/>
    <n v="23.88881276103411"/>
    <n v="9.3172138800523274E-2"/>
    <x v="0"/>
    <s v="Y"/>
  </r>
  <r>
    <x v="71"/>
    <x v="69"/>
    <s v="EUROPE"/>
    <s v="EUROPE INCL TURKEY"/>
    <s v="GB"/>
    <s v="UNITED KINGDOM"/>
    <s v="Export"/>
    <s v="N"/>
    <s v="DDP"/>
    <s v="GB--PERSHORE VAT EX."/>
    <n v="43909"/>
    <x v="2"/>
    <n v="2020"/>
    <n v="202054047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1000000000000001"/>
    <n v="27.71557"/>
    <n v="25.195972727272725"/>
    <s v="GBP"/>
    <n v="18.727997406109878"/>
    <n v="24.756170000000001"/>
    <n v="-16.747920000000001"/>
    <n v="-2.5694499999999998"/>
    <n v="-0.79764000000000002"/>
    <n v="0"/>
    <n v="0"/>
    <n v="0"/>
    <s v=""/>
    <n v="-0.43182999999999999"/>
    <n v="0.36637999999999998"/>
    <n v="-20.180460000000004"/>
    <n v="-17.384075798911713"/>
    <n v="-20.816615798911712"/>
    <n v="-1.2741100000000001"/>
    <n v="-1.1005548098915212"/>
    <n v="-1.91764"/>
    <n v="-1.6985905152913618"/>
    <n v="-0.36249999999999999"/>
    <n v="-0.42012047314952849"/>
    <n v="-3.2192657983324118"/>
    <n v="-0.55431140000000001"/>
    <n v="-0.54928295886280443"/>
    <n v="0"/>
    <n v="0"/>
    <n v="0"/>
    <n v="1.654058623318966"/>
    <n v="-1.8194644856508628"/>
    <n v="-2.1528566921845367"/>
    <n v="0.97754875170853417"/>
    <n v="3.5270743185456199E-2"/>
    <x v="0"/>
    <s v="Y"/>
  </r>
  <r>
    <x v="71"/>
    <x v="69"/>
    <s v="EUROPE"/>
    <s v="EUROPE INCL TURKEY"/>
    <s v="GB"/>
    <s v="UNITED KINGDOM"/>
    <s v="Export"/>
    <s v="N"/>
    <s v="DDP"/>
    <s v="GB--PERSHORE VAT EX."/>
    <n v="43909"/>
    <x v="2"/>
    <n v="2020"/>
    <n v="202054047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2.45"/>
    <n v="303.08589999999998"/>
    <n v="24.344248995983936"/>
    <s v="GBP"/>
    <n v="18.727997406109878"/>
    <n v="269.91467999999998"/>
    <n v="-165.59764999999999"/>
    <n v="-22.96218"/>
    <n v="-8.3860100000000006"/>
    <n v="0"/>
    <n v="0"/>
    <n v="0"/>
    <s v=""/>
    <n v="-30.761109999999999"/>
    <n v="9.7433800000000002"/>
    <n v="-217.96356999999998"/>
    <n v="-171.88773887871758"/>
    <n v="-224.2536588787176"/>
    <n v="-14.13409"/>
    <n v="-12.208789455337175"/>
    <n v="-17.44463"/>
    <n v="-15.451952952987604"/>
    <n v="-3.46251"/>
    <n v="-4.0128864537516522"/>
    <n v="-31.673628862076431"/>
    <n v="-6.0617179999999999"/>
    <n v="-6.0067290675095641"/>
    <n v="0"/>
    <n v="0"/>
    <n v="0"/>
    <n v="1.654058623318966"/>
    <n v="-20.593029860321124"/>
    <n v="-24.366423470634068"/>
    <n v="16.785459721062317"/>
    <n v="5.5381856170354071E-2"/>
    <x v="0"/>
    <s v="Y"/>
  </r>
  <r>
    <x v="71"/>
    <x v="69"/>
    <s v="EUROPE"/>
    <s v="EUROPE INCL TURKEY"/>
    <s v="GB"/>
    <s v="UNITED KINGDOM"/>
    <s v="Export"/>
    <s v="N"/>
    <s v="DDP"/>
    <s v="GB--PERSHORE VAT EX."/>
    <n v="43909"/>
    <x v="2"/>
    <n v="2020"/>
    <n v="202054047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0599999999999996"/>
    <n v="123.08808999999999"/>
    <n v="24.325709486166009"/>
    <s v="GBP"/>
    <n v="18.727997406109878"/>
    <n v="109.61667"/>
    <n v="-69.006550000000004"/>
    <n v="-7.8358699999999999"/>
    <n v="-2.3280799999999999"/>
    <n v="0"/>
    <n v="0"/>
    <n v="0"/>
    <s v=""/>
    <n v="-10.8963"/>
    <n v="3.4228499999999999"/>
    <n v="-86.643950000000004"/>
    <n v="-71.627706355260301"/>
    <n v="-89.265106355260301"/>
    <n v="-5.65367"/>
    <n v="-4.883545150763589"/>
    <n v="-6.1754300000000004"/>
    <n v="-5.4700187865531253"/>
    <n v="-1.22946"/>
    <n v="-1.4248863914990879"/>
    <n v="-11.778450328815802"/>
    <n v="-2.4617618000000001"/>
    <n v="-2.4394299044173064"/>
    <n v="0"/>
    <n v="0"/>
    <n v="0"/>
    <n v="1.654058623318966"/>
    <n v="-8.3695366339939667"/>
    <n v="-9.9031407840488654"/>
    <n v="9.7019626274577213"/>
    <n v="7.8821294793490759E-2"/>
    <x v="0"/>
    <s v="Y"/>
  </r>
  <r>
    <x v="71"/>
    <x v="69"/>
    <s v="EUROPE"/>
    <s v="EUROPE INCL TURKEY"/>
    <s v="GB"/>
    <s v="UNITED KINGDOM"/>
    <s v="Export"/>
    <s v="N"/>
    <s v="DDP"/>
    <s v="GB--PERSHORE VAT EX."/>
    <n v="43909"/>
    <x v="2"/>
    <n v="2020"/>
    <n v="2020540475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2.06"/>
    <n v="51.576349999999998"/>
    <n v="25.037063106796115"/>
    <s v="GBP"/>
    <n v="18.727997406109878"/>
    <n v="46.069189999999999"/>
    <n v="-37.087409999999998"/>
    <n v="-2.3241900000000002"/>
    <n v="-0.71782999999999997"/>
    <n v="0"/>
    <n v="0"/>
    <n v="0"/>
    <s v=""/>
    <n v="2.21827"/>
    <n v="0.26064999999999999"/>
    <n v="-37.650510000000004"/>
    <n v="-38.496144394367555"/>
    <n v="-39.059244394367553"/>
    <n v="-2.3247"/>
    <n v="-2.0080367994559487"/>
    <n v="-3.95587"/>
    <n v="-3.5039961941373976"/>
    <n v="-0.72943000000000002"/>
    <n v="-0.8453751082192017"/>
    <n v="-6.3574081018125472"/>
    <n v="-1.0315270000000001"/>
    <n v="-1.0221694930085725"/>
    <n v="0"/>
    <n v="0"/>
    <n v="0"/>
    <n v="1.654058623318966"/>
    <n v="-3.4073607640370702"/>
    <n v="-4.0317134417274048"/>
    <n v="1.1058145690839201"/>
    <n v="2.1440341728019143E-2"/>
    <x v="0"/>
    <s v="Y"/>
  </r>
  <r>
    <x v="60"/>
    <x v="58"/>
    <s v="EUROPE"/>
    <s v="EUROPE INCL TURKEY"/>
    <s v="ES"/>
    <s v="SPAIN"/>
    <s v="Export"/>
    <s v="N"/>
    <s v="DDP"/>
    <s v="ES- VALENCIA VAT EX."/>
    <n v="43898"/>
    <x v="2"/>
    <n v="2020"/>
    <n v="202054039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64"/>
    <n v="16.98976"/>
    <n v="26.546500000000002"/>
    <s v="EUR"/>
    <n v="17.464800250187675"/>
    <n v="15.1088"/>
    <n v="-9.9257200000000001"/>
    <n v="-1.4205000000000001"/>
    <n v="-0.40365000000000001"/>
    <n v="0"/>
    <n v="0"/>
    <n v="0"/>
    <s v=""/>
    <n v="-0.19627"/>
    <n v="0.36720000000000003"/>
    <n v="-11.578940000000001"/>
    <n v="-10.302740211248558"/>
    <n v="-11.955960211248559"/>
    <n v="-0.72346999999999995"/>
    <n v="-0.62492122996618715"/>
    <n v="-1.17849"/>
    <n v="-1.0438726436482952"/>
    <n v="-0.21898999999999999"/>
    <n v="-0.25379912390349035"/>
    <n v="-1.922592997517973"/>
    <n v="-0.33979520000000002"/>
    <n v="-0.33671274461138345"/>
    <n v="0"/>
    <n v="0"/>
    <n v="0"/>
    <n v="1.3738409484069736"/>
    <n v="-0.87925820698046309"/>
    <n v="-1.0403703562144155"/>
    <n v="1.7341236904076691"/>
    <n v="0.10206875732250892"/>
    <x v="0"/>
    <s v="Y"/>
  </r>
  <r>
    <x v="60"/>
    <x v="58"/>
    <s v="EUROPE"/>
    <s v="EUROPE INCL TURKEY"/>
    <s v="ES"/>
    <s v="SPAIN"/>
    <s v="Export"/>
    <s v="N"/>
    <s v="DDP"/>
    <s v="ES- VALENCIA VAT EX."/>
    <n v="43898"/>
    <x v="2"/>
    <n v="2020"/>
    <n v="202054039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6.72"/>
    <n v="435.06056999999998"/>
    <n v="26.020369019138755"/>
    <s v="EUR"/>
    <n v="17.464800250187675"/>
    <n v="386.22530999999998"/>
    <n v="-234.62325999999999"/>
    <n v="-26.885590000000001"/>
    <n v="-8.6427899999999998"/>
    <n v="0"/>
    <n v="0"/>
    <n v="0"/>
    <s v=""/>
    <n v="-37.020650000000003"/>
    <n v="16.849240000000002"/>
    <n v="-290.32304999999997"/>
    <n v="-243.53522921221085"/>
    <n v="-299.23501921221083"/>
    <n v="-17.87931"/>
    <n v="-15.443847562644962"/>
    <n v="-22.977319999999999"/>
    <n v="-20.352651080919522"/>
    <n v="-4.5517300000000001"/>
    <n v="-5.275241272410768"/>
    <n v="-41.07173991597525"/>
    <n v="-8.7012114"/>
    <n v="-8.6222782780270517"/>
    <n v="0"/>
    <n v="0"/>
    <n v="0"/>
    <n v="1.3738409484069736"/>
    <n v="-22.970620657364595"/>
    <n v="-27.1796755561016"/>
    <n v="58.951857037685244"/>
    <n v="0.13550264285656879"/>
    <x v="0"/>
    <s v="Y"/>
  </r>
  <r>
    <x v="60"/>
    <x v="58"/>
    <s v="EUROPE"/>
    <s v="EUROPE INCL TURKEY"/>
    <s v="ES"/>
    <s v="SPAIN"/>
    <s v="Export"/>
    <s v="N"/>
    <s v="DDP"/>
    <s v="ES- VALENCIA VAT EX."/>
    <n v="43898"/>
    <x v="2"/>
    <n v="2020"/>
    <n v="202054039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5.81"/>
    <n v="1192.0829799999999"/>
    <n v="26.02233093211089"/>
    <s v="EUR"/>
    <n v="17.464800250187675"/>
    <n v="1058.2725800000001"/>
    <n v="-668.64922000000001"/>
    <n v="-72.760369999999995"/>
    <n v="-22.937729999999998"/>
    <n v="0"/>
    <n v="0"/>
    <n v="0"/>
    <s v=""/>
    <n v="-87.792680000000004"/>
    <n v="50.502580000000002"/>
    <n v="-801.63742000000002"/>
    <n v="-694.04730398540198"/>
    <n v="-827.03550398540199"/>
    <n v="-49.569589999999998"/>
    <n v="-42.817378953819251"/>
    <n v="-66.101799999999997"/>
    <n v="-58.551078681966651"/>
    <n v="-13.013809999999999"/>
    <n v="-15.082394523249835"/>
    <n v="-116.45085215903573"/>
    <n v="-23.8416596"/>
    <n v="-23.625379758178859"/>
    <n v="0"/>
    <n v="0"/>
    <n v="0"/>
    <n v="1.3738409484069736"/>
    <n v="-62.935653846523465"/>
    <n v="-74.467759403409957"/>
    <n v="150.50348469397338"/>
    <n v="0.12625252370768131"/>
    <x v="0"/>
    <s v="Y"/>
  </r>
  <r>
    <x v="60"/>
    <x v="58"/>
    <s v="EUROPE"/>
    <s v="EUROPE INCL TURKEY"/>
    <s v="ES"/>
    <s v="SPAIN"/>
    <s v="Export"/>
    <s v="N"/>
    <s v="DDP"/>
    <s v="ES- VALENCIA VAT EX."/>
    <n v="43898"/>
    <x v="2"/>
    <n v="2020"/>
    <n v="202054039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.25"/>
    <n v="32.562069999999999"/>
    <n v="26.049655999999999"/>
    <s v="EUR"/>
    <n v="17.464800250187675"/>
    <n v="28.907029999999999"/>
    <n v="-19.351109999999998"/>
    <n v="-1.50345"/>
    <n v="-0.54640999999999995"/>
    <n v="0"/>
    <n v="0"/>
    <n v="0"/>
    <s v=""/>
    <n v="-1.30331"/>
    <n v="0.88721000000000005"/>
    <n v="-21.817070000000001"/>
    <n v="-20.086145803961234"/>
    <n v="-22.552105803961233"/>
    <n v="-1.33876"/>
    <n v="-1.1563983936162283"/>
    <n v="-2.2010700000000001"/>
    <n v="-1.9496446806972934"/>
    <n v="-0.40266999999999997"/>
    <n v="-0.46667561633964316"/>
    <n v="-3.5727186906531649"/>
    <n v="-0.65124139999999997"/>
    <n v="-0.64533365744589621"/>
    <n v="0"/>
    <n v="0"/>
    <n v="0"/>
    <n v="1.3738409484069736"/>
    <n v="-1.717301185508717"/>
    <n v="-2.0319733519812804"/>
    <n v="3.7599384959584246"/>
    <n v="0.11546988554346897"/>
    <x v="0"/>
    <s v="Y"/>
  </r>
  <r>
    <x v="60"/>
    <x v="58"/>
    <s v="EUROPE"/>
    <s v="EUROPE INCL TURKEY"/>
    <s v="ES"/>
    <s v="SPAIN"/>
    <s v="Export"/>
    <s v="N"/>
    <s v="DDP"/>
    <s v="ES- VALENCIA VAT EX."/>
    <n v="43912"/>
    <x v="2"/>
    <n v="2020"/>
    <n v="202054050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.61"/>
    <n v="196.91673"/>
    <n v="25.876048620236531"/>
    <s v="EUR"/>
    <n v="17.464800250187675"/>
    <n v="178.86845"/>
    <n v="-118.03695"/>
    <n v="-16.892679999999999"/>
    <n v="-4.8002799999999999"/>
    <n v="0"/>
    <n v="0"/>
    <n v="0"/>
    <s v=""/>
    <n v="-2.3340399999999999"/>
    <n v="4.3667600000000002"/>
    <n v="-137.69718999999998"/>
    <n v="-122.5204852824919"/>
    <n v="-142.18072528249189"/>
    <n v="-8.5693400000000004"/>
    <n v="-7.4020519065039974"/>
    <n v="-14.01651"/>
    <n v="-12.415422573312261"/>
    <n v="-2.6053700000000002"/>
    <n v="-3.0195014541505856"/>
    <n v="-22.836975933966844"/>
    <n v="-3.9383346000000001"/>
    <n v="-3.9026079602183166"/>
    <n v="0"/>
    <n v="0"/>
    <n v="0"/>
    <n v="1.3738409484069736"/>
    <n v="-10.454929617377068"/>
    <n v="-12.370653766862032"/>
    <n v="15.625767056460917"/>
    <n v="7.9352155890771284E-2"/>
    <x v="0"/>
    <s v="Y"/>
  </r>
  <r>
    <x v="60"/>
    <x v="58"/>
    <s v="EUROPE"/>
    <s v="EUROPE INCL TURKEY"/>
    <s v="ES"/>
    <s v="SPAIN"/>
    <s v="Export"/>
    <s v="N"/>
    <s v="DDP"/>
    <s v="ES- VALENCIA VAT EX."/>
    <n v="43912"/>
    <x v="2"/>
    <n v="2020"/>
    <n v="202054050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93"/>
    <n v="1088.69874"/>
    <n v="25.359858839972048"/>
    <s v="EUR"/>
    <n v="17.464800250187675"/>
    <n v="987.34352999999999"/>
    <n v="-602.33825999999999"/>
    <n v="-69.051969999999997"/>
    <n v="-22.20534"/>
    <n v="0"/>
    <n v="0"/>
    <n v="0"/>
    <s v=""/>
    <n v="-95.076210000000003"/>
    <n v="43.240270000000002"/>
    <n v="-745.43150999999989"/>
    <n v="-625.21757737227017"/>
    <n v="-768.31082737227018"/>
    <n v="-46.128"/>
    <n v="-39.844591338798132"/>
    <n v="-59.00394"/>
    <n v="-52.263997856125542"/>
    <n v="-11.69117"/>
    <n v="-13.549516888473304"/>
    <n v="-105.65810608339697"/>
    <n v="-21.773974800000001"/>
    <n v="-21.576451980507962"/>
    <n v="0"/>
    <n v="0"/>
    <n v="0"/>
    <n v="1.3738409484069736"/>
    <n v="-58.978991915111372"/>
    <n v="-69.786092800445076"/>
    <n v="123.36726176337986"/>
    <n v="0.11331625290884405"/>
    <x v="0"/>
    <s v="Y"/>
  </r>
  <r>
    <x v="60"/>
    <x v="58"/>
    <s v="EUROPE"/>
    <s v="EUROPE INCL TURKEY"/>
    <s v="ES"/>
    <s v="SPAIN"/>
    <s v="Export"/>
    <s v="N"/>
    <s v="DDP"/>
    <s v="ES- VALENCIA VAT EX."/>
    <n v="43912"/>
    <x v="2"/>
    <n v="2020"/>
    <n v="2020540504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4.19"/>
    <n v="359.90938"/>
    <n v="25.363592670894999"/>
    <s v="EUR"/>
    <n v="17.464800250187675"/>
    <n v="326.40269000000001"/>
    <n v="-219.33748"/>
    <n v="-17.10162"/>
    <n v="-6.2054799999999997"/>
    <n v="0"/>
    <n v="0"/>
    <n v="0"/>
    <s v=""/>
    <n v="-15.13341"/>
    <n v="10.51139"/>
    <n v="-247.26659999999998"/>
    <n v="-227.66883158399858"/>
    <n v="-255.59795158399857"/>
    <n v="-15.14719"/>
    <n v="-13.083888212823657"/>
    <n v="-25.202269999999999"/>
    <n v="-22.323447980753439"/>
    <n v="-4.60609"/>
    <n v="-5.3382419590877568"/>
    <n v="-40.745578152664848"/>
    <n v="-7.1981875999999998"/>
    <n v="-7.1328891727241199"/>
    <n v="0"/>
    <n v="0"/>
    <n v="0"/>
    <n v="1.3738409484069736"/>
    <n v="-19.494803057894956"/>
    <n v="-23.066961491691494"/>
    <n v="33.365999598920972"/>
    <n v="9.2706668547846607E-2"/>
    <x v="0"/>
    <s v="Y"/>
  </r>
  <r>
    <x v="31"/>
    <x v="30"/>
    <s v="EUROPE"/>
    <s v="EUROPE INCL TURKEY"/>
    <s v="ES"/>
    <s v="SPAIN"/>
    <s v="Export"/>
    <s v="N"/>
    <s v="DDP"/>
    <s v="ES- BENIAJAN (MURCIA) VAT EX"/>
    <n v="43898"/>
    <x v="2"/>
    <n v="2020"/>
    <n v="202054039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37"/>
    <n v="541.20096999999998"/>
    <n v="25.325267664950864"/>
    <s v="EUR"/>
    <n v="17.464795930985023"/>
    <n v="490.78899999999999"/>
    <n v="-311.14602000000002"/>
    <n v="-33.912039999999998"/>
    <n v="-10.66723"/>
    <n v="0"/>
    <n v="0"/>
    <n v="0"/>
    <s v=""/>
    <n v="-41.15681"/>
    <n v="23.204560000000001"/>
    <n v="-373.67754000000002"/>
    <n v="-322.96464254723571"/>
    <n v="-385.49616254723571"/>
    <n v="-23.147310000000001"/>
    <n v="-19.99425744759095"/>
    <n v="-30.6553"/>
    <n v="-27.153585565284036"/>
    <n v="-6.0386800000000003"/>
    <n v="-6.9985464794443999"/>
    <n v="-54.146389492319386"/>
    <n v="-10.824019399999999"/>
    <n v="-10.725829205064873"/>
    <n v="0"/>
    <n v="0"/>
    <n v="0"/>
    <n v="1.3738409484069736"/>
    <n v="-29.358981067457027"/>
    <n v="-34.738616425471967"/>
    <n v="56.093972329908048"/>
    <n v="0.10364721321528313"/>
    <x v="0"/>
    <s v="Y"/>
  </r>
  <r>
    <x v="31"/>
    <x v="30"/>
    <s v="EUROPE"/>
    <s v="EUROPE INCL TURKEY"/>
    <s v="ES"/>
    <s v="SPAIN"/>
    <s v="Export"/>
    <s v="N"/>
    <s v="DDP"/>
    <s v="ES- BENIAJAN (MURCIA) VAT EX"/>
    <n v="43913"/>
    <x v="2"/>
    <n v="2020"/>
    <n v="202054051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3.46"/>
    <n v="2534.99028"/>
    <n v="24.502129132031705"/>
    <s v="EUR"/>
    <n v="17.464795930985023"/>
    <n v="2331.1997700000002"/>
    <n v="-1452.3017500000001"/>
    <n v="-166.23594"/>
    <n v="-53.392699999999998"/>
    <n v="0"/>
    <n v="0"/>
    <n v="0"/>
    <s v=""/>
    <n v="-228.94077999999999"/>
    <n v="104.39467"/>
    <n v="-1796.4765000000002"/>
    <n v="-1507.4662229633368"/>
    <n v="-1851.6409729633367"/>
    <n v="-110.87486"/>
    <n v="-95.771841104024773"/>
    <n v="-142.19676000000001"/>
    <n v="-125.95381189439213"/>
    <n v="-28.179279999999999"/>
    <n v="-32.658461921691156"/>
    <n v="-254.38411492010806"/>
    <n v="-50.699805599999998"/>
    <n v="-50.239881831290099"/>
    <n v="0"/>
    <n v="0"/>
    <n v="0"/>
    <n v="1.3738409484069736"/>
    <n v="-142.13758452218548"/>
    <n v="-168.18237039678658"/>
    <n v="210.54293988847851"/>
    <n v="8.3054732615573779E-2"/>
    <x v="0"/>
    <s v="Y"/>
  </r>
  <r>
    <x v="31"/>
    <x v="30"/>
    <s v="EUROPE"/>
    <s v="EUROPE INCL TURKEY"/>
    <s v="ES"/>
    <s v="SPAIN"/>
    <s v="Export"/>
    <s v="N"/>
    <s v="DDP"/>
    <s v="ES- BENIAJAN (MURCIA) VAT EX"/>
    <n v="43913"/>
    <x v="2"/>
    <n v="2020"/>
    <n v="202054051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8"/>
    <n v="93.181880000000007"/>
    <n v="24.521547368421057"/>
    <s v="EUR"/>
    <n v="17.464795930985023"/>
    <n v="85.690950000000001"/>
    <n v="-55.50817"/>
    <n v="-6.0402300000000002"/>
    <n v="-1.90418"/>
    <n v="0"/>
    <n v="0"/>
    <n v="0"/>
    <s v=""/>
    <n v="-7.2881099999999996"/>
    <n v="4.1924799999999998"/>
    <n v="-66.548209999999997"/>
    <n v="-57.616601628075436"/>
    <n v="-68.656641628075434"/>
    <n v="-4.16221"/>
    <n v="-3.5952470628741535"/>
    <n v="-5.48597"/>
    <n v="-4.8593148918321223"/>
    <n v="-1.0794299999999999"/>
    <n v="-1.2510086685015049"/>
    <n v="-9.7055706232077803"/>
    <n v="-1.8636376000000001"/>
    <n v="-1.8467315937864088"/>
    <n v="0"/>
    <n v="0"/>
    <n v="0"/>
    <n v="1.3738409484069736"/>
    <n v="-5.2205956039464994"/>
    <n v="-6.1771989900230917"/>
    <n v="6.7957371649072922"/>
    <n v="7.292981387483588E-2"/>
    <x v="0"/>
    <s v="Y"/>
  </r>
  <r>
    <x v="23"/>
    <x v="23"/>
    <s v="EUROPE"/>
    <s v="EUROPE INCL TURKEY"/>
    <s v="BE"/>
    <s v="BELGIUM"/>
    <s v="Export"/>
    <s v="N"/>
    <s v="DDP"/>
    <s v="HEIST OP DEN BERG VAT EXCLUD"/>
    <n v="43895"/>
    <x v="2"/>
    <n v="2020"/>
    <n v="202054038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3"/>
    <n v="532.03282000000002"/>
    <n v="24.978066666666667"/>
    <s v="EUR"/>
    <n v="17.464799615038682"/>
    <n v="481.71271999999999"/>
    <n v="-309.98901000000001"/>
    <n v="-33.797150000000002"/>
    <n v="-10.62621"/>
    <n v="0"/>
    <n v="0"/>
    <n v="0"/>
    <s v=""/>
    <n v="-41.066929999999999"/>
    <n v="23.056830000000001"/>
    <n v="-372.42247000000003"/>
    <n v="-321.76368448557201"/>
    <n v="-384.19714448557204"/>
    <n v="-22.824090000000002"/>
    <n v="-19.715065442463342"/>
    <n v="-30.502549999999999"/>
    <n v="-27.018283996057928"/>
    <n v="-6.0019900000000002"/>
    <n v="-6.9560244927965202"/>
    <n v="-53.689373931317796"/>
    <n v="-10.640656400000001"/>
    <n v="-10.544129584263352"/>
    <n v="0"/>
    <n v="0"/>
    <n v="0"/>
    <n v="1.602414756848094"/>
    <n v="-34.1314343208644"/>
    <n v="-40.385557053203179"/>
    <n v="43.216614945643663"/>
    <n v="8.1229227448118071E-2"/>
    <x v="0"/>
    <s v="Y"/>
  </r>
  <r>
    <x v="23"/>
    <x v="23"/>
    <s v="EUROPE"/>
    <s v="EUROPE INCL TURKEY"/>
    <s v="BE"/>
    <s v="BELGIUM"/>
    <s v="Export"/>
    <s v="N"/>
    <s v="DDP"/>
    <s v="HEIST OP DEN BERG VAT EXCLUD"/>
    <n v="43895"/>
    <x v="2"/>
    <n v="2020"/>
    <n v="202054039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8"/>
    <n v="544.49256000000003"/>
    <n v="24.976722935779819"/>
    <s v="EUR"/>
    <n v="17.464799615038682"/>
    <n v="494.04757999999998"/>
    <n v="-318.22487999999998"/>
    <n v="-34.628259999999997"/>
    <n v="-10.91656"/>
    <n v="0"/>
    <n v="0"/>
    <n v="0"/>
    <s v=""/>
    <n v="-41.78246"/>
    <n v="24.03529"/>
    <n v="-381.51687000000004"/>
    <n v="-330.3123871513348"/>
    <n v="-393.6043771513348"/>
    <n v="-23.18516"/>
    <n v="-20.02695164162003"/>
    <n v="-31.4331"/>
    <n v="-27.842538498469423"/>
    <n v="-6.1771500000000001"/>
    <n v="-7.1590267054223728"/>
    <n v="-55.028516845511824"/>
    <n v="-10.889851200000001"/>
    <n v="-10.791063811265042"/>
    <n v="0"/>
    <n v="0"/>
    <n v="0"/>
    <n v="1.602414756848094"/>
    <n v="-34.932641699288453"/>
    <n v="-41.33357482440514"/>
    <n v="43.735027367483205"/>
    <n v="8.0322543557772769E-2"/>
    <x v="0"/>
    <s v="Y"/>
  </r>
  <r>
    <x v="23"/>
    <x v="23"/>
    <s v="EUROPE"/>
    <s v="EUROPE INCL TURKEY"/>
    <s v="BE"/>
    <s v="BELGIUM"/>
    <s v="Export"/>
    <s v="N"/>
    <s v="DDP"/>
    <s v="HEIST OP DEN BERG VAT EXCLUD"/>
    <n v="43905"/>
    <x v="2"/>
    <n v="2020"/>
    <n v="202054042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78"/>
    <n v="531.64763000000005"/>
    <n v="25.584582771896056"/>
    <s v="EUR"/>
    <n v="17.464799615038682"/>
    <n v="481.33141999999998"/>
    <n v="-301.59422000000001"/>
    <n v="-32.932699999999997"/>
    <n v="-10.33239"/>
    <n v="0"/>
    <n v="0"/>
    <n v="0"/>
    <s v=""/>
    <n v="-40.24015"/>
    <n v="22.154199999999999"/>
    <n v="-362.94526000000002"/>
    <n v="-313.05002537590667"/>
    <n v="-374.40106537590668"/>
    <n v="-22.285489999999999"/>
    <n v="-19.249831812237087"/>
    <n v="-29.577369999999998"/>
    <n v="-26.198786085638211"/>
    <n v="-5.8226300000000002"/>
    <n v="-6.7481546774472809"/>
    <n v="-52.196772575322576"/>
    <n v="-10.632952600000001"/>
    <n v="-10.536495669358324"/>
    <n v="0"/>
    <n v="0"/>
    <n v="0"/>
    <n v="1.602414756848094"/>
    <n v="-33.298178647303395"/>
    <n v="-39.399618571153148"/>
    <n v="55.113677808259332"/>
    <n v="0.10366580174214136"/>
    <x v="0"/>
    <s v="Y"/>
  </r>
  <r>
    <x v="23"/>
    <x v="23"/>
    <s v="EUROPE"/>
    <s v="EUROPE INCL TURKEY"/>
    <s v="BE"/>
    <s v="BELGIUM"/>
    <s v="Export"/>
    <s v="N"/>
    <s v="DDP"/>
    <s v="BEHEIST OP DEN BERG VAT EXCLUD"/>
    <n v="43905"/>
    <x v="2"/>
    <n v="2020"/>
    <n v="202054042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64"/>
    <n v="553.84806000000003"/>
    <n v="25.593718114602588"/>
    <s v="EUR"/>
    <n v="17.464799615038682"/>
    <n v="508.12700000000001"/>
    <n v="-298.21739000000002"/>
    <n v="-36.596179999999997"/>
    <n v="-12.375030000000001"/>
    <n v="0"/>
    <n v="0"/>
    <n v="0"/>
    <s v=""/>
    <n v="-49.870710000000003"/>
    <n v="20.109829999999999"/>
    <n v="-376.94947999999999"/>
    <n v="-309.54492929949606"/>
    <n v="-388.27701929949603"/>
    <n v="-22.95936"/>
    <n v="-19.831909395602416"/>
    <n v="-29.935369999999999"/>
    <n v="-26.515892218423463"/>
    <n v="-5.9274100000000001"/>
    <n v="-6.8695897758655082"/>
    <n v="-53.21739138989139"/>
    <n v="-11.076961200000001"/>
    <n v="-10.976476441120427"/>
    <n v="0"/>
    <n v="0"/>
    <n v="0"/>
    <n v="1.602414756848094"/>
    <n v="-34.676255338192753"/>
    <n v="-41.03020913762051"/>
    <n v="60.346963731871675"/>
    <n v="0.10895942062498454"/>
    <x v="0"/>
    <s v="Y"/>
  </r>
  <r>
    <x v="23"/>
    <x v="23"/>
    <s v="EUROPE"/>
    <s v="EUROPE INCL TURKEY"/>
    <s v="BE"/>
    <s v="BELGIUM"/>
    <s v="Export"/>
    <s v="N"/>
    <s v="DDP"/>
    <s v="BEHEIST OP DEN BERG VAT EXCLUD"/>
    <n v="43905"/>
    <x v="2"/>
    <n v="2020"/>
    <n v="202054042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94"/>
    <n v="561.46816999999999"/>
    <n v="25.5910742935278"/>
    <s v="EUR"/>
    <n v="17.464799615038682"/>
    <n v="515.11830999999995"/>
    <n v="-308.02159"/>
    <n v="-35.257309999999997"/>
    <n v="-11.324159999999999"/>
    <n v="0"/>
    <n v="0"/>
    <n v="0"/>
    <s v=""/>
    <n v="-48.556510000000003"/>
    <n v="22.141269999999999"/>
    <n v="-381.01830000000001"/>
    <n v="-319.72153367470742"/>
    <n v="-392.71824367470742"/>
    <n v="-23.269179999999999"/>
    <n v="-20.099526705882209"/>
    <n v="-30.141120000000001"/>
    <n v="-26.69813966764292"/>
    <n v="-5.9655500000000004"/>
    <n v="-6.9137922444059861"/>
    <n v="-53.711458617931115"/>
    <n v="-11.2293634"/>
    <n v="-11.127496123113618"/>
    <n v="0"/>
    <n v="0"/>
    <n v="0"/>
    <n v="1.602414756848094"/>
    <n v="-35.156979765247186"/>
    <n v="-41.599019800341686"/>
    <n v="62.311951783906146"/>
    <n v="0.11098038163749541"/>
    <x v="0"/>
    <s v="Y"/>
  </r>
  <r>
    <x v="23"/>
    <x v="23"/>
    <s v="EUROPE"/>
    <s v="EUROPE INCL TURKEY"/>
    <s v="BE"/>
    <s v="BELGIUM"/>
    <s v="Export"/>
    <s v="N"/>
    <s v="DDP"/>
    <s v="HEIST OP DEN BERG VAT EXCLUD"/>
    <n v="43905"/>
    <x v="2"/>
    <n v="2020"/>
    <n v="202054042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05"/>
    <n v="538.68960000000004"/>
    <n v="25.590954869358672"/>
    <s v="EUR"/>
    <n v="17.464799615038682"/>
    <n v="494.22003999999998"/>
    <n v="-307.28348999999997"/>
    <n v="-33.437660000000001"/>
    <n v="-10.54121"/>
    <n v="0"/>
    <n v="0"/>
    <n v="0"/>
    <s v=""/>
    <n v="-40.345959999999998"/>
    <n v="23.208919999999999"/>
    <n v="-368.39939999999996"/>
    <n v="-318.95539756066"/>
    <n v="-380.07130756065999"/>
    <n v="-22.576219999999999"/>
    <n v="-19.500959501274735"/>
    <n v="-30.366140000000001"/>
    <n v="-26.897455930210903"/>
    <n v="-5.9733900000000002"/>
    <n v="-6.92287843615631"/>
    <n v="-53.321293867641948"/>
    <n v="-10.773792"/>
    <n v="-10.676057443401689"/>
    <n v="0"/>
    <n v="0"/>
    <n v="0"/>
    <n v="1.602414756848094"/>
    <n v="-33.730830631652381"/>
    <n v="-39.911548167602206"/>
    <n v="54.709392960694217"/>
    <n v="0.10156014328231734"/>
    <x v="0"/>
    <s v="Y"/>
  </r>
  <r>
    <x v="0"/>
    <x v="0"/>
    <s v="EUROPE"/>
    <s v="EUROPE INCL TURKEY"/>
    <s v="HU"/>
    <s v="HUNGARY"/>
    <s v="Export"/>
    <s v="Y"/>
    <s v="CIP"/>
    <s v="HU- BUDAPEST"/>
    <n v="43906"/>
    <x v="2"/>
    <n v="2020"/>
    <n v="2020540436"/>
    <s v="ZH"/>
    <s v="manufactured"/>
    <s v="BOPP"/>
    <s v="BSS"/>
    <n v="18"/>
    <s v="BSS18"/>
    <s v="1"/>
    <s v="EG"/>
    <s v="L3"/>
    <s v="FERT"/>
    <s v="10BSS181"/>
    <s v="TRASPARENT METALL.COMMODITIES"/>
    <s v="STANDARD"/>
    <s v="ALIMENTARY PACKING"/>
    <s v="FLEXIBLE PACKAGING"/>
    <s v="STANDARD GRADE COEX"/>
    <n v="47.68"/>
    <n v="1284.7655500000001"/>
    <n v="26.945586199664433"/>
    <s v="EUR"/>
    <n v="17.960099419649858"/>
    <n v="1219.4634900000001"/>
    <n v="-781.52797999999996"/>
    <n v="-104.61320000000001"/>
    <n v="-10.1815"/>
    <n v="0"/>
    <n v="0"/>
    <n v="0"/>
    <s v=""/>
    <n v="102.44243"/>
    <n v="-38.352559999999997"/>
    <n v="-832.23280999999997"/>
    <n v="-811.21366971482769"/>
    <n v="-861.9184997148277"/>
    <n v="-48.798789999999997"/>
    <n v="-42.151574865110746"/>
    <n v="-43.715319999999998"/>
    <n v="-38.721776728127679"/>
    <n v="-9.8390799999999992"/>
    <n v="-11.403031572292587"/>
    <n v="-92.276383165531016"/>
    <n v="0"/>
    <n v="0"/>
    <n v="0"/>
    <n v="0"/>
    <n v="0"/>
    <n v="1.4585873806511467"/>
    <n v="-69.545446309446675"/>
    <n v="-82.288706748070425"/>
    <n v="248.28196037157096"/>
    <n v="0.19325079223331521"/>
    <x v="0"/>
    <s v="N"/>
  </r>
  <r>
    <x v="0"/>
    <x v="0"/>
    <s v="EUROPE"/>
    <s v="EUROPE INCL TURKEY"/>
    <s v="HU"/>
    <s v="HUNGARY"/>
    <s v="Export"/>
    <s v="Y"/>
    <s v="CIP"/>
    <s v="HU- BUDAPEST"/>
    <n v="43906"/>
    <x v="2"/>
    <n v="2020"/>
    <n v="202054043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3.58"/>
    <n v="1101.3769"/>
    <n v="25.27253097751262"/>
    <s v="EUR"/>
    <n v="17.960099419649858"/>
    <n v="1041.67869"/>
    <n v="-636.16224999999997"/>
    <n v="-69.225229999999996"/>
    <n v="-21.823250000000002"/>
    <n v="0"/>
    <n v="0"/>
    <n v="0"/>
    <s v=""/>
    <n v="-83.527349999999998"/>
    <n v="48.048940000000002"/>
    <n v="-762.68913999999995"/>
    <n v="-660.32634347466569"/>
    <n v="-786.85323347466567"/>
    <n v="-46.704329999999999"/>
    <n v="-40.342415509069752"/>
    <n v="-62.863799999999998"/>
    <n v="-55.68295114576933"/>
    <n v="-12.36496"/>
    <n v="-14.330407850137915"/>
    <n v="-110.35577450497699"/>
    <n v="0"/>
    <n v="0"/>
    <n v="0"/>
    <n v="0"/>
    <n v="0"/>
    <n v="1.4585873806511467"/>
    <n v="-63.565238048776969"/>
    <n v="-75.212706377535852"/>
    <n v="128.95518564282148"/>
    <n v="0.1170854279246473"/>
    <x v="0"/>
    <s v="N"/>
  </r>
  <r>
    <x v="24"/>
    <x v="24"/>
    <s v="EUROPE"/>
    <s v="EUROPE INCL TURKEY"/>
    <s v="DE"/>
    <s v="GERMANY"/>
    <s v="Export"/>
    <s v="N"/>
    <s v="DAP"/>
    <s v="DE-REMSCHEID"/>
    <n v="43899"/>
    <x v="2"/>
    <n v="2020"/>
    <n v="202054040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34"/>
    <n v="585.33975999999996"/>
    <n v="26.201421665174571"/>
    <s v="EUR"/>
    <n v="17.464799837026248"/>
    <n v="528.63311999999996"/>
    <n v="-346.52537000000001"/>
    <n v="-49.592529999999996"/>
    <n v="-14.09235"/>
    <n v="0"/>
    <n v="0"/>
    <n v="0"/>
    <s v=""/>
    <n v="-6.8523300000000003"/>
    <n v="12.819789999999999"/>
    <n v="-404.24279000000001"/>
    <n v="-359.68784770442699"/>
    <n v="-417.40526770442699"/>
    <n v="-24.53332"/>
    <n v="-21.191469597293679"/>
    <n v="-41.146149999999999"/>
    <n v="-36.446079624306783"/>
    <n v="-7.6470099999999999"/>
    <n v="-8.8625254051839342"/>
    <n v="-66.500074626784397"/>
    <n v="-11.7067952"/>
    <n v="-11.600596895999029"/>
    <n v="0"/>
    <n v="0"/>
    <n v="0"/>
    <n v="1.7412532312605673"/>
    <n v="-38.899597186361071"/>
    <n v="-46.027421137589648"/>
    <n v="43.806399635199888"/>
    <n v="7.4839268795271807E-2"/>
    <x v="0"/>
    <s v="Y"/>
  </r>
  <r>
    <x v="72"/>
    <x v="70"/>
    <s v="EUROPE"/>
    <s v="EUROPE INCL TURKEY"/>
    <s v="DE"/>
    <s v="GERMANY"/>
    <s v="Export"/>
    <s v="Y"/>
    <s v="DAP"/>
    <s v="DE- HOLZHAUSEN"/>
    <n v="43893"/>
    <x v="2"/>
    <n v="2020"/>
    <n v="202054038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2.37"/>
    <n v="624.04639999999995"/>
    <n v="27.896575771122034"/>
    <s v="EUR"/>
    <n v="17.433100145712"/>
    <n v="579.04633999999999"/>
    <n v="-335.66449999999998"/>
    <n v="-77.384010000000004"/>
    <n v="-21.93937"/>
    <n v="0"/>
    <n v="0"/>
    <n v="0"/>
    <s v=""/>
    <n v="1.3519099999999999"/>
    <n v="10.274900000000001"/>
    <n v="-423.36106999999998"/>
    <n v="-348.41443659892093"/>
    <n v="-436.11100659892094"/>
    <n v="-24.456600000000002"/>
    <n v="-21.125200150373967"/>
    <n v="-52.191549999999999"/>
    <n v="-46.229778169184449"/>
    <n v="-9.8776499999999992"/>
    <n v="-11.447732390635696"/>
    <n v="-78.802710710194106"/>
    <n v="0"/>
    <n v="0"/>
    <n v="0"/>
    <n v="0"/>
    <n v="0"/>
    <n v="1.7412532312605673"/>
    <n v="-38.951834783298892"/>
    <n v="-46.089230566154008"/>
    <n v="63.043452124730898"/>
    <n v="0.10102366126097499"/>
    <x v="0"/>
    <s v="N"/>
  </r>
  <r>
    <x v="1"/>
    <x v="1"/>
    <s v="EUROPE"/>
    <s v="EUROPE INCL TURKEY"/>
    <s v="IT"/>
    <s v="ITALY"/>
    <s v="Export"/>
    <s v="Y"/>
    <s v="CIF"/>
    <s v="IT- GENOVA"/>
    <n v="43898"/>
    <x v="2"/>
    <n v="2020"/>
    <n v="202054039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51"/>
    <n v="37.401040000000002"/>
    <n v="24.768900662251657"/>
    <s v="EUR"/>
    <n v="17.464800326950023"/>
    <n v="36.169069999999998"/>
    <n v="-22.869969999999999"/>
    <n v="-3.50867"/>
    <n v="-1.08921"/>
    <n v="0"/>
    <n v="0"/>
    <n v="0"/>
    <s v=""/>
    <n v="-0.58965000000000001"/>
    <n v="0.50029000000000001"/>
    <n v="-27.557209999999998"/>
    <n v="-23.738666771684894"/>
    <n v="-28.425906771684893"/>
    <n v="-1.63375"/>
    <n v="-1.411205799075647"/>
    <n v="-2.61463"/>
    <n v="-2.3159642680567014"/>
    <n v="-0.49253000000000002"/>
    <n v="-0.57081913555955111"/>
    <n v="-4.2979892026919"/>
    <n v="0"/>
    <n v="0"/>
    <n v="0"/>
    <n v="0"/>
    <n v="0"/>
    <n v="0.85001682850693294"/>
    <n v="-1.2835254110454688"/>
    <n v="-1.5187140461110298"/>
    <n v="3.1584299795121789"/>
    <n v="8.4447651175266217E-2"/>
    <x v="0"/>
    <s v="N"/>
  </r>
  <r>
    <x v="1"/>
    <x v="1"/>
    <s v="EUROPE"/>
    <s v="EUROPE INCL TURKEY"/>
    <s v="IT"/>
    <s v="ITALY"/>
    <s v="Export"/>
    <s v="Y"/>
    <s v="CIF"/>
    <s v="IT- GENOVA"/>
    <n v="43898"/>
    <x v="2"/>
    <n v="2020"/>
    <n v="2020540392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4.83"/>
    <n v="119.77396"/>
    <n v="24.79792132505176"/>
    <s v="EUR"/>
    <n v="17.464800326950023"/>
    <n v="115.82899999999999"/>
    <n v="-73.239769999999993"/>
    <n v="-11.236319999999999"/>
    <n v="-3.4881099999999998"/>
    <n v="0"/>
    <n v="0"/>
    <n v="0"/>
    <s v=""/>
    <n v="-1.8882699999999999"/>
    <n v="1.6021300000000001"/>
    <n v="-88.250340000000008"/>
    <n v="-76.021721692894403"/>
    <n v="-91.032291692894404"/>
    <n v="-5.2119299999999997"/>
    <n v="-4.5019775610566706"/>
    <n v="-8.3716899999999992"/>
    <n v="-7.4154029071981906"/>
    <n v="-1.5763400000000001"/>
    <n v="-1.8269040183297318"/>
    <n v="-13.744284486584593"/>
    <n v="0"/>
    <n v="0"/>
    <n v="0"/>
    <n v="0"/>
    <n v="0"/>
    <n v="0.85001682850693294"/>
    <n v="-4.1055812816884858"/>
    <n v="-4.8578734057723665"/>
    <n v="10.139510414748639"/>
    <n v="8.4655382645348276E-2"/>
    <x v="0"/>
    <s v="N"/>
  </r>
  <r>
    <x v="1"/>
    <x v="1"/>
    <s v="EUROPE"/>
    <s v="EUROPE INCL TURKEY"/>
    <s v="IT"/>
    <s v="ITALY"/>
    <s v="Export"/>
    <s v="Y"/>
    <s v="CIF"/>
    <s v="IT- GENOVA"/>
    <n v="43898"/>
    <x v="2"/>
    <n v="2020"/>
    <n v="202054039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.0299999999999998"/>
    <n v="48.594760000000001"/>
    <n v="23.938305418719214"/>
    <s v="EUR"/>
    <n v="17.464800326950023"/>
    <n v="46.936999999999998"/>
    <n v="-28.489609999999999"/>
    <n v="-3.2610399999999999"/>
    <n v="-1.04739"/>
    <n v="0"/>
    <n v="0"/>
    <n v="0"/>
    <s v=""/>
    <n v="-4.4910300000000003"/>
    <n v="2.0478999999999998"/>
    <n v="-35.241170000000004"/>
    <n v="-29.57176411885375"/>
    <n v="-36.323324118853748"/>
    <n v="-2.1804000000000001"/>
    <n v="-1.8833928840425651"/>
    <n v="-2.7898900000000002"/>
    <n v="-2.4712045497101736"/>
    <n v="-0.55306999999999995"/>
    <n v="-0.64098215195809571"/>
    <n v="-4.9955795857108347"/>
    <n v="0"/>
    <n v="0"/>
    <n v="0"/>
    <n v="0"/>
    <n v="0"/>
    <n v="0.85001682850693294"/>
    <n v="-1.7255341618690736"/>
    <n v="-2.0417149096724434"/>
    <n v="5.2341413857629746"/>
    <n v="0.10770999559958676"/>
    <x v="0"/>
    <s v="N"/>
  </r>
  <r>
    <x v="1"/>
    <x v="1"/>
    <s v="EUROPE"/>
    <s v="EUROPE INCL TURKEY"/>
    <s v="IT"/>
    <s v="ITALY"/>
    <s v="Export"/>
    <s v="Y"/>
    <s v="CIF"/>
    <s v="IT- GENOVA"/>
    <n v="43898"/>
    <x v="2"/>
    <n v="2020"/>
    <n v="202054039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3.06"/>
    <n v="312.63528000000002"/>
    <n v="23.938382848392038"/>
    <s v="EUR"/>
    <n v="17.464800326950023"/>
    <n v="301.96987999999999"/>
    <n v="-189.06144"/>
    <n v="-20.676780000000001"/>
    <n v="-6.4732500000000002"/>
    <n v="0"/>
    <n v="0"/>
    <n v="0"/>
    <s v=""/>
    <n v="-25.40605"/>
    <n v="13.712020000000001"/>
    <n v="-227.90550000000002"/>
    <n v="-196.24278140875995"/>
    <n v="-235.08684140875994"/>
    <n v="-14.07329"/>
    <n v="-12.156271436923221"/>
    <n v="-18.480119999999999"/>
    <n v="-16.369160297785925"/>
    <n v="-3.6403799999999999"/>
    <n v="-4.2190294290871186"/>
    <n v="-32.744461163796259"/>
    <n v="0"/>
    <n v="0"/>
    <n v="0"/>
    <n v="0"/>
    <n v="0"/>
    <n v="0.85001682850693294"/>
    <n v="-11.101219780300545"/>
    <n v="-13.135367842523211"/>
    <n v="31.668609584920617"/>
    <n v="0.1012957001683259"/>
    <x v="0"/>
    <s v="N"/>
  </r>
  <r>
    <x v="1"/>
    <x v="1"/>
    <s v="EUROPE"/>
    <s v="EUROPE INCL TURKEY"/>
    <s v="IT"/>
    <s v="ITALY"/>
    <s v="Export"/>
    <s v="Y"/>
    <s v="CIF"/>
    <s v="IT- RAVENNA"/>
    <n v="43899"/>
    <x v="2"/>
    <n v="2020"/>
    <n v="2020540402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20.190000000000001"/>
    <n v="730.43592000000001"/>
    <n v="36.178104011887072"/>
    <s v="EUR"/>
    <n v="17.464800326950023"/>
    <n v="712.93601000000001"/>
    <n v="-375.04917"/>
    <n v="-34.920740000000002"/>
    <n v="-2.8877199999999998"/>
    <n v="0"/>
    <n v="-23.898250000000001"/>
    <n v="0"/>
    <s v=""/>
    <n v="50.625979999999998"/>
    <n v="-12.1348"/>
    <n v="-398.2647"/>
    <n v="-389.29510050196831"/>
    <n v="-412.51063050196831"/>
    <n v="-21.629899999999999"/>
    <n v="-18.683544185723846"/>
    <n v="-30.843630000000001"/>
    <n v="-27.320402878098133"/>
    <n v="-7.9991099999999999"/>
    <n v="-9.2705927668279315"/>
    <n v="-55.274539830649914"/>
    <n v="0"/>
    <n v="0"/>
    <n v="0"/>
    <n v="0"/>
    <n v="0"/>
    <n v="0.85001682850693294"/>
    <n v="-17.161839767554977"/>
    <n v="-20.30651429866337"/>
    <n v="242.34423536871842"/>
    <n v="0.33178028179216379"/>
    <x v="0"/>
    <s v="N"/>
  </r>
  <r>
    <x v="1"/>
    <x v="1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08"/>
    <n v="52.325760000000002"/>
    <n v="25.156615384615385"/>
    <s v="EUR"/>
    <n v="17.464800326950023"/>
    <n v="50.580849999999998"/>
    <n v="-32.312869999999997"/>
    <n v="-4.6244100000000001"/>
    <n v="-1.31409"/>
    <n v="0"/>
    <n v="0"/>
    <n v="0"/>
    <s v=""/>
    <n v="-0.63890999999999998"/>
    <n v="1.19539"/>
    <n v="-37.694889999999994"/>
    <n v="-33.540247467170865"/>
    <n v="-38.922267467170869"/>
    <n v="-2.3450600000000001"/>
    <n v="-2.0256234253590431"/>
    <n v="-3.8359800000000002"/>
    <n v="-3.397801070507164"/>
    <n v="-0.71255999999999997"/>
    <n v="-0.82582357061359457"/>
    <n v="-6.2492480664798018"/>
    <n v="0"/>
    <n v="0"/>
    <n v="0"/>
    <n v="0"/>
    <n v="0"/>
    <n v="0.85001682850693294"/>
    <n v="-1.7680350032944205"/>
    <n v="-2.0920034542456567"/>
    <n v="5.0622410121036747"/>
    <n v="9.6744720231558501E-2"/>
    <x v="0"/>
    <s v="N"/>
  </r>
  <r>
    <x v="1"/>
    <x v="1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03"/>
    <n v="73.512320000000003"/>
    <n v="24.261491749174919"/>
    <s v="EUR"/>
    <n v="17.464800326950023"/>
    <n v="70.977999999999994"/>
    <n v="-42.478189999999998"/>
    <n v="-4.8622199999999998"/>
    <n v="-1.5616699999999999"/>
    <n v="0"/>
    <n v="0"/>
    <n v="0"/>
    <s v=""/>
    <n v="-6.6962200000000003"/>
    <n v="3.0533999999999999"/>
    <n v="-52.544899999999998"/>
    <n v="-44.091688684957504"/>
    <n v="-54.158398684957504"/>
    <n v="-3.31535"/>
    <n v="-2.8637436241563559"/>
    <n v="-4.1598300000000004"/>
    <n v="-3.6846581126929276"/>
    <n v="-0.82465999999999995"/>
    <n v="-0.95574220520686937"/>
    <n v="-7.5041439420561531"/>
    <n v="0"/>
    <n v="0"/>
    <n v="0"/>
    <n v="0"/>
    <n v="0"/>
    <n v="0.85001682850693294"/>
    <n v="-2.5755509903760068"/>
    <n v="-3.0474858011367019"/>
    <n v="8.8022915718496435"/>
    <n v="0.11973899846787101"/>
    <x v="0"/>
    <s v="N"/>
  </r>
  <r>
    <x v="1"/>
    <x v="1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93"/>
    <n v="86.096400000000003"/>
    <n v="29.384436860068259"/>
    <s v="EUR"/>
    <n v="17.464800326950023"/>
    <n v="83.643119999999996"/>
    <n v="-42.758299999999998"/>
    <n v="-4.6528299999999998"/>
    <n v="-1.4668000000000001"/>
    <n v="0"/>
    <n v="0"/>
    <n v="0"/>
    <s v=""/>
    <n v="-5.6141500000000004"/>
    <n v="3.2295099999999999"/>
    <n v="-51.262570000000004"/>
    <n v="-44.382438430121866"/>
    <n v="-52.886708430121864"/>
    <n v="-3.1495700000000002"/>
    <n v="-2.7205456456585679"/>
    <n v="-4.2260099999999996"/>
    <n v="-3.743278458692167"/>
    <n v="-0.83155999999999997"/>
    <n v="-0.96373898110957767"/>
    <n v="-7.4275630854603127"/>
    <n v="0"/>
    <n v="0"/>
    <n v="0"/>
    <n v="0"/>
    <n v="0"/>
    <n v="0.85001682850693294"/>
    <n v="-2.4905493075253138"/>
    <n v="-2.9469087119902766"/>
    <n v="22.83521977242755"/>
    <n v="0.26522850865341119"/>
    <x v="0"/>
    <s v="N"/>
  </r>
  <r>
    <x v="1"/>
    <x v="1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8.01"/>
    <n v="289.71377999999999"/>
    <n v="36.169011235955054"/>
    <s v="EUR"/>
    <n v="17.464800326950023"/>
    <n v="283.00887"/>
    <n v="-148.84018"/>
    <n v="-13.86477"/>
    <n v="-1.1473599999999999"/>
    <n v="0"/>
    <n v="-9.4814399999999992"/>
    <n v="0"/>
    <s v=""/>
    <n v="20.207719999999998"/>
    <n v="-4.8517299999999999"/>
    <n v="-157.97775999999999"/>
    <n v="-154.49375033100605"/>
    <n v="-163.63133033100604"/>
    <n v="-8.5535999999999994"/>
    <n v="-7.3884559589738048"/>
    <n v="-12.23653"/>
    <n v="-10.838767338018714"/>
    <n v="-3.1726700000000001"/>
    <n v="-3.6769755077167301"/>
    <n v="-21.90419880470925"/>
    <n v="0"/>
    <n v="0"/>
    <n v="0"/>
    <n v="0"/>
    <n v="0"/>
    <n v="0.85001682850693294"/>
    <n v="-6.8086347963405327"/>
    <n v="-8.0562248406287065"/>
    <n v="96.122026023655991"/>
    <n v="0.33178272025464578"/>
    <x v="0"/>
    <s v="N"/>
  </r>
  <r>
    <x v="1"/>
    <x v="1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ZSS"/>
    <n v="35"/>
    <s v="ZSS35"/>
    <n v="1"/>
    <s v="EG"/>
    <s v="L3"/>
    <s v="FERT"/>
    <s v="20ZSS351"/>
    <s v="METALLIZED"/>
    <s v="VALUE ADDED"/>
    <s v="ALIMENTARY PACKING"/>
    <s v="FLEXIBLE PACKAGING"/>
    <s v="MID &amp; STD BARRIER METAL FILMS"/>
    <n v="4.8499999999999996"/>
    <n v="175.54342"/>
    <n v="36.194519587628868"/>
    <s v="EUR"/>
    <n v="17.464800326950023"/>
    <n v="167.96981"/>
    <n v="-114.95022"/>
    <n v="-9.1496200000000005"/>
    <n v="-0.58604000000000001"/>
    <n v="0"/>
    <n v="-5.6651400000000001"/>
    <n v="0"/>
    <s v=""/>
    <n v="26.469429999999999"/>
    <n v="-2.154E-2"/>
    <n v="-103.90313"/>
    <n v="-119.31650841307919"/>
    <n v="-108.26941841307919"/>
    <n v="-5.27182"/>
    <n v="-4.5537095367608122"/>
    <n v="-6.4951299999999996"/>
    <n v="-5.7531998777582771"/>
    <n v="-1.59518"/>
    <n v="-1.8487386934032135"/>
    <n v="-12.155648107922303"/>
    <n v="0"/>
    <n v="0"/>
    <n v="0"/>
    <n v="0"/>
    <n v="0"/>
    <n v="0.85001682850693294"/>
    <n v="-4.1225816182586241"/>
    <n v="-4.8779888236016511"/>
    <n v="50.240364655396846"/>
    <n v="0.28619907630486435"/>
    <x v="0"/>
    <s v="N"/>
  </r>
  <r>
    <x v="1"/>
    <x v="1"/>
    <s v="EUROPE"/>
    <s v="EUROPE INCL TURKEY"/>
    <s v="IT"/>
    <s v="ITALY"/>
    <s v="Export"/>
    <s v="Y"/>
    <s v="CIF"/>
    <s v="IT- GENOVA"/>
    <n v="43907"/>
    <x v="2"/>
    <n v="2020"/>
    <n v="2020540443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9.21"/>
    <n v="520.97082999999998"/>
    <n v="27.119772514315457"/>
    <s v="EUR"/>
    <n v="17.464800326950023"/>
    <n v="503.47086000000002"/>
    <n v="-316.07637999999997"/>
    <n v="0"/>
    <n v="-1.67601"/>
    <n v="0"/>
    <n v="0"/>
    <n v="0"/>
    <s v=""/>
    <n v="-10.156090000000001"/>
    <n v="7.3503800000000004"/>
    <n v="-320.55810000000002"/>
    <n v="-328.0822781674155"/>
    <n v="-332.56399816741549"/>
    <n v="-20.764060000000001"/>
    <n v="-17.93564614191564"/>
    <n v="-20.910049999999998"/>
    <n v="-18.521522602922413"/>
    <n v="-4.3040399999999996"/>
    <n v="-4.9881801965641284"/>
    <n v="-41.445348941402187"/>
    <n v="0"/>
    <n v="0"/>
    <n v="0"/>
    <n v="0"/>
    <n v="0"/>
    <n v="0.85001682850693294"/>
    <n v="-16.328823275618184"/>
    <n v="-19.320858825028399"/>
    <n v="127.6406240661539"/>
    <n v="0.24500531837099959"/>
    <x v="0"/>
    <s v="N"/>
  </r>
  <r>
    <x v="1"/>
    <x v="1"/>
    <s v="EUROPE"/>
    <s v="EUROPE INCL TURKEY"/>
    <s v="IT"/>
    <s v="ITALY"/>
    <s v="Export"/>
    <s v="Y"/>
    <s v="CIF"/>
    <s v="IT- GIOIA TAURO"/>
    <n v="43909"/>
    <x v="2"/>
    <n v="2020"/>
    <n v="202054047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16"/>
    <n v="510.93515000000002"/>
    <n v="23.056640342960289"/>
    <s v="EUR"/>
    <n v="17.464800326950023"/>
    <n v="490.93517000000003"/>
    <n v="-311.06344000000001"/>
    <n v="-35.605499999999999"/>
    <n v="-11.436"/>
    <n v="0"/>
    <n v="0"/>
    <n v="0"/>
    <s v=""/>
    <n v="-49.036099999999998"/>
    <n v="22.359950000000001"/>
    <n v="-384.78108999999995"/>
    <n v="-322.87892581468179"/>
    <n v="-396.59657581468178"/>
    <n v="-23.994070000000001"/>
    <n v="-20.725674507988987"/>
    <n v="-30.475059999999999"/>
    <n v="-26.993934142453831"/>
    <n v="-6.0471399999999997"/>
    <n v="-7.0083512220729371"/>
    <n v="-54.727959872515761"/>
    <n v="0"/>
    <n v="0"/>
    <n v="0"/>
    <n v="0"/>
    <n v="0"/>
    <n v="0.85001682850693294"/>
    <n v="-18.836372919713636"/>
    <n v="-22.287882954847962"/>
    <n v="37.32273135795451"/>
    <n v="7.3047883587485624E-2"/>
    <x v="0"/>
    <s v="N"/>
  </r>
  <r>
    <x v="1"/>
    <x v="1"/>
    <s v="EUROPE"/>
    <s v="EUROPE INCL TURKEY"/>
    <s v="IT"/>
    <s v="ITALY"/>
    <s v="Export"/>
    <s v="Y"/>
    <s v="CIF"/>
    <s v="IT-NAPOLI"/>
    <n v="43909"/>
    <x v="2"/>
    <n v="2020"/>
    <n v="202054047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93"/>
    <n v="47.798830000000002"/>
    <n v="24.766233160621763"/>
    <s v="EUR"/>
    <n v="17.464800326950023"/>
    <n v="45.985930000000003"/>
    <n v="-29.924479999999999"/>
    <n v="-4.28261"/>
    <n v="-1.21695"/>
    <n v="0"/>
    <n v="0"/>
    <n v="0"/>
    <s v=""/>
    <n v="-0.59177000000000002"/>
    <n v="1.1070899999999999"/>
    <n v="-34.908719999999995"/>
    <n v="-31.061136461304898"/>
    <n v="-36.045376461304897"/>
    <n v="-2.15767"/>
    <n v="-1.8637590919611637"/>
    <n v="-3.5540099999999999"/>
    <n v="-3.1480401312293509"/>
    <n v="-0.66086"/>
    <n v="-0.76590569899475147"/>
    <n v="-5.7777049221852668"/>
    <n v="0"/>
    <n v="0"/>
    <n v="0"/>
    <n v="0"/>
    <n v="0"/>
    <n v="0.85001682850693294"/>
    <n v="-1.6405324790183806"/>
    <n v="-1.9411378205260181"/>
    <n v="4.03461079598382"/>
    <n v="8.4408149655207459E-2"/>
    <x v="0"/>
    <s v="N"/>
  </r>
  <r>
    <x v="1"/>
    <x v="1"/>
    <s v="EUROPE"/>
    <s v="EUROPE INCL TURKEY"/>
    <s v="IT"/>
    <s v="ITALY"/>
    <s v="Export"/>
    <s v="Y"/>
    <s v="CIF"/>
    <s v="IT-NAPOLI"/>
    <n v="43909"/>
    <x v="2"/>
    <n v="2020"/>
    <n v="202054047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43"/>
    <n v="177.85379"/>
    <n v="23.937253028263797"/>
    <s v="EUR"/>
    <n v="17.464800326950023"/>
    <n v="170.86913000000001"/>
    <n v="-104.35936"/>
    <n v="-11.945360000000001"/>
    <n v="-3.8366799999999999"/>
    <n v="0"/>
    <n v="0"/>
    <n v="0"/>
    <s v=""/>
    <n v="-16.451160000000002"/>
    <n v="7.5015900000000002"/>
    <n v="-129.09097"/>
    <n v="-108.32336341264556"/>
    <n v="-133.05497341264555"/>
    <n v="-8.20655"/>
    <n v="-7.0886800002474368"/>
    <n v="-10.221579999999999"/>
    <n v="-9.0539824155169253"/>
    <n v="-2.0271699999999999"/>
    <n v="-2.3493948125642197"/>
    <n v="-18.492057228328584"/>
    <n v="0"/>
    <n v="0"/>
    <n v="0"/>
    <n v="0"/>
    <n v="0"/>
    <n v="0.85001682850693294"/>
    <n v="-6.3156250358065114"/>
    <n v="-7.4728777235794368"/>
    <n v="18.833881635446431"/>
    <n v="0.10589530667548007"/>
    <x v="0"/>
    <s v="N"/>
  </r>
  <r>
    <x v="1"/>
    <x v="1"/>
    <s v="EUROPE"/>
    <s v="EUROPE INCL TURKEY"/>
    <s v="IT"/>
    <s v="ITALY"/>
    <s v="Export"/>
    <s v="Y"/>
    <s v="CIF"/>
    <s v="IT-NAPOLI"/>
    <n v="43909"/>
    <x v="2"/>
    <n v="2020"/>
    <n v="202054047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29"/>
    <n v="102.54213"/>
    <n v="23.902594405594407"/>
    <s v="EUR"/>
    <n v="17.464800326950023"/>
    <n v="98.515110000000007"/>
    <n v="-62.562559999999998"/>
    <n v="-6.8078599999999998"/>
    <n v="-2.1461899999999998"/>
    <n v="0"/>
    <n v="0"/>
    <n v="0"/>
    <s v=""/>
    <n v="-8.2143300000000004"/>
    <n v="4.7252999999999998"/>
    <n v="-75.00564"/>
    <n v="-64.938946759595339"/>
    <n v="-77.382026759595334"/>
    <n v="-4.7033699999999996"/>
    <n v="-4.0626919780862583"/>
    <n v="-6.1852600000000004"/>
    <n v="-5.4787259186349102"/>
    <n v="-1.2178800000000001"/>
    <n v="-1.4114657154188905"/>
    <n v="-10.952883612140058"/>
    <n v="0"/>
    <n v="0"/>
    <n v="0"/>
    <n v="0"/>
    <n v="0"/>
    <n v="0.85001682850693294"/>
    <n v="-3.6465721942947424"/>
    <n v="-4.3147571243816669"/>
    <n v="9.8924625038829426"/>
    <n v="9.6472176888493952E-2"/>
    <x v="0"/>
    <s v="N"/>
  </r>
  <r>
    <x v="1"/>
    <x v="1"/>
    <s v="EUROPE"/>
    <s v="EUROPE INCL TURKEY"/>
    <s v="IT"/>
    <s v="ITALY"/>
    <s v="Export"/>
    <s v="Y"/>
    <s v="CIF"/>
    <s v="IT-NAPOLI"/>
    <n v="43909"/>
    <x v="2"/>
    <n v="2020"/>
    <n v="202054047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7.64"/>
    <n v="182.71528000000001"/>
    <n v="23.915612565445027"/>
    <s v="EUR"/>
    <n v="17.464800326950023"/>
    <n v="175.53954999999999"/>
    <n v="-117.97615999999999"/>
    <n v="-9.2345799999999993"/>
    <n v="-3.3450199999999999"/>
    <n v="0"/>
    <n v="0"/>
    <n v="0"/>
    <s v=""/>
    <n v="-8.3545400000000001"/>
    <n v="5.9244700000000003"/>
    <n v="-132.98582999999999"/>
    <n v="-122.45738622494828"/>
    <n v="-137.46705622494829"/>
    <n v="-8.35764"/>
    <n v="-7.2191890035725113"/>
    <n v="-13.710990000000001"/>
    <n v="-12.144801719433632"/>
    <n v="-2.5051600000000001"/>
    <n v="-2.903362771076615"/>
    <n v="-22.267353494082759"/>
    <n v="0"/>
    <n v="0"/>
    <n v="0"/>
    <n v="0"/>
    <n v="0"/>
    <n v="0.85001682850693294"/>
    <n v="-6.4941285697929674"/>
    <n v="-7.6840896107869314"/>
    <n v="15.296780670182024"/>
    <n v="8.3719219707197035E-2"/>
    <x v="0"/>
    <s v="N"/>
  </r>
  <r>
    <x v="1"/>
    <x v="1"/>
    <s v="EUROPE"/>
    <s v="EUROPE INCL TURKEY"/>
    <s v="IT"/>
    <s v="ITALY"/>
    <s v="Export"/>
    <s v="Y"/>
    <s v="CIF"/>
    <s v="IT- RAVENNA"/>
    <n v="43913"/>
    <x v="2"/>
    <n v="2020"/>
    <n v="202054050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4.45"/>
    <n v="347.22142000000002"/>
    <n v="24.029164013840834"/>
    <s v="EUR"/>
    <n v="17.464800326950023"/>
    <n v="333.96235000000001"/>
    <n v="-224.09943000000001"/>
    <n v="-32.071680000000001"/>
    <n v="-9.1135800000000007"/>
    <n v="0"/>
    <n v="0"/>
    <n v="0"/>
    <s v=""/>
    <n v="-4.4314099999999996"/>
    <n v="8.2905999999999995"/>
    <n v="-261.4255"/>
    <n v="-232.6116602905262"/>
    <n v="-269.93773029052619"/>
    <n v="-16.096620000000001"/>
    <n v="-13.903989894119077"/>
    <n v="-26.610769999999999"/>
    <n v="-23.571056885859655"/>
    <n v="-4.9462299999999999"/>
    <n v="-5.7324482425003929"/>
    <n v="-43.207495022479122"/>
    <n v="0"/>
    <n v="0"/>
    <n v="0"/>
    <n v="0"/>
    <n v="0"/>
    <n v="0.85001682850693294"/>
    <n v="-12.28274317192518"/>
    <n v="-14.533389381658528"/>
    <n v="19.542805305336181"/>
    <n v="5.6283409316557079E-2"/>
    <x v="0"/>
    <s v="N"/>
  </r>
  <r>
    <x v="1"/>
    <x v="1"/>
    <s v="EUROPE"/>
    <s v="EUROPE INCL TURKEY"/>
    <s v="IT"/>
    <s v="ITALY"/>
    <s v="Export"/>
    <s v="Y"/>
    <s v="CIF"/>
    <s v="IT- RAVENNA"/>
    <n v="43913"/>
    <x v="2"/>
    <n v="2020"/>
    <n v="2020540509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1.32"/>
    <n v="30.900600000000001"/>
    <n v="23.409545454545455"/>
    <s v="EUR"/>
    <n v="17.464800326950023"/>
    <n v="29.687290000000001"/>
    <n v="-21.7621"/>
    <n v="-1.4980199999999999"/>
    <n v="-0.53712000000000004"/>
    <n v="0"/>
    <n v="0"/>
    <n v="0"/>
    <s v=""/>
    <n v="-0.10664999999999999"/>
    <n v="0.64763999999999999"/>
    <n v="-23.256250000000001"/>
    <n v="-22.588715252013181"/>
    <n v="-24.082865252013182"/>
    <n v="-1.4371"/>
    <n v="-1.2413428332680105"/>
    <n v="-2.2419799999999999"/>
    <n v="-1.9858815854242333"/>
    <n v="-0.41387000000000002"/>
    <n v="-0.47965589026867689"/>
    <n v="-3.7068803089609208"/>
    <n v="0"/>
    <n v="0"/>
    <n v="0"/>
    <n v="0"/>
    <n v="0"/>
    <n v="0.85001682850693294"/>
    <n v="-1.1220222136291516"/>
    <n v="-1.3276175767328207"/>
    <n v="1.7832368622930774"/>
    <n v="5.7708810259123687E-2"/>
    <x v="0"/>
    <s v="N"/>
  </r>
  <r>
    <x v="1"/>
    <x v="1"/>
    <s v="EUROPE"/>
    <s v="EUROPE INCL TURKEY"/>
    <s v="IT"/>
    <s v="ITALY"/>
    <s v="Export"/>
    <s v="Y"/>
    <s v="CIF"/>
    <s v="IT- RAVENNA"/>
    <n v="43913"/>
    <x v="2"/>
    <n v="2020"/>
    <n v="2020540509"/>
    <s v="ZH"/>
    <s v="manufactured"/>
    <s v="BOPP"/>
    <s v="ZES"/>
    <n v="30"/>
    <s v="ZES30"/>
    <n v="1"/>
    <s v="EG"/>
    <s v="L3"/>
    <s v="FERT"/>
    <s v="20ZES301"/>
    <s v="METALLIZED"/>
    <s v="VALUE ADDED"/>
    <s v="ALIMENTARY PACKING"/>
    <s v="FLEXIBLE PACKAGING"/>
    <s v="MID &amp; STD BARRIER METAL FILMS"/>
    <n v="6.02"/>
    <n v="199.31764000000001"/>
    <n v="33.109242524916951"/>
    <s v="EUR"/>
    <n v="17.464800326950023"/>
    <n v="193.78997000000001"/>
    <n v="-162.43200999999999"/>
    <n v="-14.665139999999999"/>
    <n v="-1.4730099999999999"/>
    <n v="0"/>
    <n v="-7.1986100000000004"/>
    <n v="0"/>
    <s v=""/>
    <n v="61.12433"/>
    <n v="-2.9666700000000001"/>
    <n v="-127.61110999999998"/>
    <n v="-168.60185467864576"/>
    <n v="-133.78095467864577"/>
    <n v="-6.9155699999999998"/>
    <n v="-5.9735531678124385"/>
    <n v="-12.5288"/>
    <n v="-11.097651721899007"/>
    <n v="-3.1810200000000002"/>
    <n v="-3.6866527655120365"/>
    <n v="-20.757857655223482"/>
    <n v="0"/>
    <n v="0"/>
    <n v="0"/>
    <n v="0"/>
    <n v="0"/>
    <n v="0.85001682850693294"/>
    <n v="-5.117101307611736"/>
    <n v="-6.0547407666148336"/>
    <n v="38.724086899515925"/>
    <n v="0.19428329022717669"/>
    <x v="0"/>
    <s v="N"/>
  </r>
  <r>
    <x v="1"/>
    <x v="1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14.95"/>
    <n v="371.21154999999999"/>
    <n v="24.830204013377926"/>
    <s v="EUR"/>
    <n v="17.464800326950023"/>
    <n v="357.78992"/>
    <n v="-310.59791999999999"/>
    <n v="0"/>
    <n v="-2.1142300000000001"/>
    <n v="0"/>
    <n v="0"/>
    <n v="0"/>
    <s v=""/>
    <n v="42.469250000000002"/>
    <n v="1.22081"/>
    <n v="-269.02209000000005"/>
    <n v="-322.39572342501731"/>
    <n v="-280.81989342501731"/>
    <n v="-16.402799999999999"/>
    <n v="-14.168463033559615"/>
    <n v="-19.7928"/>
    <n v="-17.531894594949449"/>
    <n v="-4.3636600000000003"/>
    <n v="-5.057276976175646"/>
    <n v="-36.757634604684711"/>
    <n v="0"/>
    <n v="0"/>
    <n v="0"/>
    <n v="0"/>
    <n v="0"/>
    <n v="0.85001682850693294"/>
    <n v="-12.707751586178647"/>
    <n v="-15.036274827390658"/>
    <n v="38.597747142907309"/>
    <n v="0.10397776454667779"/>
    <x v="0"/>
    <s v="N"/>
  </r>
  <r>
    <x v="1"/>
    <x v="1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79"/>
    <n v="90.993179999999995"/>
    <n v="24.008754617414247"/>
    <s v="EUR"/>
    <n v="17.464800326950023"/>
    <n v="87.594380000000001"/>
    <n v="-58.727690000000003"/>
    <n v="-8.4047300000000007"/>
    <n v="-2.3883200000000002"/>
    <n v="0"/>
    <n v="0"/>
    <n v="0"/>
    <s v=""/>
    <n v="-1.16127"/>
    <n v="2.1726200000000002"/>
    <n v="-68.509389999999996"/>
    <n v="-60.958412415093306"/>
    <n v="-70.740112415093307"/>
    <n v="-4.2644900000000003"/>
    <n v="-3.6835948083244721"/>
    <n v="-6.9751599999999998"/>
    <n v="-6.1783966847999077"/>
    <n v="-1.2971600000000001"/>
    <n v="-1.5033475115879791"/>
    <n v="-11.365339004712359"/>
    <n v="0"/>
    <n v="0"/>
    <n v="0"/>
    <n v="0"/>
    <n v="0"/>
    <n v="0.85001682850693294"/>
    <n v="-3.2215637800412757"/>
    <n v="-3.8118716786495379"/>
    <n v="5.0758569015447907"/>
    <n v="5.5782827916826198E-2"/>
    <x v="0"/>
    <s v="N"/>
  </r>
  <r>
    <x v="1"/>
    <x v="1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22"/>
    <n v="28.5076"/>
    <n v="23.366885245901639"/>
    <s v="EUR"/>
    <n v="17.464800326950023"/>
    <n v="27.41292"/>
    <n v="-17.123249999999999"/>
    <n v="-1.9599899999999999"/>
    <n v="-0.62953000000000003"/>
    <n v="0"/>
    <n v="0"/>
    <n v="0"/>
    <s v=""/>
    <n v="-2.6992600000000002"/>
    <n v="1.2308399999999999"/>
    <n v="-21.181189999999997"/>
    <n v="-17.773662396507444"/>
    <n v="-21.831602396507442"/>
    <n v="-1.31037"/>
    <n v="-1.1318755886364227"/>
    <n v="-1.6768099999999999"/>
    <n v="-1.4852702081442335"/>
    <n v="-0.33239999999999997"/>
    <n v="-0.38523598696525041"/>
    <n v="-3.002381783745907"/>
    <n v="0"/>
    <n v="0"/>
    <n v="0"/>
    <n v="0"/>
    <n v="0"/>
    <n v="0.85001682850693294"/>
    <n v="-1.0370205307784581"/>
    <n v="-1.2270404875863947"/>
    <n v="2.4465753321602559"/>
    <n v="8.5821862666806609E-2"/>
    <x v="0"/>
    <s v="N"/>
  </r>
  <r>
    <x v="1"/>
    <x v="1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05"/>
    <n v="24.590530000000001"/>
    <n v="23.419552380952382"/>
    <s v="EUR"/>
    <n v="17.464800326950023"/>
    <n v="23.646070000000002"/>
    <n v="-15.3582"/>
    <n v="-1.6712400000000001"/>
    <n v="-0.52685000000000004"/>
    <n v="0"/>
    <n v="0"/>
    <n v="0"/>
    <s v=""/>
    <n v="-2.0165199999999999"/>
    <n v="1.1599999999999999"/>
    <n v="-18.41281"/>
    <n v="-15.941568441624145"/>
    <n v="-18.996178441624146"/>
    <n v="-1.1435599999999999"/>
    <n v="-0.98778791344510897"/>
    <n v="-1.5188299999999999"/>
    <n v="-1.3453360549112341"/>
    <n v="-0.29925000000000002"/>
    <n v="-0.34681669404136944"/>
    <n v="-2.6799406623977124"/>
    <n v="0"/>
    <n v="0"/>
    <n v="0"/>
    <n v="0"/>
    <n v="0"/>
    <n v="0.85001682850693294"/>
    <n v="-0.89251766993227966"/>
    <n v="-1.0560594360374711"/>
    <n v="1.8583514599406719"/>
    <n v="7.5571834358213172E-2"/>
    <x v="0"/>
    <s v="N"/>
  </r>
  <r>
    <x v="1"/>
    <x v="1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1.27"/>
    <n v="29.69472"/>
    <n v="23.381669291338582"/>
    <s v="EUR"/>
    <n v="17.464800326950023"/>
    <n v="28.55424"/>
    <n v="-19.62715"/>
    <n v="-1.5363199999999999"/>
    <n v="-0.55649000000000004"/>
    <n v="0"/>
    <n v="0"/>
    <n v="0"/>
    <s v=""/>
    <n v="-1.3898999999999999"/>
    <n v="0.98563000000000001"/>
    <n v="-22.124230000000001"/>
    <n v="-20.372670953563787"/>
    <n v="-22.869750953563788"/>
    <n v="-1.3569100000000001"/>
    <n v="-1.1720760586526311"/>
    <n v="-2.2806099999999998"/>
    <n v="-2.0200989315401392"/>
    <n v="-0.41652"/>
    <n v="-0.48272711579652861"/>
    <n v="-3.6749021059892986"/>
    <n v="0"/>
    <n v="0"/>
    <n v="0"/>
    <n v="0"/>
    <n v="0"/>
    <n v="0.85001682850693294"/>
    <n v="-1.0795213722038048"/>
    <n v="-1.2773290321596078"/>
    <n v="1.8727379082873061"/>
    <n v="6.3066360224555279E-2"/>
    <x v="0"/>
    <s v="N"/>
  </r>
  <r>
    <x v="1"/>
    <x v="1"/>
    <s v="EUROPE"/>
    <s v="EUROPE INCL TURKEY"/>
    <s v="IT"/>
    <s v="ITALY"/>
    <s v="Export"/>
    <s v="Y"/>
    <s v="CIF"/>
    <s v="IT- VENICE"/>
    <n v="43913"/>
    <x v="2"/>
    <n v="2020"/>
    <n v="202054051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5.58"/>
    <n v="162.10527999999999"/>
    <n v="29.051125448028671"/>
    <s v="EUR"/>
    <n v="17.464800326950023"/>
    <n v="156.82467"/>
    <n v="-90.752750000000006"/>
    <n v="-16.482669999999999"/>
    <n v="-4.2590899999999996"/>
    <n v="0"/>
    <n v="0"/>
    <n v="0"/>
    <s v=""/>
    <n v="3.74085"/>
    <n v="3.0955300000000001"/>
    <n v="-104.65813000000001"/>
    <n v="-94.199917659009898"/>
    <n v="-108.10529765900989"/>
    <n v="-6.1711600000000004"/>
    <n v="-5.3305443176885507"/>
    <n v="-12.01558"/>
    <n v="-10.643056164725694"/>
    <n v="-2.2693400000000001"/>
    <n v="-2.6300584676886927"/>
    <n v="-18.603658950102936"/>
    <n v="0"/>
    <n v="0"/>
    <n v="0"/>
    <n v="0"/>
    <n v="0"/>
    <n v="0.85001682850693294"/>
    <n v="-4.7430939030686856"/>
    <n v="-5.6122015743705598"/>
    <n v="29.784121816516603"/>
    <n v="0.18373319990882842"/>
    <x v="0"/>
    <s v="N"/>
  </r>
  <r>
    <x v="1"/>
    <x v="1"/>
    <s v="EUROPE"/>
    <s v="EUROPE INCL TURKEY"/>
    <s v="IT"/>
    <s v="ITALY"/>
    <s v="Export"/>
    <s v="Y"/>
    <s v="CIF"/>
    <s v="IT- VENICE"/>
    <n v="43913"/>
    <x v="2"/>
    <n v="2020"/>
    <n v="202054051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03"/>
    <n v="99.173919999999995"/>
    <n v="24.60891315136476"/>
    <s v="EUR"/>
    <n v="17.464800326950023"/>
    <n v="95.362290000000002"/>
    <n v="-62.46996"/>
    <n v="-8.9403000000000006"/>
    <n v="-2.5405099999999998"/>
    <n v="0"/>
    <n v="0"/>
    <n v="0"/>
    <s v=""/>
    <n v="-1.2352700000000001"/>
    <n v="2.31108"/>
    <n v="-72.874959999999987"/>
    <n v="-64.842829425682879"/>
    <n v="-75.24782942568288"/>
    <n v="-4.4932600000000003"/>
    <n v="-3.8812024904389544"/>
    <n v="-7.4184700000000001"/>
    <n v="-6.571067968948034"/>
    <n v="-1.3790899999999999"/>
    <n v="-1.5983005332849194"/>
    <n v="-12.050570992671908"/>
    <n v="0"/>
    <n v="0"/>
    <n v="0"/>
    <n v="0"/>
    <n v="0"/>
    <n v="0.85001682850693294"/>
    <n v="-3.4255678188829402"/>
    <n v="-4.0532566926009608"/>
    <n v="7.8222628890442465"/>
    <n v="7.8874192822510666E-2"/>
    <x v="0"/>
    <s v="N"/>
  </r>
  <r>
    <x v="1"/>
    <x v="1"/>
    <s v="EUROPE"/>
    <s v="EUROPE INCL TURKEY"/>
    <s v="IT"/>
    <s v="ITALY"/>
    <s v="Export"/>
    <s v="Y"/>
    <s v="CIF"/>
    <s v="IT- VENICE"/>
    <n v="43913"/>
    <x v="2"/>
    <n v="2020"/>
    <n v="202054051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16"/>
    <n v="75.215729999999994"/>
    <n v="23.802446202531641"/>
    <s v="EUR"/>
    <n v="17.464800326950023"/>
    <n v="72.226389999999995"/>
    <n v="-44.345170000000003"/>
    <n v="-5.0759100000000004"/>
    <n v="-1.63032"/>
    <n v="0"/>
    <n v="0"/>
    <n v="0"/>
    <s v=""/>
    <n v="-6.9906100000000002"/>
    <n v="3.18764"/>
    <n v="-54.854370000000003"/>
    <n v="-46.029584366036246"/>
    <n v="-56.538784366036246"/>
    <n v="-3.3993799999999998"/>
    <n v="-2.936327326250511"/>
    <n v="-4.3429700000000002"/>
    <n v="-3.8468782723529578"/>
    <n v="-0.86112"/>
    <n v="-0.99799763265799168"/>
    <n v="-7.7812032312614603"/>
    <n v="0"/>
    <n v="0"/>
    <n v="0"/>
    <n v="0"/>
    <n v="0"/>
    <n v="0.85001682850693294"/>
    <n v="-2.6860531780819081"/>
    <n v="-3.1782360170270554"/>
    <n v="7.7175063856752306"/>
    <n v="0.10260495225766247"/>
    <x v="0"/>
    <s v="N"/>
  </r>
  <r>
    <x v="1"/>
    <x v="1"/>
    <s v="EUROPE"/>
    <s v="EUROPE INCL TURKEY"/>
    <s v="IT"/>
    <s v="ITALY"/>
    <s v="Export"/>
    <s v="Y"/>
    <s v="CIF"/>
    <s v="IT- VENICE"/>
    <n v="43913"/>
    <x v="2"/>
    <n v="2020"/>
    <n v="202054051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8.3699999999999992"/>
    <n v="275.74295999999998"/>
    <n v="32.944200716845877"/>
    <s v="EUR"/>
    <n v="17.464800326950023"/>
    <n v="267.82465999999999"/>
    <n v="-157.28729999999999"/>
    <n v="-17.874099999999999"/>
    <n v="-1.8023100000000001"/>
    <n v="0"/>
    <n v="-9.9842700000000004"/>
    <n v="0"/>
    <s v=""/>
    <n v="29.61862"/>
    <n v="-6.1060499999999998"/>
    <n v="-163.43541000000002"/>
    <n v="-163.26172715215776"/>
    <n v="-169.40983715215776"/>
    <n v="-9.0404099999999996"/>
    <n v="-7.8089542573964614"/>
    <n v="-15.541180000000001"/>
    <n v="-13.765931532735971"/>
    <n v="-4.0273399999999997"/>
    <n v="-4.6674978933352333"/>
    <n v="-26.242383683467668"/>
    <n v="0"/>
    <n v="0"/>
    <n v="0"/>
    <n v="0"/>
    <n v="0"/>
    <n v="0.85001682850693294"/>
    <n v="-7.114640854603028"/>
    <n v="-8.4183023615558401"/>
    <n v="71.672436802818709"/>
    <n v="0.2599248111459263"/>
    <x v="0"/>
    <s v="N"/>
  </r>
  <r>
    <x v="1"/>
    <x v="1"/>
    <s v="EUROPE"/>
    <s v="EUROPE INCL TURKEY"/>
    <s v="IT"/>
    <s v="ITALY"/>
    <s v="Export"/>
    <s v="Y"/>
    <s v="CIF"/>
    <s v="IT- GIOIA TAURO"/>
    <n v="43914"/>
    <x v="2"/>
    <n v="2020"/>
    <n v="202054051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15"/>
    <n v="502.28381000000002"/>
    <n v="22.676469977426638"/>
    <s v="EUR"/>
    <n v="17.464800326950023"/>
    <n v="482.28388999999999"/>
    <n v="-310.98626999999999"/>
    <n v="-35.596670000000003"/>
    <n v="-11.43317"/>
    <n v="0"/>
    <n v="0"/>
    <n v="0"/>
    <s v=""/>
    <n v="-49.02384"/>
    <n v="22.354379999999999"/>
    <n v="-384.68557000000004"/>
    <n v="-322.7988245764742"/>
    <n v="-396.4981245764742"/>
    <n v="-23.98847"/>
    <n v="-20.720837322082438"/>
    <n v="-30.456410000000002"/>
    <n v="-26.977414507324099"/>
    <n v="-6.03871"/>
    <n v="-6.9985812480352809"/>
    <n v="-54.696833077441816"/>
    <n v="0"/>
    <n v="0"/>
    <n v="0"/>
    <n v="0"/>
    <n v="0"/>
    <n v="0.85001682850693294"/>
    <n v="-18.827872751428565"/>
    <n v="-22.277825245933318"/>
    <n v="28.811027100150685"/>
    <n v="5.7360055264673339E-2"/>
    <x v="0"/>
    <s v="N"/>
  </r>
  <r>
    <x v="1"/>
    <x v="1"/>
    <s v="EUROPE"/>
    <s v="EUROPE INCL TURKEY"/>
    <s v="IT"/>
    <s v="ITALY"/>
    <s v="Export"/>
    <s v="Y"/>
    <s v="CIF"/>
    <s v="IT- GENOVA"/>
    <n v="43916"/>
    <x v="2"/>
    <n v="2020"/>
    <n v="2020540548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21.48"/>
    <n v="547.11914999999999"/>
    <n v="25.471096368715084"/>
    <s v="EUR"/>
    <n v="17.464800326950023"/>
    <n v="527.11922000000004"/>
    <n v="-365.05752999999999"/>
    <n v="0"/>
    <n v="-1.3768400000000001"/>
    <n v="0"/>
    <n v="0"/>
    <n v="0"/>
    <s v=""/>
    <n v="35.047559999999997"/>
    <n v="1.71462"/>
    <n v="-329.67219"/>
    <n v="-378.9239363743967"/>
    <n v="-343.53859637439672"/>
    <n v="-23.00939"/>
    <n v="-19.875124468978239"/>
    <n v="-14.74488"/>
    <n v="-13.060591830118945"/>
    <n v="-3.2197100000000001"/>
    <n v="-3.7314926582186718"/>
    <n v="-36.66720895731585"/>
    <n v="0"/>
    <n v="0"/>
    <n v="0"/>
    <n v="0"/>
    <n v="0"/>
    <n v="0.85001682850693294"/>
    <n v="-18.258361476328918"/>
    <n v="-21.603958748652261"/>
    <n v="145.30938591963519"/>
    <n v="0.26559001986977643"/>
    <x v="0"/>
    <s v="N"/>
  </r>
  <r>
    <x v="1"/>
    <x v="1"/>
    <s v="EUROPE"/>
    <s v="EUROPE INCL TURKEY"/>
    <s v="IT"/>
    <s v="ITALY"/>
    <s v="Export"/>
    <s v="Y"/>
    <s v="CIF"/>
    <s v="IT- RAVENNA"/>
    <n v="43916"/>
    <x v="2"/>
    <n v="2020"/>
    <n v="202054054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8"/>
    <n v="501.40866999999997"/>
    <n v="23.000397706422017"/>
    <s v="EUR"/>
    <n v="17.464800326950023"/>
    <n v="481.40857"/>
    <n v="-306.07736999999997"/>
    <n v="-35.034770000000002"/>
    <n v="-11.252689999999999"/>
    <n v="0"/>
    <n v="0"/>
    <n v="0"/>
    <s v=""/>
    <n v="-48.249879999999997"/>
    <n v="22.001539999999999"/>
    <n v="-378.61316999999997"/>
    <n v="-317.70346409652933"/>
    <n v="-390.23926409652933"/>
    <n v="-23.937930000000001"/>
    <n v="-20.67718171927584"/>
    <n v="-29.960370000000001"/>
    <n v="-26.538036501439194"/>
    <n v="-5.9338199999999999"/>
    <n v="-6.8770186647838214"/>
    <n v="-54.092236885498849"/>
    <n v="0"/>
    <n v="0"/>
    <n v="0"/>
    <n v="0"/>
    <n v="0"/>
    <n v="0.85001682850693294"/>
    <n v="-18.530366861451139"/>
    <n v="-21.925805433920829"/>
    <n v="35.151363584050969"/>
    <n v="7.010521693621885E-2"/>
    <x v="0"/>
    <s v="N"/>
  </r>
  <r>
    <x v="1"/>
    <x v="1"/>
    <s v="EUROPE"/>
    <s v="EUROPE INCL TURKEY"/>
    <s v="IT"/>
    <s v="ITALY"/>
    <s v="Export"/>
    <s v="Y"/>
    <s v="CIF"/>
    <s v="IT- GENOVA"/>
    <n v="43916"/>
    <x v="2"/>
    <n v="2020"/>
    <n v="2020540553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9.3"/>
    <n v="507.25085000000001"/>
    <n v="26.282427461139896"/>
    <s v="EUR"/>
    <n v="17.464800326950023"/>
    <n v="487.25092000000001"/>
    <n v="-330.81772999999998"/>
    <n v="0"/>
    <n v="-1.77494"/>
    <n v="0"/>
    <n v="0"/>
    <n v="0"/>
    <s v=""/>
    <n v="-1.0102800000000001"/>
    <n v="11.234030000000001"/>
    <n v="-322.36892"/>
    <n v="-343.3835660753042"/>
    <n v="-334.93475607530422"/>
    <n v="-20.975570000000001"/>
    <n v="-18.118344926039583"/>
    <n v="-22.105399999999999"/>
    <n v="-19.580329351036518"/>
    <n v="-4.6183100000000001"/>
    <n v="-5.3524043651067563"/>
    <n v="-43.051078642182858"/>
    <n v="0"/>
    <n v="0"/>
    <n v="0"/>
    <n v="0"/>
    <n v="0"/>
    <n v="0.85001682850693294"/>
    <n v="-16.405324790183805"/>
    <n v="-19.411378205260181"/>
    <n v="109.85363707725276"/>
    <n v="0.21656668900062515"/>
    <x v="0"/>
    <s v="N"/>
  </r>
  <r>
    <x v="1"/>
    <x v="1"/>
    <s v="EUROPE"/>
    <s v="EUROPE INCL TURKEY"/>
    <s v="IT"/>
    <s v="ITALY"/>
    <s v="Export"/>
    <s v="Y"/>
    <s v="CIF"/>
    <s v="IT- GENOVA"/>
    <n v="43918"/>
    <x v="2"/>
    <n v="2020"/>
    <n v="2020540564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0.76"/>
    <n v="507.18626999999998"/>
    <n v="24.430937861271673"/>
    <s v="EUR"/>
    <n v="17.464800326950023"/>
    <n v="487.18635"/>
    <n v="-361.84089"/>
    <n v="0"/>
    <n v="-1.6343099999999999"/>
    <n v="0"/>
    <n v="0"/>
    <n v="0"/>
    <s v=""/>
    <n v="27.656559999999999"/>
    <n v="-0.94616"/>
    <n v="-336.76480000000004"/>
    <n v="-375.58511498178132"/>
    <n v="-350.50902498178129"/>
    <n v="-23.399190000000001"/>
    <n v="-20.211827159401921"/>
    <n v="-13.55096"/>
    <n v="-12.003051734993342"/>
    <n v="-3.0658500000000002"/>
    <n v="-3.553176145118571"/>
    <n v="-35.768055039513833"/>
    <n v="0"/>
    <n v="0"/>
    <n v="0"/>
    <n v="0"/>
    <n v="0"/>
    <n v="0.85001682850693294"/>
    <n v="-17.646349359803928"/>
    <n v="-20.879803706797997"/>
    <n v="100.02938627190686"/>
    <n v="0.19722416040936372"/>
    <x v="0"/>
    <s v="N"/>
  </r>
  <r>
    <x v="1"/>
    <x v="1"/>
    <s v="EUROPE"/>
    <s v="EUROPE INCL TURKEY"/>
    <s v="IT"/>
    <s v="ITALY"/>
    <s v="Export"/>
    <s v="Y"/>
    <s v="CIF"/>
    <s v="IT- RAVENNA"/>
    <n v="43918"/>
    <x v="2"/>
    <n v="2020"/>
    <n v="2020540568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21.84"/>
    <n v="577.59330999999997"/>
    <n v="26.446580128205127"/>
    <s v="EUR"/>
    <n v="17.464800326950023"/>
    <n v="557.59339"/>
    <n v="-371.20024000000001"/>
    <n v="0"/>
    <n v="-1.40001"/>
    <n v="0"/>
    <n v="0"/>
    <n v="0"/>
    <s v=""/>
    <n v="35.637270000000001"/>
    <n v="1.74346"/>
    <n v="-335.21951999999999"/>
    <n v="-385.29997210007093"/>
    <n v="-349.31925210007091"/>
    <n v="-24.2377"/>
    <n v="-20.936118008419776"/>
    <n v="-15.00342"/>
    <n v="-13.289599147354416"/>
    <n v="-3.2804000000000002"/>
    <n v="-3.8018295175716235"/>
    <n v="-38.027546673345817"/>
    <n v="0"/>
    <n v="0"/>
    <n v="0"/>
    <n v="0"/>
    <n v="0"/>
    <n v="0.85001682850693294"/>
    <n v="-18.564367534591415"/>
    <n v="-21.966036269579398"/>
    <n v="168.28047495700383"/>
    <n v="0.29134768710704739"/>
    <x v="0"/>
    <s v="N"/>
  </r>
  <r>
    <x v="1"/>
    <x v="1"/>
    <s v="EUROPE"/>
    <s v="EUROPE INCL TURKEY"/>
    <s v="IT"/>
    <s v="ITALY"/>
    <s v="Export"/>
    <s v="Y"/>
    <s v="CIF"/>
    <s v="IT-SALERNO"/>
    <n v="43918"/>
    <x v="2"/>
    <n v="2020"/>
    <n v="20205405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1.59"/>
    <n v="513.93326999999999"/>
    <n v="23.804227420101899"/>
    <s v="EUR"/>
    <n v="17.464800326950023"/>
    <n v="493.93333999999999"/>
    <n v="-334.90769"/>
    <n v="-47.929870000000001"/>
    <n v="-13.61989"/>
    <n v="0"/>
    <n v="0"/>
    <n v="0"/>
    <s v=""/>
    <n v="-6.6225699999999996"/>
    <n v="12.389989999999999"/>
    <n v="-390.69002999999998"/>
    <n v="-347.62887980109923"/>
    <n v="-403.41121980109926"/>
    <n v="-24.098590000000002"/>
    <n v="-20.815957127801926"/>
    <n v="-39.771889999999999"/>
    <n v="-35.228799529218911"/>
    <n v="-7.3939000000000004"/>
    <n v="-8.569182803918066"/>
    <n v="-64.613939460938909"/>
    <n v="0"/>
    <n v="0"/>
    <n v="0"/>
    <n v="0"/>
    <n v="0"/>
    <n v="0.85001682850693294"/>
    <n v="-18.351863327464681"/>
    <n v="-21.714593546713331"/>
    <n v="24.193517191248489"/>
    <n v="4.7075211128574122E-2"/>
    <x v="0"/>
    <s v="N"/>
  </r>
  <r>
    <x v="1"/>
    <x v="1"/>
    <s v="EUROPE"/>
    <s v="EUROPE INCL TURKEY"/>
    <s v="IT"/>
    <s v="ITALY"/>
    <s v="Export"/>
    <s v="Y"/>
    <s v="CIF"/>
    <s v="IT-NAPOLI"/>
    <n v="43920"/>
    <x v="2"/>
    <n v="2020"/>
    <n v="2020540581"/>
    <s v="ZH"/>
    <s v="manufactured"/>
    <s v="BOPP"/>
    <s v="TNS"/>
    <n v="25"/>
    <s v="TNS25"/>
    <s v="1"/>
    <s v="EG"/>
    <s v="L3"/>
    <s v="FERT"/>
    <s v="10TNS251"/>
    <s v="TRANSPARENT COMMODITIES"/>
    <s v="STANDARD"/>
    <s v="ALIMENTARY PACKING"/>
    <s v="FLEXIBLE PACKAGING"/>
    <s v="TREATED CLEAR STANDARD"/>
    <n v="21.21"/>
    <n v="515.59451000000001"/>
    <n v="24.309029231494577"/>
    <s v="EUR"/>
    <n v="17.464800326950023"/>
    <n v="495.59446000000003"/>
    <n v="-368.39075000000003"/>
    <n v="0"/>
    <n v="-1.89916"/>
    <n v="0"/>
    <n v="0"/>
    <n v="0"/>
    <s v=""/>
    <n v="11.07391"/>
    <n v="4.6405799999999999"/>
    <n v="-354.57542000000001"/>
    <n v="-382.38376596126176"/>
    <n v="-368.56843596126174"/>
    <n v="-23.199310000000001"/>
    <n v="-20.039174173866044"/>
    <n v="-17.617979999999999"/>
    <n v="-15.605501411418674"/>
    <n v="-3.79922"/>
    <n v="-4.4031175282735218"/>
    <n v="-40.047793113558235"/>
    <n v="0"/>
    <n v="0"/>
    <n v="0"/>
    <n v="0"/>
    <n v="0"/>
    <n v="0.85001682850693294"/>
    <n v="-18.028856932632049"/>
    <n v="-21.332400607956917"/>
    <n v="85.645880317223117"/>
    <n v="0.16611092371255681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.48"/>
    <n v="60.408270000000002"/>
    <n v="24.358173387096777"/>
    <s v="EUR"/>
    <n v="17.464800326950023"/>
    <n v="57.993040000000001"/>
    <n v="-34.775700000000001"/>
    <n v="-3.9805600000000001"/>
    <n v="-1.2785"/>
    <n v="0"/>
    <n v="0"/>
    <n v="0"/>
    <s v=""/>
    <n v="-5.4819899999999997"/>
    <n v="2.49973"/>
    <n v="-43.017020000000002"/>
    <n v="-36.096626014467112"/>
    <n v="-44.337946014467114"/>
    <n v="-2.6589100000000001"/>
    <n v="-2.2967217819251591"/>
    <n v="-3.4052699999999998"/>
    <n v="-3.016290504998965"/>
    <n v="-0.67496"/>
    <n v="-0.78224693670898149"/>
    <n v="-6.0952592236331053"/>
    <n v="0"/>
    <n v="0"/>
    <n v="0"/>
    <n v="0"/>
    <n v="0"/>
    <n v="0.85001682850693294"/>
    <n v="-2.1080417346971938"/>
    <n v="-2.49431181083136"/>
    <n v="7.4807529510684221"/>
    <n v="0.12383656991117974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0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0.75"/>
    <n v="24.67963"/>
    <n v="32.906173333333335"/>
    <s v="EUR"/>
    <n v="17.464800326950023"/>
    <n v="23.94914"/>
    <n v="-10.93554"/>
    <n v="-1.18997"/>
    <n v="-0.37513000000000002"/>
    <n v="0"/>
    <n v="0"/>
    <n v="0"/>
    <s v=""/>
    <n v="-1.4357800000000001"/>
    <n v="0.82591999999999999"/>
    <n v="-13.1105"/>
    <n v="-11.350917383294821"/>
    <n v="-13.525877383294821"/>
    <n v="-0.81081000000000003"/>
    <n v="-0.70036405444439198"/>
    <n v="-1.0774999999999999"/>
    <n v="-0.95441859797795314"/>
    <n v="-0.21060000000000001"/>
    <n v="-0.24407550798700886"/>
    <n v="-1.898858160409354"/>
    <n v="0"/>
    <n v="0"/>
    <n v="0"/>
    <n v="0"/>
    <n v="0"/>
    <n v="0.85001682850693294"/>
    <n v="-0.63751262138019971"/>
    <n v="-0.75432816859819352"/>
    <n v="8.5005662876976302"/>
    <n v="0.34443653684020509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0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12.59"/>
    <n v="478.83078999999998"/>
    <n v="38.032628276409845"/>
    <s v="EUR"/>
    <n v="17.464800326950023"/>
    <n v="466.55567000000002"/>
    <n v="-234.08044000000001"/>
    <n v="-21.805"/>
    <n v="-1.8044500000000001"/>
    <n v="0"/>
    <n v="-14.91136"/>
    <n v="0"/>
    <s v=""/>
    <n v="31.780619999999999"/>
    <n v="-7.6301800000000002"/>
    <n v="-248.45080999999999"/>
    <n v="-242.97179064639701"/>
    <n v="-257.34216064639702"/>
    <n v="-13.505739999999999"/>
    <n v="-11.666031283126506"/>
    <n v="-19.2483"/>
    <n v="-17.049592110866858"/>
    <n v="-4.9921100000000003"/>
    <n v="-5.7856210074882561"/>
    <n v="-34.501244401481614"/>
    <n v="0"/>
    <n v="0"/>
    <n v="0"/>
    <n v="0"/>
    <n v="0"/>
    <n v="0.85001682850693294"/>
    <n v="-10.701711870902285"/>
    <n v="-12.662655523535008"/>
    <n v="174.32472942858635"/>
    <n v="0.36406332480955611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0"/>
    <s v="ZH"/>
    <s v="manufactured"/>
    <s v="BOPP"/>
    <s v="ZSS"/>
    <n v="35"/>
    <s v="ZSS35"/>
    <n v="1"/>
    <s v="EG"/>
    <s v="L3"/>
    <s v="FERT"/>
    <s v="20ZSS351"/>
    <s v="METALLIZED"/>
    <s v="VALUE ADDED"/>
    <s v="ALIMENTARY PACKING"/>
    <s v="FLEXIBLE PACKAGING"/>
    <s v="MID &amp; STD BARRIER METAL FILMS"/>
    <n v="4.7"/>
    <n v="178.62508"/>
    <n v="38.005336170212765"/>
    <s v="EUR"/>
    <n v="17.464800326950023"/>
    <n v="174.04586"/>
    <n v="-110.30022"/>
    <n v="-8.8883500000000009"/>
    <n v="-0.58243"/>
    <n v="0"/>
    <n v="-5.4967100000000002"/>
    <n v="0"/>
    <s v=""/>
    <n v="24.923739999999999"/>
    <n v="-2.2200000000000002E-3"/>
    <n v="-100.34618999999999"/>
    <n v="-114.48988203410558"/>
    <n v="-104.53585203410557"/>
    <n v="-5.0461299999999998"/>
    <n v="-4.3587623068949313"/>
    <n v="-6.41709"/>
    <n v="-5.6840742838963747"/>
    <n v="-1.58972"/>
    <n v="-1.8424108098628096"/>
    <n v="-11.885247400654116"/>
    <n v="0"/>
    <n v="0"/>
    <n v="0"/>
    <n v="0"/>
    <n v="0"/>
    <n v="0.85001682850693294"/>
    <n v="-3.9950790939825849"/>
    <n v="-4.727123189882013"/>
    <n v="57.476857375358293"/>
    <n v="0.32177372502986867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88"/>
    <n v="154.52170000000001"/>
    <n v="26.279200680272112"/>
    <s v="EUR"/>
    <n v="17.464800326950023"/>
    <n v="148.92993999999999"/>
    <n v="-91.260779999999997"/>
    <n v="-13.06066"/>
    <n v="-3.7113700000000001"/>
    <n v="0"/>
    <n v="0"/>
    <n v="0"/>
    <s v=""/>
    <n v="-1.8045899999999999"/>
    <n v="3.3761999999999999"/>
    <n v="-106.46120000000001"/>
    <n v="-94.727244755635681"/>
    <n v="-109.92766475563567"/>
    <n v="-6.6245500000000002"/>
    <n v="-5.7221749816474841"/>
    <n v="-10.833069999999999"/>
    <n v="-9.5956227203684694"/>
    <n v="-2.0119500000000001"/>
    <n v="-2.3317555474570866"/>
    <n v="-17.64955324947304"/>
    <n v="0"/>
    <n v="0"/>
    <n v="0"/>
    <n v="0"/>
    <n v="0"/>
    <n v="0.85001682850693294"/>
    <n v="-4.9980989516207659"/>
    <n v="-5.9139328418098378"/>
    <n v="21.030549153081456"/>
    <n v="0.13610094344730517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84"/>
    <n v="156.84643"/>
    <n v="26.857265410958906"/>
    <s v="EUR"/>
    <n v="17.464800326950023"/>
    <n v="151.29253"/>
    <n v="-82.044970000000006"/>
    <n v="-9.3911700000000007"/>
    <n v="-3.0163199999999999"/>
    <n v="0"/>
    <n v="0"/>
    <n v="0"/>
    <s v=""/>
    <n v="-12.933490000000001"/>
    <n v="5.8975499999999998"/>
    <n v="-101.48840000000001"/>
    <n v="-85.161379884752108"/>
    <n v="-104.60480988475211"/>
    <n v="-6.3449600000000004"/>
    <n v="-5.4806698374310745"/>
    <n v="-8.0336300000000005"/>
    <n v="-7.1159590545462876"/>
    <n v="-1.5922499999999999"/>
    <n v="-1.8453429610271359"/>
    <n v="-14.441971853004498"/>
    <n v="0"/>
    <n v="0"/>
    <n v="0"/>
    <n v="0"/>
    <n v="0"/>
    <n v="0.85001682850693294"/>
    <n v="-4.9640982784804883"/>
    <n v="-5.8737020061512668"/>
    <n v="31.925946256092121"/>
    <n v="0.20354907826778157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2.56"/>
    <n v="62.507820000000002"/>
    <n v="24.417117187500001"/>
    <s v="EUR"/>
    <n v="17.464800326950023"/>
    <n v="60.07199"/>
    <n v="-37.416069999999998"/>
    <n v="-4.0715000000000003"/>
    <n v="-1.2835300000000001"/>
    <n v="0"/>
    <n v="0"/>
    <n v="0"/>
    <s v=""/>
    <n v="-4.9126399999999997"/>
    <n v="2.8259799999999999"/>
    <n v="-44.857759999999999"/>
    <n v="-38.837288270865066"/>
    <n v="-46.278978270865068"/>
    <n v="-2.7781799999999999"/>
    <n v="-2.3997452039026661"/>
    <n v="-3.69781"/>
    <n v="-3.2754140471358286"/>
    <n v="-0.72753000000000001"/>
    <n v="-0.84317309746338343"/>
    <n v="-6.518332348501878"/>
    <n v="0"/>
    <n v="0"/>
    <n v="0"/>
    <n v="0"/>
    <n v="0"/>
    <n v="0.85001682850693294"/>
    <n v="-2.1760430809777485"/>
    <n v="-2.5747734821485007"/>
    <n v="7.1357358984845547"/>
    <n v="0.11415749099048014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4.6900000000000004"/>
    <n v="114.47405000000001"/>
    <n v="24.408113006396587"/>
    <s v="EUR"/>
    <n v="17.464800326950023"/>
    <n v="110.01297"/>
    <n v="-72.516760000000005"/>
    <n v="-5.6762199999999998"/>
    <n v="-2.0560800000000001"/>
    <n v="0"/>
    <n v="0"/>
    <n v="0"/>
    <s v=""/>
    <n v="-5.1352599999999997"/>
    <n v="3.6415899999999999"/>
    <n v="-81.742730000000009"/>
    <n v="-75.271248759934906"/>
    <n v="-84.49721875993491"/>
    <n v="-5.0871000000000004"/>
    <n v="-4.3941515045005195"/>
    <n v="-8.4251100000000001"/>
    <n v="-7.4627208111462027"/>
    <n v="-1.5382"/>
    <n v="-1.7827015497892544"/>
    <n v="-13.639573865435977"/>
    <n v="0"/>
    <n v="0"/>
    <n v="0"/>
    <n v="0"/>
    <n v="0"/>
    <n v="0.85001682850693294"/>
    <n v="-3.9865789256975157"/>
    <n v="-4.7170654809673707"/>
    <n v="11.620191893661747"/>
    <n v="0.10150939792609545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2.06"/>
    <n v="50.232529999999997"/>
    <n v="24.384723300970872"/>
    <s v="EUR"/>
    <n v="17.464800326950023"/>
    <n v="48.275060000000003"/>
    <n v="-33.905569999999997"/>
    <n v="-2.3339300000000001"/>
    <n v="-0.83684000000000003"/>
    <n v="0"/>
    <n v="0"/>
    <n v="0"/>
    <s v=""/>
    <n v="-0.16614000000000001"/>
    <n v="1.0090300000000001"/>
    <n v="-36.233449999999998"/>
    <n v="-35.193444850781887"/>
    <n v="-37.521324850781888"/>
    <n v="-2.2472500000000002"/>
    <n v="-1.9411367908019881"/>
    <n v="-3.4936099999999999"/>
    <n v="-3.0945395434633478"/>
    <n v="-0.6452"/>
    <n v="-0.74775649455469184"/>
    <n v="-5.7834328288200281"/>
    <n v="0"/>
    <n v="0"/>
    <n v="0"/>
    <n v="0"/>
    <n v="0"/>
    <n v="0.85001682850693294"/>
    <n v="-1.751034666724282"/>
    <n v="-2.0718880364163716"/>
    <n v="4.8558842839817098"/>
    <n v="9.6668120916499928E-2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1.17"/>
    <n v="281.64323000000002"/>
    <n v="25.2142551477171"/>
    <s v="EUR"/>
    <n v="17.464800326950023"/>
    <n v="271.29196000000002"/>
    <n v="-173.24875"/>
    <n v="-24.794270000000001"/>
    <n v="-7.0456099999999999"/>
    <n v="0"/>
    <n v="0"/>
    <n v="0"/>
    <s v=""/>
    <n v="-3.4258199999999999"/>
    <n v="6.4093400000000003"/>
    <n v="-202.10511000000002"/>
    <n v="-179.82945954283909"/>
    <n v="-208.68581954283908"/>
    <n v="-12.39209"/>
    <n v="-10.704079125121551"/>
    <n v="-20.568670000000001"/>
    <n v="-18.219137989486022"/>
    <n v="-3.8214800000000002"/>
    <n v="-4.4289158227074772"/>
    <n v="-33.352132937315048"/>
    <n v="0"/>
    <n v="0"/>
    <n v="0"/>
    <n v="0"/>
    <n v="0"/>
    <n v="0.85001682850693294"/>
    <n v="-9.4946879744224404"/>
    <n v="-11.234460857655762"/>
    <n v="28.370816662190123"/>
    <n v="0.100733174598907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"/>
    <n v="73.076179999999994"/>
    <n v="24.358726666666666"/>
    <s v="EUR"/>
    <n v="17.464800326950023"/>
    <n v="70.299310000000006"/>
    <n v="-42.068339999999999"/>
    <n v="-4.8152900000000001"/>
    <n v="-1.5466200000000001"/>
    <n v="0"/>
    <n v="0"/>
    <n v="0"/>
    <s v=""/>
    <n v="-6.6315400000000002"/>
    <n v="3.02393"/>
    <n v="-52.037859999999995"/>
    <n v="-43.666270873898938"/>
    <n v="-53.635790873898941"/>
    <n v="-3.2099500000000001"/>
    <n v="-2.7727008751295319"/>
    <n v="-4.1189"/>
    <n v="-3.6484034925395745"/>
    <n v="-0.81620000000000004"/>
    <n v="-0.94593746257833156"/>
    <n v="-7.3670418302474383"/>
    <n v="0"/>
    <n v="0"/>
    <n v="0"/>
    <n v="0"/>
    <n v="0"/>
    <n v="0.85001682850693294"/>
    <n v="-2.5500504855207988"/>
    <n v="-3.0173126743927741"/>
    <n v="9.0560346214608423"/>
    <n v="0.12392594442485695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2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2.4"/>
    <n v="64.984679999999997"/>
    <n v="27.07695"/>
    <s v="EUR"/>
    <n v="17.464800326950023"/>
    <n v="62.758899999999997"/>
    <n v="-35.058779999999999"/>
    <n v="-3.8149899999999999"/>
    <n v="-1.20268"/>
    <n v="0"/>
    <n v="0"/>
    <n v="0"/>
    <s v=""/>
    <n v="-4.6031599999999999"/>
    <n v="2.6479599999999999"/>
    <n v="-42.031650000000006"/>
    <n v="-36.390458572609013"/>
    <n v="-43.363328572609014"/>
    <n v="-2.58901"/>
    <n v="-2.2363433364130625"/>
    <n v="-3.4618199999999999"/>
    <n v="-3.0663808731805458"/>
    <n v="-0.67979000000000001"/>
    <n v="-0.78784467984087725"/>
    <n v="-6.0905688894344854"/>
    <n v="0"/>
    <n v="0"/>
    <n v="0"/>
    <n v="0"/>
    <n v="0"/>
    <n v="0.85001682850693294"/>
    <n v="-2.0400403884166391"/>
    <n v="-2.4138501395142193"/>
    <n v="13.116932398442279"/>
    <n v="0.20184653365135105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2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5.01"/>
    <n v="122.26501"/>
    <n v="24.404193612774453"/>
    <s v="EUR"/>
    <n v="17.464800326950023"/>
    <n v="115.17354"/>
    <n v="-82.525450000000006"/>
    <n v="-5.6807499999999997"/>
    <n v="-2.0368300000000001"/>
    <n v="0"/>
    <n v="0"/>
    <n v="0"/>
    <s v=""/>
    <n v="-0.40465000000000001"/>
    <n v="2.4561099999999998"/>
    <n v="-88.191570000000013"/>
    <n v="-85.6601105175627"/>
    <n v="-91.326230517562706"/>
    <n v="-5.6677099999999996"/>
    <n v="-4.8956726668578634"/>
    <n v="-8.5086099999999991"/>
    <n v="-7.5366827164187393"/>
    <n v="-1.5736600000000001"/>
    <n v="-1.8237980242109988"/>
    <n v="-14.256153407487602"/>
    <n v="0"/>
    <n v="0"/>
    <n v="0"/>
    <n v="0"/>
    <n v="0"/>
    <n v="0.85001682850693294"/>
    <n v="-4.2585843108197334"/>
    <n v="-5.0389121662359324"/>
    <n v="11.643713908713764"/>
    <n v="9.5233410676642177E-2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4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4.95"/>
    <n v="163.0993"/>
    <n v="32.949353535353531"/>
    <s v="EUR"/>
    <n v="17.464800326950023"/>
    <n v="158.46162000000001"/>
    <n v="-72.269080000000002"/>
    <n v="-7.86409"/>
    <n v="-2.4791500000000002"/>
    <n v="0"/>
    <n v="0"/>
    <n v="0"/>
    <s v=""/>
    <n v="-9.4887899999999998"/>
    <n v="5.4584099999999998"/>
    <n v="-86.642700000000005"/>
    <n v="-75.014160841323246"/>
    <n v="-89.387780841323249"/>
    <n v="-5.32761"/>
    <n v="-4.6019000013548021"/>
    <n v="-7.1356099999999998"/>
    <n v="-6.3205186931948614"/>
    <n v="-1.40106"/>
    <n v="-1.6237627313403542"/>
    <n v="-12.546181425890017"/>
    <n v="0"/>
    <n v="0"/>
    <n v="0"/>
    <n v="0"/>
    <n v="0"/>
    <n v="0.85001682850693294"/>
    <n v="-4.2075833011093184"/>
    <n v="-4.9785659127480777"/>
    <n v="56.186771820038658"/>
    <n v="0.34449425484988994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4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7.1"/>
    <n v="267.14726000000002"/>
    <n v="37.626374647887332"/>
    <s v="EUR"/>
    <n v="17.464800326950023"/>
    <n v="260.49964999999997"/>
    <n v="-131.94092000000001"/>
    <n v="-12.29055"/>
    <n v="-1.01708"/>
    <n v="0"/>
    <n v="-8.4049099999999992"/>
    <n v="0"/>
    <s v=""/>
    <n v="17.913360000000001"/>
    <n v="-4.30084"/>
    <n v="-140.04093999999998"/>
    <n v="-136.9525860081817"/>
    <n v="-145.0526060081817"/>
    <n v="-7.6116799999999998"/>
    <n v="-6.5748412894923458"/>
    <n v="-10.84934"/>
    <n v="-9.6100342197551072"/>
    <n v="-2.81379"/>
    <n v="-3.26105044453355"/>
    <n v="-19.445925953781003"/>
    <n v="0"/>
    <n v="0"/>
    <n v="0"/>
    <n v="0"/>
    <n v="0"/>
    <n v="0.85001682850693294"/>
    <n v="-6.0351194823992236"/>
    <n v="-7.1409733293962319"/>
    <n v="95.507754708641087"/>
    <n v="0.35750976711736099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4"/>
    <s v="ZH"/>
    <s v="manufactured"/>
    <s v="BOPP"/>
    <s v="ZSS"/>
    <n v="35"/>
    <s v="ZSS35"/>
    <n v="1"/>
    <s v="EG"/>
    <s v="L3"/>
    <s v="FERT"/>
    <s v="20ZSS351"/>
    <s v="METALLIZED"/>
    <s v="VALUE ADDED"/>
    <s v="ALIMENTARY PACKING"/>
    <s v="FLEXIBLE PACKAGING"/>
    <s v="MID &amp; STD BARRIER METAL FILMS"/>
    <n v="9.3000000000000007"/>
    <n v="350.22363999999999"/>
    <n v="37.658455913978493"/>
    <s v="EUR"/>
    <n v="17.464800326950023"/>
    <n v="341.50887"/>
    <n v="-218.48696000000001"/>
    <n v="-17.60642"/>
    <n v="-1.15367"/>
    <n v="0"/>
    <n v="-10.8881"/>
    <n v="0"/>
    <s v=""/>
    <n v="49.369929999999997"/>
    <n v="-4.3899999999999998E-3"/>
    <n v="-198.76961000000006"/>
    <n v="-226.78600528983847"/>
    <n v="-207.06865528983849"/>
    <n v="-9.9976400000000005"/>
    <n v="-8.6357934476331462"/>
    <n v="-12.711399999999999"/>
    <n v="-11.259393565045897"/>
    <n v="-3.1490900000000002"/>
    <n v="-3.649647395283997"/>
    <n v="-23.544834407963041"/>
    <n v="0"/>
    <n v="0"/>
    <n v="0"/>
    <n v="0"/>
    <n v="0"/>
    <n v="0.85001682850693294"/>
    <n v="-7.9051565051144772"/>
    <n v="-9.3536692906176011"/>
    <n v="110.25648101158086"/>
    <n v="0.31481735787904225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2.0499999999999998"/>
    <n v="48.026299999999999"/>
    <n v="23.427463414634147"/>
    <s v="EUR"/>
    <n v="17.464800326950023"/>
    <n v="46.075899999999997"/>
    <n v="-33.362459999999999"/>
    <n v="-6.0593399999999997"/>
    <n v="-1.5657300000000001"/>
    <n v="0"/>
    <n v="0"/>
    <n v="0"/>
    <s v=""/>
    <n v="1.3752"/>
    <n v="1.13798"/>
    <n v="-38.474350000000001"/>
    <n v="-34.629705269559445"/>
    <n v="-39.741595269559447"/>
    <n v="-2.2902200000000001"/>
    <n v="-1.9782535548027718"/>
    <n v="-4.4159499999999996"/>
    <n v="-3.9115218633324753"/>
    <n v="-0.83350000000000002"/>
    <n v="-0.9659873499865711"/>
    <n v="-6.855762768121819"/>
    <n v="0"/>
    <n v="0"/>
    <n v="0"/>
    <n v="0"/>
    <n v="0"/>
    <n v="0.85001682850693294"/>
    <n v="-1.7425344984392124"/>
    <n v="-2.0618303275017289"/>
    <n v="-0.63288836518299574"/>
    <n v="-1.3177953854096522E-2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9"/>
    <n v="75.25497"/>
    <n v="24.354359223300971"/>
    <s v="EUR"/>
    <n v="17.464800326950023"/>
    <n v="72.315049999999999"/>
    <n v="-47.958289999999998"/>
    <n v="-6.8634899999999996"/>
    <n v="-1.95034"/>
    <n v="0"/>
    <n v="0"/>
    <n v="0"/>
    <s v=""/>
    <n v="-0.94832000000000005"/>
    <n v="1.7742100000000001"/>
    <n v="-55.94623"/>
    <n v="-49.779945721390447"/>
    <n v="-57.767885721390449"/>
    <n v="-3.4576199999999999"/>
    <n v="-2.9866340596786158"/>
    <n v="-5.6957800000000001"/>
    <n v="-5.0451585726133334"/>
    <n v="-1.0590999999999999"/>
    <n v="-1.2274471534142499"/>
    <n v="-9.2592397857061997"/>
    <n v="0"/>
    <n v="0"/>
    <n v="0"/>
    <n v="0"/>
    <n v="0"/>
    <n v="0.85001682850693294"/>
    <n v="-2.6265520000864226"/>
    <n v="-3.1078320546245575"/>
    <n v="5.1200124382787937"/>
    <n v="6.8035538892365424E-2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75"/>
    <n v="88.696520000000007"/>
    <n v="23.652405333333334"/>
    <s v="EUR"/>
    <n v="17.464800326950023"/>
    <n v="85.131510000000006"/>
    <n v="-52.63599"/>
    <n v="-6.0249199999999998"/>
    <n v="-1.93513"/>
    <n v="0"/>
    <n v="0"/>
    <n v="0"/>
    <s v=""/>
    <n v="-8.2973300000000005"/>
    <n v="3.78356"/>
    <n v="-65.10981000000001"/>
    <n v="-54.635324261804385"/>
    <n v="-67.109144261804389"/>
    <n v="-4.0476900000000002"/>
    <n v="-3.4963266110852369"/>
    <n v="-5.13734"/>
    <n v="-4.5505084363211674"/>
    <n v="-1.01111"/>
    <n v="-1.1718289975343994"/>
    <n v="-9.2186640449408035"/>
    <n v="0"/>
    <n v="0"/>
    <n v="0"/>
    <n v="0"/>
    <n v="0"/>
    <n v="0.85001682850693294"/>
    <n v="-3.1875631069009986"/>
    <n v="-3.7716408429909678"/>
    <n v="8.5970708502638473"/>
    <n v="9.6926811223978643E-2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8.8699999999999992"/>
    <n v="209.76937000000001"/>
    <n v="23.64930890642616"/>
    <s v="EUR"/>
    <n v="17.464800326950023"/>
    <n v="201.33815999999999"/>
    <n v="-129.43821"/>
    <n v="-14.08508"/>
    <n v="-4.4403300000000003"/>
    <n v="0"/>
    <n v="0"/>
    <n v="0"/>
    <s v=""/>
    <n v="-16.995059999999999"/>
    <n v="9.7764000000000006"/>
    <n v="-155.18227999999999"/>
    <n v="-134.35481265228469"/>
    <n v="-160.09888265228469"/>
    <n v="-9.6054200000000005"/>
    <n v="-8.2970004018712782"/>
    <n v="-12.764939999999999"/>
    <n v="-11.306817761552384"/>
    <n v="-2.4997400000000001"/>
    <n v="-2.897081245657386"/>
    <n v="-22.500899409081047"/>
    <n v="0"/>
    <n v="0"/>
    <n v="0"/>
    <n v="0"/>
    <n v="0"/>
    <n v="0.85001682850693294"/>
    <n v="-7.5396492688564942"/>
    <n v="-8.9211878072879678"/>
    <n v="18.248400131346308"/>
    <n v="8.6992682160156681E-2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3.27"/>
    <n v="77.462710000000001"/>
    <n v="23.688902140672784"/>
    <s v="EUR"/>
    <n v="17.464800326950023"/>
    <n v="74.349310000000003"/>
    <n v="-53.898310000000002"/>
    <n v="-3.7101600000000001"/>
    <n v="-1.3302799999999999"/>
    <n v="0"/>
    <n v="0"/>
    <n v="0"/>
    <s v=""/>
    <n v="-0.26423000000000002"/>
    <n v="1.6040700000000001"/>
    <n v="-57.598910000000004"/>
    <n v="-55.945592436149752"/>
    <n v="-59.646192436149754"/>
    <n v="-3.6748099999999999"/>
    <n v="-3.1742391323649137"/>
    <n v="-5.55471"/>
    <n v="-4.9202028124121737"/>
    <n v="-1.0263"/>
    <n v="-1.1894334940506512"/>
    <n v="-9.2838754388277387"/>
    <n v="0"/>
    <n v="0"/>
    <n v="0"/>
    <n v="0"/>
    <n v="0"/>
    <n v="0.85001682850693294"/>
    <n v="-2.7795550292176707"/>
    <n v="-3.2888708150881238"/>
    <n v="5.2437713099343846"/>
    <n v="6.7694137087824374E-2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48"/>
    <n v="84.604950000000002"/>
    <n v="24.311767241379311"/>
    <s v="EUR"/>
    <n v="17.464800326950023"/>
    <n v="81.314930000000004"/>
    <n v="-53.916820000000001"/>
    <n v="-7.7162300000000004"/>
    <n v="-2.1926600000000001"/>
    <n v="0"/>
    <n v="0"/>
    <n v="0"/>
    <s v=""/>
    <n v="-1.0661799999999999"/>
    <n v="1.9946699999999999"/>
    <n v="-62.897220000000004"/>
    <n v="-55.964805523090568"/>
    <n v="-64.945205523090564"/>
    <n v="-3.8621099999999999"/>
    <n v="-3.3360257252750096"/>
    <n v="-6.4016000000000002"/>
    <n v="-5.6703536861398289"/>
    <n v="-1.18954"/>
    <n v="-1.3786209865663177"/>
    <n v="-10.385000397981157"/>
    <n v="0"/>
    <n v="0"/>
    <n v="0"/>
    <n v="0"/>
    <n v="0"/>
    <n v="0.85001682850693294"/>
    <n v="-2.9580585632041267"/>
    <n v="-3.5000827022956185"/>
    <n v="5.7746613766326629"/>
    <n v="6.8254415097847854E-2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87"/>
    <n v="91.610759999999999"/>
    <n v="23.672031007751936"/>
    <s v="EUR"/>
    <n v="17.464800326950023"/>
    <n v="87.945650000000001"/>
    <n v="-54.365349999999999"/>
    <n v="-6.2228599999999998"/>
    <n v="-1.9986900000000001"/>
    <n v="0"/>
    <n v="0"/>
    <n v="0"/>
    <s v=""/>
    <n v="-8.5701199999999993"/>
    <n v="3.9079000000000002"/>
    <n v="-67.249120000000005"/>
    <n v="-56.430372561748854"/>
    <n v="-69.314142561748852"/>
    <n v="-4.1723699999999999"/>
    <n v="-3.6040231001617489"/>
    <n v="-5.3172300000000003"/>
    <n v="-4.709849839189153"/>
    <n v="-1.05128"/>
    <n v="-1.218384140724514"/>
    <n v="-9.5322570800754143"/>
    <n v="0"/>
    <n v="0"/>
    <n v="0"/>
    <n v="0"/>
    <n v="0"/>
    <n v="0.85001682850693294"/>
    <n v="-3.2895651263218304"/>
    <n v="-3.8923333499666786"/>
    <n v="8.872027008209054"/>
    <n v="9.6844813952084385E-2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9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12.26"/>
    <n v="290.00707"/>
    <n v="23.654736541598695"/>
    <s v="EUR"/>
    <n v="17.464800326950023"/>
    <n v="278.40463"/>
    <n v="-178.94875999999999"/>
    <n v="-19.472639999999998"/>
    <n v="-6.1387600000000004"/>
    <n v="0"/>
    <n v="0"/>
    <n v="0"/>
    <s v=""/>
    <n v="-23.495819999999998"/>
    <n v="13.51595"/>
    <n v="-214.54003"/>
    <n v="-185.74597967755162"/>
    <n v="-221.3372496775516"/>
    <n v="-13.40076"/>
    <n v="-11.575351323042673"/>
    <n v="-17.677409999999998"/>
    <n v="-15.658142801003665"/>
    <n v="-3.4745499999999998"/>
    <n v="-4.0268402482253638"/>
    <n v="-31.2603343722717"/>
    <n v="0"/>
    <n v="0"/>
    <n v="0"/>
    <n v="0"/>
    <n v="0"/>
    <n v="0.85001682850693294"/>
    <n v="-10.421206317494997"/>
    <n v="-12.330751129351803"/>
    <n v="25.078734820824899"/>
    <n v="8.6476287701623619E-2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52"/>
    <n v="36.050170000000001"/>
    <n v="23.71721710526316"/>
    <s v="EUR"/>
    <n v="17.464800326950023"/>
    <n v="34.607979999999998"/>
    <n v="-22.244700000000002"/>
    <n v="-2.4205999999999999"/>
    <n v="-0.76309000000000005"/>
    <n v="0"/>
    <n v="0"/>
    <n v="0"/>
    <s v=""/>
    <n v="-2.92075"/>
    <n v="1.68014"/>
    <n v="-26.668999999999997"/>
    <n v="-23.089646411258915"/>
    <n v="-27.513946411258914"/>
    <n v="-1.64819"/>
    <n v="-1.4236788284489614"/>
    <n v="-2.1983199999999998"/>
    <n v="-1.9472088095655629"/>
    <n v="-0.43245"/>
    <n v="-0.50118923755452027"/>
    <n v="-3.8720768755690447"/>
    <n v="0"/>
    <n v="0"/>
    <n v="0"/>
    <n v="0"/>
    <n v="0"/>
    <n v="0.85001682850693294"/>
    <n v="-1.2920255793305382"/>
    <n v="-1.5287717550256725"/>
    <n v="3.1353749581463703"/>
    <n v="8.6972542935203082E-2"/>
    <x v="0"/>
    <s v="N"/>
  </r>
  <r>
    <x v="25"/>
    <x v="25"/>
    <s v="EUROPE"/>
    <s v="EUROPE INCL TURKEY"/>
    <s v="FR"/>
    <s v="FRANCE"/>
    <s v="Export"/>
    <s v="N"/>
    <s v="DDP"/>
    <s v="FR- MONSWILLER VAT EXCLUDED"/>
    <n v="43918"/>
    <x v="2"/>
    <n v="2020"/>
    <n v="202054057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49"/>
    <n v="583.68065999999999"/>
    <n v="27.160570497906004"/>
    <s v="EUR"/>
    <n v="17.084899866934165"/>
    <n v="530.66673000000003"/>
    <n v="-316.76945000000001"/>
    <n v="-53.596119999999999"/>
    <n v="-17.61401"/>
    <n v="0"/>
    <n v="0"/>
    <n v="0"/>
    <s v=""/>
    <n v="-20.470739999999999"/>
    <n v="14.24729"/>
    <n v="-394.20302999999996"/>
    <n v="-328.80167385439944"/>
    <n v="-406.23525385439945"/>
    <n v="-22.652830000000002"/>
    <n v="-19.567133932042719"/>
    <n v="-41.30885"/>
    <n v="-36.590194618173157"/>
    <n v="-7.7213500000000002"/>
    <n v="-8.9486819733878953"/>
    <n v="-65.106010523603771"/>
    <n v="-11.6736132"/>
    <n v="-11.567715906827626"/>
    <n v="0"/>
    <n v="0"/>
    <n v="0"/>
    <n v="1.7839995220890117"/>
    <n v="-38.338149729692859"/>
    <n v="-45.363096044173076"/>
    <n v="55.408583670996066"/>
    <n v="9.4929620712456128E-2"/>
    <x v="0"/>
    <s v="Y"/>
  </r>
  <r>
    <x v="25"/>
    <x v="25"/>
    <s v="EUROPE"/>
    <s v="EUROPE INCL TURKEY"/>
    <s v="FR"/>
    <s v="FRANCE"/>
    <s v="Export"/>
    <s v="N"/>
    <s v="DDP"/>
    <s v="FR- MONSWILLER VAT EXCLUDED"/>
    <n v="43918"/>
    <x v="2"/>
    <n v="2020"/>
    <n v="2020540570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1.9"/>
    <n v="46.813139999999997"/>
    <n v="24.638494736842105"/>
    <s v="EUR"/>
    <n v="17.084899866934165"/>
    <n v="42.215940000000003"/>
    <n v="-29.39284"/>
    <n v="-2.3007200000000001"/>
    <n v="-0.83338000000000001"/>
    <n v="0"/>
    <n v="0"/>
    <n v="0"/>
    <s v=""/>
    <n v="-2.08148"/>
    <n v="1.47604"/>
    <n v="-33.132379999999998"/>
    <n v="-30.509302558483927"/>
    <n v="-34.248842558483929"/>
    <n v="-2.0196200000000002"/>
    <n v="-1.7445138215327671"/>
    <n v="-3.4144399999999999"/>
    <n v="-3.0244130280091346"/>
    <n v="-0.62319000000000002"/>
    <n v="-0.72224793837808188"/>
    <n v="-5.4911747879199844"/>
    <n v="-0.93626279999999995"/>
    <n v="-0.92776948310493712"/>
    <n v="0"/>
    <n v="0"/>
    <n v="0"/>
    <n v="1.7839995220890117"/>
    <n v="-3.3895990919691221"/>
    <n v="-4.0106971839892438"/>
    <n v="2.1346559865019028"/>
    <n v="4.5599504466094412E-2"/>
    <x v="0"/>
    <s v="Y"/>
  </r>
  <r>
    <x v="25"/>
    <x v="25"/>
    <s v="EUROPE"/>
    <s v="EUROPE INCL TURKEY"/>
    <s v="FR"/>
    <s v="FRANCE"/>
    <s v="Export"/>
    <s v="N"/>
    <s v="DDP"/>
    <s v="FR- MONSWILLER VAT EXCLUDED"/>
    <n v="43918"/>
    <x v="2"/>
    <n v="2020"/>
    <n v="2020540570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13.63"/>
    <n v="335.32636000000002"/>
    <n v="24.602080704328689"/>
    <s v="EUR"/>
    <n v="17.084899866934165"/>
    <n v="302.39573000000001"/>
    <n v="-224.33461"/>
    <n v="-15.44237"/>
    <n v="-5.53688"/>
    <n v="0"/>
    <n v="0"/>
    <n v="0"/>
    <s v=""/>
    <n v="-1.09979"/>
    <n v="6.6764900000000003"/>
    <n v="-239.73716000000002"/>
    <n v="-232.85577340704381"/>
    <n v="-248.2583234070438"/>
    <n v="-14.790839999999999"/>
    <n v="-12.776079070359627"/>
    <n v="-23.109680000000001"/>
    <n v="-20.469891772918004"/>
    <n v="-4.2653800000000004"/>
    <n v="-4.9433750724483758"/>
    <n v="-38.189345915726008"/>
    <n v="-6.7065272000000009"/>
    <n v="-6.645688874718938"/>
    <n v="0"/>
    <n v="0"/>
    <n v="0"/>
    <n v="1.7839995220890117"/>
    <n v="-24.315913486073232"/>
    <n v="-28.771475061985999"/>
    <n v="13.461526740525276"/>
    <n v="4.0144552729243457E-2"/>
    <x v="0"/>
    <s v="Y"/>
  </r>
  <r>
    <x v="25"/>
    <x v="25"/>
    <s v="EUROPE"/>
    <s v="EUROPE INCL TURKEY"/>
    <s v="FR"/>
    <s v="FRANCE"/>
    <s v="Export"/>
    <s v="N"/>
    <s v="DDP"/>
    <s v="FR- MONSWILLER VAT EXCLUDED"/>
    <n v="43918"/>
    <x v="2"/>
    <n v="2020"/>
    <n v="2020540570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4.5599999999999996"/>
    <n v="122.32771"/>
    <n v="26.826252192982459"/>
    <s v="EUR"/>
    <n v="17.084899866934165"/>
    <n v="111.10669"/>
    <n v="-69.416550000000001"/>
    <n v="-3.6768999999999998"/>
    <n v="-1.4355500000000001"/>
    <n v="0"/>
    <n v="0"/>
    <n v="0"/>
    <s v=""/>
    <n v="-2.6377000000000002"/>
    <n v="0.37967000000000001"/>
    <n v="-76.787030000000001"/>
    <n v="-72.053279863943985"/>
    <n v="-79.423759863943985"/>
    <n v="-4.85067"/>
    <n v="-4.1899272430924368"/>
    <n v="-6.0174300000000001"/>
    <n v="-5.3300669178937126"/>
    <n v="-1.1331800000000001"/>
    <n v="-1.3133023938305732"/>
    <n v="-10.833296554816723"/>
    <n v="-2.4465542"/>
    <n v="-2.4243602603053471"/>
    <n v="0"/>
    <n v="0"/>
    <n v="0"/>
    <n v="1.7839995220890117"/>
    <n v="-8.1350378207258931"/>
    <n v="-9.6256732415741837"/>
    <n v="20.020620079359752"/>
    <n v="0.16366381811087408"/>
    <x v="0"/>
    <s v="Y"/>
  </r>
  <r>
    <x v="25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6.79"/>
    <n v="199.42916"/>
    <n v="29.371010309278351"/>
    <s v="EUR"/>
    <n v="17.084899866934165"/>
    <n v="184.39955"/>
    <n v="-110.50033000000001"/>
    <n v="-20.069279999999999"/>
    <n v="-5.1858599999999999"/>
    <n v="0"/>
    <n v="0"/>
    <n v="0"/>
    <s v=""/>
    <n v="4.5549099999999996"/>
    <n v="3.7690899999999998"/>
    <n v="-127.43146999999999"/>
    <n v="-114.69759304586826"/>
    <n v="-131.62873304586827"/>
    <n v="-7.3862800000000002"/>
    <n v="-6.3801445567537689"/>
    <n v="-14.63181"/>
    <n v="-12.960437666895402"/>
    <n v="-2.7642199999999999"/>
    <n v="-3.2036011428672819"/>
    <n v="-22.544183366516453"/>
    <n v="-3.9885831999999999"/>
    <n v="-3.9524007295654981"/>
    <n v="0"/>
    <n v="0"/>
    <n v="0"/>
    <n v="1.7839995220890117"/>
    <n v="-12.113356754984389"/>
    <n v="-14.332965199624718"/>
    <n v="26.97087765842506"/>
    <n v="0.13524039141730859"/>
    <x v="0"/>
    <s v="Y"/>
  </r>
  <r>
    <x v="25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3.270000000000003"/>
    <n v="871.86032"/>
    <n v="26.205600240456867"/>
    <s v="EUR"/>
    <n v="17.084899866934165"/>
    <n v="800.36288999999999"/>
    <n v="-515.98218999999995"/>
    <n v="-73.844110000000001"/>
    <n v="-20.983809999999998"/>
    <n v="0"/>
    <n v="0"/>
    <n v="0"/>
    <s v=""/>
    <n v="-10.2026"/>
    <n v="19.088509999999999"/>
    <n v="-601.92419999999981"/>
    <n v="-535.58134394291733"/>
    <n v="-621.52335394291731"/>
    <n v="-35.934959999999997"/>
    <n v="-31.040014654354341"/>
    <n v="-61.196170000000002"/>
    <n v="-54.205812318348478"/>
    <n v="-11.34211"/>
    <n v="-13.144972744038618"/>
    <n v="-98.390799716741441"/>
    <n v="-17.437206400000001"/>
    <n v="-17.279024616295878"/>
    <n v="0"/>
    <n v="0"/>
    <n v="0"/>
    <n v="1.7839995220890117"/>
    <n v="-59.353664099901422"/>
    <n v="-70.229418584906398"/>
    <n v="64.437723139138967"/>
    <n v="7.3908310380657039E-2"/>
    <x v="0"/>
    <s v="Y"/>
  </r>
  <r>
    <x v="25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1.489999999999995"/>
    <n v="1798.53135"/>
    <n v="25.15780318925724"/>
    <s v="EUR"/>
    <n v="17.084899866934165"/>
    <n v="1646.3949500000001"/>
    <n v="-1003.57437"/>
    <n v="-114.87289"/>
    <n v="-36.89564"/>
    <n v="0"/>
    <n v="0"/>
    <n v="0"/>
    <s v=""/>
    <n v="-158.20346000000001"/>
    <n v="72.139150000000001"/>
    <n v="-1241.4072100000001"/>
    <n v="-1041.6943069900663"/>
    <n v="-1279.5271469900663"/>
    <n v="-74.200029999999998"/>
    <n v="-64.092739175263645"/>
    <n v="-98.106560000000002"/>
    <n v="-86.899977213586965"/>
    <n v="-19.375830000000001"/>
    <n v="-22.455676875213321"/>
    <n v="-173.44839326406395"/>
    <n v="-35.970627"/>
    <n v="-35.64431911505028"/>
    <n v="0"/>
    <n v="0"/>
    <n v="0"/>
    <n v="1.7839995220890117"/>
    <n v="-127.53812583414344"/>
    <n v="-150.90775878073211"/>
    <n v="159.00373185008735"/>
    <n v="8.8407539768538004E-2"/>
    <x v="0"/>
    <s v="Y"/>
  </r>
  <r>
    <x v="25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24.03"/>
    <n v="604.62992999999994"/>
    <n v="25.16146192259675"/>
    <s v="EUR"/>
    <n v="17.084899866934165"/>
    <n v="553.48463000000004"/>
    <n v="-350.80520000000001"/>
    <n v="-38.173549999999999"/>
    <n v="-12.034219999999999"/>
    <n v="0"/>
    <n v="0"/>
    <n v="0"/>
    <s v=""/>
    <n v="-46.060250000000003"/>
    <n v="26.496089999999999"/>
    <n v="-420.57713000000001"/>
    <n v="-364.13024348410926"/>
    <n v="-433.90217348410926"/>
    <n v="-24.995059999999999"/>
    <n v="-21.590312850952557"/>
    <n v="-34.630299999999998"/>
    <n v="-30.674526564785069"/>
    <n v="-6.7964700000000002"/>
    <n v="-7.8767894955767614"/>
    <n v="-60.141628911314385"/>
    <n v="-12.092598599999999"/>
    <n v="-11.982900476786524"/>
    <n v="0"/>
    <n v="0"/>
    <n v="0"/>
    <n v="1.7839995220890117"/>
    <n v="-42.869508515798955"/>
    <n v="-50.724764911190277"/>
    <n v="47.878462216599502"/>
    <n v="7.9186391280033894E-2"/>
    <x v="0"/>
    <s v="Y"/>
  </r>
  <r>
    <x v="25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4.14"/>
    <n v="1362.1003700000001"/>
    <n v="25.158854266715924"/>
    <s v="EUR"/>
    <n v="17.084899866934165"/>
    <n v="1246.8811700000001"/>
    <n v="-790.28868999999997"/>
    <n v="-85.996780000000001"/>
    <n v="-27.110499999999998"/>
    <n v="0"/>
    <n v="0"/>
    <n v="0"/>
    <s v=""/>
    <n v="-103.76384"/>
    <n v="59.689929999999997"/>
    <n v="-947.46987999999999"/>
    <n v="-820.30714799107238"/>
    <n v="-977.4883379910724"/>
    <n v="-56.45881"/>
    <n v="-48.768171434374985"/>
    <n v="-77.990539999999996"/>
    <n v="-69.081783612383745"/>
    <n v="-15.295970000000001"/>
    <n v="-17.727310768775155"/>
    <n v="-135.57726581553391"/>
    <n v="-27.242007400000002"/>
    <n v="-26.994881270770211"/>
    <n v="0"/>
    <n v="0"/>
    <n v="0"/>
    <n v="1.7839995220890117"/>
    <n v="-96.585734125899094"/>
    <n v="-114.28376081114614"/>
    <n v="107.75612411147746"/>
    <n v="7.9110267117449978E-2"/>
    <x v="0"/>
    <s v="Y"/>
  </r>
  <r>
    <x v="25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7.2"/>
    <n v="181.19094000000001"/>
    <n v="25.165408333333335"/>
    <s v="EUR"/>
    <n v="17.084899866934165"/>
    <n v="165.86399"/>
    <n v="-118.54268"/>
    <n v="-8.16005"/>
    <n v="-2.9258000000000002"/>
    <n v="0"/>
    <n v="0"/>
    <n v="0"/>
    <s v=""/>
    <n v="-0.58121"/>
    <n v="3.5280399999999998"/>
    <n v="-126.68170000000001"/>
    <n v="-123.04542501553242"/>
    <n v="-131.18444501553242"/>
    <n v="-7.76912"/>
    <n v="-6.710835316122167"/>
    <n v="-12.20819"/>
    <n v="-10.813664578792082"/>
    <n v="-2.25176"/>
    <n v="-2.6096840734322271"/>
    <n v="-20.134183968346477"/>
    <n v="-3.6238188000000005"/>
    <n v="-3.590945293289399"/>
    <n v="0"/>
    <n v="0"/>
    <n v="0"/>
    <n v="1.7839995220890117"/>
    <n v="-12.844796559040885"/>
    <n v="-15.198431434064503"/>
    <n v="11.082934288767216"/>
    <n v="6.116715487411907E-2"/>
    <x v="0"/>
    <s v="Y"/>
  </r>
  <r>
    <x v="73"/>
    <x v="71"/>
    <s v="EUROPE"/>
    <s v="EUROPE INCL TURKEY"/>
    <s v="HR"/>
    <s v="CROATIA"/>
    <s v="Export"/>
    <s v="N"/>
    <s v="DDP"/>
    <s v="HR - UMAG - VAT EXCLUDED"/>
    <n v="43914"/>
    <x v="2"/>
    <n v="2020"/>
    <n v="2020540521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2.5"/>
    <n v="621.00591999999995"/>
    <n v="27.600263111111108"/>
    <s v="EUR"/>
    <n v="17.034400108185242"/>
    <n v="563.58586000000003"/>
    <n v="-385.64569"/>
    <n v="0"/>
    <n v="-2.0691199999999998"/>
    <n v="0"/>
    <n v="0"/>
    <n v="0"/>
    <s v=""/>
    <n v="-1.17787"/>
    <n v="13.095980000000001"/>
    <n v="-375.79669999999999"/>
    <n v="-400.29412049279006"/>
    <n v="-390.44513049279004"/>
    <n v="-24.266670000000001"/>
    <n v="-20.96114180765419"/>
    <n v="-25.755469999999999"/>
    <n v="-22.813456675325508"/>
    <n v="-5.3752300000000002"/>
    <n v="-6.2296390921035592"/>
    <n v="-50.004237575083259"/>
    <n v="-12.4201184"/>
    <n v="-12.30744917780576"/>
    <n v="0"/>
    <n v="0"/>
    <n v="0"/>
    <n v="1.7641645137763775"/>
    <n v="-39.693701559968495"/>
    <n v="-46.967034374614272"/>
    <n v="121.28206837970662"/>
    <n v="0.19529937553527127"/>
    <x v="0"/>
    <s v="Y"/>
  </r>
  <r>
    <x v="2"/>
    <x v="2"/>
    <s v="EUROPE"/>
    <s v="EUROPE INCL TURKEY"/>
    <s v="BE"/>
    <s v="BELGIUM"/>
    <s v="Export"/>
    <s v="N"/>
    <s v="DDP"/>
    <s v="BE- ATHUS QUAI  VAT UNPAID"/>
    <n v="43909"/>
    <x v="2"/>
    <n v="2020"/>
    <n v="2020540473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6.97"/>
    <n v="187.19739000000001"/>
    <n v="26.85758823529412"/>
    <s v="EUR"/>
    <n v="17.323500363188948"/>
    <n v="166.13669999999999"/>
    <n v="-126.91001"/>
    <n v="-9.6848700000000001"/>
    <n v="-3.6374200000000001"/>
    <n v="0"/>
    <n v="0"/>
    <n v="0"/>
    <s v=""/>
    <n v="2.7930299999999999"/>
    <n v="1.87043"/>
    <n v="-135.56883999999999"/>
    <n v="-131.7305810799576"/>
    <n v="-140.3894110799576"/>
    <n v="-7.5322199999999997"/>
    <n v="-6.5062050766112129"/>
    <n v="-12.71524"/>
    <n v="-11.262794926917113"/>
    <n v="-2.3538199999999998"/>
    <n v="-2.7279668196105464"/>
    <n v="-20.496966823138873"/>
    <n v="-3.7439478000000004"/>
    <n v="-3.7099845419233435"/>
    <n v="0.01"/>
    <n v="-1.8719739000000002"/>
    <n v="-1.8692637064683537"/>
    <n v="1.602414756848094"/>
    <n v="-11.168830855231215"/>
    <n v="-13.215367730555219"/>
    <n v="7.5163961179566279"/>
    <n v="4.0152248479301059E-2"/>
    <x v="1"/>
    <s v="Y"/>
  </r>
  <r>
    <x v="2"/>
    <x v="2"/>
    <s v="EUROPE"/>
    <s v="EUROPE INCL TURKEY"/>
    <s v="BE"/>
    <s v="BELGIUM"/>
    <s v="Export"/>
    <s v="N"/>
    <s v="DDP"/>
    <s v="BE- ATHUS QUAI  VAT UNPAID"/>
    <n v="43909"/>
    <x v="2"/>
    <n v="2020"/>
    <n v="2020540473"/>
    <s v="ZH"/>
    <s v="manufactured"/>
    <s v="BOPP"/>
    <s v="LTS"/>
    <n v="40"/>
    <s v="LTS40"/>
    <s v="1"/>
    <s v="EG"/>
    <s v="L2"/>
    <s v="FERT"/>
    <s v="10LTS401"/>
    <s v="TRANSPARENT SPECIALTIES"/>
    <s v="VALUE ADDED"/>
    <s v="WRAP AROUND LABELS"/>
    <s v="LABELS"/>
    <s v="ROLL-FED MONOWEB"/>
    <n v="6.87"/>
    <n v="186.97739000000001"/>
    <n v="27.216505094614266"/>
    <s v="EUR"/>
    <n v="17.323500363188948"/>
    <n v="166.13786999999999"/>
    <n v="-38.630940000000002"/>
    <n v="-2.5049000000000001"/>
    <n v="-0.92679"/>
    <n v="0"/>
    <n v="0"/>
    <n v="0"/>
    <s v=""/>
    <n v="-32.999160000000003"/>
    <n v="0.70725000000000005"/>
    <n v="-74.35454"/>
    <n v="-40.098304096461561"/>
    <n v="-75.821904096461566"/>
    <n v="-7.3354999999999997"/>
    <n v="-6.3362816459797449"/>
    <n v="-3.8931499999999999"/>
    <n v="-3.4484406169075346"/>
    <n v="-0.78458000000000006"/>
    <n v="-0.9092913677893989"/>
    <n v="-10.694013630676677"/>
    <n v="-3.7395478000000004"/>
    <n v="-3.7056244565651921"/>
    <n v="0.01"/>
    <n v="-1.8697739000000002"/>
    <n v="-1.8670668915692623"/>
    <n v="1.602414756848094"/>
    <n v="-11.008589379546406"/>
    <n v="-13.025764176314828"/>
    <n v="81.863016748412491"/>
    <n v="0.43782307983020025"/>
    <x v="1"/>
    <s v="Y"/>
  </r>
  <r>
    <x v="2"/>
    <x v="2"/>
    <s v="EUROPE"/>
    <s v="EUROPE INCL TURKEY"/>
    <s v="BE"/>
    <s v="BELGIUM"/>
    <s v="Export"/>
    <s v="N"/>
    <s v="DDP"/>
    <s v="BE- ATHUS QUAI  VAT UNPAID"/>
    <n v="43909"/>
    <x v="2"/>
    <n v="2020"/>
    <n v="202054047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47"/>
    <n v="169.14354"/>
    <n v="26.142741885625966"/>
    <s v="EUR"/>
    <n v="17.323500363188948"/>
    <n v="149.74454"/>
    <n v="-98.056880000000007"/>
    <n v="-15.043710000000001"/>
    <n v="-4.6700600000000003"/>
    <n v="0"/>
    <n v="0"/>
    <n v="0"/>
    <s v=""/>
    <n v="-2.5281400000000001"/>
    <n v="2.1450399999999998"/>
    <n v="-118.15375000000002"/>
    <n v="-101.78148895652654"/>
    <n v="-121.87835895652654"/>
    <n v="-6.9761899999999999"/>
    <n v="-6.0259157052508261"/>
    <n v="-11.208310000000001"/>
    <n v="-9.9279995507213687"/>
    <n v="-2.11043"/>
    <n v="-2.4458892417902329"/>
    <n v="-18.399804497762428"/>
    <n v="-3.3828708000000001"/>
    <n v="-3.3521830553630725"/>
    <n v="0.01"/>
    <n v="-1.6914354"/>
    <n v="-1.6889865852594323"/>
    <n v="1.602414756848094"/>
    <n v="-10.367623476807168"/>
    <n v="-12.267349959353266"/>
    <n v="11.556856945735261"/>
    <n v="6.832573650601885E-2"/>
    <x v="1"/>
    <s v="Y"/>
  </r>
  <r>
    <x v="27"/>
    <x v="27"/>
    <s v="EUROPE"/>
    <s v="EUROPE INCL TURKEY"/>
    <s v="GB"/>
    <s v="UNITED KINGDOM"/>
    <s v="Export"/>
    <s v="N"/>
    <s v="DDP"/>
    <s v="GB- BURNLEY VAT EXC"/>
    <n v="43918"/>
    <x v="2"/>
    <n v="2020"/>
    <n v="2020540566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2.82"/>
    <n v="317.38594999999998"/>
    <n v="24.75709438377535"/>
    <s v="GBP"/>
    <n v="18.750100215052679"/>
    <n v="286.31740000000002"/>
    <n v="-208.5436"/>
    <n v="-37.876060000000003"/>
    <n v="-9.7871199999999998"/>
    <n v="0"/>
    <n v="0"/>
    <n v="0"/>
    <s v=""/>
    <n v="8.5963200000000004"/>
    <n v="7.1132900000000001"/>
    <n v="-240.49716999999998"/>
    <n v="-216.46495503787483"/>
    <n v="-248.41852503787484"/>
    <n v="-14.15063"/>
    <n v="-12.223076429425445"/>
    <n v="-27.60868"/>
    <n v="-24.454976944428733"/>
    <n v="-5.2133799999999999"/>
    <n v="-6.0420625442987284"/>
    <n v="-42.720115918152906"/>
    <n v="-6.3477189999999997"/>
    <n v="-6.2901356067178877"/>
    <n v="0"/>
    <n v="0"/>
    <n v="0"/>
    <n v="1.654058623318966"/>
    <n v="-21.205031550949144"/>
    <n v="-25.09056617618705"/>
    <n v="-5.1333927389327094"/>
    <n v="-1.6173976002821517E-2"/>
    <x v="0"/>
    <s v="Y"/>
  </r>
  <r>
    <x v="27"/>
    <x v="27"/>
    <s v="EUROPE"/>
    <s v="EUROPE INCL TURKEY"/>
    <s v="GB"/>
    <s v="UNITED KINGDOM"/>
    <s v="Export"/>
    <s v="N"/>
    <s v="DDP"/>
    <s v="GB- BURNLEY VAT EXC"/>
    <n v="43918"/>
    <x v="2"/>
    <n v="2020"/>
    <n v="202054056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4"/>
    <n v="72.490319999999997"/>
    <n v="23.845499999999998"/>
    <s v="GBP"/>
    <n v="18.750100215052679"/>
    <n v="65.143469999999994"/>
    <n v="-47.21228"/>
    <n v="-6.7567199999999996"/>
    <n v="-1.9200200000000001"/>
    <n v="0"/>
    <n v="0"/>
    <n v="0"/>
    <s v=""/>
    <n v="-0.93355999999999995"/>
    <n v="1.74661"/>
    <n v="-55.075970000000005"/>
    <n v="-49.005599152577958"/>
    <n v="-56.869289152577956"/>
    <n v="-3.3817400000000002"/>
    <n v="-2.9210901906448834"/>
    <n v="-5.60555"/>
    <n v="-4.9652354263529617"/>
    <n v="-1.0416099999999999"/>
    <n v="-1.2071770649304285"/>
    <n v="-9.0935026819282729"/>
    <n v="-1.4498063999999999"/>
    <n v="-1.4366544674531869"/>
    <n v="0"/>
    <n v="0"/>
    <n v="0"/>
    <n v="1.654058623318966"/>
    <n v="-5.0283382148896569"/>
    <n v="-5.9497130402190823"/>
    <n v="-0.85883934217850122"/>
    <n v="-1.1847641756561444E-2"/>
    <x v="0"/>
    <s v="Y"/>
  </r>
  <r>
    <x v="27"/>
    <x v="27"/>
    <s v="EUROPE"/>
    <s v="EUROPE INCL TURKEY"/>
    <s v="GB"/>
    <s v="UNITED KINGDOM"/>
    <s v="Export"/>
    <s v="N"/>
    <s v="DDP"/>
    <s v="GB- BURNLEY VAT EXC"/>
    <n v="43918"/>
    <x v="2"/>
    <n v="2020"/>
    <n v="2020540566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4.82"/>
    <n v="114.76505"/>
    <n v="23.810176348547717"/>
    <s v="GBP"/>
    <n v="18.750100215052679"/>
    <n v="103.13381"/>
    <n v="-73.358810000000005"/>
    <n v="-3.88571"/>
    <n v="-1.5170699999999999"/>
    <n v="0"/>
    <n v="0"/>
    <n v="0"/>
    <s v=""/>
    <n v="-2.7875000000000001"/>
    <n v="0.4012"/>
    <n v="-81.147890000000004"/>
    <n v="-76.145283328196129"/>
    <n v="-83.934363328196127"/>
    <n v="-5.1623400000000004"/>
    <n v="-4.4591425522877897"/>
    <n v="-6.3618199999999998"/>
    <n v="-5.6351177030051991"/>
    <n v="-1.19922"/>
    <n v="-1.3898396518906968"/>
    <n v="-11.484099907183685"/>
    <n v="-2.2953010000000003"/>
    <n v="-2.2744791551477275"/>
    <n v="0"/>
    <n v="0"/>
    <n v="0"/>
    <n v="1.654058623318966"/>
    <n v="-7.9725625643974167"/>
    <n v="-9.4334265966631499"/>
    <n v="7.6386810128093146"/>
    <n v="6.6559296691887593E-2"/>
    <x v="0"/>
    <s v="Y"/>
  </r>
  <r>
    <x v="27"/>
    <x v="27"/>
    <s v="EUROPE"/>
    <s v="EUROPE INCL TURKEY"/>
    <s v="GB"/>
    <s v="UNITED KINGDOM"/>
    <s v="Export"/>
    <s v="N"/>
    <s v="DDP"/>
    <s v="GB- BURNLEY VAT EXC"/>
    <n v="43918"/>
    <x v="2"/>
    <n v="2020"/>
    <n v="202054057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1.76"/>
    <n v="518.26044999999999"/>
    <n v="23.81711626838235"/>
    <s v="GBP"/>
    <n v="18.750100215052679"/>
    <n v="468.07785999999999"/>
    <n v="-337.53784999999999"/>
    <n v="-48.306179999999998"/>
    <n v="-13.72701"/>
    <n v="0"/>
    <n v="0"/>
    <n v="0"/>
    <s v=""/>
    <n v="-6.6729000000000003"/>
    <n v="12.48612"/>
    <n v="-393.75782000000004"/>
    <n v="-350.35894423914681"/>
    <n v="-406.5789142391468"/>
    <n v="-24.580259999999999"/>
    <n v="-21.232015580588929"/>
    <n v="-40.061700000000002"/>
    <n v="-35.485504915650459"/>
    <n v="-7.4381700000000004"/>
    <n v="-8.6204896545286314"/>
    <n v="-65.338010150768014"/>
    <n v="-10.365209"/>
    <n v="-10.271180907972251"/>
    <n v="0"/>
    <n v="0"/>
    <n v="0"/>
    <n v="1.654058623318966"/>
    <n v="-35.992315643420703"/>
    <n v="-42.587419656305009"/>
    <n v="-6.5150749541920803"/>
    <n v="-1.2571044065183983E-2"/>
    <x v="0"/>
    <s v="Y"/>
  </r>
  <r>
    <x v="27"/>
    <x v="27"/>
    <s v="EUROPE"/>
    <s v="EUROPE INCL TURKEY"/>
    <s v="GB"/>
    <s v="UNITED KINGDOM"/>
    <s v="Export"/>
    <s v="N"/>
    <s v="DDP"/>
    <s v="GB- BURNLEY VAT EXC"/>
    <n v="43920"/>
    <x v="2"/>
    <n v="2020"/>
    <n v="202054059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2"/>
    <n v="517.04642999999999"/>
    <n v="24.38898254716981"/>
    <s v="GBP"/>
    <n v="18.750100215052679"/>
    <n v="466.87626999999998"/>
    <n v="-297.53546"/>
    <n v="-34.057029999999997"/>
    <n v="-10.93867"/>
    <n v="0"/>
    <n v="0"/>
    <n v="0"/>
    <s v=""/>
    <n v="-46.90325"/>
    <n v="21.387460000000001"/>
    <n v="-368.04695000000004"/>
    <n v="-308.83709675613829"/>
    <n v="-379.34858675613827"/>
    <n v="-22.86617"/>
    <n v="-19.751413439418261"/>
    <n v="-29.12968"/>
    <n v="-25.802235123105731"/>
    <n v="-5.7716000000000003"/>
    <n v="-6.689013304358121"/>
    <n v="-52.242661866882109"/>
    <n v="-10.3409286"/>
    <n v="-10.247120767851785"/>
    <n v="0"/>
    <n v="0"/>
    <n v="0"/>
    <n v="1.654058623318966"/>
    <n v="-35.066042814362078"/>
    <n v="-41.491419885738331"/>
    <n v="33.716640723389482"/>
    <n v="6.521008320933476E-2"/>
    <x v="0"/>
    <s v="Y"/>
  </r>
  <r>
    <x v="27"/>
    <x v="27"/>
    <s v="EUROPE"/>
    <s v="EUROPE INCL TURKEY"/>
    <s v="GB"/>
    <s v="UNITED KINGDOM"/>
    <s v="Export"/>
    <s v="N"/>
    <s v="DDP"/>
    <s v="GB- BURNLEY VAT EXC"/>
    <n v="43921"/>
    <x v="2"/>
    <n v="2020"/>
    <n v="2020540600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19.559999999999999"/>
    <n v="475.26249000000001"/>
    <n v="24.297673312883436"/>
    <s v="GBP"/>
    <n v="18.750100215052679"/>
    <n v="429.75020999999998"/>
    <n v="-285.54239000000001"/>
    <n v="-31.071850000000001"/>
    <n v="-9.7954000000000008"/>
    <n v="0"/>
    <n v="0"/>
    <n v="0"/>
    <s v=""/>
    <n v="-37.491239999999998"/>
    <n v="21.566770000000002"/>
    <n v="-342.33410999999995"/>
    <n v="-296.38847997616477"/>
    <n v="-353.18019997616477"/>
    <n v="-21.368099999999998"/>
    <n v="-18.457405744592702"/>
    <n v="-28.191970000000001"/>
    <n v="-24.971638498038534"/>
    <n v="-5.5347499999999998"/>
    <n v="-6.4145152793499394"/>
    <n v="-49.843559521981177"/>
    <n v="-9.5052497999999996"/>
    <n v="-9.4190228360341841"/>
    <n v="0"/>
    <n v="0"/>
    <n v="0"/>
    <n v="1.654058623318966"/>
    <n v="-32.353386672118972"/>
    <n v="-38.281706271935931"/>
    <n v="24.538001393883945"/>
    <n v="5.1630418790012116E-2"/>
    <x v="0"/>
    <s v="Y"/>
  </r>
  <r>
    <x v="27"/>
    <x v="27"/>
    <s v="EUROPE"/>
    <s v="EUROPE INCL TURKEY"/>
    <s v="GB"/>
    <s v="UNITED KINGDOM"/>
    <s v="Export"/>
    <s v="N"/>
    <s v="DDP"/>
    <s v="GB- BURNLEY VAT EXC"/>
    <n v="43921"/>
    <x v="2"/>
    <n v="2020"/>
    <n v="202054060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04"/>
    <n v="49.438960000000002"/>
    <n v="24.234784313725491"/>
    <s v="GBP"/>
    <n v="18.750100215052679"/>
    <n v="44.704700000000003"/>
    <n v="-29.703399999999998"/>
    <n v="-3.2322299999999999"/>
    <n v="-1.0189600000000001"/>
    <n v="0"/>
    <n v="0"/>
    <n v="0"/>
    <s v=""/>
    <n v="-3.9"/>
    <n v="2.2434699999999999"/>
    <n v="-35.611119999999993"/>
    <n v="-30.831658921549312"/>
    <n v="-36.73937892154931"/>
    <n v="-2.21672"/>
    <n v="-1.9147654897793225"/>
    <n v="-2.93506"/>
    <n v="-2.5997919723259133"/>
    <n v="-0.57726"/>
    <n v="-0.66901722573874989"/>
    <n v="-5.1835746878439855"/>
    <n v="-0.98877920000000008"/>
    <n v="-0.97980948008284996"/>
    <n v="0"/>
    <n v="0"/>
    <n v="0"/>
    <n v="1.654058623318966"/>
    <n v="-3.3742795915706907"/>
    <n v="-3.9925705927785944"/>
    <n v="2.5436263177452614"/>
    <n v="5.1449834659654275E-2"/>
    <x v="0"/>
    <s v="Y"/>
  </r>
  <r>
    <x v="43"/>
    <x v="41"/>
    <s v="MEA"/>
    <s v="EGYPT"/>
    <s v="EG"/>
    <s v="EGYPT"/>
    <s v="Local"/>
    <s v="N"/>
    <s v="DDP"/>
    <s v="EG-CAIRO"/>
    <n v="43894"/>
    <x v="2"/>
    <n v="2020"/>
    <n v="2020540384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7.21"/>
    <n v="212.72450000000001"/>
    <n v="29.504091539528435"/>
    <s v="EGP"/>
    <n v="1"/>
    <n v="204.42276000000001"/>
    <n v="-111.0198"/>
    <n v="-12.451930000000001"/>
    <n v="-3.7796799999999999"/>
    <n v="0"/>
    <n v="0"/>
    <n v="0"/>
    <s v=""/>
    <n v="-8.2094199999999997"/>
    <n v="6.6458300000000001"/>
    <n v="-128.81500000000003"/>
    <n v="-115.2367946813705"/>
    <n v="-133.03199468137049"/>
    <n v="-9.1138300000000001"/>
    <n v="-7.8723732197641034"/>
    <n v="-10.476330000000001"/>
    <n v="-9.2796326594472127"/>
    <n v="-2.1173299999999999"/>
    <n v="-2.4538860176929411"/>
    <n v="-19.605891896904257"/>
    <n v="0"/>
    <n v="0"/>
    <n v="0"/>
    <n v="0"/>
    <n v="0"/>
    <n v="0.16304448922213866"/>
    <n v="-1.1755507672916197"/>
    <n v="-1.3909545123443889"/>
    <n v="58.695658909380874"/>
    <n v="0.2759233605408915"/>
    <x v="0"/>
    <s v="N"/>
  </r>
  <r>
    <x v="43"/>
    <x v="41"/>
    <s v="MEA"/>
    <s v="EGYPT"/>
    <s v="EG"/>
    <s v="EGYPT"/>
    <s v="Local"/>
    <s v="N"/>
    <s v="DDP"/>
    <s v="EG-CAIRO"/>
    <n v="43899"/>
    <x v="2"/>
    <n v="2020"/>
    <n v="2020540413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7.37"/>
    <n v="217.26750000000001"/>
    <n v="29.47998643147897"/>
    <s v="EGP"/>
    <n v="1"/>
    <n v="208.82946999999999"/>
    <n v="-112.27552"/>
    <n v="-12.536860000000001"/>
    <n v="-3.8352599999999999"/>
    <n v="0"/>
    <n v="0"/>
    <n v="0"/>
    <s v=""/>
    <n v="-9.5669000000000004"/>
    <n v="7.1579800000000002"/>
    <n v="-131.05655999999999"/>
    <n v="-116.54021216021022"/>
    <n v="-135.32125216021024"/>
    <n v="-9.4335799999999992"/>
    <n v="-8.1485678971960454"/>
    <n v="-10.764250000000001"/>
    <n v="-9.5346639380827689"/>
    <n v="-2.1725599999999998"/>
    <n v="-2.5178949935054886"/>
    <n v="-20.201126828784304"/>
    <n v="0"/>
    <n v="0"/>
    <n v="0"/>
    <n v="0"/>
    <n v="0"/>
    <n v="0.16304448922213866"/>
    <n v="-1.2016378855671619"/>
    <n v="-1.4218217414671492"/>
    <n v="60.323299269538325"/>
    <n v="0.27764529563574081"/>
    <x v="0"/>
    <s v="N"/>
  </r>
  <r>
    <x v="43"/>
    <x v="41"/>
    <s v="MEA"/>
    <s v="EGYPT"/>
    <s v="EG"/>
    <s v="EGYPT"/>
    <s v="Local"/>
    <s v="N"/>
    <s v="DDP"/>
    <s v="EG-CAIRO"/>
    <n v="43906"/>
    <x v="2"/>
    <n v="2020"/>
    <n v="2020540442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7.48"/>
    <n v="220.66"/>
    <n v="29.499999999999996"/>
    <s v="EGP"/>
    <n v="1"/>
    <n v="212.12019000000001"/>
    <n v="-114.1844"/>
    <n v="-12.75789"/>
    <n v="-3.89866"/>
    <n v="0"/>
    <n v="0"/>
    <n v="0"/>
    <s v=""/>
    <n v="-9.5511700000000008"/>
    <n v="7.2180299999999997"/>
    <n v="-133.17409000000001"/>
    <n v="-118.52159937790809"/>
    <n v="-137.5112893779081"/>
    <n v="-9.5633900000000001"/>
    <n v="-8.2606955940762372"/>
    <n v="-10.923360000000001"/>
    <n v="-9.67559901290808"/>
    <n v="-2.2050900000000002"/>
    <n v="-2.5555957355511558"/>
    <n v="-20.491890342535473"/>
    <n v="0"/>
    <n v="0"/>
    <n v="0"/>
    <n v="0"/>
    <n v="0"/>
    <n v="0.16304448922213866"/>
    <n v="-1.2195727793815971"/>
    <n v="-1.443042961489047"/>
    <n v="61.213777318067379"/>
    <n v="0.27741220573763881"/>
    <x v="0"/>
    <s v="N"/>
  </r>
  <r>
    <x v="43"/>
    <x v="41"/>
    <s v="MEA"/>
    <s v="EGYPT"/>
    <s v="EG"/>
    <s v="EGYPT"/>
    <s v="Local"/>
    <s v="N"/>
    <s v="DDP"/>
    <s v="EG- CAIRO"/>
    <n v="43907"/>
    <x v="2"/>
    <n v="2020"/>
    <n v="2020540455"/>
    <s v="ZH"/>
    <s v="manufactured"/>
    <s v="BOPP"/>
    <s v="TSS"/>
    <n v="30"/>
    <s v="TSS30"/>
    <n v="1"/>
    <s v="EG"/>
    <s v="L2"/>
    <s v="FERT"/>
    <s v="30TSS301"/>
    <s v="TRANSPARENT COMMODITIES"/>
    <s v="STANDARD"/>
    <s v="ALIMENTARY PACKING"/>
    <s v="FLEXIBLE PACKAGING"/>
    <s v="STANDARD GRADE COEX"/>
    <n v="0.92"/>
    <n v="30.887"/>
    <n v="33.572826086956518"/>
    <s v="EGP"/>
    <n v="1"/>
    <n v="28.429259999999999"/>
    <n v="-13.77252"/>
    <n v="-1.52352"/>
    <n v="-0.47373999999999999"/>
    <n v="0"/>
    <n v="0"/>
    <n v="0"/>
    <s v=""/>
    <n v="-1.4975000000000001"/>
    <n v="0.98997999999999997"/>
    <n v="-16.2773"/>
    <n v="-14.295657706869124"/>
    <n v="-16.800437706869126"/>
    <n v="-1.19353"/>
    <n v="-1.0309511598290784"/>
    <n v="-1.3642300000000001"/>
    <n v="-1.2083958087419613"/>
    <n v="-0.27477000000000001"/>
    <n v="-0.31844552388219577"/>
    <n v="-2.5577924924532356"/>
    <n v="0"/>
    <n v="0"/>
    <n v="0"/>
    <n v="0"/>
    <n v="0"/>
    <n v="0.16304448922213866"/>
    <n v="-0.15000093008436757"/>
    <n v="-0.1774865674558721"/>
    <n v="11.351283233221768"/>
    <n v="0.36751006032381806"/>
    <x v="0"/>
    <s v="N"/>
  </r>
  <r>
    <x v="43"/>
    <x v="41"/>
    <s v="MEA"/>
    <s v="EGYPT"/>
    <s v="EG"/>
    <s v="EGYPT"/>
    <s v="Local"/>
    <s v="N"/>
    <s v="DDP"/>
    <s v="EG-CAIRO"/>
    <n v="43907"/>
    <x v="2"/>
    <n v="2020"/>
    <n v="2020540456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5.55"/>
    <n v="163.666"/>
    <n v="29.489369369369371"/>
    <s v="EGP"/>
    <n v="1"/>
    <n v="158.75602000000001"/>
    <n v="-84.576319999999996"/>
    <n v="-9.4439200000000003"/>
    <n v="-2.8890699999999998"/>
    <n v="0"/>
    <n v="0"/>
    <n v="0"/>
    <s v=""/>
    <n v="-7.2066800000000004"/>
    <n v="5.3920599999999999"/>
    <n v="-98.72393000000001"/>
    <n v="-87.788881107206905"/>
    <n v="-101.9364911072069"/>
    <n v="-7.1062399999999997"/>
    <n v="-6.1382507100984389"/>
    <n v="-8.1086299999999998"/>
    <n v="-7.1823919035934765"/>
    <n v="-1.6365799999999999"/>
    <n v="-1.8967193488194631"/>
    <n v="-15.217361962511379"/>
    <n v="0"/>
    <n v="0"/>
    <n v="0"/>
    <n v="0"/>
    <n v="0"/>
    <n v="0.16304448922213866"/>
    <n v="-0.90489691518286952"/>
    <n v="-1.0707070101957501"/>
    <n v="45.441439920085969"/>
    <n v="0.27764740337080379"/>
    <x v="0"/>
    <s v="N"/>
  </r>
  <r>
    <x v="43"/>
    <x v="41"/>
    <s v="MEA"/>
    <s v="EGYPT"/>
    <s v="EG"/>
    <s v="EGYPT"/>
    <s v="Local"/>
    <s v="N"/>
    <s v="DDP"/>
    <s v="EG-CAIRO"/>
    <n v="43908"/>
    <x v="2"/>
    <n v="2020"/>
    <n v="2020540487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2.38"/>
    <n v="70.121499999999997"/>
    <n v="29.462815126050419"/>
    <s v="EGP"/>
    <n v="1"/>
    <n v="67.167850000000001"/>
    <n v="-36.545479999999998"/>
    <n v="-4.0963799999999999"/>
    <n v="-1.24478"/>
    <n v="0"/>
    <n v="0"/>
    <n v="0"/>
    <s v=""/>
    <n v="-2.7597100000000001"/>
    <n v="2.2074799999999999"/>
    <n v="-42.438869999999994"/>
    <n v="-37.933629634462783"/>
    <n v="-43.827019634462786"/>
    <n v="-3.0099100000000001"/>
    <n v="-2.5999096842820388"/>
    <n v="-3.45627"/>
    <n v="-3.0614648423510538"/>
    <n v="-0.69840000000000002"/>
    <n v="-0.80941279571760205"/>
    <n v="-6.4707873223506951"/>
    <n v="0"/>
    <n v="0"/>
    <n v="0"/>
    <n v="0"/>
    <n v="0"/>
    <n v="0.16304448922213866"/>
    <n v="-0.38804588434868997"/>
    <n v="-0.4591500332010604"/>
    <n v="19.364543009985457"/>
    <n v="0.27615699906569963"/>
    <x v="0"/>
    <s v="N"/>
  </r>
  <r>
    <x v="42"/>
    <x v="40"/>
    <s v="MEA"/>
    <s v="EGYPT"/>
    <s v="EG"/>
    <s v="EGYPT"/>
    <s v="Local"/>
    <s v="N"/>
    <s v="DDP"/>
    <s v="EG-GIZA"/>
    <n v="43906"/>
    <x v="2"/>
    <n v="2020"/>
    <n v="2020540429"/>
    <s v="ZH"/>
    <s v="manufactured"/>
    <s v="BOPP"/>
    <s v="TSS"/>
    <n v="20"/>
    <s v="TSS20"/>
    <n v="1"/>
    <s v="EG"/>
    <s v="L2"/>
    <s v="FERT"/>
    <s v="30TSS201"/>
    <s v="TRANSPARENT COMMODITIES"/>
    <s v="STANDARD"/>
    <s v="ALIMENTARY PACKING"/>
    <s v="FLEXIBLE PACKAGING"/>
    <s v="STANDARD GRADE COEX"/>
    <n v="5.44"/>
    <n v="171.20249999999999"/>
    <n v="31.471047794117641"/>
    <s v="EGP"/>
    <n v="1"/>
    <n v="170.77250000000001"/>
    <n v="-85.462230000000005"/>
    <n v="-12.316879999999999"/>
    <n v="-3.5336400000000001"/>
    <n v="0"/>
    <n v="0"/>
    <n v="0"/>
    <s v=""/>
    <n v="-6.0819700000000001"/>
    <n v="3.03539"/>
    <n v="-104.35933"/>
    <n v="-88.708441661055616"/>
    <n v="-107.60554166105561"/>
    <n v="-7.01952"/>
    <n v="-6.0633434312027452"/>
    <n v="-10.25062"/>
    <n v="-9.0797052146679977"/>
    <n v="-1.9644900000000001"/>
    <n v="-2.2767516366828064"/>
    <n v="-17.419800282553549"/>
    <n v="0"/>
    <n v="0"/>
    <n v="0"/>
    <n v="0"/>
    <n v="0"/>
    <n v="0.16304448922213866"/>
    <n v="-0.88696202136843438"/>
    <n v="-1.0494857901738526"/>
    <n v="45.127672266216969"/>
    <n v="0.26359236732066982"/>
    <x v="0"/>
    <s v="N"/>
  </r>
  <r>
    <x v="42"/>
    <x v="40"/>
    <s v="MEA"/>
    <s v="EGYPT"/>
    <s v="EG"/>
    <s v="EGYPT"/>
    <s v="Local"/>
    <s v="N"/>
    <s v="DDP"/>
    <s v="EG-GIZA"/>
    <n v="43921"/>
    <x v="2"/>
    <n v="2020"/>
    <n v="2020540596"/>
    <s v="ZH"/>
    <s v="manufactured"/>
    <s v="BOPP"/>
    <s v="TSS"/>
    <n v="20"/>
    <s v="TSS20"/>
    <n v="1"/>
    <s v="EG"/>
    <s v="L2"/>
    <s v="FERT"/>
    <s v="30TSS201"/>
    <s v="TRANSPARENT COMMODITIES"/>
    <s v="STANDARD"/>
    <s v="ALIMENTARY PACKING"/>
    <s v="FLEXIBLE PACKAGING"/>
    <s v="STANDARD GRADE COEX"/>
    <n v="2.5099999999999998"/>
    <n v="78.938999999999993"/>
    <n v="31.449800796812749"/>
    <s v="EGP"/>
    <n v="1"/>
    <n v="78.799639999999997"/>
    <n v="-39.621420000000001"/>
    <n v="-5.70214"/>
    <n v="-1.6327499999999999"/>
    <n v="0"/>
    <n v="0"/>
    <n v="0"/>
    <s v=""/>
    <n v="-2.4651999999999998"/>
    <n v="1.4191800000000001"/>
    <n v="-48.002330000000008"/>
    <n v="-41.126406654707957"/>
    <n v="-49.507316654707957"/>
    <n v="-3.24091"/>
    <n v="-2.7994436029271643"/>
    <n v="-4.7540699999999996"/>
    <n v="-4.2110188622636171"/>
    <n v="-0.91008999999999995"/>
    <n v="-1.0547515625066328"/>
    <n v="-8.0652140276974151"/>
    <n v="0"/>
    <n v="0"/>
    <n v="0"/>
    <n v="0"/>
    <n v="0"/>
    <n v="0.16304448922213866"/>
    <n v="-0.409241667947568"/>
    <n v="-0.48422965686330316"/>
    <n v="20.882239660731319"/>
    <n v="0.26453640989537897"/>
    <x v="0"/>
    <s v="N"/>
  </r>
  <r>
    <x v="42"/>
    <x v="40"/>
    <s v="MEA"/>
    <s v="EGYPT"/>
    <s v="EG"/>
    <s v="EGYPT"/>
    <s v="Local"/>
    <s v="N"/>
    <s v="DDP"/>
    <s v="EG-GIZA"/>
    <n v="43921"/>
    <x v="2"/>
    <n v="2020"/>
    <n v="2020540596"/>
    <s v="ZH"/>
    <s v="manufactured"/>
    <s v="BOPP"/>
    <s v="TSS"/>
    <n v="25"/>
    <s v="TSS25"/>
    <n v="1"/>
    <s v="EG"/>
    <s v="L3"/>
    <s v="FERT"/>
    <s v="30TSS251"/>
    <s v="TRANSPARENT COMMODITIES"/>
    <s v="STANDARD"/>
    <s v="ALIMENTARY PACKING"/>
    <s v="FLEXIBLE PACKAGING"/>
    <s v="STANDARD GRADE COEX"/>
    <n v="1.36"/>
    <n v="42.84"/>
    <n v="31.5"/>
    <s v="EGP"/>
    <n v="1"/>
    <n v="42.76437"/>
    <n v="-23.778479999999998"/>
    <n v="-2.6613699999999998"/>
    <n v="-0.93006999999999995"/>
    <n v="0"/>
    <n v="0"/>
    <n v="0"/>
    <s v=""/>
    <n v="0.35870999999999997"/>
    <n v="0.12956999999999999"/>
    <n v="-26.881640000000001"/>
    <n v="-24.681685767719582"/>
    <n v="-27.784845767719581"/>
    <n v="-1.0245899999999999"/>
    <n v="-0.88502362642688104"/>
    <n v="-2.1038000000000001"/>
    <n v="-1.863485704339692"/>
    <n v="-0.4158"/>
    <n v="-0.48189266961537641"/>
    <n v="-3.2304020003819494"/>
    <n v="0"/>
    <n v="0"/>
    <n v="0"/>
    <n v="0"/>
    <n v="0"/>
    <n v="0.16304448922213866"/>
    <n v="-0.2217405053421086"/>
    <n v="-0.26237144754346314"/>
    <n v="11.562380784355009"/>
    <n v="0.26989684370576583"/>
    <x v="0"/>
    <s v="N"/>
  </r>
  <r>
    <x v="11"/>
    <x v="11"/>
    <s v="MEA"/>
    <s v="EGYPT"/>
    <s v="EG"/>
    <s v="EGYPT"/>
    <s v="Local"/>
    <s v="N"/>
    <s v="DDP"/>
    <s v="ALEXANDRIA"/>
    <n v="43899"/>
    <x v="2"/>
    <n v="2020"/>
    <n v="2020540411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3.65"/>
    <n v="113.2182"/>
    <n v="31.018684931506851"/>
    <s v="EGP"/>
    <n v="1"/>
    <n v="109.40384"/>
    <n v="-75.673029999999997"/>
    <n v="0"/>
    <n v="-0.73995"/>
    <n v="0"/>
    <n v="0"/>
    <n v="0"/>
    <s v=""/>
    <n v="7.8458399999999999"/>
    <n v="0.83155000000000001"/>
    <n v="-67.735590000000002"/>
    <n v="-78.547407048357044"/>
    <n v="-70.609967048357049"/>
    <n v="-3.9091399999999998"/>
    <n v="-3.376649449058041"/>
    <n v="-5.3685499999999999"/>
    <n v="-4.7553076233638434"/>
    <n v="-1.13012"/>
    <n v="-1.3097559975606763"/>
    <n v="-9.4417130699825602"/>
    <n v="0"/>
    <n v="0"/>
    <n v="0"/>
    <n v="0"/>
    <n v="0"/>
    <n v="0.16304448922213866"/>
    <n v="-0.59511238566080604"/>
    <n v="-0.7041586643629707"/>
    <n v="32.462361217297413"/>
    <n v="0.28672387670266275"/>
    <x v="0"/>
    <s v="N"/>
  </r>
  <r>
    <x v="3"/>
    <x v="3"/>
    <s v="MEA"/>
    <s v="EGYPT"/>
    <s v="EG"/>
    <s v="EGYPT"/>
    <s v="Local"/>
    <s v="N"/>
    <s v="DDP"/>
    <s v="EG- 6TH OF OCTOBER"/>
    <n v="43912"/>
    <x v="2"/>
    <n v="2020"/>
    <n v="2020540489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26.31"/>
    <n v="855.15625"/>
    <n v="32.503088179399469"/>
    <s v="EGP"/>
    <n v="1"/>
    <n v="853.44624999999996"/>
    <n v="-422.24126000000001"/>
    <n v="-42.254019999999997"/>
    <n v="-21.08231"/>
    <n v="0"/>
    <n v="0"/>
    <n v="0"/>
    <s v=""/>
    <n v="-2.5309900000000001"/>
    <n v="14.39006"/>
    <n v="-473.71851999999996"/>
    <n v="-438.27974275420399"/>
    <n v="-489.757002754204"/>
    <n v="-27.669319999999999"/>
    <n v="-23.900293704960845"/>
    <n v="-44.062449999999998"/>
    <n v="-39.029254526657695"/>
    <n v="-8.1179100000000002"/>
    <n v="-9.4082763867180397"/>
    <n v="-72.337824618336583"/>
    <n v="0"/>
    <n v="0"/>
    <n v="0"/>
    <n v="0"/>
    <n v="0"/>
    <n v="0.16304448922213866"/>
    <n v="-4.289700511434468"/>
    <n v="-5.0757299888739071"/>
    <n v="287.98569263858553"/>
    <n v="0.33676382840982044"/>
    <x v="0"/>
    <s v="N"/>
  </r>
  <r>
    <x v="3"/>
    <x v="3"/>
    <s v="MEA"/>
    <s v="EGYPT"/>
    <s v="EG"/>
    <s v="EGYPT"/>
    <s v="Local"/>
    <s v="N"/>
    <s v="DDP"/>
    <s v="EG- 6TH OF OCTOBER"/>
    <n v="43915"/>
    <x v="2"/>
    <n v="2020"/>
    <n v="2020540525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14.92"/>
    <n v="484.89350000000002"/>
    <n v="32.499564343163541"/>
    <s v="EGP"/>
    <n v="1"/>
    <n v="484.0385"/>
    <n v="-239.42062000000001"/>
    <n v="-23.959009999999999"/>
    <n v="-11.95416"/>
    <n v="0"/>
    <n v="0"/>
    <n v="0"/>
    <s v=""/>
    <n v="-1.43513"/>
    <n v="8.1595099999999992"/>
    <n v="-268.60941000000003"/>
    <n v="-248.5148129381104"/>
    <n v="-277.70360293811041"/>
    <n v="-15.68915"/>
    <n v="-13.552024154593839"/>
    <n v="-24.98443"/>
    <n v="-22.130491556267575"/>
    <n v="-4.6030499999999996"/>
    <n v="-5.3347187418784472"/>
    <n v="-41.017234452739864"/>
    <n v="0"/>
    <n v="0"/>
    <n v="0"/>
    <n v="0"/>
    <n v="0"/>
    <n v="0.16304448922213866"/>
    <n v="-2.4326237791943086"/>
    <n v="-2.8783691156974038"/>
    <n v="163.29429349345233"/>
    <n v="0.33676321397059833"/>
    <x v="0"/>
    <s v="N"/>
  </r>
  <r>
    <x v="3"/>
    <x v="3"/>
    <s v="MEA"/>
    <s v="EGYPT"/>
    <s v="EG"/>
    <s v="EGYPT"/>
    <s v="Local"/>
    <s v="N"/>
    <s v="DDP"/>
    <s v="EG- 6TH OF OCTOBER"/>
    <n v="43915"/>
    <x v="2"/>
    <n v="2020"/>
    <n v="2020540526"/>
    <s v="ZH"/>
    <s v="distribution"/>
    <s v="BOPP"/>
    <s v="XZMX"/>
    <n v="18"/>
    <s v="XZMX18"/>
    <n v="1"/>
    <s v="IT"/>
    <s v="T1"/>
    <s v="ZZFT"/>
    <s v="2XZMX181R"/>
    <s v="METALLIZED HIGH BARRIER"/>
    <s v="SPECIALTY"/>
    <s v="ALIMENTARY PACKING"/>
    <s v="FLEXIBLE PACKAGING"/>
    <s v="HIGH BARRIER METAL FILMS"/>
    <n v="5.75"/>
    <n v="530.68880999999999"/>
    <n v="92.293706086956519"/>
    <s v="EGP"/>
    <n v="1"/>
    <n v="530.68880999999999"/>
    <n v="0"/>
    <n v="0"/>
    <n v="0"/>
    <n v="0"/>
    <n v="0"/>
    <n v="0"/>
    <n v="-476.43326000000002"/>
    <n v="0"/>
    <n v="0"/>
    <n v="-476.43326000000002"/>
    <n v="0"/>
    <n v="-476.43326000000002"/>
    <n v="0"/>
    <n v="0"/>
    <n v="0"/>
    <n v="0"/>
    <n v="0"/>
    <n v="0"/>
    <n v="0"/>
    <n v="0"/>
    <n v="0"/>
    <n v="0"/>
    <n v="0"/>
    <n v="0"/>
    <n v="0.16304448922213866"/>
    <n v="-0.9375058130272973"/>
    <n v="-1.1092910465992005"/>
    <n v="53.146258953400768"/>
    <n v="0.10014580664212755"/>
    <x v="0"/>
    <s v="N"/>
  </r>
  <r>
    <x v="3"/>
    <x v="3"/>
    <s v="MEA"/>
    <s v="EGYPT"/>
    <s v="EG"/>
    <s v="EGYPT"/>
    <s v="Local"/>
    <s v="N"/>
    <s v="DDP"/>
    <s v="EG- 6TH OF OCTOBER"/>
    <n v="43921"/>
    <x v="2"/>
    <n v="2020"/>
    <n v="2020540587"/>
    <s v="ZH"/>
    <s v="manufactured"/>
    <s v="BOPP"/>
    <s v="TES"/>
    <n v="25"/>
    <s v="TES25"/>
    <s v="1"/>
    <s v="EG"/>
    <s v="L2"/>
    <s v="FERT"/>
    <s v="10TES251"/>
    <s v="TRANSPARENT COMMODITIES"/>
    <s v="VALUE ADDED"/>
    <s v="ALIMENTARY PACKING"/>
    <s v="FLEXIBLE PACKAGING"/>
    <s v="TREATED CLEAR ADDED VALUE"/>
    <n v="4.99"/>
    <n v="154.7706"/>
    <n v="31.016152304609218"/>
    <s v="EGP"/>
    <n v="1"/>
    <n v="154.45083"/>
    <n v="-95.603520000000003"/>
    <n v="-10.45613"/>
    <n v="-3.3491499999999998"/>
    <n v="0"/>
    <n v="0"/>
    <n v="0"/>
    <s v=""/>
    <n v="11.12453"/>
    <n v="1.08697"/>
    <n v="-97.197299999999998"/>
    <n v="-99.234940119296724"/>
    <n v="-100.82872011929672"/>
    <n v="-5.2644200000000003"/>
    <n v="-4.5473175410985878"/>
    <n v="-8.5834100000000007"/>
    <n v="-7.6029384112018041"/>
    <n v="-1.5900399999999999"/>
    <n v="-1.8427816748322103"/>
    <n v="-13.993037627132601"/>
    <n v="0"/>
    <n v="0"/>
    <s v=""/>
    <s v=""/>
    <n v="0"/>
    <n v="0.16304448922213866"/>
    <n v="-0.81359200121847197"/>
    <n v="-0.96267170826608894"/>
    <n v="38.986170545304596"/>
    <n v="0.25189648773930318"/>
    <x v="0"/>
    <s v="N"/>
  </r>
  <r>
    <x v="3"/>
    <x v="3"/>
    <s v="MEA"/>
    <s v="EGYPT"/>
    <s v="EG"/>
    <s v="EGYPT"/>
    <s v="Local"/>
    <s v="N"/>
    <s v="DDP"/>
    <s v="EG- 6TH OF OCTOBER"/>
    <n v="43921"/>
    <x v="2"/>
    <n v="2020"/>
    <n v="2020540587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9.1999999999999993"/>
    <n v="298.90575000000001"/>
    <n v="32.489755434782616"/>
    <s v="EGP"/>
    <n v="1"/>
    <n v="298.36552"/>
    <n v="-147.58745999999999"/>
    <n v="-14.76919"/>
    <n v="-7.36897"/>
    <n v="0"/>
    <n v="0"/>
    <n v="0"/>
    <s v=""/>
    <n v="-0.88466999999999996"/>
    <n v="5.0298100000000003"/>
    <n v="-165.58047999999999"/>
    <n v="-153.19344680466889"/>
    <n v="-171.1864668046689"/>
    <n v="-9.67136"/>
    <n v="-8.3539582659208875"/>
    <n v="-15.401300000000001"/>
    <n v="-13.642029840406359"/>
    <n v="-2.8374899999999998"/>
    <n v="-3.2885176313298086"/>
    <n v="-25.284505737657057"/>
    <n v="0"/>
    <n v="0"/>
    <n v="0"/>
    <n v="0"/>
    <n v="0"/>
    <n v="0.16304448922213866"/>
    <n v="-1.5000093008436755"/>
    <n v="-1.7748656745587208"/>
    <n v="100.65991178311533"/>
    <n v="0.33676137639746084"/>
    <x v="0"/>
    <s v="N"/>
  </r>
  <r>
    <x v="74"/>
    <x v="72"/>
    <s v="MEA"/>
    <s v="EGYPT"/>
    <s v="EG"/>
    <s v="EGYPT"/>
    <s v="Local"/>
    <s v="N"/>
    <s v="DDP"/>
    <s v="EG- 10TH OF RAMADAN"/>
    <n v="43915"/>
    <x v="2"/>
    <n v="2020"/>
    <n v="2020540538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6.04"/>
    <n v="166.19900000000001"/>
    <n v="27.516390728476821"/>
    <s v="EGP"/>
    <n v="1"/>
    <n v="159.27303000000001"/>
    <n v="-103.56913"/>
    <n v="0"/>
    <n v="-0.55567999999999995"/>
    <n v="0"/>
    <n v="0"/>
    <n v="0"/>
    <s v=""/>
    <n v="-0.31631999999999999"/>
    <n v="3.5170499999999998"/>
    <n v="-100.92408"/>
    <n v="-107.50311718394529"/>
    <n v="-104.85806718394529"/>
    <n v="-6.4206899999999996"/>
    <n v="-5.5460841389851661"/>
    <n v="-6.9164599999999998"/>
    <n v="-6.1264019082789742"/>
    <n v="-1.44329"/>
    <n v="-1.6727053177709876"/>
    <n v="-13.345191365035127"/>
    <n v="0"/>
    <n v="0"/>
    <n v="0"/>
    <n v="0"/>
    <n v="0"/>
    <n v="0.16304448922213866"/>
    <n v="-0.98478871490171749"/>
    <n v="-1.1652378993842036"/>
    <n v="46.830503551635388"/>
    <n v="0.28177367825098459"/>
    <x v="0"/>
    <s v="N"/>
  </r>
  <r>
    <x v="74"/>
    <x v="72"/>
    <s v="MEA"/>
    <s v="EGYPT"/>
    <s v="EG"/>
    <s v="EGYPT"/>
    <s v="Local"/>
    <s v="N"/>
    <s v="DDP"/>
    <s v="EG- 10TH OF RAMADAN"/>
    <n v="43916"/>
    <x v="2"/>
    <n v="2020"/>
    <n v="2020540557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5.1"/>
    <n v="415.20875000000001"/>
    <n v="27.497268211920531"/>
    <s v="EGP"/>
    <n v="1"/>
    <n v="398.87249000000003"/>
    <n v="-258.74288000000001"/>
    <n v="0"/>
    <n v="-1.3882399999999999"/>
    <n v="0"/>
    <n v="0"/>
    <n v="0"/>
    <s v=""/>
    <n v="-0.79025000000000001"/>
    <n v="8.7865199999999994"/>
    <n v="-252.13485000000003"/>
    <n v="-268.57101289883866"/>
    <n v="-261.96298289883867"/>
    <n v="-16.040569999999999"/>
    <n v="-13.85557484589371"/>
    <n v="-17.279129999999999"/>
    <n v="-15.30535779942347"/>
    <n v="-3.6057199999999998"/>
    <n v="-4.1788601170888766"/>
    <n v="-33.339792762406056"/>
    <n v="0"/>
    <n v="0"/>
    <n v="0"/>
    <n v="0"/>
    <n v="0"/>
    <n v="0.16304448922213866"/>
    <n v="-2.4619717872542934"/>
    <n v="-2.9130947484605092"/>
    <n v="116.99287959029476"/>
    <n v="0.28176882011830134"/>
    <x v="0"/>
    <s v="N"/>
  </r>
  <r>
    <x v="39"/>
    <x v="37"/>
    <s v="MEA"/>
    <s v="EGYPT"/>
    <s v="EG"/>
    <s v="EGYPT"/>
    <s v="Local"/>
    <s v="N"/>
    <s v="DDP"/>
    <s v="EG- CAIRO"/>
    <n v="43907"/>
    <x v="2"/>
    <n v="2020"/>
    <n v="2020540445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3.54"/>
    <n v="132.9"/>
    <n v="37.542372881355931"/>
    <s v="EGP"/>
    <n v="1"/>
    <n v="131.94"/>
    <n v="-58.262070000000001"/>
    <n v="-10.49512"/>
    <n v="-3.6390400000000001"/>
    <n v="0"/>
    <n v="0"/>
    <n v="0"/>
    <s v=""/>
    <n v="2.8176800000000002"/>
    <n v="1.2475000000000001"/>
    <n v="-68.331050000000005"/>
    <n v="-60.475106227012077"/>
    <n v="-70.544086227012073"/>
    <n v="-10.1091"/>
    <n v="-8.7320707228374115"/>
    <n v="-8.2888500000000001"/>
    <n v="-7.3420256109972692"/>
    <n v="-1.61812"/>
    <n v="-1.8753250758971451"/>
    <n v="-17.949421409731826"/>
    <n v="0"/>
    <n v="0"/>
    <n v="0"/>
    <n v="0"/>
    <n v="0"/>
    <n v="0.16304448922213866"/>
    <n v="-0.57717749184637079"/>
    <n v="-0.68293744434107295"/>
    <n v="43.723554918915035"/>
    <n v="0.32899589856218986"/>
    <x v="0"/>
    <s v="N"/>
  </r>
  <r>
    <x v="39"/>
    <x v="37"/>
    <s v="MEA"/>
    <s v="EGYPT"/>
    <s v="EG"/>
    <s v="EGYPT"/>
    <s v="Local"/>
    <s v="N"/>
    <s v="DDP"/>
    <s v="EG- CAIRO"/>
    <n v="43907"/>
    <x v="2"/>
    <n v="2020"/>
    <n v="2020540446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3.92"/>
    <n v="147"/>
    <n v="37.5"/>
    <s v="EGP"/>
    <n v="1"/>
    <n v="143.1"/>
    <n v="-64.171719999999993"/>
    <n v="-11.43683"/>
    <n v="-4.0133799999999997"/>
    <n v="0"/>
    <n v="0"/>
    <n v="0"/>
    <s v=""/>
    <n v="2.5426700000000002"/>
    <n v="1.50146"/>
    <n v="-75.577799999999996"/>
    <n v="-66.609229362603756"/>
    <n v="-78.015309362603759"/>
    <n v="-10.457839999999999"/>
    <n v="-9.0333064751677199"/>
    <n v="-9.2215100000000003"/>
    <n v="-8.168149090895291"/>
    <n v="-1.7962899999999999"/>
    <n v="-2.081815737141425"/>
    <n v="-19.283271303204437"/>
    <n v="0"/>
    <n v="0"/>
    <n v="0"/>
    <n v="0"/>
    <n v="0"/>
    <n v="0.16304448922213866"/>
    <n v="-0.63913439775078351"/>
    <n v="-0.75624711350762885"/>
    <n v="48.945172220684178"/>
    <n v="0.33296035524274953"/>
    <x v="0"/>
    <s v="N"/>
  </r>
  <r>
    <x v="7"/>
    <x v="7"/>
    <s v="MEA"/>
    <s v="EGYPT"/>
    <s v="EG"/>
    <s v="EGYPT"/>
    <s v="Local"/>
    <s v="N"/>
    <s v="DDP"/>
    <s v="EG-10TH OF RAMADAN"/>
    <n v="43906"/>
    <x v="2"/>
    <n v="2020"/>
    <n v="202054044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8.58"/>
    <n v="270.36765000000003"/>
    <n v="31.511381118881122"/>
    <s v="EGP"/>
    <n v="1"/>
    <n v="268.18205999999998"/>
    <n v="-117.39663"/>
    <n v="-13.01731"/>
    <n v="-36.613939999999999"/>
    <n v="0"/>
    <n v="0"/>
    <n v="0"/>
    <s v=""/>
    <n v="45.056649999999998"/>
    <n v="-48.123899999999999"/>
    <n v="-170.09512999999998"/>
    <n v="-121.85584326034473"/>
    <n v="-174.55434326034472"/>
    <n v="-9.2044300000000003"/>
    <n v="-7.9506319774664771"/>
    <n v="-18.5398"/>
    <n v="-16.422023130201072"/>
    <n v="-3.4271199999999999"/>
    <n v="-3.9718711060419647"/>
    <n v="-28.344526213709514"/>
    <n v="0"/>
    <n v="0"/>
    <n v="0.02"/>
    <n v="-5.4073530000000005"/>
    <n v="-5.3995243795668157"/>
    <n v="0.16304448922213866"/>
    <n v="-1.3989217175259496"/>
    <n v="-1.6552551617080244"/>
    <n v="60.414000984670949"/>
    <n v="0.22345129302514907"/>
    <x v="1"/>
    <s v="N"/>
  </r>
  <r>
    <x v="7"/>
    <x v="7"/>
    <s v="MEA"/>
    <s v="EGYPT"/>
    <s v="EG"/>
    <s v="EGYPT"/>
    <s v="Local"/>
    <s v="N"/>
    <s v="DDP"/>
    <s v="EG-10TH OF RAMADAN"/>
    <n v="43906"/>
    <x v="2"/>
    <n v="2020"/>
    <n v="2020540440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7.63"/>
    <n v="240.28200000000001"/>
    <n v="31.491743119266058"/>
    <s v="EGP"/>
    <n v="1"/>
    <n v="238.30534"/>
    <n v="-123.71378"/>
    <n v="-8.1870700000000003"/>
    <n v="-24.571850000000001"/>
    <n v="0"/>
    <n v="0"/>
    <n v="0"/>
    <s v=""/>
    <n v="37.237400000000001"/>
    <n v="-29.38522"/>
    <n v="-148.62052"/>
    <n v="-128.41294494420129"/>
    <n v="-153.3196849442013"/>
    <n v="-8.1001999999999992"/>
    <n v="-6.9968166571828947"/>
    <n v="-11.084680000000001"/>
    <n v="-9.8184916423519812"/>
    <n v="-2.0275500000000002"/>
    <n v="-2.3498352147153838"/>
    <n v="-19.165143514250261"/>
    <n v="0"/>
    <n v="0"/>
    <n v="0.02"/>
    <n v="-4.8056400000000004"/>
    <n v="-4.7986825234863471"/>
    <n v="0.16304448922213866"/>
    <n v="-1.2440294527649178"/>
    <n v="-1.4719809887916346"/>
    <n v="61.526508029270467"/>
    <n v="0.25605958011532476"/>
    <x v="1"/>
    <s v="N"/>
  </r>
  <r>
    <x v="7"/>
    <x v="7"/>
    <s v="MEA"/>
    <s v="EGYPT"/>
    <s v="EG"/>
    <s v="EGYPT"/>
    <s v="Local"/>
    <s v="N"/>
    <s v="DDP"/>
    <s v="EG-10TH OF RAMADAN"/>
    <n v="43906"/>
    <x v="2"/>
    <n v="2020"/>
    <n v="2020540440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0.67"/>
    <n v="21.408000000000001"/>
    <n v="31.952238805970151"/>
    <s v="EGP"/>
    <n v="1"/>
    <n v="20.90915"/>
    <n v="-12.574719999999999"/>
    <n v="-1.42899"/>
    <n v="-0.14409"/>
    <n v="0"/>
    <n v="-0.79820999999999998"/>
    <n v="0"/>
    <s v=""/>
    <n v="2.3679399999999999"/>
    <n v="-0.48815999999999998"/>
    <n v="-13.066230000000001"/>
    <n v="-13.052360271012226"/>
    <n v="-13.543870271012226"/>
    <n v="-0.71538999999999997"/>
    <n v="-0.61794186172959575"/>
    <n v="-1.2410300000000001"/>
    <n v="-1.099268782040445"/>
    <n v="-0.32107000000000002"/>
    <n v="-0.37210504914239761"/>
    <n v="-2.0893156929124386"/>
    <n v="0"/>
    <n v="0"/>
    <n v="0.02"/>
    <n v="-0.42816000000000004"/>
    <n v="-0.42754012145227577"/>
    <n v="0.16304448922213866"/>
    <n v="-0.10923980777883291"/>
    <n v="-0.12925652195155904"/>
    <n v="5.2180173926715021"/>
    <n v="0.24374147013600064"/>
    <x v="1"/>
    <s v="N"/>
  </r>
  <r>
    <x v="7"/>
    <x v="7"/>
    <s v="MEA"/>
    <s v="EGYPT"/>
    <s v="EG"/>
    <s v="EGYPT"/>
    <s v="Local"/>
    <s v="N"/>
    <s v="DDP"/>
    <s v="EG-10TH OF RAMADAN"/>
    <n v="43907"/>
    <x v="2"/>
    <n v="2020"/>
    <n v="2020540444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7.15"/>
    <n v="225.16200000000001"/>
    <n v="31.49118881118881"/>
    <s v="EGP"/>
    <n v="1"/>
    <n v="223.42236"/>
    <n v="-97.767849999999996"/>
    <n v="-10.840820000000001"/>
    <n v="-30.492080000000001"/>
    <n v="0"/>
    <n v="0"/>
    <n v="0"/>
    <s v=""/>
    <n v="37.523130000000002"/>
    <n v="-40.077509999999997"/>
    <n v="-141.65512999999999"/>
    <n v="-101.48148039258788"/>
    <n v="-145.36876039258789"/>
    <n v="-7.6556899999999999"/>
    <n v="-6.6128563880186313"/>
    <n v="-15.439579999999999"/>
    <n v="-13.675937166560043"/>
    <n v="-2.8538899999999998"/>
    <n v="-3.3075244610116079"/>
    <n v="-23.596318015590281"/>
    <n v="0"/>
    <n v="0"/>
    <n v="0.02"/>
    <n v="-4.5032399999999999"/>
    <n v="-4.4967203300839547"/>
    <n v="0.16304448922213866"/>
    <n v="-1.1657680979382914"/>
    <n v="-1.3793793014233537"/>
    <n v="50.320821960314525"/>
    <n v="0.22348718682688254"/>
    <x v="1"/>
    <s v="N"/>
  </r>
  <r>
    <x v="7"/>
    <x v="7"/>
    <s v="MEA"/>
    <s v="EGYPT"/>
    <s v="EG"/>
    <s v="EGYPT"/>
    <s v="Local"/>
    <s v="N"/>
    <s v="DDP"/>
    <s v="EG-10TH OF RAMADAN"/>
    <n v="43907"/>
    <x v="2"/>
    <n v="2020"/>
    <n v="2020540444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1.3"/>
    <n v="40.792499999999997"/>
    <n v="31.378846153846151"/>
    <s v="EGP"/>
    <n v="1"/>
    <n v="40.477139999999999"/>
    <n v="-21.002800000000001"/>
    <n v="-1.38991"/>
    <n v="-4.1715400000000002"/>
    <n v="0"/>
    <n v="0"/>
    <n v="0"/>
    <s v=""/>
    <n v="6.3217600000000003"/>
    <n v="-4.9886999999999997"/>
    <n v="-25.231189999999998"/>
    <n v="-21.800573873614329"/>
    <n v="-26.02896387361433"/>
    <n v="-1.3891500000000001"/>
    <n v="-1.199924428943189"/>
    <n v="-1.8818299999999999"/>
    <n v="-1.6668710442996304"/>
    <n v="-0.34421000000000002"/>
    <n v="-0.39892322224220472"/>
    <n v="-3.2657186954850239"/>
    <n v="0"/>
    <n v="0"/>
    <n v="0.02"/>
    <n v="-0.81584999999999996"/>
    <n v="-0.81466883428353687"/>
    <n v="0.16304448922213866"/>
    <n v="-0.21195783598878026"/>
    <n v="-0.25079623662242795"/>
    <n v="10.432352359994677"/>
    <n v="0.25574192216693459"/>
    <x v="1"/>
    <s v="N"/>
  </r>
  <r>
    <x v="7"/>
    <x v="7"/>
    <s v="MEA"/>
    <s v="EGYPT"/>
    <s v="EG"/>
    <s v="EGYPT"/>
    <s v="Local"/>
    <s v="N"/>
    <s v="DDP"/>
    <s v="EG-10TH OF RAMADAN"/>
    <n v="43907"/>
    <x v="2"/>
    <n v="2020"/>
    <n v="202054045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85"/>
    <n v="89.645849999999996"/>
    <n v="31.454684210526313"/>
    <s v="EGP"/>
    <n v="1"/>
    <n v="88.954939999999993"/>
    <n v="-38.925229999999999"/>
    <n v="-4.31616"/>
    <n v="-12.140090000000001"/>
    <n v="0"/>
    <n v="0"/>
    <n v="0"/>
    <s v=""/>
    <n v="14.939439999999999"/>
    <n v="-15.956440000000001"/>
    <n v="-56.398479999999999"/>
    <n v="-40.40377245712137"/>
    <n v="-57.87702245712137"/>
    <n v="-3.0480299999999998"/>
    <n v="-2.6328370997744721"/>
    <n v="-6.1471099999999996"/>
    <n v="-5.4449337427529061"/>
    <n v="-1.13625"/>
    <n v="-1.3168603796307634"/>
    <n v="-9.3946312221581429"/>
    <n v="0"/>
    <n v="0"/>
    <n v="0.02"/>
    <n v="-1.7929169999999999"/>
    <n v="-1.7903212629247238"/>
    <n v="0.16304448922213866"/>
    <n v="-0.46467679428309516"/>
    <n v="-0.54982251874916899"/>
    <n v="20.034052539046588"/>
    <n v="0.22347997747856246"/>
    <x v="1"/>
    <s v="N"/>
  </r>
  <r>
    <x v="7"/>
    <x v="7"/>
    <s v="MEA"/>
    <s v="EGYPT"/>
    <s v="EG"/>
    <s v="EGYPT"/>
    <s v="Local"/>
    <s v="N"/>
    <s v="DDP"/>
    <s v="EG-10TH OF RAMADAN"/>
    <n v="43907"/>
    <x v="2"/>
    <n v="2020"/>
    <n v="2020540457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1.1499999999999999"/>
    <n v="36.212400000000002"/>
    <n v="31.489043478260875"/>
    <s v="EGP"/>
    <n v="1"/>
    <n v="35.933309999999999"/>
    <n v="-18.644639999999999"/>
    <n v="-1.2338499999999999"/>
    <n v="-3.7031700000000001"/>
    <n v="0"/>
    <n v="0"/>
    <n v="0"/>
    <s v=""/>
    <n v="5.6119700000000003"/>
    <n v="-4.4285800000000002"/>
    <n v="-22.39827"/>
    <n v="-19.352841129132528"/>
    <n v="-23.10647112913253"/>
    <n v="-1.2220500000000001"/>
    <n v="-1.055586256624572"/>
    <n v="-1.67055"/>
    <n v="-1.479725279677095"/>
    <n v="-0.30558000000000002"/>
    <n v="-0.3541528667173322"/>
    <n v="-2.8894644030189993"/>
    <n v="0"/>
    <n v="0"/>
    <n v="0.02"/>
    <n v="-0.72424800000000011"/>
    <n v="-0.72319945319872914"/>
    <n v="0.16304448922213866"/>
    <n v="-0.18750116260545943"/>
    <n v="-0.2218582093198401"/>
    <n v="9.271406805329903"/>
    <n v="0.2560285097184915"/>
    <x v="1"/>
    <s v="N"/>
  </r>
  <r>
    <x v="7"/>
    <x v="7"/>
    <s v="MEA"/>
    <s v="EGYPT"/>
    <s v="EG"/>
    <s v="EGYPT"/>
    <s v="Local"/>
    <s v="N"/>
    <s v="DDP"/>
    <s v="EG-10TH OF RAMADAN"/>
    <n v="43908"/>
    <x v="2"/>
    <n v="2020"/>
    <n v="2020540461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2.04"/>
    <n v="385.18400000000003"/>
    <n v="31.992026578073094"/>
    <s v="EGP"/>
    <n v="1"/>
    <n v="376.38123000000002"/>
    <n v="-226.25092000000001"/>
    <n v="-25.711099999999998"/>
    <n v="-2.5925199999999999"/>
    <n v="0"/>
    <n v="-14.36195"/>
    <n v="0"/>
    <s v=""/>
    <n v="42.605110000000003"/>
    <n v="-8.7833000000000006"/>
    <n v="-235.09468000000001"/>
    <n v="-234.84487284710639"/>
    <n v="-243.68863284710639"/>
    <n v="-12.837960000000001"/>
    <n v="-11.089214139434548"/>
    <n v="-22.327359999999999"/>
    <n v="-19.776935153363372"/>
    <n v="-5.7756699999999999"/>
    <n v="-6.6937302431876891"/>
    <n v="-37.559879535985608"/>
    <n v="0"/>
    <n v="0"/>
    <n v="0.02"/>
    <n v="-7.7036800000000003"/>
    <n v="-7.6925268190150122"/>
    <n v="0.16304448922213866"/>
    <n v="-1.9630556502345493"/>
    <n v="-2.3227589914877171"/>
    <n v="93.920201806405302"/>
    <n v="0.24383204340368575"/>
    <x v="1"/>
    <s v="N"/>
  </r>
  <r>
    <x v="7"/>
    <x v="7"/>
    <s v="MEA"/>
    <s v="EGYPT"/>
    <s v="EG"/>
    <s v="EGYPT"/>
    <s v="Local"/>
    <s v="N"/>
    <s v="DDP"/>
    <s v="EG-10TH OF RAMADAN"/>
    <n v="43914"/>
    <x v="2"/>
    <n v="2020"/>
    <n v="202054054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75"/>
    <n v="20.125800000000002"/>
    <n v="26.834400000000002"/>
    <s v="EGP"/>
    <n v="1"/>
    <n v="19.749790000000001"/>
    <n v="-11.56038"/>
    <n v="-1.65445"/>
    <n v="-0.47012999999999999"/>
    <n v="0"/>
    <n v="0"/>
    <n v="0"/>
    <s v=""/>
    <n v="-0.22858999999999999"/>
    <n v="0.42768"/>
    <n v="-13.48587"/>
    <n v="-11.999491410528769"/>
    <n v="-13.924981410528769"/>
    <n v="-0.82694000000000001"/>
    <n v="-0.71429687742164683"/>
    <n v="-1.3718699999999999"/>
    <n v="-1.215163101631568"/>
    <n v="-0.25461"/>
    <n v="-0.29508103080993503"/>
    <n v="-2.2245410098631502"/>
    <n v="0"/>
    <n v="0"/>
    <n v="0.01"/>
    <n v="-0.20125800000000002"/>
    <n v="-0.20096662407334201"/>
    <n v="0.16304448922213866"/>
    <n v="-0.12228336691660399"/>
    <n v="-0.14469013651293922"/>
    <n v="3.630620819021801"/>
    <n v="0.18039634792265652"/>
    <x v="1"/>
    <s v="N"/>
  </r>
  <r>
    <x v="7"/>
    <x v="7"/>
    <s v="MEA"/>
    <s v="EGYPT"/>
    <s v="EG"/>
    <s v="EGYPT"/>
    <s v="Local"/>
    <s v="N"/>
    <s v="DDP"/>
    <s v="EG-10TH OF RAMADAN"/>
    <n v="43914"/>
    <x v="2"/>
    <n v="2020"/>
    <n v="202054054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59"/>
    <n v="123.652"/>
    <n v="26.93943355119826"/>
    <s v="EGP"/>
    <n v="1"/>
    <n v="121.42476000000001"/>
    <n v="-64.408000000000001"/>
    <n v="-7.3723900000000002"/>
    <n v="-2.3679100000000002"/>
    <n v="0"/>
    <n v="0"/>
    <n v="0"/>
    <s v=""/>
    <n v="-10.15316"/>
    <n v="4.6297800000000002"/>
    <n v="-79.671679999999995"/>
    <n v="-66.854484261705664"/>
    <n v="-82.118164261705658"/>
    <n v="-4.8713300000000004"/>
    <n v="-4.2077730039548102"/>
    <n v="-6.2958400000000001"/>
    <n v="-5.5766745112700855"/>
    <n v="-1.2432000000000001"/>
    <n v="-1.4408104061227418"/>
    <n v="-11.225257921347637"/>
    <n v="0"/>
    <n v="0"/>
    <n v="0.01"/>
    <n v="-1.2365200000000001"/>
    <n v="-1.2347297995566331"/>
    <n v="0.16304448922213866"/>
    <n v="-0.74837420552961642"/>
    <n v="-0.88550363545918798"/>
    <n v="28.188344381930886"/>
    <n v="0.22796513102845797"/>
    <x v="1"/>
    <s v="N"/>
  </r>
  <r>
    <x v="7"/>
    <x v="7"/>
    <s v="MEA"/>
    <s v="EGYPT"/>
    <s v="EG"/>
    <s v="EGYPT"/>
    <s v="Local"/>
    <s v="N"/>
    <s v="DDP"/>
    <s v="EG-10TH OF RAMADAN"/>
    <n v="43914"/>
    <x v="2"/>
    <n v="2020"/>
    <n v="2020540541"/>
    <s v="ZH"/>
    <s v="manufactured"/>
    <s v="BOPP"/>
    <s v="ZSS"/>
    <n v="18"/>
    <s v="ZSS18"/>
    <n v="1"/>
    <s v="EG"/>
    <s v="L3"/>
    <s v="FERT"/>
    <s v="20ZSS181"/>
    <s v="METALLIZED"/>
    <s v="VALUE ADDED"/>
    <s v="ALIMENTARY PACKING"/>
    <s v="FLEXIBLE PACKAGING"/>
    <s v="MID &amp; STD BARRIER METAL FILMS"/>
    <n v="8.7899999999999991"/>
    <n v="285.64249999999998"/>
    <n v="32.496302616609782"/>
    <s v="EGP"/>
    <n v="1"/>
    <n v="278.61318"/>
    <n v="-159.79592"/>
    <n v="-21.313939999999999"/>
    <n v="-2.0852200000000001"/>
    <n v="0"/>
    <n v="-10.51004"/>
    <n v="0"/>
    <s v=""/>
    <n v="27.849430000000002"/>
    <n v="-7.24641"/>
    <n v="-173.10209999999998"/>
    <n v="-165.86563499448482"/>
    <n v="-179.17181499448481"/>
    <n v="-9.7240800000000007"/>
    <n v="-8.3994969160982507"/>
    <n v="-18.22616"/>
    <n v="-16.144209813198934"/>
    <n v="-4.7444100000000002"/>
    <n v="-5.4985483421113237"/>
    <n v="-30.042255071408508"/>
    <n v="0"/>
    <n v="0"/>
    <n v="0.02"/>
    <n v="-5.7128499999999995"/>
    <n v="-5.704579089215791"/>
    <n v="0.16304448922213866"/>
    <n v="-1.4331610602625986"/>
    <n v="-1.6957683999316473"/>
    <n v="69.028082444959225"/>
    <n v="0.24165900538245963"/>
    <x v="1"/>
    <s v="N"/>
  </r>
  <r>
    <x v="7"/>
    <x v="7"/>
    <s v="MEA"/>
    <s v="EGYPT"/>
    <s v="EG"/>
    <s v="EGYPT"/>
    <s v="Local"/>
    <s v="N"/>
    <s v="DDP"/>
    <s v="EG-10TH OF RAMADAN"/>
    <n v="43914"/>
    <x v="2"/>
    <n v="2020"/>
    <n v="2020540541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92"/>
    <n v="125.504"/>
    <n v="32.016326530612247"/>
    <s v="EGP"/>
    <n v="1"/>
    <n v="122.46604000000001"/>
    <n v="-73.719049999999996"/>
    <n v="-8.3774200000000008"/>
    <n v="-0.84472000000000003"/>
    <n v="0"/>
    <n v="-4.6795299999999997"/>
    <n v="0"/>
    <s v=""/>
    <n v="13.881970000000001"/>
    <n v="-2.86185"/>
    <n v="-76.6006"/>
    <n v="-76.519206744703965"/>
    <n v="-79.400756744703969"/>
    <n v="-4.1681400000000002"/>
    <n v="-3.6003692972359098"/>
    <n v="-7.2749199999999998"/>
    <n v="-6.443915495871714"/>
    <n v="-1.88191"/>
    <n v="-2.1810452955167703"/>
    <n v="-12.225330088624393"/>
    <n v="0"/>
    <n v="0"/>
    <n v="0.02"/>
    <n v="-2.5100800000000003"/>
    <n v="-2.506445973596152"/>
    <n v="0.16304448922213866"/>
    <n v="-0.63913439775078351"/>
    <n v="-0.75624711350762885"/>
    <n v="30.615220079567866"/>
    <n v="0.24393820180685766"/>
    <x v="1"/>
    <s v="N"/>
  </r>
  <r>
    <x v="7"/>
    <x v="7"/>
    <s v="MEA"/>
    <s v="EGYPT"/>
    <s v="EG"/>
    <s v="EGYPT"/>
    <s v="Local"/>
    <s v="N"/>
    <s v="DDP"/>
    <s v="EG-10TH OF RAMADAN"/>
    <n v="43915"/>
    <x v="2"/>
    <n v="2020"/>
    <n v="2020540542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0.33"/>
    <n v="330.68799999999999"/>
    <n v="32.012391093901257"/>
    <s v="EGP"/>
    <n v="1"/>
    <n v="322.81768"/>
    <n v="-194.24086"/>
    <n v="-22.07349"/>
    <n v="-2.2257400000000001"/>
    <n v="0"/>
    <n v="-12.32999"/>
    <n v="0"/>
    <s v=""/>
    <n v="36.577289999999998"/>
    <n v="-7.54061"/>
    <n v="-201.83339999999998"/>
    <n v="-201.61893736570261"/>
    <n v="-209.21147736570262"/>
    <n v="-10.98348"/>
    <n v="-9.4873454751531057"/>
    <n v="-19.167339999999999"/>
    <n v="-16.977880064748717"/>
    <n v="-4.9578300000000004"/>
    <n v="-5.7458920976411783"/>
    <n v="-32.211117637542998"/>
    <n v="0"/>
    <n v="0"/>
    <n v="0.02"/>
    <n v="-6.6137600000000001"/>
    <n v="-6.6041847759160204"/>
    <n v="0.16304448922213866"/>
    <n v="-1.6842495736646923"/>
    <n v="-1.992865480238216"/>
    <n v="80.668354740600122"/>
    <n v="0.24394097983779311"/>
    <x v="1"/>
    <s v="N"/>
  </r>
  <r>
    <x v="7"/>
    <x v="7"/>
    <s v="MEA"/>
    <s v="EGYPT"/>
    <s v="EG"/>
    <s v="EGYPT"/>
    <s v="Local"/>
    <s v="N"/>
    <s v="DDP"/>
    <s v="EG-10TH OF RAMADAN"/>
    <n v="43916"/>
    <x v="2"/>
    <n v="2020"/>
    <n v="2020540558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.8"/>
    <n v="49.543999999999997"/>
    <n v="27.524444444444441"/>
    <s v="EGP"/>
    <n v="1"/>
    <n v="48.74344"/>
    <n v="-26.560459999999999"/>
    <n v="-4.4939299999999998"/>
    <n v="-1.47689"/>
    <n v="0"/>
    <n v="0"/>
    <n v="0"/>
    <s v=""/>
    <n v="-1.7164699999999999"/>
    <n v="1.1946099999999999"/>
    <n v="-33.053139999999999"/>
    <n v="-27.569336962080222"/>
    <n v="-34.062016962080222"/>
    <n v="-1.9706900000000001"/>
    <n v="-1.7022489096742994"/>
    <n v="-3.4605700000000001"/>
    <n v="-3.0652736590297596"/>
    <n v="-0.64546999999999999"/>
    <n v="-0.74806941187262388"/>
    <n v="-5.5155919805766835"/>
    <n v="0"/>
    <n v="0"/>
    <n v="0.01"/>
    <n v="-0.49543999999999999"/>
    <n v="-0.49472271527540052"/>
    <n v="0.16304448922213866"/>
    <n v="-0.29348008059984959"/>
    <n v="-0.34725632763105413"/>
    <n v="9.1244120144366363"/>
    <n v="0.18416785109067974"/>
    <x v="1"/>
    <s v="N"/>
  </r>
  <r>
    <x v="7"/>
    <x v="7"/>
    <s v="MEA"/>
    <s v="EGYPT"/>
    <s v="EG"/>
    <s v="EGYPT"/>
    <s v="Local"/>
    <s v="N"/>
    <s v="DDP"/>
    <s v="EG-10TH OF RAMADAN"/>
    <n v="43916"/>
    <x v="2"/>
    <n v="2020"/>
    <n v="202054055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62"/>
    <n v="43.810200000000002"/>
    <n v="27.043333333333333"/>
    <s v="EGP"/>
    <n v="1"/>
    <n v="43.105649999999997"/>
    <n v="-25.16479"/>
    <n v="-3.6014300000000001"/>
    <n v="-1.02339"/>
    <n v="0"/>
    <n v="0"/>
    <n v="0"/>
    <s v=""/>
    <n v="-0.49763000000000002"/>
    <n v="0.93098000000000003"/>
    <n v="-29.356259999999999"/>
    <n v="-26.120653598995904"/>
    <n v="-30.312123598995903"/>
    <n v="-1.7843800000000001"/>
    <n v="-1.5413174621298258"/>
    <n v="-2.9846499999999998"/>
    <n v="-2.6437173721159146"/>
    <n v="-0.55320999999999998"/>
    <n v="-0.64114440538220874"/>
    <n v="-4.8261792396279493"/>
    <n v="0"/>
    <n v="0"/>
    <n v="0.01"/>
    <n v="-0.43810200000000005"/>
    <n v="-0.43746772769171555"/>
    <n v="0.16304448922213866"/>
    <n v="-0.26413207253986465"/>
    <n v="-0.31253069486794871"/>
    <n v="7.9218987388164859"/>
    <n v="0.18082315850684283"/>
    <x v="1"/>
    <s v="N"/>
  </r>
  <r>
    <x v="7"/>
    <x v="7"/>
    <s v="MEA"/>
    <s v="EGYPT"/>
    <s v="EG"/>
    <s v="EGYPT"/>
    <s v="Local"/>
    <s v="N"/>
    <s v="DDP"/>
    <s v="EG-10TH OF RAMADAN"/>
    <n v="43916"/>
    <x v="2"/>
    <n v="2020"/>
    <n v="2020540558"/>
    <s v="ZH"/>
    <s v="manufactured"/>
    <s v="BOPP"/>
    <s v="ZSS"/>
    <n v="18"/>
    <s v="ZSS18"/>
    <n v="1"/>
    <s v="EG"/>
    <s v="L3"/>
    <s v="FERT"/>
    <s v="20ZSS181"/>
    <s v="METALLIZED"/>
    <s v="VALUE ADDED"/>
    <s v="ALIMENTARY PACKING"/>
    <s v="FLEXIBLE PACKAGING"/>
    <s v="MID &amp; STD BARRIER METAL FILMS"/>
    <n v="0.31"/>
    <n v="9.9124999999999996"/>
    <n v="31.975806451612904"/>
    <s v="EGP"/>
    <n v="1"/>
    <n v="9.6907099999999993"/>
    <n v="-5.5453099999999997"/>
    <n v="-0.73965000000000003"/>
    <n v="-7.2359999999999994E-2"/>
    <n v="0"/>
    <n v="-0.36473"/>
    <n v="0"/>
    <s v=""/>
    <n v="0.96643999999999997"/>
    <n v="-0.25147000000000003"/>
    <n v="-6.0070799999999993"/>
    <n v="-5.7559439839970041"/>
    <n v="-6.2177139839970046"/>
    <n v="-0.33745000000000003"/>
    <n v="-0.29148364002942745"/>
    <n v="-0.63249"/>
    <n v="-0.56024150258475702"/>
    <n v="-0.16464000000000001"/>
    <n v="-0.19081002675679554"/>
    <n v="-1.0425351693709801"/>
    <n v="0"/>
    <n v="0"/>
    <n v="0.02"/>
    <n v="-0.19825000000000001"/>
    <n v="-0.19796297897494783"/>
    <n v="0.16304448922213866"/>
    <n v="-5.0543791658862983E-2"/>
    <n v="-5.9805256425348202E-2"/>
    <n v="2.3944826112317186"/>
    <n v="0.2415619279931116"/>
    <x v="1"/>
    <s v="N"/>
  </r>
  <r>
    <x v="7"/>
    <x v="7"/>
    <s v="MEA"/>
    <s v="EGYPT"/>
    <s v="EG"/>
    <s v="EGYPT"/>
    <s v="Local"/>
    <s v="N"/>
    <s v="DDP"/>
    <s v="EG-10TH OF RAMADAN"/>
    <n v="43916"/>
    <x v="2"/>
    <n v="2020"/>
    <n v="2020540558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8.39"/>
    <n v="268.44799999999998"/>
    <n v="31.996185935637659"/>
    <s v="EGP"/>
    <n v="1"/>
    <n v="262.38932999999997"/>
    <n v="-157.68208000000001"/>
    <n v="-17.918949999999999"/>
    <n v="-1.8068200000000001"/>
    <n v="0"/>
    <n v="-10.00933"/>
    <n v="0"/>
    <s v=""/>
    <n v="29.69294"/>
    <n v="-6.1213699999999998"/>
    <n v="-163.84561000000002"/>
    <n v="-163.6715025418118"/>
    <n v="-169.83503254181181"/>
    <n v="-8.9451999999999998"/>
    <n v="-7.726713459153161"/>
    <n v="-15.56105"/>
    <n v="-13.783531808876871"/>
    <n v="-4.0255000000000001"/>
    <n v="-4.6653654197611782"/>
    <n v="-26.175610687791213"/>
    <n v="0"/>
    <n v="0"/>
    <n v="0.02"/>
    <n v="-5.3689599999999995"/>
    <n v="-5.3611869639209875"/>
    <n v="0.16304448922213866"/>
    <n v="-1.3679432645737435"/>
    <n v="-1.6186003271247469"/>
    <n v="65.457569479351207"/>
    <n v="0.24383705402666889"/>
    <x v="1"/>
    <s v="N"/>
  </r>
  <r>
    <x v="7"/>
    <x v="7"/>
    <s v="MEA"/>
    <s v="EGYPT"/>
    <s v="EG"/>
    <s v="EGYPT"/>
    <s v="Local"/>
    <s v="N"/>
    <s v="DDP"/>
    <s v="EG-10TH OF RAMADAN"/>
    <n v="43919"/>
    <x v="2"/>
    <n v="2020"/>
    <n v="202054057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9.11"/>
    <n v="785.88630000000001"/>
    <n v="26.997124699416009"/>
    <s v="EGP"/>
    <n v="1"/>
    <n v="772.11715000000004"/>
    <n v="-451.41698000000002"/>
    <n v="-64.603909999999999"/>
    <n v="-18.358080000000001"/>
    <n v="0"/>
    <n v="0"/>
    <n v="0"/>
    <s v=""/>
    <n v="-8.9259199999999996"/>
    <n v="16.6999"/>
    <n v="-526.60499000000004"/>
    <n v="-468.56367819023575"/>
    <n v="-543.75168819023577"/>
    <n v="-32.091099999999997"/>
    <n v="-27.719752972435494"/>
    <n v="-53.546340000000001"/>
    <n v="-47.429812296659676"/>
    <n v="-9.9276999999999997"/>
    <n v="-11.505737989756067"/>
    <n v="-86.655303258851248"/>
    <n v="0"/>
    <n v="0"/>
    <n v="0.01"/>
    <n v="-7.8588630000000004"/>
    <n v="-7.8474851492357907"/>
    <n v="0.16304448922213866"/>
    <n v="-4.7462250812564566"/>
    <n v="-5.6159064985222145"/>
    <n v="142.01591690315502"/>
    <n v="0.18070796870126762"/>
    <x v="1"/>
    <s v="N"/>
  </r>
  <r>
    <x v="75"/>
    <x v="73"/>
    <s v="MEA"/>
    <s v="EGYPT"/>
    <s v="EG"/>
    <s v="EGYPT"/>
    <s v="Local"/>
    <s v="N"/>
    <s v="DDP"/>
    <s v="EG- 10TH OF RAMADAN"/>
    <n v="43895"/>
    <x v="2"/>
    <n v="2020"/>
    <n v="2020540399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2.52"/>
    <n v="93.944500000000005"/>
    <n v="37.279563492063495"/>
    <s v="EGP"/>
    <n v="1"/>
    <n v="92.859499999999997"/>
    <n v="-42.332329999999999"/>
    <n v="-7.5083900000000003"/>
    <n v="-2.6338499999999998"/>
    <n v="0"/>
    <n v="0"/>
    <n v="0"/>
    <s v=""/>
    <n v="2.7547100000000002"/>
    <n v="0.57772999999999997"/>
    <n v="-49.142129999999995"/>
    <n v="-43.94028831428286"/>
    <n v="-50.750088314282863"/>
    <n v="-7.5025700000000004"/>
    <n v="-6.4805939048024346"/>
    <n v="-5.8512500000000003"/>
    <n v="-5.1828694398315536"/>
    <n v="-1.14446"/>
    <n v="-1.326375384001957"/>
    <n v="-12.989838728635945"/>
    <n v="0"/>
    <n v="0"/>
    <n v="0"/>
    <n v="0"/>
    <n v="0"/>
    <n v="0.16304448922213866"/>
    <n v="-0.41087211283978942"/>
    <n v="-0.48615885868347575"/>
    <n v="29.718414098397723"/>
    <n v="0.31634011675401669"/>
    <x v="0"/>
    <s v="N"/>
  </r>
  <r>
    <x v="4"/>
    <x v="4"/>
    <s v="MEA"/>
    <s v="EGYPT"/>
    <s v="EG"/>
    <s v="EGYPT"/>
    <s v="Local"/>
    <s v="N"/>
    <s v="DDP"/>
    <s v="EG- 6TH OF OCTOBER"/>
    <n v="43891"/>
    <x v="2"/>
    <n v="2020"/>
    <n v="202054037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7.25"/>
    <n v="231.93279999999999"/>
    <n v="31.990731034482756"/>
    <s v="EGP"/>
    <n v="1"/>
    <n v="231.45403999999999"/>
    <n v="-100.39144"/>
    <n v="-11.324479999999999"/>
    <n v="-30.791229999999999"/>
    <n v="0"/>
    <n v="0"/>
    <n v="0"/>
    <s v=""/>
    <n v="33.500900000000001"/>
    <n v="-40.337829999999997"/>
    <n v="-149.34407999999999"/>
    <n v="-104.20472527465483"/>
    <n v="-153.15736527465484"/>
    <n v="-7.6724199999999998"/>
    <n v="-6.6273074809144452"/>
    <n v="-13.31601"/>
    <n v="-11.794939763211513"/>
    <n v="-2.4786899999999998"/>
    <n v="-2.8726852843889787"/>
    <n v="-21.294932528514938"/>
    <n v="0"/>
    <n v="0"/>
    <n v="0.02"/>
    <n v="-4.6386560000000001"/>
    <n v="-4.6319402784363968"/>
    <n v="0.16304448922213866"/>
    <n v="-1.1820725468605053"/>
    <n v="-1.3986713196250791"/>
    <n v="51.449890598768739"/>
    <n v="0.2218310243258769"/>
    <x v="1"/>
    <s v="N"/>
  </r>
  <r>
    <x v="4"/>
    <x v="4"/>
    <s v="MEA"/>
    <s v="EGYPT"/>
    <s v="EG"/>
    <s v="EGYPT"/>
    <s v="Local"/>
    <s v="N"/>
    <s v="DDP"/>
    <s v="EG- 6TH OF OCTOBER"/>
    <n v="43891"/>
    <x v="2"/>
    <n v="2020"/>
    <n v="2020540378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6"/>
    <n v="85.700999999999993"/>
    <n v="32.961923076923071"/>
    <s v="EGP"/>
    <n v="1"/>
    <n v="84.24924"/>
    <n v="-51.773389999999999"/>
    <n v="-5.9679900000000004"/>
    <n v="-0.55027999999999999"/>
    <n v="0"/>
    <n v="-3.0202100000000001"/>
    <n v="0"/>
    <s v=""/>
    <n v="6.0913199999999996"/>
    <n v="-1.2798400000000001"/>
    <n v="-56.500390000000003"/>
    <n v="-53.739959118900593"/>
    <n v="-58.46695911890059"/>
    <n v="-2.7608700000000002"/>
    <n v="-2.3847931167522458"/>
    <n v="-4.7732099999999997"/>
    <n v="-4.2279725253404603"/>
    <n v="-1.2481100000000001"/>
    <n v="-1.4465008654969878"/>
    <n v="-8.0592665075896939"/>
    <n v="0"/>
    <n v="0"/>
    <n v="0.02"/>
    <n v="-1.7140199999999999"/>
    <n v="-1.7115384878821693"/>
    <n v="0.16304448922213866"/>
    <n v="-0.42391567197756053"/>
    <n v="-0.5015924732448559"/>
    <n v="16.961643412382685"/>
    <n v="0.1979165168712464"/>
    <x v="1"/>
    <s v="N"/>
  </r>
  <r>
    <x v="4"/>
    <x v="4"/>
    <s v="MEA"/>
    <s v="EGYPT"/>
    <s v="EG"/>
    <s v="EGYPT"/>
    <s v="Local"/>
    <s v="N"/>
    <s v="DDP"/>
    <s v="EG-6TH OF OCTOBER"/>
    <n v="43899"/>
    <x v="2"/>
    <n v="2020"/>
    <n v="2020540398"/>
    <s v="ZH"/>
    <s v="manufactured"/>
    <s v="BOPP"/>
    <s v="ZES"/>
    <n v="18"/>
    <s v="ZES18"/>
    <n v="1"/>
    <s v="EG"/>
    <s v="L3"/>
    <s v="FERT"/>
    <s v="20ZES181"/>
    <s v="METALLIZED"/>
    <s v="VALUE ADDED"/>
    <s v="ALIMENTARY PACKING"/>
    <s v="FLEXIBLE PACKAGING"/>
    <s v="MID &amp; STD BARRIER METAL FILMS"/>
    <n v="8.16"/>
    <n v="277.50799999999998"/>
    <n v="34.008333333333333"/>
    <s v="EGP"/>
    <n v="1"/>
    <n v="276.95800000000003"/>
    <n v="-138.90052"/>
    <n v="-19.788630000000001"/>
    <n v="-2.7156099999999999"/>
    <n v="0"/>
    <n v="-9.4642300000000006"/>
    <n v="0"/>
    <s v=""/>
    <n v="19.261559999999999"/>
    <n v="-7.9775799999999997"/>
    <n v="-159.58500999999998"/>
    <n v="-144.17654062046225"/>
    <n v="-164.86103062046226"/>
    <n v="-8.68614"/>
    <n v="-7.5029417839834371"/>
    <n v="-15.66089"/>
    <n v="-13.871967217528491"/>
    <n v="-4.0728"/>
    <n v="-4.7201838980507578"/>
    <n v="-26.095092899562687"/>
    <n v="0"/>
    <n v="0"/>
    <n v="0.02"/>
    <n v="-5.55016"/>
    <n v="-5.5421246274279774"/>
    <n v="0.16304448922213866"/>
    <n v="-1.3304430320526515"/>
    <n v="-1.5742286852607785"/>
    <n v="79.435523167286277"/>
    <n v="0.28624588540613705"/>
    <x v="1"/>
    <s v="N"/>
  </r>
  <r>
    <x v="4"/>
    <x v="4"/>
    <s v="MEA"/>
    <s v="EGYPT"/>
    <s v="EG"/>
    <s v="EGYPT"/>
    <s v="Local"/>
    <s v="N"/>
    <s v="DDP"/>
    <s v="EG-6TH OF OCTOBER"/>
    <n v="43899"/>
    <x v="2"/>
    <n v="2020"/>
    <n v="2020540404"/>
    <s v="ZH"/>
    <s v="manufactured"/>
    <s v="BOPP"/>
    <s v="ZES"/>
    <n v="18"/>
    <s v="ZES18"/>
    <n v="1"/>
    <s v="EG"/>
    <s v="L3"/>
    <s v="FERT"/>
    <s v="20ZES181"/>
    <s v="METALLIZED"/>
    <s v="VALUE ADDED"/>
    <s v="ALIMENTARY PACKING"/>
    <s v="FLEXIBLE PACKAGING"/>
    <s v="MID &amp; STD BARRIER METAL FILMS"/>
    <n v="4.0599999999999996"/>
    <n v="138.04"/>
    <n v="34"/>
    <s v="EGP"/>
    <n v="1"/>
    <n v="137.76499999999999"/>
    <n v="-69.092889999999997"/>
    <n v="-9.8434000000000008"/>
    <n v="-1.3508199999999999"/>
    <n v="0"/>
    <n v="-4.7077600000000004"/>
    <n v="0"/>
    <s v=""/>
    <n v="9.5812200000000001"/>
    <n v="-3.9682599999999999"/>
    <n v="-79.381909999999991"/>
    <n v="-71.717325908284067"/>
    <n v="-82.006345908284061"/>
    <n v="-4.3207199999999997"/>
    <n v="-3.7321653375254042"/>
    <n v="-7.7901499999999997"/>
    <n v="-6.9002914533994915"/>
    <n v="-2.0259200000000002"/>
    <n v="-2.3479461212774977"/>
    <n v="-12.980402912202393"/>
    <n v="0"/>
    <n v="0"/>
    <n v="0.02"/>
    <n v="-2.7607999999999997"/>
    <n v="-2.7568029879144307"/>
    <n v="0.16304448922213866"/>
    <n v="-0.6619606262418829"/>
    <n v="-0.7832559389900442"/>
    <n v="39.513192252609059"/>
    <n v="0.28624451066798801"/>
    <x v="1"/>
    <s v="N"/>
  </r>
  <r>
    <x v="4"/>
    <x v="4"/>
    <s v="MEA"/>
    <s v="EGYPT"/>
    <s v="EG"/>
    <s v="EGYPT"/>
    <s v="Local"/>
    <s v="N"/>
    <s v="DDP"/>
    <s v="EG- 6TH OF OCTOBER"/>
    <n v="43899"/>
    <x v="2"/>
    <n v="2020"/>
    <n v="202054040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49"/>
    <n v="94.221900000000005"/>
    <n v="26.997679083094557"/>
    <s v="EGP"/>
    <n v="1"/>
    <n v="93.24024"/>
    <n v="-50.936599999999999"/>
    <n v="-5.5427600000000004"/>
    <n v="-1.74736"/>
    <n v="0"/>
    <n v="0"/>
    <n v="0"/>
    <s v=""/>
    <n v="-6.6878900000000003"/>
    <n v="3.8472"/>
    <n v="-61.067409999999995"/>
    <n v="-52.871384347360525"/>
    <n v="-63.002194347360529"/>
    <n v="-3.75244"/>
    <n v="-3.2412946219944425"/>
    <n v="-5.02677"/>
    <n v="-4.4525687013991986"/>
    <n v="-0.98589000000000004"/>
    <n v="-1.142600202133486"/>
    <n v="-8.8364635255271278"/>
    <n v="0"/>
    <n v="0"/>
    <n v="0.01"/>
    <n v="-0.94221900000000003"/>
    <n v="-0.94085488063957823"/>
    <n v="0.16304448922213866"/>
    <n v="-0.56902526738526393"/>
    <n v="-0.67329143524021051"/>
    <n v="20.76909581123256"/>
    <n v="0.22042747823205178"/>
    <x v="1"/>
    <s v="N"/>
  </r>
  <r>
    <x v="4"/>
    <x v="4"/>
    <s v="MEA"/>
    <s v="EGYPT"/>
    <s v="EG"/>
    <s v="EGYPT"/>
    <s v="Local"/>
    <s v="N"/>
    <s v="DDP"/>
    <s v="EG- 6TH OF OCTOBER"/>
    <n v="43899"/>
    <x v="2"/>
    <n v="2020"/>
    <n v="202054040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95"/>
    <n v="187.7148"/>
    <n v="27.009323741007194"/>
    <s v="EGP"/>
    <n v="1"/>
    <n v="185.75693999999999"/>
    <n v="-101.47911000000001"/>
    <n v="-11.04264"/>
    <n v="-3.4811999999999999"/>
    <n v="0"/>
    <n v="0"/>
    <n v="0"/>
    <s v=""/>
    <n v="-13.324020000000001"/>
    <n v="7.6646299999999998"/>
    <n v="-121.66234000000001"/>
    <n v="-105.33370951414263"/>
    <n v="-125.51693951414262"/>
    <n v="-7.4758500000000003"/>
    <n v="-6.4575136177626176"/>
    <n v="-10.014659999999999"/>
    <n v="-8.8706986138523334"/>
    <n v="-1.9641599999999999"/>
    <n v="-2.2763691821831116"/>
    <n v="-17.604581413798062"/>
    <n v="0"/>
    <n v="0"/>
    <n v="0.01"/>
    <n v="-1.877148"/>
    <n v="-1.8744303155453488"/>
    <n v="0.16304448922213866"/>
    <n v="-1.1331592000938637"/>
    <n v="-1.3407952650199033"/>
    <n v="41.378053491494065"/>
    <n v="0.22043042685762693"/>
    <x v="1"/>
    <s v="N"/>
  </r>
  <r>
    <x v="4"/>
    <x v="4"/>
    <s v="MEA"/>
    <s v="EGYPT"/>
    <s v="EG"/>
    <s v="EGYPT"/>
    <s v="Local"/>
    <s v="N"/>
    <s v="DDP"/>
    <s v="EG- 6TH OF OCTOBER"/>
    <n v="43901"/>
    <x v="2"/>
    <n v="2020"/>
    <n v="202054041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53"/>
    <n v="146.28173000000001"/>
    <n v="26.452392405063293"/>
    <s v="EGP"/>
    <n v="1"/>
    <n v="145.18462"/>
    <n v="-77.635630000000006"/>
    <n v="-8.8864699999999992"/>
    <n v="-2.8542100000000001"/>
    <n v="0"/>
    <n v="0"/>
    <n v="0"/>
    <s v=""/>
    <n v="-12.23854"/>
    <n v="5.5806300000000002"/>
    <n v="-96.034220000000005"/>
    <n v="-80.584554775534173"/>
    <n v="-98.983144775534171"/>
    <n v="-5.8692799999999998"/>
    <n v="-5.0697854459976819"/>
    <n v="-7.5890199999999997"/>
    <n v="-6.7221362676813428"/>
    <n v="-1.49865"/>
    <n v="-1.7368649574773543"/>
    <n v="-13.528786671156379"/>
    <n v="0"/>
    <n v="0"/>
    <n v="0.01"/>
    <n v="-1.4628173000000002"/>
    <n v="-1.4606994724039848"/>
    <n v="0.16304448922213866"/>
    <n v="-0.9016360253984268"/>
    <n v="-1.066848606555405"/>
    <n v="31.242250474350065"/>
    <n v="0.21357588862498456"/>
    <x v="1"/>
    <s v="N"/>
  </r>
  <r>
    <x v="4"/>
    <x v="4"/>
    <s v="MEA"/>
    <s v="EGYPT"/>
    <s v="EG"/>
    <s v="EGYPT"/>
    <s v="Local"/>
    <s v="N"/>
    <s v="DDP"/>
    <s v="EG- 6TH OF OCTOBER"/>
    <n v="43905"/>
    <x v="2"/>
    <n v="2020"/>
    <n v="202054042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86"/>
    <n v="22.7529"/>
    <n v="26.456860465116279"/>
    <s v="EGP"/>
    <n v="1"/>
    <n v="22.30725"/>
    <n v="-13.31598"/>
    <n v="-1.9056999999999999"/>
    <n v="-0.54152999999999996"/>
    <n v="0"/>
    <n v="0"/>
    <n v="0"/>
    <s v=""/>
    <n v="-0.26334000000000002"/>
    <n v="0.49264000000000002"/>
    <n v="-15.533910000000001"/>
    <n v="-13.821776415028994"/>
    <n v="-16.039706415028995"/>
    <n v="-0.94120999999999999"/>
    <n v="-0.81300138341116424"/>
    <n v="-1.57918"/>
    <n v="-1.3987923541112057"/>
    <n v="-0.29263"/>
    <n v="-0.33914442498688696"/>
    <n v="-2.5509381625092571"/>
    <n v="0"/>
    <n v="0"/>
    <n v="0.01"/>
    <n v="-0.22752900000000001"/>
    <n v="-0.22719958962517481"/>
    <n v="0.16304448922213866"/>
    <n v="-0.14021826073103924"/>
    <n v="-0.16591135653483696"/>
    <n v="3.7691444763017365"/>
    <n v="0.16565556374359913"/>
    <x v="1"/>
    <s v="N"/>
  </r>
  <r>
    <x v="4"/>
    <x v="4"/>
    <s v="MEA"/>
    <s v="EGYPT"/>
    <s v="EG"/>
    <s v="EGYPT"/>
    <s v="Local"/>
    <s v="N"/>
    <s v="DDP"/>
    <s v="EG-6TH OF OCTOBER"/>
    <n v="43905"/>
    <x v="2"/>
    <n v="2020"/>
    <n v="202054042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1399999999999997"/>
    <n v="115.9144"/>
    <n v="27.99864734299517"/>
    <s v="EGP"/>
    <n v="1"/>
    <n v="114.17568"/>
    <n v="-75.360470000000007"/>
    <n v="-5.7510899999999996"/>
    <n v="-2.1599699999999999"/>
    <n v="0"/>
    <n v="0"/>
    <n v="0"/>
    <s v=""/>
    <n v="1.6583300000000001"/>
    <n v="1.11083"/>
    <n v="-80.502370000000013"/>
    <n v="-78.222974716956628"/>
    <n v="-83.364874716956621"/>
    <n v="-4.4603299999999999"/>
    <n v="-3.8527581097420538"/>
    <n v="-7.5440300000000002"/>
    <n v="-6.6822854159662359"/>
    <n v="-1.3936900000000001"/>
    <n v="-1.6152212475138386"/>
    <n v="-12.150264773222128"/>
    <n v="0"/>
    <n v="0"/>
    <n v="0.02"/>
    <n v="-2.3182879999999999"/>
    <n v="-2.3149316449022641"/>
    <n v="0.16304448922213866"/>
    <n v="-0.67500418537965401"/>
    <n v="-0.79868955355142435"/>
    <n v="17.285639311367568"/>
    <n v="0.14912417535153155"/>
    <x v="1"/>
    <s v="N"/>
  </r>
  <r>
    <x v="4"/>
    <x v="4"/>
    <s v="MEA"/>
    <s v="EGYPT"/>
    <s v="EG"/>
    <s v="EGYPT"/>
    <s v="Local"/>
    <s v="N"/>
    <s v="DDP"/>
    <s v="EG- 6TH OF OCTOBER"/>
    <n v="43905"/>
    <x v="2"/>
    <n v="2020"/>
    <n v="202054042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44"/>
    <n v="91.234200000000001"/>
    <n v="26.521569767441861"/>
    <s v="EGP"/>
    <n v="1"/>
    <n v="90.342849999999999"/>
    <n v="-53.394150000000003"/>
    <n v="-7.6414400000000002"/>
    <n v="-2.1714000000000002"/>
    <n v="0"/>
    <n v="0"/>
    <n v="0"/>
    <s v=""/>
    <n v="-1.05585"/>
    <n v="1.9753400000000001"/>
    <n v="-62.287500000000009"/>
    <n v="-55.422282338252266"/>
    <n v="-64.315632338252271"/>
    <n v="-3.8161900000000002"/>
    <n v="-3.2963608008413119"/>
    <n v="-6.3343800000000003"/>
    <n v="-5.6108121379671347"/>
    <n v="-1.1747799999999999"/>
    <n v="-1.3615148398526982"/>
    <n v="-10.268687778661146"/>
    <n v="0"/>
    <n v="0"/>
    <n v="0.01"/>
    <n v="-0.91234199999999999"/>
    <n v="-0.91102113575768906"/>
    <n v="0.16304448922213866"/>
    <n v="-0.56087304292415696"/>
    <n v="-0.66364542613934785"/>
    <n v="15.075213321189546"/>
    <n v="0.16523642801920274"/>
    <x v="1"/>
    <s v="N"/>
  </r>
  <r>
    <x v="4"/>
    <x v="4"/>
    <s v="MEA"/>
    <s v="EGYPT"/>
    <s v="EG"/>
    <s v="EGYPT"/>
    <s v="Local"/>
    <s v="N"/>
    <s v="DDP"/>
    <s v="EG- 6TH OF OCTOBER"/>
    <n v="43905"/>
    <x v="2"/>
    <n v="2020"/>
    <n v="202054042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1299999999999999"/>
    <n v="29.86205"/>
    <n v="26.426592920353986"/>
    <s v="EGP"/>
    <n v="1"/>
    <n v="29.570170000000001"/>
    <n v="-15.84859"/>
    <n v="-1.81409"/>
    <n v="-0.58265999999999996"/>
    <n v="0"/>
    <n v="0"/>
    <n v="0"/>
    <s v=""/>
    <n v="-2.4983900000000001"/>
    <n v="1.13923"/>
    <n v="-19.604499999999998"/>
    <n v="-16.450585497534867"/>
    <n v="-20.206495497534867"/>
    <n v="-1.1981599999999999"/>
    <n v="-1.034950476033957"/>
    <n v="-1.5492300000000001"/>
    <n v="-1.3722635030583616"/>
    <n v="-0.30593999999999999"/>
    <n v="-0.35457008980790827"/>
    <n v="-2.7617840689002273"/>
    <n v="0"/>
    <n v="0"/>
    <n v="0.01"/>
    <n v="-0.29862050000000001"/>
    <n v="-0.29818816526097558"/>
    <n v="0.16304448922213866"/>
    <n v="-0.18424027282101665"/>
    <n v="-0.21799980567949503"/>
    <n v="6.3775824626244351"/>
    <n v="0.2135681395826621"/>
    <x v="1"/>
    <s v="N"/>
  </r>
  <r>
    <x v="4"/>
    <x v="4"/>
    <s v="MEA"/>
    <s v="EGYPT"/>
    <s v="EG"/>
    <s v="EGYPT"/>
    <s v="Local"/>
    <s v="N"/>
    <s v="DDP"/>
    <s v="EGT- 6TH OF OCTOBER"/>
    <n v="43906"/>
    <x v="2"/>
    <n v="2020"/>
    <n v="202054043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36"/>
    <n v="11.1972"/>
    <n v="31.103333333333335"/>
    <s v="EGP"/>
    <n v="1"/>
    <n v="10.9222"/>
    <n v="-4.9403699999999997"/>
    <n v="-0.54779999999999995"/>
    <n v="-1.54081"/>
    <n v="0"/>
    <n v="0"/>
    <n v="0"/>
    <s v=""/>
    <n v="1.8960999999999999"/>
    <n v="-2.0251800000000002"/>
    <n v="-7.158059999999999"/>
    <n v="-5.1280258416967275"/>
    <n v="-7.3457158416967276"/>
    <n v="-0.38688"/>
    <n v="-0.33418044348669396"/>
    <n v="-0.78027000000000002"/>
    <n v="-0.69114078834733883"/>
    <n v="-0.14426"/>
    <n v="-0.16719056401807167"/>
    <n v="-1.1925117958521045"/>
    <n v="0"/>
    <n v="0"/>
    <n v="0.02"/>
    <n v="-0.223944"/>
    <n v="-0.22361977989188256"/>
    <n v="0.16304448922213866"/>
    <n v="-5.8696016119969913E-2"/>
    <n v="-6.9451265526210809E-2"/>
    <n v="2.3659013170330749"/>
    <n v="0.21129401252394123"/>
    <x v="1"/>
    <s v="N"/>
  </r>
  <r>
    <x v="4"/>
    <x v="4"/>
    <s v="MEA"/>
    <s v="EGYPT"/>
    <s v="EG"/>
    <s v="EGYPT"/>
    <s v="Local"/>
    <s v="N"/>
    <s v="DDP"/>
    <s v="EG-6TH OF OCTOBER"/>
    <n v="43906"/>
    <x v="2"/>
    <n v="2020"/>
    <n v="2020540431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3.6"/>
    <n v="115.248"/>
    <n v="32.013333333333335"/>
    <s v="EGP"/>
    <n v="1"/>
    <n v="115.248"/>
    <n v="-68.638109999999998"/>
    <n v="-6.0214499999999997"/>
    <n v="-15.37444"/>
    <n v="0"/>
    <n v="0"/>
    <n v="0"/>
    <s v=""/>
    <n v="33.42709"/>
    <n v="-21.280940000000001"/>
    <n v="-77.887849999999986"/>
    <n v="-71.245271468578778"/>
    <n v="-80.495011468578781"/>
    <n v="-3.8227699999999998"/>
    <n v="-3.3020444942815059"/>
    <n v="-8.4532000000000007"/>
    <n v="-7.4876021275426776"/>
    <n v="-1.5356000000000001"/>
    <n v="-1.7796882719128717"/>
    <n v="-12.569334893737054"/>
    <n v="0"/>
    <n v="0"/>
    <n v="0.02"/>
    <n v="-2.3049600000000003"/>
    <n v="-2.3016229408226776"/>
    <n v="0.16304448922213866"/>
    <n v="-0.58696016119969918"/>
    <n v="-0.69451265526210826"/>
    <n v="19.187518041599382"/>
    <n v="0.16648894593918664"/>
    <x v="1"/>
    <s v="N"/>
  </r>
  <r>
    <x v="4"/>
    <x v="4"/>
    <s v="MEA"/>
    <s v="EGYPT"/>
    <s v="EG"/>
    <s v="EGYPT"/>
    <s v="Local"/>
    <s v="N"/>
    <s v="DDP"/>
    <s v="EG- 6TH OF OCTOBER"/>
    <n v="43906"/>
    <x v="2"/>
    <n v="2020"/>
    <n v="202054043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77"/>
    <n v="76.251999999999995"/>
    <n v="27.527797833935015"/>
    <s v="EGP"/>
    <n v="1"/>
    <n v="74.93356"/>
    <n v="-40.993569999999998"/>
    <n v="-3.2411400000000001"/>
    <n v="-1.1726399999999999"/>
    <n v="0"/>
    <n v="0"/>
    <n v="0"/>
    <s v=""/>
    <n v="-4.5138800000000003"/>
    <n v="1.9841800000000001"/>
    <n v="-47.937049999999999"/>
    <n v="-42.550676630172177"/>
    <n v="-49.494156630172178"/>
    <n v="-3.0345499999999999"/>
    <n v="-2.6211933022708518"/>
    <n v="-4.7060399999999998"/>
    <n v="-4.1684752657337976"/>
    <n v="-0.85989000000000004"/>
    <n v="-0.99657212043185683"/>
    <n v="-7.7862406884365063"/>
    <n v="0"/>
    <n v="0"/>
    <n v="0.02"/>
    <n v="-1.52504"/>
    <n v="-1.5228320880502115"/>
    <n v="0.16304448922213866"/>
    <n v="-0.45163323514532405"/>
    <n v="-0.53438890418778873"/>
    <n v="16.914381689153309"/>
    <n v="0.22182213829346523"/>
    <x v="1"/>
    <s v="N"/>
  </r>
  <r>
    <x v="4"/>
    <x v="4"/>
    <s v="MEA"/>
    <s v="EGYPT"/>
    <s v="EG"/>
    <s v="EGYPT"/>
    <s v="Local"/>
    <s v="N"/>
    <s v="DDP"/>
    <s v="EG- 6TH OF OCTOBER"/>
    <n v="43906"/>
    <x v="2"/>
    <n v="2020"/>
    <n v="2020540434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59"/>
    <n v="51.772500000000001"/>
    <n v="32.561320754716981"/>
    <s v="EGP"/>
    <n v="1"/>
    <n v="50.895569999999999"/>
    <n v="-29.94248"/>
    <n v="-3.40266"/>
    <n v="-0.34310000000000002"/>
    <n v="0"/>
    <n v="-1.9006799999999999"/>
    <n v="0"/>
    <s v=""/>
    <n v="5.6384400000000001"/>
    <n v="-1.1624000000000001"/>
    <n v="-31.112880000000004"/>
    <n v="-31.079820176320283"/>
    <n v="-32.250220176320283"/>
    <n v="-1.69017"/>
    <n v="-1.4599404470841231"/>
    <n v="-2.95445"/>
    <n v="-2.6169670782329133"/>
    <n v="-0.76412000000000002"/>
    <n v="-0.88557918880832476"/>
    <n v="-4.9624867141253608"/>
    <n v="0"/>
    <n v="0"/>
    <n v="0.02"/>
    <n v="-1.03545"/>
    <n v="-1.0339509033019407"/>
    <n v="0.16304448922213866"/>
    <n v="-0.25924073786320045"/>
    <n v="-0.30674308940743111"/>
    <n v="13.219099116844983"/>
    <n v="0.25533051556028746"/>
    <x v="1"/>
    <s v="N"/>
  </r>
  <r>
    <x v="4"/>
    <x v="4"/>
    <s v="MEA"/>
    <s v="EGYPT"/>
    <s v="EG"/>
    <s v="EGYPT"/>
    <s v="Local"/>
    <s v="N"/>
    <s v="DDP"/>
    <s v="EG-6TH OF OCTOBER"/>
    <n v="43908"/>
    <x v="2"/>
    <n v="2020"/>
    <n v="202054045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6.44"/>
    <n v="180.446"/>
    <n v="28.019565217391303"/>
    <s v="EGP"/>
    <n v="1"/>
    <n v="177.52431000000001"/>
    <n v="-117.31469"/>
    <n v="-8.9529899999999998"/>
    <n v="-3.3624900000000002"/>
    <n v="0"/>
    <n v="0"/>
    <n v="0"/>
    <s v=""/>
    <n v="2.58127"/>
    <n v="1.7294499999999999"/>
    <n v="-125.31944999999999"/>
    <n v="-121.77079083765804"/>
    <n v="-129.77555083765805"/>
    <n v="-6.9304300000000003"/>
    <n v="-5.9863889861287447"/>
    <n v="-11.741009999999999"/>
    <n v="-10.399849933220537"/>
    <n v="-2.1677499999999998"/>
    <n v="-2.5123204294341805"/>
    <n v="-18.898559348783461"/>
    <n v="0"/>
    <n v="0"/>
    <n v="0.02"/>
    <n v="-3.6089199999999999"/>
    <n v="-3.6036951025587323"/>
    <n v="0.16304448922213866"/>
    <n v="-1.0500065105905729"/>
    <n v="-1.2424059721911047"/>
    <n v="26.925788738808656"/>
    <n v="0.1492179862053393"/>
    <x v="1"/>
    <s v="N"/>
  </r>
  <r>
    <x v="4"/>
    <x v="4"/>
    <s v="MEA"/>
    <s v="EGYPT"/>
    <s v="EG"/>
    <s v="EGYPT"/>
    <s v="Local"/>
    <s v="N"/>
    <s v="DDP"/>
    <s v="EG-6TH OF OCTOBER"/>
    <n v="43908"/>
    <x v="2"/>
    <n v="2020"/>
    <n v="2020540451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8.5"/>
    <n v="271.9264"/>
    <n v="31.991341176470588"/>
    <s v="EGP"/>
    <n v="1"/>
    <n v="271.43639999999999"/>
    <n v="-161.95086000000001"/>
    <n v="-14.20754"/>
    <n v="-36.275829999999999"/>
    <n v="0"/>
    <n v="0"/>
    <n v="0"/>
    <s v=""/>
    <n v="78.870840000000001"/>
    <n v="-50.212130000000002"/>
    <n v="-183.77552000000003"/>
    <n v="-168.10242859644296"/>
    <n v="-189.92708859644296"/>
    <n v="-9.0197800000000008"/>
    <n v="-7.7911344100300166"/>
    <n v="-19.945229999999999"/>
    <n v="-17.666912717352957"/>
    <n v="-3.62323"/>
    <n v="-4.199153384633286"/>
    <n v="-29.65720051201626"/>
    <n v="0"/>
    <n v="0"/>
    <n v="0.02"/>
    <n v="-5.4385279999999998"/>
    <n v="-5.4306542452391682"/>
    <n v="0.16304448922213866"/>
    <n v="-1.3858781583881785"/>
    <n v="-1.6398215471466442"/>
    <n v="45.27163509915497"/>
    <n v="0.16648488377426748"/>
    <x v="1"/>
    <s v="N"/>
  </r>
  <r>
    <x v="4"/>
    <x v="4"/>
    <s v="MEA"/>
    <s v="EGYPT"/>
    <s v="EG"/>
    <s v="EGYPT"/>
    <s v="Local"/>
    <s v="N"/>
    <s v="DDP"/>
    <s v="EGT- 6TH OF OCTOBER"/>
    <n v="43908"/>
    <x v="2"/>
    <n v="2020"/>
    <n v="202054045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67"/>
    <n v="18.438749999999999"/>
    <n v="27.5205223880597"/>
    <s v="EGP"/>
    <n v="1"/>
    <n v="17.94717"/>
    <n v="-9.9127700000000001"/>
    <n v="-0.78376000000000001"/>
    <n v="-0.28355999999999998"/>
    <n v="0"/>
    <n v="0"/>
    <n v="0"/>
    <s v=""/>
    <n v="-1.0915699999999999"/>
    <n v="0.47983999999999999"/>
    <n v="-11.591819999999998"/>
    <n v="-10.28929831627916"/>
    <n v="-11.96834831627916"/>
    <n v="-0.73540000000000005"/>
    <n v="-0.63522616351353078"/>
    <n v="-1.1375900000000001"/>
    <n v="-1.0076445966345615"/>
    <n v="-0.20768"/>
    <n v="-0.24069136514122505"/>
    <n v="-1.8835621252893173"/>
    <n v="0"/>
    <n v="0"/>
    <n v="0.02"/>
    <n v="-0.36877499999999996"/>
    <n v="-0.36824109746020872"/>
    <n v="0.16304448922213866"/>
    <n v="-0.10923980777883291"/>
    <n v="-0.12925652195155904"/>
    <n v="4.0893419390197536"/>
    <n v="0.2217797811142162"/>
    <x v="1"/>
    <s v="N"/>
  </r>
  <r>
    <x v="4"/>
    <x v="4"/>
    <s v="MEA"/>
    <s v="EGYPT"/>
    <s v="EG"/>
    <s v="EGYPT"/>
    <s v="Local"/>
    <s v="N"/>
    <s v="DDP"/>
    <s v="EG- 6TH OF OCTOBER"/>
    <n v="43908"/>
    <x v="2"/>
    <n v="2020"/>
    <n v="202054045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4"/>
    <n v="37.046999999999997"/>
    <n v="26.462142857142858"/>
    <s v="EGP"/>
    <n v="1"/>
    <n v="36.68403"/>
    <n v="-21.68149"/>
    <n v="-3.1029200000000001"/>
    <n v="-0.88173000000000001"/>
    <n v="0"/>
    <n v="0"/>
    <n v="0"/>
    <s v=""/>
    <n v="-0.42875000000000002"/>
    <n v="0.80212000000000006"/>
    <n v="-25.292770000000004"/>
    <n v="-22.505043348269297"/>
    <n v="-26.116323348269297"/>
    <n v="-1.54962"/>
    <n v="-1.3385357186617317"/>
    <n v="-2.5721699999999998"/>
    <n v="-2.2783544177827859"/>
    <n v="-0.47704000000000002"/>
    <n v="-0.55286695313448575"/>
    <n v="-4.1697570895790035"/>
    <n v="0"/>
    <n v="0"/>
    <n v="0.01"/>
    <n v="-0.37046999999999997"/>
    <n v="-0.36993364348473601"/>
    <n v="0.16304448922213866"/>
    <n v="-0.2282622849109941"/>
    <n v="-0.27008825482415316"/>
    <n v="6.1208976638428068"/>
    <n v="0.16521979279949273"/>
    <x v="1"/>
    <s v="N"/>
  </r>
  <r>
    <x v="4"/>
    <x v="4"/>
    <s v="MEA"/>
    <s v="EGYPT"/>
    <s v="EG"/>
    <s v="EGYPT"/>
    <s v="Local"/>
    <s v="N"/>
    <s v="DDP"/>
    <s v="EG- 6TH OF OCTOBER"/>
    <n v="43908"/>
    <x v="2"/>
    <n v="2020"/>
    <n v="2020540453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13"/>
    <n v="69.322500000000005"/>
    <n v="32.545774647887328"/>
    <s v="EGP"/>
    <n v="1"/>
    <n v="68.152780000000007"/>
    <n v="-40.092509999999997"/>
    <n v="-4.5560999999999998"/>
    <n v="-0.45939999999999998"/>
    <n v="0"/>
    <n v="-2.5449799999999998"/>
    <n v="0"/>
    <s v=""/>
    <n v="7.5497800000000002"/>
    <n v="-1.55643"/>
    <n v="-41.659640000000003"/>
    <n v="-41.615390616185522"/>
    <n v="-43.182520616185521"/>
    <n v="-2.27643"/>
    <n v="-1.966341984507896"/>
    <n v="-3.95662"/>
    <n v="-3.5046605226278693"/>
    <n v="-1.0235399999999999"/>
    <n v="-1.1862347836895679"/>
    <n v="-6.657237290825333"/>
    <n v="0"/>
    <n v="0"/>
    <n v="0.02"/>
    <n v="-1.3864500000000002"/>
    <n v="-1.3844427349297173"/>
    <n v="0.16304448922213866"/>
    <n v="-0.34728476204315534"/>
    <n v="-0.41091998769674737"/>
    <n v="17.687379370362688"/>
    <n v="0.25514629983573422"/>
    <x v="1"/>
    <s v="N"/>
  </r>
  <r>
    <x v="4"/>
    <x v="4"/>
    <s v="MEA"/>
    <s v="EGYPT"/>
    <s v="EG"/>
    <s v="EGYPT"/>
    <s v="Local"/>
    <s v="N"/>
    <s v="DDP"/>
    <s v="EGT- 6TH OF OCTOBER"/>
    <n v="43909"/>
    <x v="2"/>
    <n v="2020"/>
    <n v="2020540470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13.16"/>
    <n v="421.10399999999998"/>
    <n v="31.998784194528874"/>
    <s v="EGP"/>
    <n v="1"/>
    <n v="420.339"/>
    <n v="-138.58645999999999"/>
    <n v="-33.796550000000003"/>
    <n v="-113.44286"/>
    <n v="0"/>
    <n v="0"/>
    <n v="0"/>
    <s v=""/>
    <n v="55.554549999999999"/>
    <n v="-77.848759999999999"/>
    <n v="-308.12008000000003"/>
    <n v="-143.85055131281055"/>
    <n v="-313.38417131281051"/>
    <n v="-13.874180000000001"/>
    <n v="-11.984283564449495"/>
    <n v="-19.024609999999999"/>
    <n v="-16.851453924155312"/>
    <n v="-3.51491"/>
    <n v="-4.07361559249106"/>
    <n v="-32.909353081095865"/>
    <n v="0"/>
    <n v="0"/>
    <n v="0.01"/>
    <n v="-4.2110399999999997"/>
    <n v="-4.204943369395532"/>
    <n v="0.16304448922213866"/>
    <n v="-2.1456654781633446"/>
    <n v="-2.5388295953470399"/>
    <n v="68.066702641351029"/>
    <n v="0.16163869885194876"/>
    <x v="1"/>
    <s v="N"/>
  </r>
  <r>
    <x v="4"/>
    <x v="4"/>
    <s v="MEA"/>
    <s v="EGYPT"/>
    <s v="EG"/>
    <s v="EGYPT"/>
    <s v="Local"/>
    <s v="N"/>
    <s v="DDP"/>
    <s v="EG- 6TH OF OCTOBER"/>
    <n v="43909"/>
    <x v="2"/>
    <n v="2020"/>
    <n v="2020540471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4.41"/>
    <n v="143.26"/>
    <n v="32.485260770975053"/>
    <s v="EGP"/>
    <n v="1"/>
    <n v="140.89609999999999"/>
    <n v="-82.854060000000004"/>
    <n v="-9.4155200000000008"/>
    <n v="-0.94938999999999996"/>
    <n v="0"/>
    <n v="-5.2593899999999998"/>
    <n v="0"/>
    <s v=""/>
    <n v="15.602180000000001"/>
    <n v="-3.2164799999999998"/>
    <n v="-86.092659999999995"/>
    <n v="-86.001202494851839"/>
    <n v="-89.239802494851844"/>
    <n v="-4.6958599999999997"/>
    <n v="-4.0562049662722979"/>
    <n v="-8.1764700000000001"/>
    <n v="-7.242482629984961"/>
    <n v="-2.1151499999999999"/>
    <n v="-2.451359500088897"/>
    <n v="-13.750047096346156"/>
    <n v="0"/>
    <n v="0"/>
    <n v="0.02"/>
    <n v="-2.8651999999999997"/>
    <n v="-2.8610518403985901"/>
    <n v="0.16304448922213866"/>
    <n v="-0.71902619746963148"/>
    <n v="-0.8507780026960825"/>
    <n v="36.558320565707319"/>
    <n v="0.25518861207390287"/>
    <x v="1"/>
    <s v="N"/>
  </r>
  <r>
    <x v="4"/>
    <x v="4"/>
    <s v="MEA"/>
    <s v="EGYPT"/>
    <s v="EG"/>
    <s v="EGYPT"/>
    <s v="Local"/>
    <s v="N"/>
    <s v="DDP"/>
    <s v="EG- 6TH OF OCTOBER"/>
    <n v="43908"/>
    <x v="2"/>
    <n v="2020"/>
    <n v="20205404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33"/>
    <n v="35.332450000000001"/>
    <n v="26.565751879699249"/>
    <s v="EGP"/>
    <n v="1"/>
    <n v="35.067459999999997"/>
    <n v="-20.678059999999999"/>
    <n v="-2.9593099999999999"/>
    <n v="-0.84092999999999996"/>
    <n v="0"/>
    <n v="0"/>
    <n v="0"/>
    <s v=""/>
    <n v="-0.40888999999999998"/>
    <n v="0.76497999999999999"/>
    <n v="-24.122209999999995"/>
    <n v="-21.463498895053494"/>
    <n v="-24.907648895053494"/>
    <n v="-1.4668300000000001"/>
    <n v="-1.2670231077325975"/>
    <n v="-2.4531399999999999"/>
    <n v="-2.1729210574882933"/>
    <n v="-0.45496999999999999"/>
    <n v="-0.52728885977611306"/>
    <n v="-3.9672330249970038"/>
    <n v="0"/>
    <n v="0"/>
    <n v="0.01"/>
    <n v="-0.35332450000000004"/>
    <n v="-0.35281296627911207"/>
    <n v="0.16304448922213866"/>
    <n v="-0.21684917066544443"/>
    <n v="-0.25658384208294555"/>
    <n v="5.8481712715874457"/>
    <n v="0.16551841923182359"/>
    <x v="1"/>
    <s v="N"/>
  </r>
  <r>
    <x v="4"/>
    <x v="4"/>
    <s v="MEA"/>
    <s v="EGYPT"/>
    <s v="EG"/>
    <s v="EGYPT"/>
    <s v="Local"/>
    <s v="N"/>
    <s v="DDP"/>
    <s v="EG- 6TH OF OCTOBER"/>
    <n v="43913"/>
    <x v="2"/>
    <n v="2020"/>
    <n v="202054050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3.87"/>
    <n v="367.62920000000003"/>
    <n v="26.505349675558762"/>
    <s v="EGP"/>
    <n v="1"/>
    <n v="364.01197999999999"/>
    <n v="-215.15232"/>
    <n v="-30.791239999999998"/>
    <n v="-8.7497100000000003"/>
    <n v="0"/>
    <n v="0"/>
    <n v="0"/>
    <s v=""/>
    <n v="-4.2545500000000001"/>
    <n v="7.9596499999999999"/>
    <n v="-250.98816999999997"/>
    <n v="-223.32470176545556"/>
    <n v="-259.16055176545558"/>
    <n v="-15.33426"/>
    <n v="-13.245476135598304"/>
    <n v="-25.5228"/>
    <n v="-22.607364262154714"/>
    <n v="-4.7327599999999999"/>
    <n v="-5.485046539319069"/>
    <n v="-41.337886937072092"/>
    <n v="0"/>
    <n v="0"/>
    <n v="0.01"/>
    <n v="-3.6762920000000001"/>
    <n v="-3.6709695631867287"/>
    <n v="0.16304448922213866"/>
    <n v="-2.2614270655110631"/>
    <n v="-2.6758029245792891"/>
    <n v="60.783988809706344"/>
    <n v="0.16534048114161318"/>
    <x v="1"/>
    <s v="N"/>
  </r>
  <r>
    <x v="4"/>
    <x v="4"/>
    <s v="MEA"/>
    <s v="EGYPT"/>
    <s v="EG"/>
    <s v="EGYPT"/>
    <s v="Local"/>
    <s v="N"/>
    <s v="DDP"/>
    <s v="EG- 6TH OF OCTOBER"/>
    <n v="43913"/>
    <x v="2"/>
    <n v="2020"/>
    <n v="202054050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2.7"/>
    <n v="336.57119999999998"/>
    <n v="26.501669291338583"/>
    <s v="EGP"/>
    <n v="1"/>
    <n v="333.3014"/>
    <n v="-196.97588999999999"/>
    <n v="-28.189920000000001"/>
    <n v="-8.0105400000000007"/>
    <n v="0"/>
    <n v="0"/>
    <n v="0"/>
    <s v=""/>
    <n v="-3.8950800000000001"/>
    <n v="7.2872000000000003"/>
    <n v="-229.78422999999998"/>
    <n v="-204.45785520339811"/>
    <n v="-237.26619520339813"/>
    <n v="-14.03313"/>
    <n v="-12.121581903707687"/>
    <n v="-23.36262"/>
    <n v="-20.693938770757949"/>
    <n v="-4.3304600000000004"/>
    <n v="-5.0187997356002967"/>
    <n v="-37.834320410065935"/>
    <n v="0"/>
    <n v="0"/>
    <n v="0.01"/>
    <n v="-3.3657119999999998"/>
    <n v="-3.3608392125686235"/>
    <n v="0.16304448922213866"/>
    <n v="-2.070665013121161"/>
    <n v="-2.4500863116191041"/>
    <n v="55.659758862348191"/>
    <n v="0.16537291028569348"/>
    <x v="1"/>
    <s v="N"/>
  </r>
  <r>
    <x v="4"/>
    <x v="4"/>
    <s v="MEA"/>
    <s v="EGYPT"/>
    <s v="EG"/>
    <s v="EGYPT"/>
    <s v="Local"/>
    <s v="N"/>
    <s v="DDP"/>
    <s v="EG- 6TH OF OCTOBER"/>
    <n v="43913"/>
    <x v="2"/>
    <n v="2020"/>
    <n v="2020540508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"/>
    <n v="64.967500000000001"/>
    <n v="32.483750000000001"/>
    <s v="EGP"/>
    <n v="1"/>
    <n v="63.878500000000003"/>
    <n v="-37.573779999999999"/>
    <n v="-4.2698799999999997"/>
    <n v="-0.43053999999999998"/>
    <n v="0"/>
    <n v="-2.3851"/>
    <n v="0"/>
    <s v=""/>
    <n v="7.0754799999999998"/>
    <n v="-1.45865"/>
    <n v="-39.042470000000002"/>
    <n v="-39.000988753924844"/>
    <n v="-40.469678753924846"/>
    <n v="-2.1226099999999999"/>
    <n v="-1.8334748530533795"/>
    <n v="-3.7075300000000002"/>
    <n v="-3.2840237443723446"/>
    <n v="-0.95894000000000001"/>
    <n v="-1.1113664179917486"/>
    <n v="-6.2288650154174725"/>
    <n v="0"/>
    <n v="0"/>
    <n v="0.02"/>
    <n v="-1.29935"/>
    <n v="-1.2974688359702318"/>
    <n v="0.16304448922213866"/>
    <n v="-0.32608897844427731"/>
    <n v="-0.38584036403450456"/>
    <n v="16.585647030652947"/>
    <n v="0.25529144619468114"/>
    <x v="1"/>
    <s v="N"/>
  </r>
  <r>
    <x v="4"/>
    <x v="4"/>
    <s v="MEA"/>
    <s v="EGYPT"/>
    <s v="EG"/>
    <s v="EGYPT"/>
    <s v="Local"/>
    <s v="N"/>
    <s v="DDP"/>
    <s v="EG- 6TH OF OCTOBER"/>
    <n v="43913"/>
    <x v="2"/>
    <n v="2020"/>
    <n v="202054051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28"/>
    <n v="113.42"/>
    <n v="26.5"/>
    <s v="EGP"/>
    <n v="1"/>
    <n v="112.35435"/>
    <n v="-66.378240000000005"/>
    <n v="-9.4996299999999998"/>
    <n v="-2.6994400000000001"/>
    <n v="0"/>
    <n v="0"/>
    <n v="0"/>
    <s v=""/>
    <n v="-1.3125800000000001"/>
    <n v="2.4556499999999999"/>
    <n v="-77.434239999999988"/>
    <n v="-68.899562187922655"/>
    <n v="-79.955562187922652"/>
    <n v="-4.7030799999999999"/>
    <n v="-4.0624414809589551"/>
    <n v="-7.8731099999999996"/>
    <n v="-6.9737750421588895"/>
    <n v="-1.4594400000000001"/>
    <n v="-1.6914224091954426"/>
    <n v="-12.727638932313287"/>
    <n v="0"/>
    <n v="0"/>
    <n v="0.01"/>
    <n v="-1.1342000000000001"/>
    <n v="-1.1325579357043423"/>
    <n v="0.16304448922213866"/>
    <n v="-0.69783041387075351"/>
    <n v="-0.8256983790338398"/>
    <n v="18.778542565025884"/>
    <n v="0.16556641302262284"/>
    <x v="1"/>
    <s v="N"/>
  </r>
  <r>
    <x v="4"/>
    <x v="4"/>
    <s v="MEA"/>
    <s v="EGYPT"/>
    <s v="EG"/>
    <s v="EGYPT"/>
    <s v="Local"/>
    <s v="N"/>
    <s v="DDP"/>
    <s v="EG-6TH OF OCTOBER"/>
    <n v="43915"/>
    <x v="2"/>
    <n v="2020"/>
    <n v="2020540524"/>
    <s v="ZH"/>
    <s v="manufactured"/>
    <s v="BOPP"/>
    <s v="ZES"/>
    <n v="18"/>
    <s v="ZES18"/>
    <n v="1"/>
    <s v="EG"/>
    <s v="L3"/>
    <s v="FERT"/>
    <s v="20ZES181"/>
    <s v="METALLIZED"/>
    <s v="VALUE ADDED"/>
    <s v="ALIMENTARY PACKING"/>
    <s v="FLEXIBLE PACKAGING"/>
    <s v="MID &amp; STD BARRIER METAL FILMS"/>
    <n v="7.84"/>
    <n v="266.5736"/>
    <n v="34.001734693877552"/>
    <s v="EGP"/>
    <n v="1"/>
    <n v="266.02359999999999"/>
    <n v="-133.42755"/>
    <n v="-19.00892"/>
    <n v="-2.6086100000000001"/>
    <n v="0"/>
    <n v="-9.09131"/>
    <n v="0"/>
    <s v=""/>
    <n v="18.502610000000001"/>
    <n v="-7.6632499999999997"/>
    <n v="-153.29702999999998"/>
    <n v="-138.49568441114374"/>
    <n v="-158.36516441114372"/>
    <n v="-8.34389"/>
    <n v="-7.2073119846055391"/>
    <n v="-15.043810000000001"/>
    <n v="-13.325375450994629"/>
    <n v="-3.9123299999999999"/>
    <n v="-4.5342067054264685"/>
    <n v="-25.066894141026637"/>
    <n v="0"/>
    <n v="0"/>
    <n v="0.02"/>
    <n v="-5.3314719999999998"/>
    <n v="-5.3237532380404691"/>
    <n v="0.16304448922213866"/>
    <n v="-1.278268795501567"/>
    <n v="-1.5124942270152577"/>
    <n v="76.305293982773918"/>
    <n v="0.28624475185379916"/>
    <x v="1"/>
    <s v="N"/>
  </r>
  <r>
    <x v="4"/>
    <x v="4"/>
    <s v="MEA"/>
    <s v="EGYPT"/>
    <s v="EG"/>
    <s v="EGYPT"/>
    <s v="Local"/>
    <s v="N"/>
    <s v="DDP"/>
    <s v="EGT- 6TH OF OCTOBER"/>
    <n v="43915"/>
    <x v="2"/>
    <n v="2020"/>
    <n v="202054052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5.6"/>
    <n v="173.4853"/>
    <n v="30.979517857142859"/>
    <s v="EGP"/>
    <n v="1"/>
    <n v="173.15861000000001"/>
    <n v="-76.544250000000005"/>
    <n v="-8.4874799999999997"/>
    <n v="-23.872800000000002"/>
    <n v="0"/>
    <n v="0"/>
    <n v="0"/>
    <s v=""/>
    <n v="29.37753"/>
    <n v="-31.377410000000001"/>
    <n v="-110.90441000000001"/>
    <n v="-79.451719614784878"/>
    <n v="-113.81187961478489"/>
    <n v="-5.9941199999999997"/>
    <n v="-5.1776201403858098"/>
    <n v="-12.089180000000001"/>
    <n v="-10.708248933924004"/>
    <n v="-2.23516"/>
    <n v="-2.590445453144552"/>
    <n v="-18.476314527454363"/>
    <n v="0"/>
    <n v="0"/>
    <n v="0.02"/>
    <n v="-3.469706"/>
    <n v="-3.4646826528486776"/>
    <n v="0.16304448922213866"/>
    <n v="-0.91304913964397638"/>
    <n v="-1.0803530192966126"/>
    <n v="36.652070185615457"/>
    <n v="0.21126902501604147"/>
    <x v="1"/>
    <s v="N"/>
  </r>
  <r>
    <x v="4"/>
    <x v="4"/>
    <s v="MEA"/>
    <s v="EGYPT"/>
    <s v="EG"/>
    <s v="EGYPT"/>
    <s v="Local"/>
    <s v="N"/>
    <s v="DDP"/>
    <s v="EGT- 6TH OF OCTOBER"/>
    <n v="43915"/>
    <x v="2"/>
    <n v="2020"/>
    <n v="2020540527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2.81"/>
    <n v="87.178200000000004"/>
    <n v="31.024270462633453"/>
    <s v="EGP"/>
    <n v="1"/>
    <n v="87.014889999999994"/>
    <n v="-53.595460000000003"/>
    <n v="-4.7017899999999999"/>
    <n v="-12.00501"/>
    <n v="0"/>
    <n v="0"/>
    <n v="0"/>
    <s v=""/>
    <n v="26.10126"/>
    <n v="-16.617039999999999"/>
    <n v="-60.818040000000011"/>
    <n v="-55.631238931015957"/>
    <n v="-62.853818931015958"/>
    <n v="-2.9872100000000001"/>
    <n v="-2.5803018056965654"/>
    <n v="-6.6007100000000003"/>
    <n v="-5.8467196137903077"/>
    <n v="-1.19913"/>
    <n v="-1.3897353461180528"/>
    <n v="-9.8167567656049268"/>
    <n v="0"/>
    <n v="0"/>
    <n v="0.02"/>
    <n v="-1.7435640000000001"/>
    <n v="-1.7410397148725143"/>
    <n v="0.16304448922213866"/>
    <n v="-0.45815501471420961"/>
    <n v="-0.54210571146847886"/>
    <n v="12.224478877038127"/>
    <n v="0.14022403395617397"/>
    <x v="1"/>
    <s v="N"/>
  </r>
  <r>
    <x v="4"/>
    <x v="4"/>
    <s v="MEA"/>
    <s v="EGYPT"/>
    <s v="EG"/>
    <s v="EGYPT"/>
    <s v="Local"/>
    <s v="N"/>
    <s v="DDP"/>
    <s v="EG- 6TH OF OCTOBER"/>
    <n v="43915"/>
    <x v="2"/>
    <n v="2020"/>
    <n v="202054052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99"/>
    <n v="92.553600000000003"/>
    <n v="30.95438127090301"/>
    <s v="EGP"/>
    <n v="1"/>
    <n v="92.392020000000002"/>
    <n v="-40.835999999999999"/>
    <n v="-4.5280300000000002"/>
    <n v="-12.73603"/>
    <n v="0"/>
    <n v="0"/>
    <n v="0"/>
    <s v=""/>
    <n v="15.672779999999999"/>
    <n v="-16.739709999999999"/>
    <n v="-59.166989999999998"/>
    <n v="-42.387121464895863"/>
    <n v="-60.718111464895863"/>
    <n v="-3.1978300000000002"/>
    <n v="-2.7622318227746452"/>
    <n v="-6.4495199999999997"/>
    <n v="-5.7127998478243791"/>
    <n v="-1.1924399999999999"/>
    <n v="-1.3819819503515138"/>
    <n v="-9.8570136209505392"/>
    <n v="0"/>
    <n v="0"/>
    <n v="0.02"/>
    <n v="-1.8510720000000001"/>
    <n v="-1.8483920676777537"/>
    <n v="0.16304448922213866"/>
    <n v="-0.48750302277419461"/>
    <n v="-0.57683134423158433"/>
    <n v="19.553251502244262"/>
    <n v="0.21126408375518901"/>
    <x v="1"/>
    <s v="N"/>
  </r>
  <r>
    <x v="4"/>
    <x v="4"/>
    <s v="MEA"/>
    <s v="EGYPT"/>
    <s v="EG"/>
    <s v="EGYPT"/>
    <s v="Local"/>
    <s v="N"/>
    <s v="DDP"/>
    <s v="EG- 6TH OF OCTOBER"/>
    <n v="43915"/>
    <x v="2"/>
    <n v="2020"/>
    <n v="2020540528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0.99"/>
    <n v="32.077500000000001"/>
    <n v="32.401515151515156"/>
    <s v="EGP"/>
    <n v="1"/>
    <n v="31.542919999999999"/>
    <n v="-18.551929999999999"/>
    <n v="-2.1082399999999999"/>
    <n v="-0.21257999999999999"/>
    <n v="0"/>
    <n v="-1.17764"/>
    <n v="0"/>
    <s v=""/>
    <n v="3.4935"/>
    <n v="-0.72019999999999995"/>
    <n v="-19.277089999999994"/>
    <n v="-19.256609616961637"/>
    <n v="-19.981769616961635"/>
    <n v="-1.0571299999999999"/>
    <n v="-0.91313113167671833"/>
    <n v="-1.83111"/>
    <n v="-1.6219447229173178"/>
    <n v="-0.47378999999999999"/>
    <n v="-0.54910035578900718"/>
    <n v="-3.0841762103830437"/>
    <n v="0"/>
    <n v="0"/>
    <n v="0.02"/>
    <n v="-0.64155000000000006"/>
    <n v="-0.64062118114188038"/>
    <n v="0.16304448922213866"/>
    <n v="-0.16141404432991727"/>
    <n v="-0.19099098019707975"/>
    <n v="8.1799420113163617"/>
    <n v="0.25500559617539903"/>
    <x v="1"/>
    <s v="N"/>
  </r>
  <r>
    <x v="4"/>
    <x v="4"/>
    <s v="MEA"/>
    <s v="EGYPT"/>
    <s v="EG"/>
    <s v="EGYPT"/>
    <s v="Local"/>
    <s v="N"/>
    <s v="DDP"/>
    <s v="EG- 6TH OF OCTOBER"/>
    <n v="43915"/>
    <x v="2"/>
    <n v="2020"/>
    <n v="2020540532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4.7300000000000004"/>
    <n v="153.82249999999999"/>
    <n v="32.520613107822406"/>
    <s v="EGP"/>
    <n v="1"/>
    <n v="151.30016000000001"/>
    <n v="-88.962810000000005"/>
    <n v="-10.109719999999999"/>
    <n v="-1.01939"/>
    <n v="0"/>
    <n v="-5.64717"/>
    <n v="0"/>
    <s v=""/>
    <n v="16.752490000000002"/>
    <n v="-3.4536199999999999"/>
    <n v="-92.440220000000011"/>
    <n v="-92.341988278196993"/>
    <n v="-95.819398278196985"/>
    <n v="-5.06928"/>
    <n v="-4.3787588879193242"/>
    <n v="-8.78078"/>
    <n v="-7.7777630967543869"/>
    <n v="-2.2719999999999998"/>
    <n v="-2.6331412827468377"/>
    <n v="-14.789663267420549"/>
    <n v="0"/>
    <n v="0"/>
    <n v="0.02"/>
    <n v="-3.0764499999999999"/>
    <n v="-3.071995998322715"/>
    <n v="0.16304448922213866"/>
    <n v="-0.77120043402071592"/>
    <n v="-0.91251246094160332"/>
    <n v="39.228929995118136"/>
    <n v="0.25502725540878701"/>
    <x v="1"/>
    <s v="N"/>
  </r>
  <r>
    <x v="4"/>
    <x v="4"/>
    <s v="MEA"/>
    <s v="EGYPT"/>
    <s v="EG"/>
    <s v="EGYPT"/>
    <s v="Local"/>
    <s v="N"/>
    <s v="DDP"/>
    <s v="EGT- 6TH OF OCTOBER"/>
    <n v="43915"/>
    <x v="2"/>
    <n v="2020"/>
    <n v="2020540533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23"/>
    <n v="69.046300000000002"/>
    <n v="30.962466367713006"/>
    <s v="EGP"/>
    <n v="1"/>
    <n v="68.951149999999998"/>
    <n v="-30.46424"/>
    <n v="-3.37798"/>
    <n v="-9.5012600000000003"/>
    <n v="0"/>
    <n v="0"/>
    <n v="0"/>
    <s v=""/>
    <n v="11.692119999999999"/>
    <n v="-12.488060000000001"/>
    <n v="-44.139420000000001"/>
    <n v="-31.621398795566144"/>
    <n v="-45.296578795566148"/>
    <n v="-2.3856299999999999"/>
    <n v="-2.0606671096855917"/>
    <n v="-4.8114299999999997"/>
    <n v="-4.2618267052149079"/>
    <n v="-0.88958000000000004"/>
    <n v="-1.0309814358740899"/>
    <n v="-7.35347525077459"/>
    <n v="0"/>
    <n v="0"/>
    <n v="0.02"/>
    <n v="-1.3809260000000001"/>
    <n v="-1.3789267324285439"/>
    <n v="0.16304448922213866"/>
    <n v="-0.36358921096536923"/>
    <n v="-0.43021200589847258"/>
    <n v="14.587107215332248"/>
    <n v="0.2112655886750231"/>
    <x v="1"/>
    <s v="N"/>
  </r>
  <r>
    <x v="4"/>
    <x v="4"/>
    <s v="MEA"/>
    <s v="EGYPT"/>
    <s v="EG"/>
    <s v="EGYPT"/>
    <s v="Local"/>
    <s v="N"/>
    <s v="DDP"/>
    <s v="EGT- 6TH OF OCTOBER"/>
    <n v="43915"/>
    <x v="2"/>
    <n v="2020"/>
    <n v="2020540533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8.41"/>
    <n v="260.7627"/>
    <n v="31.006266349583829"/>
    <s v="EGP"/>
    <n v="1"/>
    <n v="260.42784999999998"/>
    <n v="-160.31184999999999"/>
    <n v="-14.06376"/>
    <n v="-35.908709999999999"/>
    <n v="0"/>
    <n v="0"/>
    <n v="0"/>
    <s v=""/>
    <n v="78.072649999999996"/>
    <n v="-49.703980000000001"/>
    <n v="-181.91564999999997"/>
    <n v="-166.40116216603403"/>
    <n v="-188.00496216603403"/>
    <n v="-8.9351699999999994"/>
    <n v="-7.7180497136812534"/>
    <n v="-19.7437"/>
    <n v="-17.488403223106559"/>
    <n v="-3.58677"/>
    <n v="-4.1568979571821636"/>
    <n v="-29.363350893969976"/>
    <n v="0"/>
    <n v="0"/>
    <n v="0.02"/>
    <n v="-5.2152539999999998"/>
    <n v="-5.2077034953392811"/>
    <n v="0.16304448922213866"/>
    <n v="-1.3712041543581861"/>
    <n v="-1.6224587307650917"/>
    <n v="36.564224713891612"/>
    <n v="0.14022030265023186"/>
    <x v="1"/>
    <s v="N"/>
  </r>
  <r>
    <x v="4"/>
    <x v="4"/>
    <s v="MEA"/>
    <s v="EGYPT"/>
    <s v="EG"/>
    <s v="EGYPT"/>
    <s v="Local"/>
    <s v="N"/>
    <s v="DDP"/>
    <s v="EG- 6TH OF OCTOBER"/>
    <n v="43915"/>
    <x v="2"/>
    <n v="2020"/>
    <n v="2020540534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99"/>
    <n v="97.272499999999994"/>
    <n v="32.532608695652172"/>
    <s v="EGP"/>
    <n v="1"/>
    <n v="95.538409999999999"/>
    <n v="-56.257260000000002"/>
    <n v="-6.3930699999999998"/>
    <n v="-0.64463999999999999"/>
    <n v="0"/>
    <n v="-3.5710899999999999"/>
    <n v="0"/>
    <s v=""/>
    <n v="10.593730000000001"/>
    <n v="-2.1839599999999999"/>
    <n v="-58.456290000000003"/>
    <n v="-58.394145188123893"/>
    <n v="-60.593175188123894"/>
    <n v="-3.1888899999999998"/>
    <n v="-2.7545096009881189"/>
    <n v="-5.5517300000000001"/>
    <n v="-4.917563213876698"/>
    <n v="-1.43615"/>
    <n v="-1.6644303931412288"/>
    <n v="-9.3365032080060466"/>
    <n v="0"/>
    <n v="0"/>
    <n v="0.02"/>
    <n v="-1.9454499999999999"/>
    <n v="-1.942633429744324"/>
    <n v="0.16304448922213866"/>
    <n v="-0.48750302277419461"/>
    <n v="-0.57683134423158433"/>
    <n v="24.823356829894145"/>
    <n v="0.25519398421850109"/>
    <x v="1"/>
    <s v="N"/>
  </r>
  <r>
    <x v="4"/>
    <x v="4"/>
    <s v="MEA"/>
    <s v="EGYPT"/>
    <s v="EG"/>
    <s v="EGYPT"/>
    <s v="Local"/>
    <s v="N"/>
    <s v="DDP"/>
    <s v="EG- 6TH OF OCTOBER"/>
    <n v="43915"/>
    <x v="2"/>
    <n v="2020"/>
    <n v="2020540535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3.52"/>
    <n v="108.98050000000001"/>
    <n v="30.960369318181819"/>
    <s v="EGP"/>
    <n v="1"/>
    <n v="108.82444"/>
    <n v="-66.999099999999999"/>
    <n v="-5.8776599999999997"/>
    <n v="-15.00732"/>
    <n v="0"/>
    <n v="0"/>
    <n v="0"/>
    <s v=""/>
    <n v="32.628889999999998"/>
    <n v="-20.772780000000001"/>
    <n v="-76.02797000000001"/>
    <n v="-69.544005038169857"/>
    <n v="-78.572875038169855"/>
    <n v="-3.73428"/>
    <n v="-3.225608319126064"/>
    <n v="-8.2514800000000008"/>
    <n v="-7.3089243367453571"/>
    <n v="-1.49902"/>
    <n v="-1.7372937700982241"/>
    <n v="-12.271826425969646"/>
    <n v="0"/>
    <n v="0"/>
    <n v="0.02"/>
    <n v="-2.1796100000000003"/>
    <n v="-2.1764544191858062"/>
    <n v="0.16304448922213866"/>
    <n v="-0.57391660206192807"/>
    <n v="-0.679079040700728"/>
    <n v="15.280265075973972"/>
    <n v="0.14021100174778031"/>
    <x v="1"/>
    <s v="N"/>
  </r>
  <r>
    <x v="4"/>
    <x v="4"/>
    <s v="MEA"/>
    <s v="EGYPT"/>
    <s v="EG"/>
    <s v="EGYPT"/>
    <s v="Local"/>
    <s v="N"/>
    <s v="DDP"/>
    <s v="EG- 6TH OF OCTOBER"/>
    <n v="43915"/>
    <x v="2"/>
    <n v="2020"/>
    <n v="202054053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6.66"/>
    <n v="216.32"/>
    <n v="32.48048048048048"/>
    <s v="EGP"/>
    <n v="1"/>
    <n v="212.68126000000001"/>
    <n v="-125.10805000000001"/>
    <n v="-14.21725"/>
    <n v="-1.43357"/>
    <n v="0"/>
    <n v="-7.9416099999999998"/>
    <n v="0"/>
    <s v=""/>
    <n v="23.558959999999999"/>
    <n v="-4.8568100000000003"/>
    <n v="-129.99833000000001"/>
    <n v="-129.86017512945111"/>
    <n v="-134.7504551294511"/>
    <n v="-7.11273"/>
    <n v="-6.1438566630508502"/>
    <n v="-12.34745"/>
    <n v="-10.937017092902904"/>
    <n v="-3.1945299999999999"/>
    <n v="-3.7023102209389331"/>
    <n v="-20.783183976892687"/>
    <n v="0"/>
    <n v="0"/>
    <n v="0.02"/>
    <n v="-4.3263999999999996"/>
    <n v="-4.320136354286074"/>
    <n v="0.16304448922213866"/>
    <n v="-1.0858762982194434"/>
    <n v="-1.2848484122349002"/>
    <n v="55.181376127135231"/>
    <n v="0.25509142070606156"/>
    <x v="1"/>
    <s v="N"/>
  </r>
  <r>
    <x v="4"/>
    <x v="4"/>
    <s v="MEA"/>
    <s v="EGYPT"/>
    <s v="EG"/>
    <s v="EGYPT"/>
    <s v="Local"/>
    <s v="N"/>
    <s v="DDP"/>
    <s v="EG-6TH OF OCTOBER"/>
    <n v="43915"/>
    <x v="2"/>
    <n v="2020"/>
    <n v="2020540536"/>
    <s v="ZH"/>
    <s v="manufactured"/>
    <s v="BOPP"/>
    <s v="ZES"/>
    <n v="18"/>
    <s v="ZES18"/>
    <n v="1"/>
    <s v="EG"/>
    <s v="L3"/>
    <s v="FERT"/>
    <s v="20ZES181"/>
    <s v="METALLIZED"/>
    <s v="VALUE ADDED"/>
    <s v="ALIMENTARY PACKING"/>
    <s v="FLEXIBLE PACKAGING"/>
    <s v="MID &amp; STD BARRIER METAL FILMS"/>
    <n v="1.38"/>
    <n v="46.817999999999998"/>
    <n v="33.926086956521743"/>
    <s v="EGP"/>
    <n v="1"/>
    <n v="46.518000000000001"/>
    <n v="-23.433720000000001"/>
    <n v="-3.3385099999999999"/>
    <n v="-0.45815"/>
    <n v="0"/>
    <n v="-1.5967"/>
    <n v="0"/>
    <s v=""/>
    <n v="3.2496"/>
    <n v="-1.34589"/>
    <n v="-26.923369999999998"/>
    <n v="-24.323830346124975"/>
    <n v="-27.813480346124976"/>
    <n v="-1.46543"/>
    <n v="-1.2658138112559605"/>
    <n v="-2.6421299999999999"/>
    <n v="-2.3403229793740041"/>
    <n v="-0.68711999999999995"/>
    <n v="-0.79633980554621797"/>
    <n v="-4.4024765961761823"/>
    <n v="0"/>
    <n v="0"/>
    <n v="0.02"/>
    <n v="-0.93635999999999997"/>
    <n v="-0.93500436314240676"/>
    <n v="0.16304448922213866"/>
    <n v="-0.22500139512655132"/>
    <n v="-0.2662298511838081"/>
    <n v="13.400808843372625"/>
    <n v="0.28623198007972628"/>
    <x v="1"/>
    <s v="N"/>
  </r>
  <r>
    <x v="4"/>
    <x v="4"/>
    <s v="MEA"/>
    <s v="EGYPT"/>
    <s v="EG"/>
    <s v="EGYPT"/>
    <s v="Local"/>
    <s v="N"/>
    <s v="DDP"/>
    <s v="EG- 6TH OF OCTOBER"/>
    <n v="43915"/>
    <x v="2"/>
    <n v="2020"/>
    <n v="2020540537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0.7"/>
    <n v="22.717500000000001"/>
    <n v="32.453571428571429"/>
    <s v="EGP"/>
    <n v="1"/>
    <n v="22.376740000000002"/>
    <n v="-13.1386"/>
    <n v="-1.4930699999999999"/>
    <n v="-0.15054999999999999"/>
    <n v="0"/>
    <n v="-0.83401000000000003"/>
    <n v="0"/>
    <s v=""/>
    <n v="2.4741200000000001"/>
    <n v="-0.51005"/>
    <n v="-13.652159999999999"/>
    <n v="-13.637658783394084"/>
    <n v="-14.151218783394084"/>
    <n v="-0.74865999999999999"/>
    <n v="-0.64667992871367952"/>
    <n v="-1.2968"/>
    <n v="-1.1486682485919348"/>
    <n v="-0.33554"/>
    <n v="-0.38887509947749738"/>
    <n v="-2.1842232767831118"/>
    <n v="0"/>
    <n v="0"/>
    <n v="0.02"/>
    <n v="-0.45435000000000003"/>
    <n v="-0.45369220427373291"/>
    <n v="0.16304448922213866"/>
    <n v="-0.11413114245549705"/>
    <n v="-0.13504412741207658"/>
    <n v="5.7933216081369965"/>
    <n v="0.25501580755527659"/>
    <x v="1"/>
    <s v="N"/>
  </r>
  <r>
    <x v="4"/>
    <x v="4"/>
    <s v="MEA"/>
    <s v="EGYPT"/>
    <s v="EG"/>
    <s v="EGYPT"/>
    <s v="Local"/>
    <s v="N"/>
    <s v="DDP"/>
    <s v="EGT- 6TH OF OCTOBER"/>
    <n v="43916"/>
    <x v="2"/>
    <n v="2020"/>
    <n v="2020540540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44"/>
    <n v="67.042249999999996"/>
    <n v="27.476331967213113"/>
    <s v="EGP"/>
    <n v="1"/>
    <n v="65.915769999999995"/>
    <n v="-36.042450000000002"/>
    <n v="-2.8496000000000001"/>
    <n v="-1.0309999999999999"/>
    <n v="0"/>
    <n v="0"/>
    <n v="0"/>
    <s v=""/>
    <n v="-3.96841"/>
    <n v="1.74437"/>
    <n v="-42.147090000000006"/>
    <n v="-37.411492458674601"/>
    <n v="-43.516132458674605"/>
    <n v="-2.6724899999999998"/>
    <n v="-2.308451957748539"/>
    <n v="-4.1382000000000003"/>
    <n v="-3.6654988790277181"/>
    <n v="-0.75641000000000003"/>
    <n v="-0.87664366095182034"/>
    <n v="-6.8505944977280775"/>
    <n v="0"/>
    <n v="0"/>
    <n v="0.02"/>
    <n v="-1.3408449999999998"/>
    <n v="-1.3389037606237775"/>
    <n v="0.16304448922213866"/>
    <n v="-0.39782855370201831"/>
    <n v="-0.47072524412209554"/>
    <n v="14.86589403885144"/>
    <n v="0.22173918743555654"/>
    <x v="1"/>
    <s v="N"/>
  </r>
  <r>
    <x v="4"/>
    <x v="4"/>
    <s v="MEA"/>
    <s v="EGYPT"/>
    <s v="EG"/>
    <s v="EGYPT"/>
    <s v="Local"/>
    <s v="N"/>
    <s v="DDP"/>
    <s v="EGT- 6TH OF OCTOBER"/>
    <n v="43916"/>
    <x v="2"/>
    <n v="2020"/>
    <n v="202054054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0.24"/>
    <n v="317.35629999999998"/>
    <n v="30.991826171874997"/>
    <s v="EGP"/>
    <n v="1"/>
    <n v="316.83215000000001"/>
    <n v="-140.02223000000001"/>
    <n v="-15.526120000000001"/>
    <n v="-43.670479999999998"/>
    <n v="0"/>
    <n v="0"/>
    <n v="0"/>
    <s v=""/>
    <n v="53.740279999999998"/>
    <n v="-57.398650000000004"/>
    <n v="-202.87719999999999"/>
    <n v="-145.34085784101248"/>
    <n v="-208.19582784101249"/>
    <n v="-10.938840000000001"/>
    <n v="-9.4487861932123334"/>
    <n v="-22.111789999999999"/>
    <n v="-19.585989429775339"/>
    <n v="-4.0869099999999996"/>
    <n v="-4.7365367252952808"/>
    <n v="-33.771312348282954"/>
    <n v="0"/>
    <n v="0"/>
    <n v="0.02"/>
    <n v="-6.3471259999999994"/>
    <n v="-6.3379368014594935"/>
    <n v="0.16304448922213866"/>
    <n v="-1.6695755696346999"/>
    <n v="-1.9755026638566633"/>
    <n v="67.07572034538839"/>
    <n v="0.21135777151860038"/>
    <x v="1"/>
    <s v="N"/>
  </r>
  <r>
    <x v="4"/>
    <x v="4"/>
    <s v="MEA"/>
    <s v="EGYPT"/>
    <s v="EG"/>
    <s v="EGYPT"/>
    <s v="Local"/>
    <s v="N"/>
    <s v="DDP"/>
    <s v="EG-6TH OF OCTOBER"/>
    <n v="43916"/>
    <x v="2"/>
    <n v="2020"/>
    <n v="2020540543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2.15"/>
    <n v="68.742400000000004"/>
    <n v="31.973209302325586"/>
    <s v="EGP"/>
    <n v="1"/>
    <n v="68.742400000000004"/>
    <n v="-40.940820000000002"/>
    <n v="-3.5916299999999999"/>
    <n v="-9.1704500000000007"/>
    <n v="0"/>
    <n v="0"/>
    <n v="0"/>
    <s v=""/>
    <n v="19.938379999999999"/>
    <n v="-12.693519999999999"/>
    <n v="-46.458040000000004"/>
    <n v="-42.495922965335438"/>
    <n v="-48.01314296533544"/>
    <n v="-2.2801800000000001"/>
    <n v="-1.9695811714988882"/>
    <n v="-5.0421100000000001"/>
    <n v="-4.46615643345765"/>
    <n v="-0.91593999999999998"/>
    <n v="-1.0615314377284941"/>
    <n v="-7.4972690426850317"/>
    <n v="0"/>
    <n v="0"/>
    <n v="0.02"/>
    <n v="-1.3748480000000001"/>
    <n v="-1.3728575319936902"/>
    <n v="0.16304448922213866"/>
    <n v="-0.35054565182759811"/>
    <n v="-0.41477839133709238"/>
    <n v="11.444352068648749"/>
    <n v="0.16648170661264006"/>
    <x v="1"/>
    <s v="N"/>
  </r>
  <r>
    <x v="4"/>
    <x v="4"/>
    <s v="MEA"/>
    <s v="EGYPT"/>
    <s v="EG"/>
    <s v="EGYPT"/>
    <s v="Local"/>
    <s v="N"/>
    <s v="DDP"/>
    <s v="EGT- 6TH OF OCTOBER"/>
    <n v="43916"/>
    <x v="2"/>
    <n v="2020"/>
    <n v="202054054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57999999999999996"/>
    <n v="16.035250000000001"/>
    <n v="27.646982758620695"/>
    <s v="EGP"/>
    <n v="1"/>
    <n v="15.759819999999999"/>
    <n v="-8.6206300000000002"/>
    <n v="-0.68161000000000005"/>
    <n v="-0.24660000000000001"/>
    <n v="0"/>
    <n v="0"/>
    <n v="0"/>
    <s v=""/>
    <n v="-0.94930999999999999"/>
    <n v="0.4173"/>
    <n v="-10.080850000000002"/>
    <n v="-8.9480774540583123"/>
    <n v="-10.408297454058312"/>
    <n v="-0.64283999999999997"/>
    <n v="-0.55527439074386464"/>
    <n v="-0.98934"/>
    <n v="-0.87632899835128375"/>
    <n v="-0.18063000000000001"/>
    <n v="-0.2093416856965499"/>
    <n v="-1.6409450747916985"/>
    <n v="0"/>
    <n v="0"/>
    <n v="0.02"/>
    <n v="-0.32070500000000002"/>
    <n v="-0.32024069191505999"/>
    <n v="0.16304448922213866"/>
    <n v="-9.456580374884041E-2"/>
    <n v="-0.1118937055700063"/>
    <n v="3.5538730736649247"/>
    <n v="0.22162879117350365"/>
    <x v="1"/>
    <s v="N"/>
  </r>
  <r>
    <x v="4"/>
    <x v="4"/>
    <s v="MEA"/>
    <s v="EGYPT"/>
    <s v="EG"/>
    <s v="EGYPT"/>
    <s v="Local"/>
    <s v="N"/>
    <s v="DDP"/>
    <s v="EGT- 6TH OF OCTOBER"/>
    <n v="43916"/>
    <x v="2"/>
    <n v="2020"/>
    <n v="2020540544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6.42"/>
    <n v="205.5104"/>
    <n v="32.010965732087229"/>
    <s v="EGP"/>
    <n v="1"/>
    <n v="204.99529999999999"/>
    <n v="-67.634039999999999"/>
    <n v="-16.493639999999999"/>
    <n v="-55.363250000000001"/>
    <n v="0"/>
    <n v="0"/>
    <n v="0"/>
    <s v=""/>
    <n v="27.112169999999999"/>
    <n v="-37.992339999999999"/>
    <n v="-150.37110000000001"/>
    <n v="-70.203062705495768"/>
    <n v="-152.94012270549575"/>
    <n v="-6.78104"/>
    <n v="-5.8573484142395866"/>
    <n v="-9.2853899999999996"/>
    <n v="-8.2247321628570838"/>
    <n v="-1.71591"/>
    <n v="-1.9886590926400207"/>
    <n v="-16.070739669736692"/>
    <n v="0"/>
    <n v="0"/>
    <n v="0.01"/>
    <n v="-2.055104"/>
    <n v="-2.0521286756284045"/>
    <n v="0.16304448922213866"/>
    <n v="-1.0467456208061301"/>
    <n v="-1.2385475685507594"/>
    <n v="33.208861380588395"/>
    <n v="0.16159212079091079"/>
    <x v="1"/>
    <s v="N"/>
  </r>
  <r>
    <x v="4"/>
    <x v="4"/>
    <s v="MEA"/>
    <s v="EGYPT"/>
    <s v="EG"/>
    <s v="EGYPT"/>
    <s v="Local"/>
    <s v="N"/>
    <s v="DDP"/>
    <s v="EGT- 6TH OF OCTOBER"/>
    <n v="43916"/>
    <x v="2"/>
    <n v="2020"/>
    <n v="2020540545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4.45"/>
    <n v="142.352"/>
    <n v="31.989213483146067"/>
    <s v="EGP"/>
    <n v="1"/>
    <n v="142.137"/>
    <n v="-46.84843"/>
    <n v="-11.42474"/>
    <n v="-38.348759999999999"/>
    <n v="0"/>
    <n v="0"/>
    <n v="0"/>
    <s v=""/>
    <n v="18.77993"/>
    <n v="-26.31636"/>
    <n v="-104.15835999999999"/>
    <n v="-48.627928613225372"/>
    <n v="-105.93785861322536"/>
    <n v="-4.6970599999999996"/>
    <n v="-4.0572415061094151"/>
    <n v="-6.4317599999999997"/>
    <n v="-5.6970685491700053"/>
    <n v="-1.1885699999999999"/>
    <n v="-1.3774968021278209"/>
    <n v="-11.131806857407241"/>
    <n v="0"/>
    <n v="0"/>
    <n v="0.01"/>
    <n v="-1.4235200000000001"/>
    <n v="-1.4214590659794086"/>
    <n v="0.16304448922213866"/>
    <n v="-0.72554797703851703"/>
    <n v="-0.85849480997677263"/>
    <n v="23.002380653411223"/>
    <n v="0.16158803988290452"/>
    <x v="1"/>
    <s v="N"/>
  </r>
  <r>
    <x v="4"/>
    <x v="4"/>
    <s v="MEA"/>
    <s v="EGYPT"/>
    <s v="EG"/>
    <s v="EGYPT"/>
    <s v="Local"/>
    <s v="N"/>
    <s v="DDP"/>
    <s v="EG- 6TH OF OCTOBER"/>
    <n v="43916"/>
    <x v="2"/>
    <n v="2020"/>
    <n v="2020540546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34"/>
    <n v="9.35"/>
    <n v="27.499999999999996"/>
    <s v="EGP"/>
    <n v="1"/>
    <n v="9.1873900000000006"/>
    <n v="-5.0266099999999998"/>
    <n v="-0.39743000000000001"/>
    <n v="-0.14379"/>
    <n v="0"/>
    <n v="0"/>
    <n v="0"/>
    <s v=""/>
    <n v="-0.55352000000000001"/>
    <n v="0.24332000000000001"/>
    <n v="-5.8780299999999999"/>
    <n v="-5.2175415963037555"/>
    <n v="-6.0689615963037555"/>
    <n v="-0.37291000000000002"/>
    <n v="-0.32211339221625068"/>
    <n v="-0.57686000000000004"/>
    <n v="-0.51096604401815515"/>
    <n v="-0.10531"/>
    <n v="-0.1220493435237982"/>
    <n v="-0.95512877975820398"/>
    <n v="0"/>
    <n v="0"/>
    <n v="0.02"/>
    <n v="-0.187"/>
    <n v="-0.18672926642277551"/>
    <n v="0.16304448922213866"/>
    <n v="-5.5435126335527149E-2"/>
    <n v="-6.5592861885865786E-2"/>
    <n v="2.0735874956293987"/>
    <n v="0.22177406370367903"/>
    <x v="1"/>
    <s v="N"/>
  </r>
  <r>
    <x v="4"/>
    <x v="4"/>
    <s v="MEA"/>
    <s v="EGYPT"/>
    <s v="EG"/>
    <s v="EGYPT"/>
    <s v="Local"/>
    <s v="N"/>
    <s v="DDP"/>
    <s v="EG- 6TH OF OCTOBER"/>
    <n v="43916"/>
    <x v="2"/>
    <n v="2020"/>
    <n v="2020540546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84"/>
    <n v="124.86499999999999"/>
    <n v="32.516927083333336"/>
    <s v="EGP"/>
    <n v="1"/>
    <n v="122.73938"/>
    <n v="-72.215360000000004"/>
    <n v="-8.2065400000000004"/>
    <n v="-0.82747999999999999"/>
    <n v="0"/>
    <n v="-4.5840699999999996"/>
    <n v="0"/>
    <s v=""/>
    <n v="13.59882"/>
    <n v="-2.8034699999999999"/>
    <n v="-75.0381"/>
    <n v="-74.958400331844018"/>
    <n v="-77.781140331844014"/>
    <n v="-4.0929000000000002"/>
    <n v="-3.5353782494486401"/>
    <n v="-7.1265900000000002"/>
    <n v="-6.3125290358827861"/>
    <n v="-1.8435600000000001"/>
    <n v="-2.1365994468401235"/>
    <n v="-11.98450673217155"/>
    <n v="0"/>
    <n v="0"/>
    <n v="0.02"/>
    <n v="-2.4973000000000001"/>
    <n v="-2.4936844761368837"/>
    <n v="0.16304448922213866"/>
    <n v="-0.6260908386130124"/>
    <n v="-0.74081349894624871"/>
    <n v="31.864854960901294"/>
    <n v="0.25519444969287869"/>
    <x v="1"/>
    <s v="N"/>
  </r>
  <r>
    <x v="4"/>
    <x v="4"/>
    <s v="MEA"/>
    <s v="EGYPT"/>
    <s v="EG"/>
    <s v="EGYPT"/>
    <s v="Local"/>
    <s v="N"/>
    <s v="DDP"/>
    <s v="EG- 6TH OF OCTOBER"/>
    <n v="43916"/>
    <x v="2"/>
    <n v="2020"/>
    <n v="202054055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23"/>
    <n v="32.6798"/>
    <n v="26.568943089430896"/>
    <s v="EGP"/>
    <n v="1"/>
    <n v="32.369909999999997"/>
    <n v="-19.125610000000002"/>
    <n v="-2.7371400000000001"/>
    <n v="-0.77778999999999998"/>
    <n v="0"/>
    <n v="0"/>
    <n v="0"/>
    <s v=""/>
    <n v="-0.37820999999999999"/>
    <n v="0.70757000000000003"/>
    <n v="-22.31118"/>
    <n v="-19.852080374185203"/>
    <n v="-23.037650374185205"/>
    <n v="-1.3772500000000001"/>
    <n v="-1.1896454088917734"/>
    <n v="-2.26871"/>
    <n v="-2.0095582528246516"/>
    <n v="-0.42064000000000001"/>
    <n v="-0.48750200227756602"/>
    <n v="-3.6867056639939912"/>
    <n v="0"/>
    <n v="0"/>
    <n v="0.01"/>
    <n v="-0.32679800000000003"/>
    <n v="-0.32632487063331655"/>
    <n v="0.16304448922213866"/>
    <n v="-0.20054472174323054"/>
    <n v="-0.2372918238812203"/>
    <n v="5.3918272673062679"/>
    <n v="0.1649896041991159"/>
    <x v="1"/>
    <s v="N"/>
  </r>
  <r>
    <x v="4"/>
    <x v="4"/>
    <s v="MEA"/>
    <s v="EGYPT"/>
    <s v="EG"/>
    <s v="EGYPT"/>
    <s v="Local"/>
    <s v="N"/>
    <s v="DDP"/>
    <s v="EG- 6TH OF OCTOBER"/>
    <n v="43916"/>
    <x v="2"/>
    <n v="2020"/>
    <n v="2020540550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7.2"/>
    <n v="234.065"/>
    <n v="32.509027777777774"/>
    <s v="EGP"/>
    <n v="1"/>
    <n v="230.18880999999999"/>
    <n v="-135.37087"/>
    <n v="-15.383520000000001"/>
    <n v="-1.5511600000000001"/>
    <n v="0"/>
    <n v="-8.5930499999999999"/>
    <n v="0"/>
    <s v=""/>
    <n v="25.491540000000001"/>
    <n v="-5.2552300000000001"/>
    <n v="-140.66229000000001"/>
    <n v="-140.51281980357103"/>
    <n v="-145.80423980357102"/>
    <n v="-7.64344"/>
    <n v="-6.6022750438480573"/>
    <n v="-13.357279999999999"/>
    <n v="-11.83149554561388"/>
    <n v="-3.4546700000000001"/>
    <n v="-4.0038002620013291"/>
    <n v="-22.437570851463263"/>
    <n v="0"/>
    <n v="0"/>
    <n v="0.02"/>
    <n v="-4.6813000000000002"/>
    <n v="-4.6745225395986045"/>
    <n v="0.16304448922213866"/>
    <n v="-1.1739203223993984"/>
    <n v="-1.3890253105242165"/>
    <n v="59.759641494842889"/>
    <n v="0.25531216326594275"/>
    <x v="1"/>
    <s v="N"/>
  </r>
  <r>
    <x v="4"/>
    <x v="4"/>
    <s v="MEA"/>
    <s v="EGYPT"/>
    <s v="EG"/>
    <s v="EGYPT"/>
    <s v="Local"/>
    <s v="N"/>
    <s v="DDP"/>
    <s v="EGT- 6TH OF OCTOBER"/>
    <n v="43916"/>
    <x v="2"/>
    <n v="2020"/>
    <n v="2020540555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"/>
    <n v="109.86525"/>
    <n v="27.466312500000001"/>
    <s v="EGP"/>
    <n v="1"/>
    <n v="108.00227"/>
    <n v="-59.064100000000003"/>
    <n v="-4.6700400000000002"/>
    <n v="-1.6895899999999999"/>
    <n v="0"/>
    <n v="0"/>
    <n v="0"/>
    <s v=""/>
    <n v="-6.5041200000000003"/>
    <n v="2.8590900000000001"/>
    <n v="-69.068760000000012"/>
    <n v="-61.307600668889108"/>
    <n v="-71.31226066888911"/>
    <n v="-4.3767800000000001"/>
    <n v="-3.7805890235827455"/>
    <n v="-6.77928"/>
    <n v="-6.0048917985150618"/>
    <n v="-1.23811"/>
    <n v="-1.4349113352032077"/>
    <n v="-11.220392157301013"/>
    <n v="0"/>
    <n v="0"/>
    <n v="0.02"/>
    <n v="-2.1973050000000001"/>
    <n v="-2.1941238008400896"/>
    <n v="0.16304448922213866"/>
    <n v="-0.65217795688855462"/>
    <n v="-0.77168072806900911"/>
    <n v="24.366792644900784"/>
    <n v="0.22178798705596886"/>
    <x v="1"/>
    <s v="N"/>
  </r>
  <r>
    <x v="4"/>
    <x v="4"/>
    <s v="MEA"/>
    <s v="EGYPT"/>
    <s v="EG"/>
    <s v="EGYPT"/>
    <s v="Local"/>
    <s v="N"/>
    <s v="DDP"/>
    <s v="EG- 6TH OF OCTOBER"/>
    <n v="43916"/>
    <x v="2"/>
    <n v="2020"/>
    <n v="2020540556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.39"/>
    <n v="38.255249999999997"/>
    <n v="27.521762589928056"/>
    <s v="EGP"/>
    <n v="1"/>
    <n v="37.606180000000002"/>
    <n v="-20.566330000000001"/>
    <n v="-1.62602"/>
    <n v="-0.58830000000000005"/>
    <n v="0"/>
    <n v="0"/>
    <n v="0"/>
    <s v=""/>
    <n v="-2.2644299999999999"/>
    <n v="0.99536999999999998"/>
    <n v="-24.049710000000001"/>
    <n v="-21.347524924016351"/>
    <n v="-24.830904924016352"/>
    <n v="-1.5249600000000001"/>
    <n v="-1.3172348250089663"/>
    <n v="-2.36131"/>
    <n v="-2.0915806771149148"/>
    <n v="-0.43162"/>
    <n v="-0.50022730654013658"/>
    <n v="-3.9090428086640174"/>
    <n v="0"/>
    <n v="0"/>
    <n v="0.02"/>
    <n v="-0.76510499999999992"/>
    <n v="-0.76399730153153822"/>
    <n v="0.16304448922213866"/>
    <n v="-0.22663184001877271"/>
    <n v="-0.26815905300398063"/>
    <n v="8.48314591278411"/>
    <n v="0.22175115605790344"/>
    <x v="1"/>
    <s v="N"/>
  </r>
  <r>
    <x v="4"/>
    <x v="4"/>
    <s v="MEA"/>
    <s v="EGYPT"/>
    <s v="EG"/>
    <s v="EGYPT"/>
    <s v="Local"/>
    <s v="N"/>
    <s v="DDP"/>
    <s v="EG- 6TH OF OCTOBER"/>
    <n v="43916"/>
    <x v="2"/>
    <n v="2020"/>
    <n v="202054055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2"/>
    <n v="8.3687000000000005"/>
    <n v="26.1521875"/>
    <s v="EGP"/>
    <n v="1"/>
    <n v="8.2888500000000001"/>
    <n v="-4.8977199999999996"/>
    <n v="-0.70093000000000005"/>
    <n v="-0.19918"/>
    <n v="0"/>
    <n v="0"/>
    <n v="0"/>
    <s v=""/>
    <n v="-9.6850000000000006E-2"/>
    <n v="0.18118999999999999"/>
    <n v="-5.7134899999999993"/>
    <n v="-5.0837558169519479"/>
    <n v="-5.8995258169519484"/>
    <n v="-0.35269"/>
    <n v="-0.30464769596082014"/>
    <n v="-0.58096999999999999"/>
    <n v="-0.51460656414594108"/>
    <n v="-0.10772"/>
    <n v="-0.1248424203245992"/>
    <n v="-0.94409668043136041"/>
    <n v="0"/>
    <n v="0"/>
    <n v="0.01"/>
    <n v="-8.3687000000000011E-2"/>
    <n v="-8.3565840209212927E-2"/>
    <n v="0.16304448922213866"/>
    <n v="-5.2174236551084371E-2"/>
    <n v="-6.1734458245520728E-2"/>
    <n v="1.3797772041619578"/>
    <n v="0.16487354119062192"/>
    <x v="1"/>
    <s v="N"/>
  </r>
  <r>
    <x v="4"/>
    <x v="4"/>
    <s v="MEA"/>
    <s v="EGYPT"/>
    <s v="EG"/>
    <s v="EGYPT"/>
    <s v="Local"/>
    <s v="N"/>
    <s v="DDP"/>
    <s v="EG- 6TH OF OCTOBER"/>
    <n v="43916"/>
    <x v="2"/>
    <n v="2020"/>
    <n v="2020540556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27"/>
    <n v="73.709999999999994"/>
    <n v="32.471365638766514"/>
    <s v="EGP"/>
    <n v="1"/>
    <n v="72.481669999999994"/>
    <n v="-42.629980000000003"/>
    <n v="-4.8444599999999998"/>
    <n v="-0.48848000000000003"/>
    <n v="0"/>
    <n v="-2.7060499999999998"/>
    <n v="0"/>
    <s v=""/>
    <n v="8.0276200000000006"/>
    <n v="-1.6549400000000001"/>
    <n v="-44.296290000000006"/>
    <n v="-44.249244301745556"/>
    <n v="-45.915554301745559"/>
    <n v="-2.41256"/>
    <n v="-2.0839287911969047"/>
    <n v="-4.2067199999999998"/>
    <n v="-3.7261919299172299"/>
    <n v="-1.08815"/>
    <n v="-1.2611147389176811"/>
    <n v="-7.0712354600318159"/>
    <n v="0"/>
    <n v="0"/>
    <n v="0.02"/>
    <n v="-1.4742"/>
    <n v="-1.4720656928366611"/>
    <n v="0.16304448922213866"/>
    <n v="-0.37011099053425472"/>
    <n v="-0.43792881317916266"/>
    <n v="18.813215732206796"/>
    <n v="0.25523288199982092"/>
    <x v="1"/>
    <s v="N"/>
  </r>
  <r>
    <x v="4"/>
    <x v="4"/>
    <s v="MEA"/>
    <s v="EGYPT"/>
    <s v="EG"/>
    <s v="EGYPT"/>
    <s v="Local"/>
    <s v="N"/>
    <s v="DDP"/>
    <s v="EG- 6TH OF OCTOBER"/>
    <n v="43920"/>
    <x v="2"/>
    <n v="2020"/>
    <n v="2020540582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8.65"/>
    <n v="228.85863000000001"/>
    <n v="26.457645086705202"/>
    <s v="EGP"/>
    <n v="1"/>
    <n v="226.71218999999999"/>
    <n v="-121.46141"/>
    <n v="-13.902939999999999"/>
    <n v="-4.4654299999999996"/>
    <n v="0"/>
    <n v="0"/>
    <n v="0"/>
    <s v=""/>
    <n v="-19.147259999999999"/>
    <n v="8.7309400000000004"/>
    <n v="-150.24609999999998"/>
    <n v="-126.07502054480156"/>
    <n v="-154.85971054480157"/>
    <n v="-9.1815499999999997"/>
    <n v="-7.9308686179054355"/>
    <n v="-11.87139"/>
    <n v="-10.515336798004171"/>
    <n v="-2.3435899999999998"/>
    <n v="-2.7161107301200094"/>
    <n v="-21.162316146029617"/>
    <n v="0"/>
    <n v="0"/>
    <n v="0.01"/>
    <n v="-2.2885863"/>
    <n v="-2.2852729462257435"/>
    <n v="0.16304448922213866"/>
    <n v="-1.4103348317714994"/>
    <n v="-1.6687595744492323"/>
    <n v="48.882570788493837"/>
    <n v="0.21359286642803829"/>
    <x v="1"/>
    <s v="N"/>
  </r>
  <r>
    <x v="4"/>
    <x v="4"/>
    <s v="MEA"/>
    <s v="EGYPT"/>
    <s v="EG"/>
    <s v="EGYPT"/>
    <s v="Local"/>
    <s v="N"/>
    <s v="DDP"/>
    <s v="EGT- 6TH OF OCTOBER"/>
    <n v="43920"/>
    <x v="2"/>
    <n v="2020"/>
    <n v="202054058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.55"/>
    <n v="41.833799999999997"/>
    <n v="26.989548387096772"/>
    <s v="EGP"/>
    <n v="1"/>
    <n v="41.434989999999999"/>
    <n v="-22.842369999999999"/>
    <n v="-3.8648400000000001"/>
    <n v="-1.2701499999999999"/>
    <n v="0"/>
    <n v="0"/>
    <n v="0"/>
    <s v=""/>
    <n v="-1.4761500000000001"/>
    <n v="1.02738"/>
    <n v="-28.426130000000001"/>
    <n v="-23.710018408661309"/>
    <n v="-29.293778408661311"/>
    <n v="-1.6649499999999999"/>
    <n v="-1.4381558348407029"/>
    <n v="-2.9779399999999998"/>
    <n v="-2.6377738465544929"/>
    <n v="-0.55625999999999998"/>
    <n v="-0.64467921212181167"/>
    <n v="-4.7206088935170074"/>
    <n v="0"/>
    <n v="0"/>
    <n v="0.01"/>
    <n v="-0.41833799999999999"/>
    <n v="-0.41773234148005911"/>
    <n v="0.16304448922213866"/>
    <n v="-0.2527189582943149"/>
    <n v="-0.29902628212674098"/>
    <n v="7.102654074214878"/>
    <n v="0.16978266555309052"/>
    <x v="1"/>
    <s v="N"/>
  </r>
  <r>
    <x v="4"/>
    <x v="4"/>
    <s v="MEA"/>
    <s v="EGYPT"/>
    <s v="EG"/>
    <s v="EGYPT"/>
    <s v="Local"/>
    <s v="N"/>
    <s v="DDP"/>
    <s v="EGT- 6TH OF OCTOBER"/>
    <n v="43920"/>
    <x v="2"/>
    <n v="2020"/>
    <n v="2020540583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2.37"/>
    <n v="62.607149999999997"/>
    <n v="26.416518987341771"/>
    <s v="EGP"/>
    <n v="1"/>
    <n v="62.007660000000001"/>
    <n v="-33.227319999999999"/>
    <n v="-3.8033199999999998"/>
    <n v="-1.2215800000000001"/>
    <n v="0"/>
    <n v="0"/>
    <n v="0"/>
    <s v=""/>
    <n v="-5.2379499999999997"/>
    <n v="2.3884500000000002"/>
    <n v="-41.10172"/>
    <n v="-34.48943208916063"/>
    <n v="-42.363832089160631"/>
    <n v="-2.50908"/>
    <n v="-2.1673011454290583"/>
    <n v="-3.2430300000000001"/>
    <n v="-2.8725829659400852"/>
    <n v="-0.63827999999999996"/>
    <n v="-0.73973653959139596"/>
    <n v="-5.7796206509605401"/>
    <n v="0"/>
    <n v="0"/>
    <n v="0.01"/>
    <n v="-0.6260715"/>
    <n v="-0.6251650904984315"/>
    <n v="0.16304448922213866"/>
    <n v="-0.38641543945646861"/>
    <n v="-0.45722083138088787"/>
    <n v="13.381311337999508"/>
    <n v="0.2137345548870937"/>
    <x v="1"/>
    <s v="N"/>
  </r>
  <r>
    <x v="4"/>
    <x v="4"/>
    <s v="MEA"/>
    <s v="EGYPT"/>
    <s v="EG"/>
    <s v="EGYPT"/>
    <s v="Local"/>
    <s v="N"/>
    <s v="DDP"/>
    <s v="EG- 6TH OF OCTOBER"/>
    <n v="43920"/>
    <x v="2"/>
    <n v="2020"/>
    <n v="202054058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02"/>
    <n v="55.55"/>
    <n v="27.5"/>
    <s v="EGP"/>
    <n v="1"/>
    <n v="54.60322"/>
    <n v="-29.863990000000001"/>
    <n v="-2.3612299999999999"/>
    <n v="-0.85428999999999999"/>
    <n v="0"/>
    <n v="0"/>
    <n v="0"/>
    <s v=""/>
    <n v="-3.2885599999999999"/>
    <n v="1.4455899999999999"/>
    <n v="-34.922479999999993"/>
    <n v="-30.998348799011545"/>
    <n v="-36.056838799011544"/>
    <n v="-2.2155300000000002"/>
    <n v="-1.9137375877741811"/>
    <n v="-3.4272"/>
    <n v="-3.0357154700603632"/>
    <n v="-0.62568000000000001"/>
    <n v="-0.72513373142123316"/>
    <n v="-5.6745867892557778"/>
    <n v="0"/>
    <n v="0"/>
    <n v="0.02"/>
    <n v="-1.111"/>
    <n v="-1.1093915240411956"/>
    <n v="0.16304448922213866"/>
    <n v="-0.32934986822872009"/>
    <n v="-0.38969876767484962"/>
    <n v="12.319484120016632"/>
    <n v="0.22177289144944434"/>
    <x v="1"/>
    <s v="N"/>
  </r>
  <r>
    <x v="4"/>
    <x v="4"/>
    <s v="MEA"/>
    <s v="EGYPT"/>
    <s v="EG"/>
    <s v="EGYPT"/>
    <s v="Local"/>
    <s v="N"/>
    <s v="DDP"/>
    <s v="EG- 6TH OF OCTOBER"/>
    <n v="43920"/>
    <x v="2"/>
    <n v="2020"/>
    <n v="2020540584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.18"/>
    <n v="31.949100000000001"/>
    <n v="27.075508474576274"/>
    <s v="EGP"/>
    <n v="1"/>
    <n v="31.642969999999998"/>
    <n v="-17.445060000000002"/>
    <n v="-2.9516399999999998"/>
    <n v="-0.97002999999999995"/>
    <n v="0"/>
    <n v="0"/>
    <n v="0"/>
    <s v=""/>
    <n v="-1.1273599999999999"/>
    <n v="0.78461999999999998"/>
    <n v="-21.709470000000003"/>
    <n v="-18.107696081457444"/>
    <n v="-22.372106081457446"/>
    <n v="-1.27155"/>
    <n v="-1.0983435249056703"/>
    <n v="-2.2743000000000002"/>
    <n v="-2.014509714506969"/>
    <n v="-0.42481999999999998"/>
    <n v="-0.49234642594036604"/>
    <n v="-3.6051996653530054"/>
    <n v="0"/>
    <n v="0"/>
    <n v="0.01"/>
    <n v="-0.31949100000000002"/>
    <n v="-0.31902844951165227"/>
    <n v="0.16304448922213866"/>
    <n v="-0.1923924972821236"/>
    <n v="-0.22764581478035767"/>
    <n v="5.4251199888975403"/>
    <n v="0.16980509588368811"/>
    <x v="1"/>
    <s v="N"/>
  </r>
  <r>
    <x v="4"/>
    <x v="4"/>
    <s v="MEA"/>
    <s v="EGYPT"/>
    <s v="EG"/>
    <s v="EGYPT"/>
    <s v="Local"/>
    <s v="N"/>
    <s v="DDP"/>
    <s v="EG- 6TH OF OCTOBER"/>
    <n v="43920"/>
    <x v="2"/>
    <n v="2020"/>
    <n v="202054058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62"/>
    <n v="16.48565"/>
    <n v="26.589758064516129"/>
    <s v="EGP"/>
    <n v="1"/>
    <n v="16.32705"/>
    <n v="-9.6481100000000009"/>
    <n v="-1.3807799999999999"/>
    <n v="-0.39235999999999999"/>
    <n v="0"/>
    <n v="0"/>
    <n v="0"/>
    <s v=""/>
    <n v="-0.19078999999999999"/>
    <n v="0.35693999999999998"/>
    <n v="-11.255100000000001"/>
    <n v="-10.014585426502999"/>
    <n v="-11.621575426502998"/>
    <n v="-0.69477"/>
    <n v="-0.60013065219512607"/>
    <n v="-1.1444700000000001"/>
    <n v="-1.0137387033204903"/>
    <n v="-0.2122"/>
    <n v="-0.24592983283401365"/>
    <n v="-1.8597991883496299"/>
    <n v="0"/>
    <n v="0"/>
    <n v="0.01"/>
    <n v="-0.16485649999999999"/>
    <n v="-0.16461782518730636"/>
    <n v="0.16304448922213866"/>
    <n v="-0.10108758331772597"/>
    <n v="-0.1196105128506964"/>
    <n v="2.720047047109369"/>
    <n v="0.16499483169358617"/>
    <x v="1"/>
    <s v="N"/>
  </r>
  <r>
    <x v="4"/>
    <x v="4"/>
    <s v="MEA"/>
    <s v="EGYPT"/>
    <s v="EG"/>
    <s v="EGYPT"/>
    <s v="Local"/>
    <s v="N"/>
    <s v="DDP"/>
    <s v="EG- 6TH OF OCTOBER"/>
    <n v="43921"/>
    <x v="2"/>
    <n v="2020"/>
    <n v="2020540597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1.59"/>
    <n v="41.976149999999997"/>
    <n v="26.400094339622637"/>
    <s v="EGP"/>
    <n v="1"/>
    <n v="41.539580000000001"/>
    <n v="-22.27788"/>
    <n v="-2.5500099999999999"/>
    <n v="-0.81903000000000004"/>
    <n v="0"/>
    <n v="0"/>
    <n v="0"/>
    <s v=""/>
    <n v="-3.5118800000000001"/>
    <n v="1.60138"/>
    <n v="-27.557420000000004"/>
    <n v="-23.124086725937268"/>
    <n v="-28.403626725937269"/>
    <n v="-1.6822600000000001"/>
    <n v="-1.4531079219911234"/>
    <n v="-2.17435"/>
    <n v="-1.9259768710100813"/>
    <n v="-0.42795"/>
    <n v="-0.49597394892231927"/>
    <n v="-3.8750587419235241"/>
    <n v="0"/>
    <n v="0"/>
    <n v="0.01"/>
    <n v="-0.41976149999999995"/>
    <n v="-0.41915378057499397"/>
    <n v="0.16304448922213866"/>
    <n v="-0.25924073786320045"/>
    <n v="-0.30674308940743111"/>
    <n v="8.9715676621567777"/>
    <n v="0.21373012203731828"/>
    <x v="1"/>
    <s v="N"/>
  </r>
  <r>
    <x v="4"/>
    <x v="4"/>
    <s v="MEA"/>
    <s v="EGYPT"/>
    <s v="EG"/>
    <s v="EGYPT"/>
    <s v="Local"/>
    <s v="N"/>
    <s v="DDP"/>
    <s v="EG- 6TH OF OCTOBER"/>
    <n v="43921"/>
    <x v="2"/>
    <n v="2020"/>
    <n v="202054059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0.81"/>
    <n v="21.333839999999999"/>
    <n v="26.338074074074072"/>
    <s v="EGP"/>
    <n v="1"/>
    <n v="21.11185"/>
    <n v="-11.795249999999999"/>
    <n v="-1.28352"/>
    <n v="-0.40462999999999999"/>
    <n v="0"/>
    <n v="0"/>
    <n v="0"/>
    <s v=""/>
    <n v="-1.5486899999999999"/>
    <n v="0.89088000000000001"/>
    <n v="-14.141209999999999"/>
    <n v="-12.243282751954473"/>
    <n v="-14.589242751954473"/>
    <n v="-0.85851"/>
    <n v="-0.74156651296981402"/>
    <n v="-1.1641699999999999"/>
    <n v="-1.0311883983368852"/>
    <n v="-0.22838"/>
    <n v="-0.26468169284934984"/>
    <n v="-2.0374366041560492"/>
    <n v="0"/>
    <n v="0"/>
    <n v="0.01"/>
    <n v="-0.21333839999999998"/>
    <n v="-0.21302953439469866"/>
    <n v="0.16304448922213866"/>
    <n v="-0.13206603626993232"/>
    <n v="-0.15626534743397436"/>
    <n v="4.3378657620608037"/>
    <n v="0.20333262844667457"/>
    <x v="1"/>
    <s v="N"/>
  </r>
  <r>
    <x v="4"/>
    <x v="4"/>
    <s v="MEA"/>
    <s v="EGYPT"/>
    <s v="EG"/>
    <s v="EGYPT"/>
    <s v="Local"/>
    <s v="N"/>
    <s v="DDP"/>
    <s v="EG- 6TH OF OCTOBER"/>
    <n v="43921"/>
    <x v="2"/>
    <n v="2020"/>
    <n v="2020540597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32"/>
    <n v="42.9"/>
    <n v="32.5"/>
    <s v="EGP"/>
    <n v="1"/>
    <n v="42.155239999999999"/>
    <n v="-24.8111"/>
    <n v="-2.8195299999999999"/>
    <n v="-0.2843"/>
    <n v="0"/>
    <n v="-1.5749599999999999"/>
    <n v="0"/>
    <s v=""/>
    <n v="4.6721500000000002"/>
    <n v="-0.96318999999999999"/>
    <n v="-25.780930000000001"/>
    <n v="-25.753528978785329"/>
    <n v="-26.723358978785328"/>
    <n v="-1.4137900000000001"/>
    <n v="-1.2212080469320026"/>
    <n v="-2.4489000000000001"/>
    <n v="-2.1691653870888259"/>
    <n v="-0.63365000000000005"/>
    <n v="-0.73437058706537595"/>
    <n v="-4.1247440210862045"/>
    <n v="0"/>
    <n v="0"/>
    <n v="0.02"/>
    <n v="-0.85799999999999998"/>
    <n v="-0.8567578106456758"/>
    <n v="0.16304448922213866"/>
    <n v="-0.21521872577322304"/>
    <n v="-0.25465464026277301"/>
    <n v="10.940484549220018"/>
    <n v="0.25502294986526852"/>
    <x v="1"/>
    <s v="N"/>
  </r>
  <r>
    <x v="4"/>
    <x v="4"/>
    <s v="MEA"/>
    <s v="EGYPT"/>
    <s v="EG"/>
    <s v="EGYPT"/>
    <s v="Local"/>
    <s v="N"/>
    <s v="DDP"/>
    <s v="EGT- 6TH OF OCTOBER"/>
    <n v="43921"/>
    <x v="2"/>
    <n v="2020"/>
    <n v="2020540598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7.99"/>
    <n v="211.45453000000001"/>
    <n v="26.464897371714642"/>
    <s v="EGP"/>
    <n v="1"/>
    <n v="209.29862"/>
    <n v="-112.22467"/>
    <n v="-12.845660000000001"/>
    <n v="-4.1258499999999998"/>
    <n v="0"/>
    <n v="0"/>
    <n v="0"/>
    <s v=""/>
    <n v="-17.69107"/>
    <n v="8.0669599999999999"/>
    <n v="-138.82029"/>
    <n v="-116.48743066529177"/>
    <n v="-143.08305066529178"/>
    <n v="-8.4743700000000004"/>
    <n v="-7.3200184162281197"/>
    <n v="-10.953290000000001"/>
    <n v="-9.702110148534512"/>
    <n v="-2.15578"/>
    <n v="-2.4984477616725256"/>
    <n v="-19.520576326435158"/>
    <n v="0"/>
    <n v="0"/>
    <n v="0.01"/>
    <n v="-2.1145453000000001"/>
    <n v="-2.1114839181108436"/>
    <n v="0.16304448922213866"/>
    <n v="-1.3027254688848879"/>
    <n v="-1.5414322543178458"/>
    <n v="45.197986835844375"/>
    <n v="0.21374801871515534"/>
    <x v="1"/>
    <s v="N"/>
  </r>
  <r>
    <x v="4"/>
    <x v="4"/>
    <s v="MEA"/>
    <s v="EGYPT"/>
    <s v="EG"/>
    <s v="EGYPT"/>
    <s v="Local"/>
    <s v="N"/>
    <s v="DDP"/>
    <s v="EG- 6TH OF OCTOBER"/>
    <n v="43921"/>
    <x v="2"/>
    <n v="2020"/>
    <n v="2020540601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7.17"/>
    <n v="189.62004999999999"/>
    <n v="26.446311018131102"/>
    <s v="EGP"/>
    <n v="1"/>
    <n v="187.80407"/>
    <n v="-100.63651"/>
    <n v="-11.51923"/>
    <n v="-3.6998199999999999"/>
    <n v="0"/>
    <n v="0"/>
    <n v="0"/>
    <s v=""/>
    <n v="-15.864319999999999"/>
    <n v="7.2339799999999999"/>
    <n v="-124.48590000000002"/>
    <n v="-104.45910405458926"/>
    <n v="-128.30849405458926"/>
    <n v="-7.5998099999999997"/>
    <n v="-6.5645881829368582"/>
    <n v="-9.8231000000000002"/>
    <n v="-8.701020259672605"/>
    <n v="-1.9337"/>
    <n v="-2.2410674729082571"/>
    <n v="-17.506675915517718"/>
    <n v="0"/>
    <n v="0"/>
    <n v="0.01"/>
    <n v="-1.8962005"/>
    <n v="-1.8934552318475943"/>
    <n v="0.16304448922213866"/>
    <n v="-1.1690289877227342"/>
    <n v="-1.3832377050636988"/>
    <n v="40.528187092981717"/>
    <n v="0.21373365892995871"/>
    <x v="1"/>
    <s v="N"/>
  </r>
  <r>
    <x v="4"/>
    <x v="4"/>
    <s v="MEA"/>
    <s v="EGYPT"/>
    <s v="EG"/>
    <s v="EGYPT"/>
    <s v="Local"/>
    <s v="N"/>
    <s v="DDP"/>
    <s v="EG- 6TH OF OCTOBER"/>
    <n v="43921"/>
    <x v="2"/>
    <n v="2020"/>
    <n v="202054060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0.78"/>
    <n v="20.736799999999999"/>
    <n v="26.585641025641024"/>
    <s v="EGP"/>
    <n v="1"/>
    <n v="20.542560000000002"/>
    <n v="-11.00558"/>
    <n v="-1.2597400000000001"/>
    <n v="-0.40461000000000003"/>
    <n v="0"/>
    <n v="0"/>
    <n v="0"/>
    <s v=""/>
    <n v="-1.73492"/>
    <n v="0.79110999999999998"/>
    <n v="-13.613740000000002"/>
    <n v="-11.423617794388006"/>
    <n v="-14.031777794388006"/>
    <n v="-0.83106000000000002"/>
    <n v="-0.71785566419575042"/>
    <n v="-1.07416"/>
    <n v="-0.95146012176705175"/>
    <n v="-0.21140999999999999"/>
    <n v="-0.24501425994080503"/>
    <n v="-1.914330045903607"/>
    <n v="0"/>
    <n v="0"/>
    <n v="0.01"/>
    <n v="-0.207368"/>
    <n v="-0.20706777817945515"/>
    <n v="0.16304448922213866"/>
    <n v="-0.12717470159326816"/>
    <n v="-0.15047774197345679"/>
    <n v="4.4331466395554742"/>
    <n v="0.21378161720012126"/>
    <x v="1"/>
    <s v="N"/>
  </r>
  <r>
    <x v="4"/>
    <x v="4"/>
    <s v="MEA"/>
    <s v="EGYPT"/>
    <s v="EG"/>
    <s v="EGYPT"/>
    <s v="Local"/>
    <s v="N"/>
    <s v="DDP"/>
    <s v="EG- 6TH OF OCTOBER"/>
    <n v="43921"/>
    <x v="2"/>
    <n v="2020"/>
    <n v="2020540601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8.19"/>
    <n v="216.2424"/>
    <n v="26.403223443223446"/>
    <s v="EGP"/>
    <n v="1"/>
    <n v="214.08502999999999"/>
    <n v="-119.55806"/>
    <n v="-13.009930000000001"/>
    <n v="-4.1013900000000003"/>
    <n v="0"/>
    <n v="0"/>
    <n v="0"/>
    <s v=""/>
    <n v="-15.69774"/>
    <n v="9.0300999999999991"/>
    <n v="-143.33702000000002"/>
    <n v="-124.09937337955009"/>
    <n v="-147.8783333795501"/>
    <n v="-8.6963500000000007"/>
    <n v="-7.5117610104309129"/>
    <n v="-11.79585"/>
    <n v="-10.448425632443842"/>
    <n v="-2.31223"/>
    <n v="-2.6797659631187152"/>
    <n v="-20.639952605993468"/>
    <n v="0"/>
    <n v="0"/>
    <n v="0.01"/>
    <n v="-2.1624240000000001"/>
    <n v="-2.1592933006149941"/>
    <n v="0.16304448922213866"/>
    <n v="-1.3353343667293156"/>
    <n v="-1.5800162907212962"/>
    <n v="43.984804423120146"/>
    <n v="0.20340508810076166"/>
    <x v="1"/>
    <s v="N"/>
  </r>
  <r>
    <x v="4"/>
    <x v="4"/>
    <s v="MEA"/>
    <s v="EGYPT"/>
    <s v="EG"/>
    <s v="EGYPT"/>
    <s v="Local"/>
    <s v="N"/>
    <s v="DDP"/>
    <s v="EG- 6TH OF OCTOBER"/>
    <n v="43921"/>
    <x v="2"/>
    <n v="2020"/>
    <n v="202054060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0.41"/>
    <n v="10.818720000000001"/>
    <n v="26.387121951219516"/>
    <s v="EGP"/>
    <n v="1"/>
    <n v="10.7157"/>
    <n v="-5.9815500000000004"/>
    <n v="-0.65088999999999997"/>
    <n v="-0.20519000000000001"/>
    <n v="0"/>
    <n v="0"/>
    <n v="0"/>
    <s v=""/>
    <n v="-0.78535999999999995"/>
    <n v="0.45178000000000001"/>
    <n v="-7.1712100000000003"/>
    <n v="-6.2087541972364546"/>
    <n v="-7.3984141972364545"/>
    <n v="-0.43536999999999998"/>
    <n v="-0.37606529073821843"/>
    <n v="-0.59036999999999995"/>
    <n v="-0.52293281455985541"/>
    <n v="-0.11582000000000001"/>
    <n v="-0.1342299398625611"/>
    <n v="-1.0332280451606348"/>
    <n v="0"/>
    <n v="0"/>
    <n v="0.01"/>
    <n v="-0.10818720000000001"/>
    <n v="-0.10803056947772247"/>
    <n v="0.16304448922213866"/>
    <n v="-6.6848240581076843E-2"/>
    <n v="-7.909727462707343E-2"/>
    <n v="2.1999499134981155"/>
    <n v="0.20334659862702015"/>
    <x v="1"/>
    <s v="N"/>
  </r>
  <r>
    <x v="4"/>
    <x v="4"/>
    <s v="MEA"/>
    <s v="EGYPT"/>
    <s v="EG"/>
    <s v="EGYPT"/>
    <s v="Local"/>
    <s v="N"/>
    <s v="DDP"/>
    <s v="EG- 6TH OF OCTOBER"/>
    <n v="43921"/>
    <x v="2"/>
    <n v="2020"/>
    <n v="2020540602"/>
    <s v="ZH"/>
    <s v="manufactured"/>
    <s v="BOPP"/>
    <s v="MUS"/>
    <n v="18"/>
    <s v="MUS18"/>
    <s v="1"/>
    <s v="EG"/>
    <s v="L2"/>
    <s v="FERT"/>
    <s v="10MUS181"/>
    <s v="MATT"/>
    <s v="VALUE ADDED"/>
    <s v="ALIMENTARY PACKING"/>
    <s v="FLEXIBLE PACKAGING"/>
    <s v="MATT FILMS VALUE ADDED"/>
    <n v="0.04"/>
    <n v="3.6999999999999999E-4"/>
    <n v="9.2499999999999995E-3"/>
    <s v="EGP"/>
    <n v="1"/>
    <n v="3.6999999999999999E-4"/>
    <n v="-0.77249999999999996"/>
    <n v="-0.13233"/>
    <n v="-0.29404000000000002"/>
    <n v="0"/>
    <n v="0"/>
    <n v="0"/>
    <s v=""/>
    <n v="0.45911000000000002"/>
    <n v="-0.22899"/>
    <n v="-0.96875000000000011"/>
    <n v="-0.80184276941012955"/>
    <n v="-0.99809276941012959"/>
    <n v="-6.2579999999999997E-2"/>
    <n v="-5.405555250567956E-2"/>
    <n v="-0.13003000000000001"/>
    <n v="-0.1151768448214137"/>
    <n v="-2.359E-2"/>
    <n v="-2.7339701963027249E-2"/>
    <n v="-0.19657209929012054"/>
    <n v="0"/>
    <n v="0"/>
    <n v="0.02"/>
    <n v="-7.4000000000000003E-6"/>
    <n v="-7.3892864787622399E-6"/>
    <n v="0.16304448922213866"/>
    <n v="-6.5217795688855464E-3"/>
    <n v="-7.716807280690091E-3"/>
    <n v="-1.202019065267419"/>
    <n v="-3248.7001763984299"/>
    <x v="1"/>
    <s v="N"/>
  </r>
  <r>
    <x v="4"/>
    <x v="4"/>
    <s v="MEA"/>
    <s v="EGYPT"/>
    <s v="EG"/>
    <s v="EGYPT"/>
    <s v="Local"/>
    <s v="N"/>
    <s v="DDP"/>
    <n v="0"/>
    <n v="43899"/>
    <x v="2"/>
    <n v="2020"/>
    <n v="2020560036"/>
    <s v="ZG2H"/>
    <s v="manufactured"/>
    <s v="BOPP"/>
    <s v="TSS"/>
    <n v="30"/>
    <s v="TSS30"/>
    <s v="1"/>
    <s v="EG"/>
    <s v="NN"/>
    <s v="FERT"/>
    <s v="10TSS301"/>
    <s v="TRANSPARENT COMMODITIES"/>
    <s v="STANDARD"/>
    <s v="ALIMENTARY PACKING"/>
    <s v="FLEXIBLE PACKAGING"/>
    <s v="STANDARD GRADE COEX"/>
    <s v=""/>
    <s v=""/>
    <s v=""/>
    <s v="EGP"/>
    <n v="1"/>
    <s v=""/>
    <s v=""/>
    <s v=""/>
    <s v=""/>
    <s v=""/>
    <s v=""/>
    <s v=""/>
    <s v=""/>
    <s v=""/>
    <s v=""/>
    <n v="0"/>
    <n v="0"/>
    <n v="0"/>
    <s v=""/>
    <n v="0"/>
    <s v=""/>
    <n v="0"/>
    <s v=""/>
    <n v="0"/>
    <n v="0"/>
    <n v="0"/>
    <n v="0"/>
    <n v="0.01"/>
    <s v=""/>
    <n v="0"/>
    <n v="0.16304448922213866"/>
    <s v=""/>
    <n v="0"/>
    <s v=""/>
    <s v=""/>
    <x v="2"/>
    <s v=""/>
  </r>
  <r>
    <x v="76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4.68"/>
    <n v="398.80990000000003"/>
    <n v="27.166886920980929"/>
    <s v="USD"/>
    <n v="15.798900142761809"/>
    <n v="374.20533999999998"/>
    <n v="-227.52596"/>
    <n v="-32.600540000000002"/>
    <n v="-9.2788799999999991"/>
    <n v="0"/>
    <n v="0"/>
    <n v="0"/>
    <s v=""/>
    <n v="-4.5216599999999998"/>
    <n v="8.3610199999999999"/>
    <n v="-265.56602000000004"/>
    <n v="-236.1683441800626"/>
    <n v="-274.20840418006259"/>
    <n v="-16.62969"/>
    <n v="-14.364446803262615"/>
    <n v="-26.97944"/>
    <n v="-23.89761419863602"/>
    <n v="-5.0062800000000003"/>
    <n v="-5.802043371914543"/>
    <n v="-44.06410437381318"/>
    <n v="-7.976198000000001"/>
    <n v="-7.9038418439808078"/>
    <n v="0"/>
    <n v="0"/>
    <n v="0"/>
    <n v="1.1584997373877823"/>
    <n v="-17.006776144852644"/>
    <n v="-20.123037368785472"/>
    <n v="52.510512233357971"/>
    <n v="0.1316680258773866"/>
    <x v="0"/>
    <s v="Y"/>
  </r>
  <r>
    <x v="76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3.27"/>
    <n v="360.70105000000001"/>
    <n v="27.181691785983421"/>
    <s v="USD"/>
    <n v="15.798900142761809"/>
    <n v="338.44718999999998"/>
    <n v="-185.48051000000001"/>
    <n v="-21.6037"/>
    <n v="-7.0328999999999997"/>
    <n v="0"/>
    <n v="0"/>
    <n v="0"/>
    <s v=""/>
    <n v="-29.67249"/>
    <n v="13.13175"/>
    <n v="-230.65785000000002"/>
    <n v="-192.52583276375825"/>
    <n v="-237.70317276375823"/>
    <n v="-14.42657"/>
    <n v="-12.461428764970623"/>
    <n v="-18.250679999999999"/>
    <n v="-16.165928925980761"/>
    <n v="-3.6068199999999999"/>
    <n v="-4.1801349654211926"/>
    <n v="-32.807492656372574"/>
    <n v="-7.2140210000000007"/>
    <n v="-7.1485789398854278"/>
    <n v="0"/>
    <n v="0"/>
    <n v="0"/>
    <n v="1.1584997373877823"/>
    <n v="-15.373291515135872"/>
    <n v="-18.1902388204212"/>
    <n v="64.851566819562578"/>
    <n v="0.17979311903739281"/>
    <x v="0"/>
    <s v="Y"/>
  </r>
  <r>
    <x v="76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15"/>
    <n v="58.31026"/>
    <n v="27.1210511627907"/>
    <s v="USD"/>
    <n v="15.798900142761809"/>
    <n v="54.712690000000002"/>
    <n v="-31.32067"/>
    <n v="-3.4082300000000001"/>
    <n v="-1.0744400000000001"/>
    <n v="0"/>
    <n v="0"/>
    <n v="0"/>
    <s v=""/>
    <n v="-4.1123200000000004"/>
    <n v="2.3656100000000002"/>
    <n v="-37.550049999999999"/>
    <n v="-32.510359576156326"/>
    <n v="-38.739739576156325"/>
    <n v="-2.32918"/>
    <n v="-2.0119065481811877"/>
    <n v="-3.0913400000000002"/>
    <n v="-2.7382203143138435"/>
    <n v="-0.60646999999999995"/>
    <n v="-0.70287024372688145"/>
    <n v="-5.4529971062219129"/>
    <n v="-1.1662052000000001"/>
    <n v="-1.1556259584363384"/>
    <n v="0"/>
    <n v="0"/>
    <n v="0"/>
    <n v="1.1584997373877823"/>
    <n v="-2.4907744353837318"/>
    <n v="-2.9471750914774359"/>
    <n v="10.014722267707988"/>
    <n v="0.17174888720626505"/>
    <x v="0"/>
    <s v="Y"/>
  </r>
  <r>
    <x v="76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7.69"/>
    <n v="208.87093999999999"/>
    <n v="27.161370611183351"/>
    <s v="USD"/>
    <n v="15.798900142761809"/>
    <n v="195.98455999999999"/>
    <n v="-118.76373"/>
    <n v="-9.2804099999999998"/>
    <n v="-3.3641700000000001"/>
    <n v="0"/>
    <n v="0"/>
    <n v="0"/>
    <s v=""/>
    <n v="-8.3165999999999993"/>
    <n v="5.8454600000000001"/>
    <n v="-133.87944999999999"/>
    <n v="-123.27487141576296"/>
    <n v="-138.39059141576297"/>
    <n v="-8.3326799999999999"/>
    <n v="-7.1976289749604661"/>
    <n v="-13.72156"/>
    <n v="-12.154164322292681"/>
    <n v="-2.5017100000000001"/>
    <n v="-2.8993643831252607"/>
    <n v="-22.251157680378405"/>
    <n v="-4.1774187999999999"/>
    <n v="-4.1395233056240688"/>
    <n v="0"/>
    <n v="0"/>
    <n v="0"/>
    <n v="1.1584997373877823"/>
    <n v="-8.9088629805120458"/>
    <n v="-10.541291373703016"/>
    <n v="33.54837622453153"/>
    <n v="0.16061772989833595"/>
    <x v="0"/>
    <s v="Y"/>
  </r>
  <r>
    <x v="76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WSS"/>
    <n v="20"/>
    <s v="WSS20"/>
    <n v="1"/>
    <s v="EG"/>
    <s v="L2"/>
    <s v="FERT"/>
    <s v="10WSS201"/>
    <s v="WHITE"/>
    <s v="STANDARD"/>
    <s v="ALIMENTARY PACKING"/>
    <s v="FLEXIBLE PACKAGING"/>
    <s v="STANDARD WHITE FILM"/>
    <n v="2.34"/>
    <n v="83.085310000000007"/>
    <n v="35.506542735042743"/>
    <s v="USD"/>
    <n v="15.798900142761809"/>
    <n v="78.971109999999996"/>
    <n v="-22.125080000000001"/>
    <n v="-5.8544400000000003"/>
    <n v="-23.85689"/>
    <n v="0"/>
    <n v="0"/>
    <n v="0"/>
    <s v=""/>
    <n v="11.82328"/>
    <n v="-16.69746"/>
    <n v="-56.710590000000003"/>
    <n v="-22.965482745140026"/>
    <n v="-57.550992745140022"/>
    <n v="-2.5492300000000001"/>
    <n v="-2.2019820408126161"/>
    <n v="-3.68628"/>
    <n v="-3.2652011038089741"/>
    <n v="-0.67305000000000004"/>
    <n v="-0.78003333642286943"/>
    <n v="-6.2472164810444593"/>
    <n v="-1.6617062000000002"/>
    <n v="-1.6466320164020931"/>
    <n v="0"/>
    <n v="0"/>
    <n v="0"/>
    <n v="1.1584997373877823"/>
    <n v="-2.7108893854874103"/>
    <n v="-3.207623122817302"/>
    <n v="14.432845634596127"/>
    <n v="0.17371116066842773"/>
    <x v="0"/>
    <s v="Y"/>
  </r>
  <r>
    <x v="76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D408"/>
    <n v="25"/>
    <s v="D40825"/>
    <n v="1"/>
    <s v="EG"/>
    <s v="L2"/>
    <s v="FERT"/>
    <s v="1D408251"/>
    <s v="TRANSPARENT COMMODITIES"/>
    <s v="STANDARD"/>
    <s v="ALIMENTARY PACKING"/>
    <s v="FLEXIBLE PACKAGING"/>
    <s v="STANDARD GRADE COEX"/>
    <n v="23.95"/>
    <n v="658.32721000000004"/>
    <n v="27.48756617954071"/>
    <s v="USD"/>
    <n v="15.798900142761809"/>
    <n v="618.10289"/>
    <n v="-385.19045999999997"/>
    <n v="-53.069180000000003"/>
    <n v="-4.7786999999999997"/>
    <n v="0"/>
    <n v="0"/>
    <n v="0"/>
    <s v=""/>
    <n v="-3.0292400000000002"/>
    <n v="15.16029"/>
    <n v="-430.90729000000005"/>
    <n v="-399.82159896020937"/>
    <n v="-445.53842896020939"/>
    <n v="-25.616579999999999"/>
    <n v="-22.127171383923631"/>
    <n v="-52.6907"/>
    <n v="-46.67191092387651"/>
    <n v="-9.6504399999999997"/>
    <n v="-11.18440667283072"/>
    <n v="-79.983488980630867"/>
    <n v="-13.166544200000001"/>
    <n v="-13.047103769061751"/>
    <n v="0"/>
    <n v="0"/>
    <n v="0"/>
    <n v="1.1584997373877823"/>
    <n v="-27.746068710437385"/>
    <n v="-32.830159739946318"/>
    <n v="86.928028550151737"/>
    <n v="0.13204380318740241"/>
    <x v="0"/>
    <s v="Y"/>
  </r>
  <r>
    <x v="36"/>
    <x v="34"/>
    <s v="MEA"/>
    <s v="EGYPT"/>
    <s v="EG"/>
    <s v="EGYPT"/>
    <s v="Local"/>
    <s v="N"/>
    <s v="DDP"/>
    <s v="EG- TANTA"/>
    <n v="43916"/>
    <x v="2"/>
    <n v="2020"/>
    <n v="202054055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2"/>
    <n v="123.9059"/>
    <n v="29.501404761904762"/>
    <s v="EGP"/>
    <n v="1"/>
    <n v="122.80589999999999"/>
    <n v="-61.307279999999999"/>
    <n v="-6.6712600000000002"/>
    <n v="-2.1031200000000001"/>
    <n v="0"/>
    <n v="0"/>
    <n v="0"/>
    <s v=""/>
    <n v="-8.0494900000000005"/>
    <n v="4.6304600000000002"/>
    <n v="-73.500690000000006"/>
    <n v="-63.635985993789319"/>
    <n v="-75.829395993789319"/>
    <n v="-4.5051800000000002"/>
    <n v="-3.891498786154322"/>
    <n v="-6.0559399999999997"/>
    <n v="-5.3641779714511424"/>
    <n v="-1.19018"/>
    <n v="-1.3793627165051197"/>
    <n v="-10.635039474110584"/>
    <n v="0"/>
    <n v="0"/>
    <n v="0"/>
    <n v="0"/>
    <n v="0"/>
    <n v="0.16304448922213866"/>
    <n v="-0.6847868547329824"/>
    <n v="-0.81026476447245965"/>
    <n v="36.631199767627642"/>
    <n v="0.29563725187926998"/>
    <x v="0"/>
    <s v="N"/>
  </r>
  <r>
    <x v="10"/>
    <x v="10"/>
    <s v="EUROPE"/>
    <s v="EUROPE INCL TURKEY"/>
    <s v="GB"/>
    <s v="UNITED KINGDOM"/>
    <s v="Export"/>
    <s v="N"/>
    <s v="DDP"/>
    <s v="GB HINCKLEY VAT EXCL"/>
    <n v="43894"/>
    <x v="2"/>
    <n v="2020"/>
    <n v="202054038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51"/>
    <n v="110.7037"/>
    <n v="24.546274944567628"/>
    <s v="GBP"/>
    <n v="20.047099617727184"/>
    <n v="98.384349999999998"/>
    <n v="-63.280749999999998"/>
    <n v="-7.2433500000000004"/>
    <n v="-2.32646"/>
    <n v="0"/>
    <n v="0"/>
    <n v="0"/>
    <s v=""/>
    <n v="-9.9754900000000006"/>
    <n v="4.5487200000000003"/>
    <n v="-78.277330000000006"/>
    <n v="-65.684416608867394"/>
    <n v="-80.680996608867389"/>
    <n v="-4.8657000000000004"/>
    <n v="-4.2029099045523344"/>
    <n v="-6.1929499999999997"/>
    <n v="-5.4855375000905475"/>
    <n v="-1.226"/>
    <n v="-1.4208764140174399"/>
    <n v="-11.109323818660323"/>
    <n v="-2.2140740000000001"/>
    <n v="-2.1939890066507828"/>
    <n v="0"/>
    <n v="0"/>
    <n v="0"/>
    <n v="1.654058623318966"/>
    <n v="-7.4598043911685368"/>
    <n v="-8.8267124379565995"/>
    <n v="7.8926781278649063"/>
    <n v="7.1295522442925627E-2"/>
    <x v="0"/>
    <s v="Y"/>
  </r>
  <r>
    <x v="10"/>
    <x v="10"/>
    <s v="EUROPE"/>
    <s v="EUROPE INCL TURKEY"/>
    <s v="GB"/>
    <s v="UNITED KINGDOM"/>
    <s v="Export"/>
    <s v="N"/>
    <s v="DDP"/>
    <s v="GB HINCKLEY VAT EXCL"/>
    <n v="43894"/>
    <x v="2"/>
    <n v="2020"/>
    <n v="202054038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8.68"/>
    <n v="458.70612"/>
    <n v="24.556002141327625"/>
    <s v="GBP"/>
    <n v="20.047099617727184"/>
    <n v="407.66180000000003"/>
    <n v="-272.63923999999997"/>
    <n v="-29.66778"/>
    <n v="-9.3527500000000003"/>
    <n v="0"/>
    <n v="0"/>
    <n v="0"/>
    <s v=""/>
    <n v="-35.797240000000002"/>
    <n v="20.592289999999998"/>
    <n v="-326.86471999999998"/>
    <n v="-282.99521456501355"/>
    <n v="-337.22069456501356"/>
    <n v="-20.37011"/>
    <n v="-17.59535875122193"/>
    <n v="-26.924769999999999"/>
    <n v="-23.849189080537222"/>
    <n v="-5.2888000000000002"/>
    <n v="-6.1294707817744181"/>
    <n v="-47.574018613533568"/>
    <n v="-9.1741223999999999"/>
    <n v="-9.0908992613926625"/>
    <n v="0"/>
    <n v="0"/>
    <n v="0"/>
    <n v="1.654058623318966"/>
    <n v="-30.897815083598285"/>
    <n v="-36.559420918188309"/>
    <n v="28.261086641871898"/>
    <n v="6.1610441652428571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41"/>
    <n v="525.18544999999995"/>
    <n v="24.52991359177954"/>
    <s v="GBP"/>
    <n v="20.047099617727184"/>
    <n v="463.24829"/>
    <n v="-300.59694999999999"/>
    <n v="-34.407470000000004"/>
    <n v="-11.0512"/>
    <n v="0"/>
    <n v="0"/>
    <n v="0"/>
    <s v=""/>
    <n v="-47.386099999999999"/>
    <n v="21.607579999999999"/>
    <n v="-371.83413999999999"/>
    <n v="-312.0148749051628"/>
    <n v="-383.2520649051628"/>
    <n v="-23.138339999999999"/>
    <n v="-19.986509312308495"/>
    <n v="-29.438669999999998"/>
    <n v="-26.075929603466943"/>
    <n v="-5.8368099999999998"/>
    <n v="-6.7645886314038606"/>
    <n v="-52.827027547179298"/>
    <n v="-10.503708999999999"/>
    <n v="-10.408424503904968"/>
    <n v="0"/>
    <n v="0"/>
    <n v="0"/>
    <n v="1.654058623318966"/>
    <n v="-35.413395125259065"/>
    <n v="-41.902419799700844"/>
    <n v="36.795513244052039"/>
    <n v="7.0061943346016231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6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4.54"/>
    <n v="118.76669"/>
    <n v="26.160063876651982"/>
    <s v="GBP"/>
    <n v="20.047099617727184"/>
    <n v="105.65458"/>
    <n v="-75.695390000000003"/>
    <n v="-17.048310000000001"/>
    <n v="-4.7550699999999999"/>
    <n v="0"/>
    <n v="0"/>
    <n v="0"/>
    <s v=""/>
    <n v="1.71888"/>
    <n v="2.1289400000000001"/>
    <n v="-93.650950000000009"/>
    <n v="-78.570616374342819"/>
    <n v="-96.526176374342825"/>
    <n v="-5.41866"/>
    <n v="-4.6805474614960954"/>
    <n v="-11.02444"/>
    <n v="-9.7651327779972785"/>
    <n v="-2.1042299999999998"/>
    <n v="-2.4387037330080892"/>
    <n v="-16.884383972501464"/>
    <n v="-2.3753337999999999"/>
    <n v="-2.3537859368413292"/>
    <n v="0"/>
    <n v="0"/>
    <n v="0"/>
    <n v="1.654058623318966"/>
    <n v="-7.5094261498681059"/>
    <n v="-8.8854267113798144"/>
    <n v="-5.8830829950654353"/>
    <n v="-4.9534789553076164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6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7.78"/>
    <n v="464.55297999999999"/>
    <n v="26.127839145106858"/>
    <s v="GBP"/>
    <n v="20.047099617727184"/>
    <n v="413.26551000000001"/>
    <n v="-272.29584999999997"/>
    <n v="-62.474820000000001"/>
    <n v="-17.653980000000001"/>
    <n v="0"/>
    <n v="0"/>
    <n v="0"/>
    <s v=""/>
    <n v="2.1514700000000002"/>
    <n v="8.1947700000000001"/>
    <n v="-342.07840999999996"/>
    <n v="-282.63878118172846"/>
    <n v="-352.42134118172845"/>
    <n v="-19.991879999999998"/>
    <n v="-17.268650032394454"/>
    <n v="-41.791640000000001"/>
    <n v="-37.017836154059722"/>
    <n v="-7.9265800000000004"/>
    <n v="-9.1865339036071454"/>
    <n v="-63.473020090061326"/>
    <n v="-9.2910596000000005"/>
    <n v="-9.2067756644706638"/>
    <n v="0"/>
    <n v="0"/>
    <n v="0"/>
    <n v="1.654058623318966"/>
    <n v="-29.409162322611216"/>
    <n v="-34.797992715491866"/>
    <n v="4.653850348247687"/>
    <n v="1.0017910870462369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82"/>
    <n v="96.043040000000005"/>
    <n v="25.142157068062829"/>
    <s v="GBP"/>
    <n v="20.047099617727184"/>
    <n v="85.139269999999996"/>
    <n v="-57.959739999999996"/>
    <n v="-8.8920700000000004"/>
    <n v="-2.7604000000000002"/>
    <n v="0"/>
    <n v="0"/>
    <n v="0"/>
    <s v=""/>
    <n v="-1.4943"/>
    <n v="1.2678799999999999"/>
    <n v="-69.838629999999995"/>
    <n v="-60.161292473645389"/>
    <n v="-72.040182473645388"/>
    <n v="-4.1372400000000003"/>
    <n v="-3.5736783964301333"/>
    <n v="-6.6260300000000001"/>
    <n v="-5.8691473436286383"/>
    <n v="-1.2480500000000001"/>
    <n v="-1.446431328315225"/>
    <n v="-10.889257068373997"/>
    <n v="-1.9208608"/>
    <n v="-1.9034356929833547"/>
    <n v="0"/>
    <n v="0"/>
    <n v="0"/>
    <n v="1.654058623318966"/>
    <n v="-6.3185039410784496"/>
    <n v="-7.4762841492226615"/>
    <n v="3.7338806157746047"/>
    <n v="3.8877159820999048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7.920000000000002"/>
    <n v="439.57035000000002"/>
    <n v="24.529595424107143"/>
    <s v="GBP"/>
    <n v="20.047099617727184"/>
    <n v="388.78805"/>
    <n v="-238.41120000000001"/>
    <n v="-33.058619999999998"/>
    <n v="-12.07335"/>
    <n v="0"/>
    <n v="0"/>
    <n v="0"/>
    <s v=""/>
    <n v="-44.286650000000002"/>
    <n v="14.027509999999999"/>
    <n v="-313.80231000000003"/>
    <n v="-247.46705095973113"/>
    <n v="-322.85816095973109"/>
    <n v="-19.755130000000001"/>
    <n v="-17.064149360363146"/>
    <n v="-25.083079999999999"/>
    <n v="-22.217872897047645"/>
    <n v="-4.9649700000000001"/>
    <n v="-5.7541670222709369"/>
    <n v="-45.036189279681722"/>
    <n v="-8.7914070000000013"/>
    <n v="-8.7116556677837966"/>
    <n v="0"/>
    <n v="0"/>
    <n v="0"/>
    <n v="1.654058623318966"/>
    <n v="-29.640730529875874"/>
    <n v="-35.071992658133539"/>
    <n v="27.89235143466987"/>
    <n v="6.345366887159215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905"/>
    <x v="2"/>
    <n v="2020"/>
    <n v="202054042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6.82"/>
    <n v="169.67045999999999"/>
    <n v="24.878366568914952"/>
    <s v="GBP"/>
    <n v="20.047099617727184"/>
    <n v="149.69334000000001"/>
    <n v="-95.72475"/>
    <n v="-10.95702"/>
    <n v="-3.51925"/>
    <n v="0"/>
    <n v="0"/>
    <n v="0"/>
    <s v=""/>
    <n v="-15.08996"/>
    <n v="6.8808800000000003"/>
    <n v="-118.4101"/>
    <n v="-99.360774939925307"/>
    <n v="-122.04612493992531"/>
    <n v="-7.30593"/>
    <n v="-6.3107395768267738"/>
    <n v="-9.3725100000000001"/>
    <n v="-8.3019005603102993"/>
    <n v="-1.85734"/>
    <n v="-2.1525698195849525"/>
    <n v="-16.765209956722025"/>
    <n v="-3.3934091999999998"/>
    <n v="-3.3626258561672406"/>
    <n v="0"/>
    <n v="0"/>
    <n v="0"/>
    <n v="1.654058623318966"/>
    <n v="-11.280679811035348"/>
    <n v="-13.347711491544125"/>
    <n v="14.148787755641294"/>
    <n v="8.338981196633341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905"/>
    <x v="2"/>
    <n v="2020"/>
    <n v="202054042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4.34"/>
    <n v="356.70098000000002"/>
    <n v="24.874545327754536"/>
    <s v="GBP"/>
    <n v="20.047099617727184"/>
    <n v="314.70256999999998"/>
    <n v="-208.60099"/>
    <n v="-22.743639999999999"/>
    <n v="-7.1506600000000002"/>
    <n v="0"/>
    <n v="0"/>
    <n v="0"/>
    <s v=""/>
    <n v="-27.63805"/>
    <n v="15.51267"/>
    <n v="-250.62066999999996"/>
    <n v="-216.52452494924887"/>
    <n v="-258.54420494924886"/>
    <n v="-15.756500000000001"/>
    <n v="-13.610199952952062"/>
    <n v="-20.531870000000001"/>
    <n v="-18.18654160488687"/>
    <n v="-4.04305"/>
    <n v="-4.6857050454267624"/>
    <n v="-36.482446603265693"/>
    <n v="-7.1340196000000002"/>
    <n v="-7.0693032733464269"/>
    <n v="0"/>
    <n v="0"/>
    <n v="0"/>
    <n v="1.654058623318966"/>
    <n v="-23.719200658393973"/>
    <n v="-28.06542269629659"/>
    <n v="26.53960247784244"/>
    <n v="7.4402942424891677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913"/>
    <x v="2"/>
    <n v="2020"/>
    <n v="202054051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05"/>
    <n v="507.62934000000001"/>
    <n v="23.021738775510205"/>
    <s v="GBP"/>
    <n v="20.047099617727184"/>
    <n v="446.25808999999998"/>
    <n v="-341.95485000000002"/>
    <n v="-48.938400000000001"/>
    <n v="-13.90652"/>
    <n v="0"/>
    <n v="0"/>
    <n v="0"/>
    <s v=""/>
    <n v="-6.7613799999999999"/>
    <n v="12.65028"/>
    <n v="-398.91086999999999"/>
    <n v="-354.94372030708797"/>
    <n v="-411.899740307088"/>
    <n v="-24.931550000000001"/>
    <n v="-21.535453980073111"/>
    <n v="-40.605350000000001"/>
    <n v="-35.967054494110521"/>
    <n v="-7.5474100000000002"/>
    <n v="-8.7470936834578836"/>
    <n v="-66.249602157641505"/>
    <n v="-10.1525868"/>
    <n v="-10.060487512281817"/>
    <n v="0"/>
    <n v="0"/>
    <n v="0"/>
    <n v="1.654058623318966"/>
    <n v="-36.471992644183203"/>
    <n v="-43.154990966062755"/>
    <n v="-23.735480943074059"/>
    <n v="-4.6757504093585409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920"/>
    <x v="2"/>
    <n v="2020"/>
    <n v="2020540585"/>
    <s v="ZH"/>
    <s v="manufactured"/>
    <s v="BOPP"/>
    <s v="SFT"/>
    <n v="30"/>
    <s v="SFT30"/>
    <s v="1"/>
    <s v="EG"/>
    <s v="L3"/>
    <s v="FERT"/>
    <s v="10SFT301"/>
    <s v="TRANSPARENT SPECIALTIES"/>
    <s v="STANDARD"/>
    <s v="FLOWERS/GIFTS/ENVELOPES/REAM"/>
    <s v="FLEXIBLE PACKAGING"/>
    <s v="TREATED CLEAR STANDARD"/>
    <n v="14.72"/>
    <n v="353.39017999999999"/>
    <n v="24.007485054347825"/>
    <s v="GBP"/>
    <n v="20.047099617727184"/>
    <n v="311.34035"/>
    <n v="-278.53917000000001"/>
    <n v="0"/>
    <n v="-9.7960600000000007"/>
    <n v="0"/>
    <n v="0"/>
    <n v="0"/>
    <s v=""/>
    <n v="37.334760000000003"/>
    <n v="-3.0000000000000001E-5"/>
    <n v="-251.00050000000002"/>
    <n v="-289.11924849449696"/>
    <n v="-261.58057849449693"/>
    <n v="-15.92216"/>
    <n v="-13.753294277466138"/>
    <n v="-9.8970800000000008"/>
    <n v="-8.7665496219727537"/>
    <n v="-2.2450899999999998"/>
    <n v="-2.6019538567262757"/>
    <n v="-25.121797756165165"/>
    <n v="-7.0678035999999995"/>
    <n v="-7.0036879524202114"/>
    <s v=""/>
    <s v=""/>
    <n v="0"/>
    <n v="1.654058623318966"/>
    <n v="-24.34774293525518"/>
    <n v="-28.809136826323979"/>
    <n v="30.874978970593702"/>
    <n v="8.7367959603726689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920"/>
    <x v="2"/>
    <n v="2020"/>
    <n v="2020540585"/>
    <s v="ZH"/>
    <s v="manufactured"/>
    <s v="BOPP"/>
    <s v="SFT"/>
    <n v="40"/>
    <s v="SFT40"/>
    <s v="1"/>
    <s v="EG"/>
    <s v="L3"/>
    <s v="FERT"/>
    <s v="10SFT401"/>
    <s v="TRANSPARENT COMMODITIES"/>
    <s v="STANDARD"/>
    <s v="FLOWERS/GIFTS/ENVELOPES/REAM"/>
    <s v="FLEXIBLE PACKAGING"/>
    <s v="TREATED CLEAR STANDARD"/>
    <n v="14.62"/>
    <n v="350.87520999999998"/>
    <n v="23.999672366621066"/>
    <s v="GBP"/>
    <n v="20.047099617727184"/>
    <n v="309.12481000000002"/>
    <n v="-268.65877999999998"/>
    <n v="0"/>
    <n v="-9.4097000000000008"/>
    <n v="0"/>
    <n v="0"/>
    <n v="0"/>
    <s v=""/>
    <n v="33.639189999999999"/>
    <n v="-0.74814999999999998"/>
    <n v="-245.17743999999999"/>
    <n v="-278.8635601055621"/>
    <n v="-255.38222010556211"/>
    <n v="-15.7507"/>
    <n v="-13.605190010405995"/>
    <n v="-9.9017199999999992"/>
    <n v="-8.7706596009004727"/>
    <n v="-2.2353800000000001"/>
    <n v="-2.5907004228110155"/>
    <n v="-24.966550034117482"/>
    <n v="-7.0175041999999994"/>
    <n v="-6.9538448439057126"/>
    <s v=""/>
    <s v=""/>
    <n v="0"/>
    <n v="1.654058623318966"/>
    <n v="-24.182337072923282"/>
    <n v="-28.613422581579925"/>
    <n v="34.959172434834741"/>
    <n v="9.9634204521985875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920"/>
    <x v="2"/>
    <n v="2020"/>
    <n v="202054058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1.77"/>
    <n v="282.42959999999999"/>
    <n v="23.99571792693288"/>
    <s v="GBP"/>
    <n v="20.047099617727184"/>
    <n v="248.82311999999999"/>
    <n v="-171.76158000000001"/>
    <n v="-18.690580000000001"/>
    <n v="-5.8921799999999998"/>
    <n v="0"/>
    <n v="0"/>
    <n v="0"/>
    <s v=""/>
    <n v="-22.55208"/>
    <n v="12.973050000000001"/>
    <n v="-205.92337000000001"/>
    <n v="-178.28580062842659"/>
    <n v="-212.44759062842658"/>
    <n v="-12.80059"/>
    <n v="-11.056934561340313"/>
    <n v="-16.976800000000001"/>
    <n v="-15.037562556057649"/>
    <n v="-3.3408799999999998"/>
    <n v="-3.8719229967884048"/>
    <n v="-29.96642011418637"/>
    <n v="-5.6485919999999998"/>
    <n v="-5.5973507439478354"/>
    <n v="0"/>
    <n v="0"/>
    <n v="0"/>
    <n v="1.654058623318966"/>
    <n v="-19.46826999646423"/>
    <n v="-23.035566606374537"/>
    <n v="11.382671907064669"/>
    <n v="4.0302687491200175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920"/>
    <x v="2"/>
    <n v="2020"/>
    <n v="2020540585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2.12"/>
    <n v="52.142760000000003"/>
    <n v="24.595641509433964"/>
    <s v="GBP"/>
    <n v="20.047099617727184"/>
    <n v="46.046750000000003"/>
    <n v="-38.264009999999999"/>
    <n v="-2.3979200000000001"/>
    <n v="-0.74058999999999997"/>
    <n v="0"/>
    <n v="0"/>
    <n v="0"/>
    <s v=""/>
    <n v="2.2886799999999998"/>
    <n v="0.26890999999999998"/>
    <n v="-38.844929999999998"/>
    <n v="-39.717436565873001"/>
    <n v="-40.298356565873"/>
    <n v="-2.2894600000000001"/>
    <n v="-1.9775970795725972"/>
    <n v="-4.0765000000000002"/>
    <n v="-3.6108467885448969"/>
    <n v="-0.74953999999999998"/>
    <n v="-0.86868165363999339"/>
    <n v="-6.4571255217574874"/>
    <n v="-1.0428552"/>
    <n v="-1.0333949291345292"/>
    <n v="0"/>
    <n v="0"/>
    <n v="0"/>
    <n v="1.654058623318966"/>
    <n v="-3.5066042814362079"/>
    <n v="-4.1491419885738337"/>
    <n v="0.20474099466115181"/>
    <n v="3.9265469388492635E-3"/>
    <x v="0"/>
    <s v="Y"/>
  </r>
  <r>
    <x v="77"/>
    <x v="75"/>
    <s v="EUROPE"/>
    <s v="EUROPE INCL TURKEY"/>
    <s v="DE"/>
    <s v="GERMANY"/>
    <s v="Export"/>
    <s v="N"/>
    <s v="DAP"/>
    <s v="DE-MUEHLHEIM-KAERLICH"/>
    <n v="43895"/>
    <x v="2"/>
    <n v="2020"/>
    <n v="2020540386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55"/>
    <n v="560.85882000000004"/>
    <n v="26.025931322505802"/>
    <s v="EUR"/>
    <n v="17.464799881172102"/>
    <n v="510.25018999999998"/>
    <n v="-317.74689000000001"/>
    <n v="-53.761519999999997"/>
    <n v="-17.66835"/>
    <n v="0"/>
    <n v="0"/>
    <n v="0"/>
    <s v=""/>
    <n v="-20.533940000000001"/>
    <n v="14.29125"/>
    <n v="-395.41944999999998"/>
    <n v="-329.81624109910138"/>
    <n v="-407.48880109910135"/>
    <n v="-23.02383"/>
    <n v="-19.887597498351553"/>
    <n v="-41.471350000000001"/>
    <n v="-36.734132457775402"/>
    <n v="-7.7670899999999996"/>
    <n v="-9.0016924849516453"/>
    <n v="-65.623422441078603"/>
    <n v="-11.217176400000001"/>
    <n v="-11.11541967760003"/>
    <n v="0"/>
    <n v="0"/>
    <n v="0"/>
    <n v="1.7412532312605673"/>
    <n v="-37.524007133665229"/>
    <n v="-44.399772852061645"/>
    <n v="32.231403930158407"/>
    <n v="5.7467945195474338E-2"/>
    <x v="0"/>
    <s v="Y"/>
  </r>
  <r>
    <x v="77"/>
    <x v="75"/>
    <s v="EUROPE"/>
    <s v="EUROPE INCL TURKEY"/>
    <s v="DE"/>
    <s v="GERMANY"/>
    <s v="Export"/>
    <s v="N"/>
    <s v="DAP"/>
    <s v="DE-MUEHLHEIM-KAERLICH"/>
    <n v="43895"/>
    <x v="2"/>
    <n v="2020"/>
    <n v="2020540388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52"/>
    <n v="559.98191999999995"/>
    <n v="26.02146468401487"/>
    <s v="EUR"/>
    <n v="17.464799881172102"/>
    <n v="509.38220000000001"/>
    <n v="-317.24999000000003"/>
    <n v="-53.677439999999997"/>
    <n v="-17.640720000000002"/>
    <n v="0"/>
    <n v="0"/>
    <n v="0"/>
    <s v=""/>
    <n v="-20.50196"/>
    <n v="14.268940000000001"/>
    <n v="-394.80117000000001"/>
    <n v="-329.30046676626012"/>
    <n v="-406.8516467662601"/>
    <n v="-22.989429999999999"/>
    <n v="-19.857883356354183"/>
    <n v="-41.40672"/>
    <n v="-36.676885057323133"/>
    <n v="-7.7550499999999998"/>
    <n v="-8.9877386904779346"/>
    <n v="-65.522507104155252"/>
    <n v="-11.1996384"/>
    <n v="-11.098040773733834"/>
    <n v="0"/>
    <n v="0"/>
    <n v="0"/>
    <n v="1.7412532312605673"/>
    <n v="-37.471769536727408"/>
    <n v="-44.337963423497278"/>
    <n v="32.171761932353483"/>
    <n v="5.7451429739648535E-2"/>
    <x v="0"/>
    <s v="Y"/>
  </r>
  <r>
    <x v="47"/>
    <x v="45"/>
    <s v="EUROPE"/>
    <s v="EUROPE INCL TURKEY"/>
    <s v="DE"/>
    <s v="GERMANY"/>
    <s v="Export"/>
    <s v="N"/>
    <s v="DAP"/>
    <s v="DE- OSNABRÜCK"/>
    <n v="43895"/>
    <x v="2"/>
    <n v="2020"/>
    <n v="202054038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5499999999999998"/>
    <n v="66.755709999999993"/>
    <n v="26.178709803921567"/>
    <s v="EUR"/>
    <n v="17.464799859451066"/>
    <n v="59.742019999999997"/>
    <n v="-34.781030000000001"/>
    <n v="-3.9494699999999998"/>
    <n v="-1.1734"/>
    <n v="0"/>
    <n v="0"/>
    <n v="0"/>
    <s v=""/>
    <n v="-5.4920600000000004"/>
    <n v="1.7252099999999999"/>
    <n v="-43.670750000000005"/>
    <n v="-36.102158470079999"/>
    <n v="-44.991878470079996"/>
    <n v="-2.7209599999999998"/>
    <n v="-2.3503195293361117"/>
    <n v="-3.1088900000000002"/>
    <n v="-2.7537656009908855"/>
    <n v="-0.61736000000000002"/>
    <n v="-0.71549124221680804"/>
    <n v="-5.8195763725438052"/>
    <n v="-1.3351141999999998"/>
    <n v="-1.3230026988363326"/>
    <n v="1.7500000000000002E-2"/>
    <n v="-1.1682249250000001"/>
    <n v="-1.1665336003318287"/>
    <n v="1.7412532312605673"/>
    <n v="-4.4401957397144463"/>
    <n v="-5.2538014279701697"/>
    <n v="8.2009174302378618"/>
    <n v="0.12284967728210609"/>
    <x v="1"/>
    <s v="Y"/>
  </r>
  <r>
    <x v="47"/>
    <x v="45"/>
    <s v="EUROPE"/>
    <s v="EUROPE INCL TURKEY"/>
    <s v="DE"/>
    <s v="GERMANY"/>
    <s v="Export"/>
    <s v="N"/>
    <s v="DAP"/>
    <s v="DE- OSNABRÜCK"/>
    <n v="43895"/>
    <x v="2"/>
    <n v="2020"/>
    <n v="2020540389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17.649999999999999"/>
    <n v="462.25220999999999"/>
    <n v="26.189926912181306"/>
    <s v="EUR"/>
    <n v="17.464799859451066"/>
    <n v="413.68574999999998"/>
    <n v="-274.72116"/>
    <n v="-20.401199999999999"/>
    <n v="-7.56759"/>
    <n v="0"/>
    <n v="0"/>
    <n v="0"/>
    <s v=""/>
    <n v="-12.89133"/>
    <n v="5.5091200000000002"/>
    <n v="-310.07216"/>
    <n v="-285.15621456305934"/>
    <n v="-320.50721456305934"/>
    <n v="-19.09741"/>
    <n v="-16.49602187563902"/>
    <n v="-27.27195"/>
    <n v="-24.156711167633265"/>
    <n v="-5.0483200000000004"/>
    <n v="-5.8507657572695946"/>
    <n v="-46.503498800541877"/>
    <n v="-9.2450442000000006"/>
    <n v="-9.1611776936094209"/>
    <n v="1.7500000000000002E-2"/>
    <n v="-8.0894136750000012"/>
    <n v="-8.0777020391610623"/>
    <n v="1.7412532312605673"/>
    <n v="-30.733119531749011"/>
    <n v="-36.364547138695492"/>
    <n v="41.638069764932801"/>
    <n v="9.0076518541539918E-2"/>
    <x v="1"/>
    <s v="Y"/>
  </r>
  <r>
    <x v="13"/>
    <x v="13"/>
    <s v="AMERICAS"/>
    <s v="USA-CANADA"/>
    <s v="US"/>
    <s v="USA"/>
    <s v="Export"/>
    <s v="Y"/>
    <s v="CIF"/>
    <s v="US- CHICAGO"/>
    <n v="43900"/>
    <x v="2"/>
    <n v="2020"/>
    <n v="2020540408"/>
    <s v="ZH"/>
    <s v="manufactured"/>
    <s v="BOPP"/>
    <s v="D404"/>
    <n v="18"/>
    <s v="D40418"/>
    <n v="1"/>
    <s v="EG"/>
    <s v="L3"/>
    <s v="FERT"/>
    <s v="1D404181"/>
    <s v="TRASPARENT METALL.COMMODITIES"/>
    <s v="VALUE ADDED"/>
    <s v="ALIMENTARY PACKING"/>
    <s v="FLEXIBLE PACKAGING"/>
    <s v="EXTRUSION GRADE COEX FILMS"/>
    <n v="203.62"/>
    <n v="6232.2385400000003"/>
    <n v="30.607202337687852"/>
    <s v="USD"/>
    <n v="15.695800520955709"/>
    <n v="5407.5946700000004"/>
    <n v="-3491.67281"/>
    <n v="-494.99248"/>
    <n v="-145.32604000000001"/>
    <n v="0"/>
    <n v="0"/>
    <n v="0"/>
    <s v=""/>
    <n v="318.54838999999998"/>
    <n v="0"/>
    <n v="-3813.4429399999999"/>
    <n v="-3624.301094944271"/>
    <n v="-3946.0712249442709"/>
    <n v="-215.12902"/>
    <n v="-185.82483279171282"/>
    <n v="-225.62419"/>
    <n v="-199.85143674219151"/>
    <n v="-50.539059999999999"/>
    <n v="-58.572396688916996"/>
    <n v="-444.24866622282138"/>
    <n v="0"/>
    <n v="0"/>
    <n v="0"/>
    <n v="0"/>
    <n v="0"/>
    <n v="1.559417028925786"/>
    <n v="-317.52849542986854"/>
    <n v="-375.71128853385835"/>
    <n v="1466.2073602990497"/>
    <n v="0.23526175240061489"/>
    <x v="0"/>
    <s v="N"/>
  </r>
  <r>
    <x v="13"/>
    <x v="13"/>
    <s v="AMERICAS"/>
    <s v="USA-CANADA"/>
    <s v="US"/>
    <s v="USA"/>
    <s v="Export"/>
    <s v="Y"/>
    <s v="CIF"/>
    <s v="US- CHICAGO"/>
    <n v="43905"/>
    <x v="2"/>
    <n v="2020"/>
    <n v="2020540428"/>
    <s v="ZH"/>
    <s v="manufactured"/>
    <s v="BOPP"/>
    <s v="D404"/>
    <n v="18"/>
    <s v="D40418"/>
    <n v="1"/>
    <s v="EG"/>
    <s v="L3"/>
    <s v="FERT"/>
    <s v="1D404181"/>
    <s v="TRASPARENT METALL.COMMODITIES"/>
    <s v="VALUE ADDED"/>
    <s v="ALIMENTARY PACKING"/>
    <s v="FLEXIBLE PACKAGING"/>
    <s v="EXTRUSION GRADE COEX FILMS"/>
    <n v="95.39"/>
    <n v="2915.3276599999999"/>
    <n v="30.562193730999056"/>
    <s v="USD"/>
    <n v="15.695800520955709"/>
    <n v="2857.0209199999999"/>
    <n v="-1641.0470499999999"/>
    <n v="-232.59878"/>
    <n v="-68.402820000000006"/>
    <n v="0"/>
    <n v="0"/>
    <n v="0"/>
    <s v=""/>
    <n v="151.26490000000001"/>
    <n v="0"/>
    <n v="-1790.7837500000001"/>
    <n v="-1703.3808560573766"/>
    <n v="-1853.1175560573765"/>
    <n v="-101.25867"/>
    <n v="-87.465537757115371"/>
    <n v="-106.24781"/>
    <n v="-94.111262977659365"/>
    <n v="-23.79795"/>
    <n v="-27.580706245486407"/>
    <n v="-209.15750698026113"/>
    <n v="0"/>
    <n v="0"/>
    <n v="0"/>
    <n v="0"/>
    <n v="0"/>
    <n v="1.559417028925786"/>
    <n v="-148.75279038923074"/>
    <n v="-176.00972307850287"/>
    <n v="677.04287388385933"/>
    <n v="0.23223560190961839"/>
    <x v="0"/>
    <s v="N"/>
  </r>
  <r>
    <x v="13"/>
    <x v="13"/>
    <s v="AMERICAS"/>
    <s v="USA-CANADA"/>
    <s v="US"/>
    <s v="USA"/>
    <s v="Export"/>
    <s v="Y"/>
    <s v="CIF"/>
    <s v="US- CHICAGO"/>
    <n v="43907"/>
    <x v="2"/>
    <n v="2020"/>
    <n v="2020540447"/>
    <s v="ZH"/>
    <s v="manufactured"/>
    <s v="BOPP"/>
    <s v="D407"/>
    <n v="18"/>
    <s v="D40718"/>
    <n v="1"/>
    <s v="EG"/>
    <s v="L3"/>
    <s v="FERT"/>
    <s v="1D407181"/>
    <s v="TRANSPARENT SPECIALTIES"/>
    <s v="VALUE ADDED"/>
    <s v="ALIMENTARY PACKING"/>
    <s v="FLEXIBLE PACKAGING"/>
    <s v="EXTRUSION GRADE COEX FILMS"/>
    <n v="18.71"/>
    <n v="570.50318000000004"/>
    <n v="30.49188562266168"/>
    <s v="USD"/>
    <n v="15.695800520955709"/>
    <n v="514.09321999999997"/>
    <n v="-329.29539"/>
    <n v="-43.86636"/>
    <n v="-18.179849999999998"/>
    <n v="0"/>
    <n v="0"/>
    <n v="0"/>
    <s v=""/>
    <n v="38.304769999999998"/>
    <n v="-1.1373599999999999"/>
    <n v="-354.17418999999995"/>
    <n v="-341.80340125772"/>
    <n v="-366.68220125772001"/>
    <n v="-19.975739999999998"/>
    <n v="-17.254708571585226"/>
    <n v="-24.342649999999999"/>
    <n v="-21.562021238114173"/>
    <n v="-5.4083699999999997"/>
    <n v="-6.2680467954971464"/>
    <n v="-45.084776605196545"/>
    <n v="0"/>
    <n v="0"/>
    <n v="0"/>
    <n v="0"/>
    <n v="0"/>
    <n v="1.559417028925786"/>
    <n v="-29.176692611201457"/>
    <n v="-34.522926080289217"/>
    <n v="124.21327605679429"/>
    <n v="0.21772582592229245"/>
    <x v="0"/>
    <s v="N"/>
  </r>
  <r>
    <x v="13"/>
    <x v="13"/>
    <s v="AMERICAS"/>
    <s v="USA-CANADA"/>
    <s v="US"/>
    <s v="USA"/>
    <s v="Export"/>
    <s v="Y"/>
    <s v="CIF"/>
    <s v="US- MEMPHIS"/>
    <n v="43907"/>
    <x v="2"/>
    <n v="2020"/>
    <n v="2020540448"/>
    <s v="ZH"/>
    <s v="manufactured"/>
    <s v="BOPP"/>
    <s v="D407"/>
    <n v="18"/>
    <s v="D40718"/>
    <n v="1"/>
    <s v="EG"/>
    <s v="L3"/>
    <s v="FERT"/>
    <s v="1D407181"/>
    <s v="TRANSPARENT SPECIALTIES"/>
    <s v="VALUE ADDED"/>
    <s v="ALIMENTARY PACKING"/>
    <s v="FLEXIBLE PACKAGING"/>
    <s v="EXTRUSION GRADE COEX FILMS"/>
    <n v="77.2"/>
    <n v="2354.0188800000001"/>
    <n v="30.492472538860103"/>
    <s v="USD"/>
    <n v="15.695800520955709"/>
    <n v="2136.9380500000002"/>
    <n v="-1358.7436700000001"/>
    <n v="-181.00202999999999"/>
    <n v="-75.01397"/>
    <n v="0"/>
    <n v="0"/>
    <n v="0"/>
    <s v=""/>
    <n v="158.05366000000001"/>
    <n v="-4.6930199999999997"/>
    <n v="-1461.3990299999998"/>
    <n v="-1410.3544171796548"/>
    <n v="-1513.0097771796547"/>
    <n v="-80.968670000000003"/>
    <n v="-69.939376677853019"/>
    <n v="-100.47575999999999"/>
    <n v="-88.998546626421629"/>
    <n v="-22.336559999999999"/>
    <n v="-25.887023877883674"/>
    <n v="-184.82494718215833"/>
    <n v="0"/>
    <n v="0"/>
    <n v="0"/>
    <n v="0"/>
    <n v="0"/>
    <n v="1.559417028925786"/>
    <n v="-120.38699463307069"/>
    <n v="-142.44627971129489"/>
    <n v="513.73787592689212"/>
    <n v="0.21823863873466134"/>
    <x v="0"/>
    <s v="N"/>
  </r>
  <r>
    <x v="13"/>
    <x v="13"/>
    <s v="AMERICAS"/>
    <s v="USA-CANADA"/>
    <s v="US"/>
    <s v="USA"/>
    <s v="Export"/>
    <s v="Y"/>
    <s v="CIF"/>
    <s v="US- CHARLESTON"/>
    <n v="43915"/>
    <x v="2"/>
    <n v="2020"/>
    <n v="2020540529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134.58000000000001"/>
    <n v="3338.2783399999998"/>
    <n v="24.805159310447316"/>
    <s v="USD"/>
    <n v="15.695800520955709"/>
    <n v="2746.5128300000001"/>
    <n v="-2285.8143300000002"/>
    <n v="0"/>
    <n v="-12.550990000000001"/>
    <n v="0"/>
    <n v="0"/>
    <n v="0"/>
    <s v=""/>
    <n v="93.011870000000002"/>
    <n v="21.139140000000001"/>
    <n v="-2184.2143100000003"/>
    <n v="-2372.6390844330872"/>
    <n v="-2271.0390644330873"/>
    <n v="-163.10153"/>
    <n v="-140.8843611165176"/>
    <n v="-127.72991"/>
    <n v="-113.13949106454771"/>
    <n v="-27.075189999999999"/>
    <n v="-31.378873471485193"/>
    <n v="-285.40272565255049"/>
    <n v="0"/>
    <n v="0"/>
    <n v="0.03"/>
    <n v="-100.1483502"/>
    <n v="-100.00335810854129"/>
    <n v="1.559417028925786"/>
    <n v="-209.86634375283231"/>
    <n v="-248.32150678168483"/>
    <n v="433.51168502413583"/>
    <n v="0.12986085666665406"/>
    <x v="1"/>
    <s v="N"/>
  </r>
  <r>
    <x v="13"/>
    <x v="13"/>
    <s v="AMERICAS"/>
    <s v="USA-CANADA"/>
    <s v="US"/>
    <s v="USA"/>
    <s v="Export"/>
    <s v="Y"/>
    <s v="CIF"/>
    <s v="US- CHARLESTON"/>
    <n v="43915"/>
    <x v="2"/>
    <n v="2020"/>
    <n v="2020540539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89.82"/>
    <n v="2227.8727199999998"/>
    <n v="24.803748830995325"/>
    <s v="USD"/>
    <n v="15.695800520955709"/>
    <n v="2183.3152399999999"/>
    <n v="-1525.48802"/>
    <n v="0"/>
    <n v="-8.3761899999999994"/>
    <n v="0"/>
    <n v="0"/>
    <n v="0"/>
    <s v=""/>
    <n v="62.073520000000002"/>
    <n v="14.107670000000001"/>
    <n v="-1457.6830199999999"/>
    <n v="-1583.4324125032688"/>
    <n v="-1515.6274125032687"/>
    <n v="-108.84936"/>
    <n v="-94.022248237290142"/>
    <n v="-85.243340000000003"/>
    <n v="-75.506105846643138"/>
    <n v="-18.069220000000001"/>
    <n v="-20.941377257497724"/>
    <n v="-190.46973134143099"/>
    <n v="0"/>
    <n v="0"/>
    <n v="0.03"/>
    <n v="-66.836181599999989"/>
    <n v="-66.739417971483448"/>
    <n v="1.559417028925786"/>
    <n v="-140.0668375381141"/>
    <n v="-165.73218709415164"/>
    <n v="289.30397108966497"/>
    <n v="0.12985659750331921"/>
    <x v="1"/>
    <s v="N"/>
  </r>
  <r>
    <x v="13"/>
    <x v="13"/>
    <s v="AMERICAS"/>
    <s v="USA-CANADA"/>
    <s v="US"/>
    <s v="USA"/>
    <s v="Export"/>
    <s v="Y"/>
    <s v="CIF"/>
    <s v="US- CHARLESTON"/>
    <n v="43916"/>
    <x v="2"/>
    <n v="2020"/>
    <n v="2020540551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112.17"/>
    <n v="2782.27808"/>
    <n v="24.804119461531602"/>
    <s v="USD"/>
    <n v="15.695800520955709"/>
    <n v="2726.6324599999998"/>
    <n v="-1905.1051299999999"/>
    <n v="0"/>
    <n v="-10.460599999999999"/>
    <n v="0"/>
    <n v="0"/>
    <n v="0"/>
    <s v=""/>
    <n v="77.520489999999995"/>
    <n v="17.61835"/>
    <n v="-1820.42689"/>
    <n v="-1977.4689624034238"/>
    <n v="-1892.7907224034238"/>
    <n v="-135.93647999999999"/>
    <n v="-117.41964736460945"/>
    <n v="-106.45611"/>
    <n v="-94.295769143746412"/>
    <n v="-22.565740000000002"/>
    <n v="-26.15263273315653"/>
    <n v="-237.86804924151241"/>
    <n v="0"/>
    <n v="0"/>
    <n v="0.03"/>
    <n v="-83.468342399999997"/>
    <n v="-83.347499175813098"/>
    <n v="1.559417028925786"/>
    <n v="-174.91980813460543"/>
    <n v="-206.97149216600971"/>
    <n v="361.30031701324094"/>
    <n v="0.1298577304728796"/>
    <x v="1"/>
    <s v="N"/>
  </r>
  <r>
    <x v="13"/>
    <x v="13"/>
    <s v="AMERICAS"/>
    <s v="USA-CANADA"/>
    <s v="US"/>
    <s v="USA"/>
    <s v="Export"/>
    <s v="Y"/>
    <s v="CIF"/>
    <s v="US- CHARLESTON"/>
    <n v="43919"/>
    <x v="2"/>
    <n v="2020"/>
    <n v="2020540577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181.62"/>
    <n v="4504.9100399999998"/>
    <n v="24.804041625371653"/>
    <s v="USD"/>
    <n v="15.695800520955709"/>
    <n v="3964.81185"/>
    <n v="-3572.97228"/>
    <n v="0"/>
    <n v="-20.168410000000002"/>
    <n v="0"/>
    <n v="0"/>
    <n v="0"/>
    <s v=""/>
    <n v="370.43588"/>
    <n v="35.706339999999997"/>
    <n v="-3186.99847"/>
    <n v="-3708.6886576321358"/>
    <n v="-3322.7148476321358"/>
    <n v="-194.22242"/>
    <n v="-167.76606299281158"/>
    <n v="-190.26537999999999"/>
    <n v="-168.53161691261485"/>
    <n v="-41.619509999999998"/>
    <n v="-48.235057195728366"/>
    <n v="-384.53273710115479"/>
    <n v="0"/>
    <n v="0"/>
    <n v="0.03"/>
    <n v="-135.14730119999999"/>
    <n v="-134.95163856734698"/>
    <n v="1.559417028925786"/>
    <n v="-283.22132079350126"/>
    <n v="-335.11778913426656"/>
    <n v="327.59302756509555"/>
    <n v="7.2719105299846473E-2"/>
    <x v="1"/>
    <s v="N"/>
  </r>
  <r>
    <x v="13"/>
    <x v="13"/>
    <s v="AMERICAS"/>
    <s v="USA-CANADA"/>
    <s v="US"/>
    <s v="USA"/>
    <s v="Export"/>
    <s v="Y"/>
    <s v="CIF"/>
    <s v="US- CHARLESTON"/>
    <n v="43919"/>
    <x v="2"/>
    <n v="2020"/>
    <n v="2020540578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2.82"/>
    <n v="566.10050000000001"/>
    <n v="24.807208588957057"/>
    <s v="USD"/>
    <n v="15.695800520955709"/>
    <n v="509.77852000000001"/>
    <n v="-448.98827999999997"/>
    <n v="0"/>
    <n v="-2.5344000000000002"/>
    <n v="0"/>
    <n v="0"/>
    <n v="0"/>
    <s v=""/>
    <n v="46.550179999999997"/>
    <n v="4.4858700000000002"/>
    <n v="-400.48662999999999"/>
    <n v="-466.04272604257693"/>
    <n v="-417.54107604257695"/>
    <n v="-24.303139999999999"/>
    <n v="-20.992643980870586"/>
    <n v="-23.857250000000001"/>
    <n v="-21.132067839080765"/>
    <n v="-5.1973500000000001"/>
    <n v="-6.023484527237799"/>
    <n v="-48.148196347189149"/>
    <n v="0"/>
    <n v="0"/>
    <n v="0.03"/>
    <n v="-16.983014999999998"/>
    <n v="-16.958427447042741"/>
    <n v="1.559417028925786"/>
    <n v="-35.585896600086436"/>
    <n v="-42.106529831758408"/>
    <n v="41.346270331432763"/>
    <n v="7.3036979001842889E-2"/>
    <x v="1"/>
    <s v="N"/>
  </r>
  <r>
    <x v="13"/>
    <x v="13"/>
    <s v="AMERICAS"/>
    <s v="USA-CANADA"/>
    <s v="US"/>
    <s v="USA"/>
    <s v="Export"/>
    <s v="Y"/>
    <s v="CIF"/>
    <s v="US- CHARLESTON"/>
    <n v="43920"/>
    <x v="2"/>
    <n v="2020"/>
    <n v="2020540588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45.77"/>
    <n v="1135.38337"/>
    <n v="24.806278566746776"/>
    <s v="USD"/>
    <n v="15.695800520955709"/>
    <n v="1111.6757"/>
    <n v="-900.50486000000001"/>
    <n v="0"/>
    <n v="-5.0830900000000003"/>
    <n v="0"/>
    <n v="0"/>
    <n v="0"/>
    <s v=""/>
    <n v="93.361840000000001"/>
    <n v="8.9991599999999998"/>
    <n v="-803.22694999999999"/>
    <n v="-934.70978745589775"/>
    <n v="-837.43187745589773"/>
    <n v="-48.95035"/>
    <n v="-42.282489846538695"/>
    <n v="-47.953049999999998"/>
    <n v="-42.47543642669762"/>
    <n v="-10.489459999999999"/>
    <n v="-12.156791443539458"/>
    <n v="-96.914717716775769"/>
    <n v="0"/>
    <n v="0"/>
    <n v="0.03"/>
    <n v="-34.061501100000001"/>
    <n v="-34.012187773591236"/>
    <n v="1.559417028925786"/>
    <n v="-71.374517413933233"/>
    <n v="-84.452930341787152"/>
    <n v="82.571656711948123"/>
    <n v="7.2725793677908213E-2"/>
    <x v="1"/>
    <s v="N"/>
  </r>
  <r>
    <x v="16"/>
    <x v="16"/>
    <s v="EUROPE"/>
    <s v="EUROPE INCL TURKEY"/>
    <s v="ES"/>
    <s v="SPAIN"/>
    <s v="Export"/>
    <s v="Y"/>
    <s v="CIF"/>
    <s v="ES- VALENCIA"/>
    <n v="43908"/>
    <x v="2"/>
    <n v="2020"/>
    <n v="2020540464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6.96"/>
    <n v="163.54956000000001"/>
    <n v="23.498500000000003"/>
    <s v="EUR"/>
    <n v="17.348797230057748"/>
    <n v="153.97458"/>
    <n v="-107.69276000000001"/>
    <n v="-8.3161500000000004"/>
    <n v="-3.0306299999999999"/>
    <n v="0"/>
    <n v="0"/>
    <n v="0"/>
    <s v=""/>
    <n v="-6.9505400000000002"/>
    <n v="4.5554600000000001"/>
    <n v="-121.43462000000002"/>
    <n v="-111.78337983666076"/>
    <n v="-125.52523983666076"/>
    <n v="-7.5804299999999998"/>
    <n v="-6.5478480645674102"/>
    <n v="-12.034090000000001"/>
    <n v="-10.659451791870541"/>
    <n v="-2.2042700000000002"/>
    <n v="-2.5546453940670655"/>
    <n v="-19.761945250505018"/>
    <n v="0"/>
    <n v="0"/>
    <n v="0"/>
    <n v="0"/>
    <n v="0"/>
    <n v="1.3738409484069736"/>
    <n v="-9.5619330009125356"/>
    <n v="-11.314027623831768"/>
    <n v="6.9483472890024682"/>
    <n v="4.2484659017135037E-2"/>
    <x v="0"/>
    <s v="N"/>
  </r>
  <r>
    <x v="16"/>
    <x v="16"/>
    <s v="EUROPE"/>
    <s v="EUROPE INCL TURKEY"/>
    <s v="ES"/>
    <s v="SPAIN"/>
    <s v="Export"/>
    <s v="Y"/>
    <s v="CIF"/>
    <s v="ES- VALENCIA"/>
    <n v="43908"/>
    <x v="2"/>
    <n v="2020"/>
    <n v="2020540464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15.12"/>
    <n v="355.32945000000001"/>
    <n v="23.500625000000003"/>
    <s v="EUR"/>
    <n v="17.348797230057748"/>
    <n v="334.52701000000002"/>
    <n v="-255.2081"/>
    <n v="-17.286049999999999"/>
    <n v="-6.2780500000000004"/>
    <n v="0"/>
    <n v="0"/>
    <n v="0"/>
    <s v=""/>
    <n v="3.09456"/>
    <n v="6.4261200000000001"/>
    <n v="-269.25151999999997"/>
    <n v="-264.90196722316801"/>
    <n v="-278.94538722316804"/>
    <n v="-16.919530000000002"/>
    <n v="-14.614805725254405"/>
    <n v="-25.903749999999999"/>
    <n v="-22.944798846748405"/>
    <n v="-4.7797200000000002"/>
    <n v="-5.5394709735786609"/>
    <n v="-43.099075545581471"/>
    <n v="0"/>
    <n v="0"/>
    <n v="0"/>
    <n v="0"/>
    <n v="0"/>
    <n v="1.3738409484069736"/>
    <n v="-20.772475139913439"/>
    <n v="-24.578749665565564"/>
    <n v="8.7062375656849333"/>
    <n v="2.4501874431418318E-2"/>
    <x v="0"/>
    <s v="N"/>
  </r>
  <r>
    <x v="16"/>
    <x v="16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82"/>
    <n v="138.12923000000001"/>
    <n v="23.733544673539519"/>
    <s v="EUR"/>
    <n v="17.348797230057748"/>
    <n v="129.86367000000001"/>
    <n v="-90.282179999999997"/>
    <n v="-12.92062"/>
    <n v="-3.6715399999999998"/>
    <n v="0"/>
    <n v="0"/>
    <n v="0"/>
    <s v=""/>
    <n v="-1.7853399999999999"/>
    <n v="3.3400599999999998"/>
    <n v="-105.31962"/>
    <n v="-93.711473449299433"/>
    <n v="-108.74891344929944"/>
    <n v="-6.6339699999999997"/>
    <n v="-5.7303118193688567"/>
    <n v="-10.72203"/>
    <n v="-9.4972666729258037"/>
    <n v="-1.9935499999999999"/>
    <n v="-2.3104308117165311"/>
    <n v="-17.538009304011194"/>
    <n v="0"/>
    <n v="0"/>
    <n v="0"/>
    <n v="0"/>
    <n v="0"/>
    <n v="1.3738409484069736"/>
    <n v="-7.9957543197285865"/>
    <n v="-9.4608679268248412"/>
    <n v="2.3814393198645352"/>
    <n v="1.7240661660566231E-2"/>
    <x v="0"/>
    <s v="N"/>
  </r>
  <r>
    <x v="16"/>
    <x v="16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07"/>
    <n v="24.69049"/>
    <n v="23.075224299065418"/>
    <s v="EUR"/>
    <n v="17.348797230057748"/>
    <n v="23.184750000000001"/>
    <n v="-15.02744"/>
    <n v="-1.7200899999999999"/>
    <n v="-0.55247000000000002"/>
    <n v="0"/>
    <n v="0"/>
    <n v="0"/>
    <s v=""/>
    <n v="-2.3688600000000002"/>
    <n v="1.08019"/>
    <n v="-18.58867"/>
    <n v="-15.598244798374832"/>
    <n v="-19.159474798374831"/>
    <n v="-1.2098199999999999"/>
    <n v="-1.0450221881179489"/>
    <n v="-1.4734799999999999"/>
    <n v="-1.3051663255207002"/>
    <n v="-0.29291"/>
    <n v="-0.33946893183511284"/>
    <n v="-2.6896574454737618"/>
    <n v="0"/>
    <n v="0"/>
    <n v="0"/>
    <n v="0"/>
    <n v="0"/>
    <n v="1.3738409484069736"/>
    <n v="-1.4700098147954619"/>
    <n v="-1.7393691892959759"/>
    <n v="1.1019885668554321"/>
    <n v="4.4632105999331408E-2"/>
    <x v="0"/>
    <s v="N"/>
  </r>
  <r>
    <x v="16"/>
    <x v="16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63"/>
    <n v="152.84327999999999"/>
    <n v="23.053285067873304"/>
    <s v="EUR"/>
    <n v="17.348797230057748"/>
    <n v="143.52204"/>
    <n v="-96.726590000000002"/>
    <n v="-10.525499999999999"/>
    <n v="-3.3181600000000002"/>
    <n v="0"/>
    <n v="0"/>
    <n v="0"/>
    <s v=""/>
    <n v="-12.70003"/>
    <n v="7.3056799999999997"/>
    <n v="-115.9646"/>
    <n v="-100.40066899831476"/>
    <n v="-119.63867899831476"/>
    <n v="-7.2554499999999997"/>
    <n v="-6.2671358010120288"/>
    <n v="-9.5639900000000004"/>
    <n v="-8.471508052784376"/>
    <n v="-1.8836299999999999"/>
    <n v="-2.1830386947273004"/>
    <n v="-16.921682548523705"/>
    <n v="0"/>
    <n v="0"/>
    <n v="0"/>
    <n v="0"/>
    <n v="0"/>
    <n v="1.3738409484069736"/>
    <n v="-9.1085654879382343"/>
    <n v="-10.77758665890871"/>
    <n v="5.5053317942528182"/>
    <n v="3.6019455969885088E-2"/>
    <x v="0"/>
    <s v="N"/>
  </r>
  <r>
    <x v="16"/>
    <x v="16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4.18"/>
    <n v="96.323930000000004"/>
    <n v="23.044002392344499"/>
    <s v="EUR"/>
    <n v="17.348797230057748"/>
    <n v="90.449399999999997"/>
    <n v="-64.949250000000006"/>
    <n v="-4.8600700000000003"/>
    <n v="-1.7965100000000001"/>
    <n v="0"/>
    <n v="0"/>
    <n v="0"/>
    <s v=""/>
    <n v="-3.2673399999999999"/>
    <n v="1.5797000000000001"/>
    <n v="-73.293470000000013"/>
    <n v="-67.416293192376529"/>
    <n v="-75.760513192376521"/>
    <n v="-4.5835999999999997"/>
    <n v="-3.9592366645099526"/>
    <n v="-6.6019600000000001"/>
    <n v="-5.8478268279410939"/>
    <n v="-1.2189399999999999"/>
    <n v="-1.4126942056300311"/>
    <n v="-11.219757698081077"/>
    <n v="0"/>
    <n v="0"/>
    <n v="0"/>
    <n v="0"/>
    <n v="0"/>
    <n v="1.3738409484069736"/>
    <n v="-5.7426551643411488"/>
    <n v="-6.7949188890254"/>
    <n v="2.548740220517006"/>
    <n v="2.6460093774381983E-2"/>
    <x v="0"/>
    <s v="N"/>
  </r>
  <r>
    <x v="16"/>
    <x v="16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46"/>
    <n v="102.71353000000001"/>
    <n v="29.685991329479769"/>
    <s v="EUR"/>
    <n v="17.348797230057748"/>
    <n v="97.386589999999998"/>
    <n v="-64.826130000000006"/>
    <n v="-7.38598"/>
    <n v="-0.73895999999999995"/>
    <n v="0"/>
    <n v="-4.1131399999999996"/>
    <n v="0"/>
    <s v=""/>
    <n v="11.893689999999999"/>
    <n v="-2.39364"/>
    <n v="-67.564160000000015"/>
    <n v="-67.288496581671311"/>
    <n v="-70.026526581671305"/>
    <n v="-3.8241100000000001"/>
    <n v="-3.3032019637662877"/>
    <n v="-6.4580200000000003"/>
    <n v="-5.7203289040497278"/>
    <n v="-1.6741999999999999"/>
    <n v="-1.9403191617846638"/>
    <n v="-10.96385002960068"/>
    <n v="0"/>
    <n v="0"/>
    <n v="0"/>
    <n v="0"/>
    <n v="0"/>
    <n v="1.3738409484069736"/>
    <n v="-4.7534896814881282"/>
    <n v="-5.6245022382841832"/>
    <n v="16.098651150443839"/>
    <n v="0.15673350093647681"/>
    <x v="0"/>
    <s v="N"/>
  </r>
  <r>
    <x v="16"/>
    <x v="16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11.37"/>
    <n v="279.94810000000001"/>
    <n v="24.621644678979774"/>
    <s v="EUR"/>
    <n v="17.348797230057748"/>
    <n v="263.91601000000003"/>
    <n v="-236.22702000000001"/>
    <n v="0"/>
    <n v="-1.60798"/>
    <n v="0"/>
    <n v="0"/>
    <n v="0"/>
    <s v=""/>
    <n v="32.300190000000001"/>
    <n v="0.92852999999999997"/>
    <n v="-204.60628"/>
    <n v="-245.19990670071468"/>
    <n v="-213.57916670071467"/>
    <n v="-12.744949999999999"/>
    <n v="-11.008873664225963"/>
    <n v="-15.03811"/>
    <n v="-13.320326554467043"/>
    <n v="-3.3091900000000001"/>
    <n v="-3.8351957752874162"/>
    <n v="-28.16439599398042"/>
    <n v="0"/>
    <n v="0"/>
    <n v="0"/>
    <n v="0"/>
    <n v="0"/>
    <n v="1.3738409484069736"/>
    <n v="-15.620571583387289"/>
    <n v="-18.482829609621724"/>
    <n v="19.7217076956832"/>
    <n v="7.0447728331369988E-2"/>
    <x v="0"/>
    <s v="N"/>
  </r>
  <r>
    <x v="16"/>
    <x v="16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2.84"/>
    <n v="77.416409999999999"/>
    <n v="27.25929929577465"/>
    <s v="EUR"/>
    <n v="17.348797230057748"/>
    <n v="73.265799999999999"/>
    <n v="-46.135010000000001"/>
    <n v="-8.3791100000000007"/>
    <n v="-2.1651500000000001"/>
    <n v="0"/>
    <n v="0"/>
    <n v="0"/>
    <s v=""/>
    <n v="1.90168"/>
    <n v="1.57365"/>
    <n v="-53.203940000000003"/>
    <n v="-47.887409948432392"/>
    <n v="-54.956339948432394"/>
    <n v="-3.15734"/>
    <n v="-2.7272572411039042"/>
    <n v="-6.1013400000000004"/>
    <n v="-5.4043919894077082"/>
    <n v="-1.14933"/>
    <n v="-1.3320194852550278"/>
    <n v="-9.4636687157666408"/>
    <n v="0"/>
    <n v="0"/>
    <n v="0"/>
    <n v="0"/>
    <n v="0"/>
    <n v="1.3738409484069736"/>
    <n v="-3.9017082934758047"/>
    <n v="-4.6166434557014684"/>
    <n v="8.379757880099497"/>
    <n v="0.10824265656466758"/>
    <x v="0"/>
    <s v="N"/>
  </r>
  <r>
    <x v="16"/>
    <x v="16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.1800000000000002"/>
    <n v="59.525689999999997"/>
    <n v="27.305362385321096"/>
    <s v="EUR"/>
    <n v="17.348797230057748"/>
    <n v="56.334130000000002"/>
    <n v="-35.47334"/>
    <n v="-6.4427199999999996"/>
    <n v="-1.66479"/>
    <n v="0"/>
    <n v="0"/>
    <n v="0"/>
    <s v=""/>
    <n v="1.4621999999999999"/>
    <n v="1.2099800000000001"/>
    <n v="-40.908669999999994"/>
    <n v="-36.820765289096606"/>
    <n v="-42.256095289096606"/>
    <n v="-2.4276900000000001"/>
    <n v="-2.0969978309765618"/>
    <n v="-4.6913400000000003"/>
    <n v="-4.1554544273205494"/>
    <n v="-0.88371999999999995"/>
    <n v="-1.0241899711219347"/>
    <n v="-7.2766422294190463"/>
    <n v="0"/>
    <n v="0"/>
    <n v="0"/>
    <n v="0"/>
    <n v="0"/>
    <n v="1.3738409484069736"/>
    <n v="-2.9949732675272025"/>
    <n v="-3.5437615258553525"/>
    <n v="6.4491909556289926"/>
    <n v="0.10834298528297602"/>
    <x v="0"/>
    <s v="N"/>
  </r>
  <r>
    <x v="16"/>
    <x v="16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32"/>
    <n v="78.899079999999998"/>
    <n v="23.76478313253012"/>
    <s v="EUR"/>
    <n v="17.348797230057748"/>
    <n v="74.279520000000005"/>
    <n v="-51.41986"/>
    <n v="-7.3588800000000001"/>
    <n v="-2.0911200000000001"/>
    <n v="0"/>
    <n v="0"/>
    <n v="0"/>
    <s v=""/>
    <n v="-1.01678"/>
    <n v="1.9022600000000001"/>
    <n v="-59.984380000000002"/>
    <n v="-53.373000576156826"/>
    <n v="-61.937520576156828"/>
    <n v="-3.74316"/>
    <n v="-3.2332787139207335"/>
    <n v="-6.1048799999999996"/>
    <n v="-5.4075276198827353"/>
    <n v="-1.13429"/>
    <n v="-1.3145888316931826"/>
    <n v="-9.9553951654966504"/>
    <n v="0"/>
    <n v="0"/>
    <n v="0"/>
    <n v="0"/>
    <n v="0"/>
    <n v="1.3738409484069736"/>
    <n v="-4.561151948711152"/>
    <n v="-5.3969212228622796"/>
    <n v="1.6092430354842397"/>
    <n v="2.0396220532409755E-2"/>
    <x v="0"/>
    <s v="N"/>
  </r>
  <r>
    <x v="16"/>
    <x v="16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1"/>
    <n v="62.309620000000002"/>
    <n v="29.67124761904762"/>
    <s v="EUR"/>
    <n v="17.348797230057748"/>
    <n v="59.141559999999998"/>
    <n v="-39.231140000000003"/>
    <n v="-4.4696499999999997"/>
    <n v="-0.44723000000000002"/>
    <n v="0"/>
    <n v="-2.4891800000000002"/>
    <n v="0"/>
    <s v=""/>
    <n v="7.2004900000000003"/>
    <n v="-1.4496500000000001"/>
    <n v="-40.886359999999996"/>
    <n v="-40.721302193807787"/>
    <n v="-42.376522193807787"/>
    <n v="-2.28213"/>
    <n v="-1.9712655487342043"/>
    <n v="-3.9087900000000002"/>
    <n v="-3.4622940803621756"/>
    <n v="-1.0137"/>
    <n v="-1.1748306858804884"/>
    <n v="-6.6083903149768686"/>
    <n v="0"/>
    <n v="0"/>
    <n v="0"/>
    <n v="0"/>
    <n v="0"/>
    <n v="1.3738409484069736"/>
    <n v="-2.8850659916546446"/>
    <n v="-3.4137152313285508"/>
    <n v="9.910992259886795"/>
    <n v="0.15906038682127727"/>
    <x v="0"/>
    <s v="N"/>
  </r>
  <r>
    <x v="58"/>
    <x v="56"/>
    <s v="EUROPE"/>
    <s v="EUROPE INCL TURKEY"/>
    <s v="ES"/>
    <s v="SPAIN"/>
    <s v="Export"/>
    <s v="N"/>
    <s v="DDP"/>
    <s v="ES- OLLERIA - VALENCIA VAT EX"/>
    <n v="43901"/>
    <x v="2"/>
    <n v="2020"/>
    <n v="202054040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56"/>
    <n v="599.76729999999998"/>
    <n v="26.585429964539006"/>
    <s v="EUR"/>
    <n v="17.960099502151486"/>
    <n v="554.76738"/>
    <n v="-342.17473000000001"/>
    <n v="-52.495809999999999"/>
    <n v="-16.296469999999999"/>
    <n v="0"/>
    <n v="0"/>
    <n v="0"/>
    <s v=""/>
    <n v="-8.8219799999999999"/>
    <n v="7.4852400000000001"/>
    <n v="-412.30375000000004"/>
    <n v="-355.17195226584255"/>
    <n v="-425.30097226584257"/>
    <n v="-24.6767"/>
    <n v="-21.315318832165275"/>
    <n v="-39.103020000000001"/>
    <n v="-34.636333665989667"/>
    <n v="-7.3588899999999997"/>
    <n v="-8.5286078583595408"/>
    <n v="-64.480260356514478"/>
    <n v="-11.995346"/>
    <n v="-11.886530104672401"/>
    <n v="0"/>
    <n v="0"/>
    <n v="0"/>
    <n v="1.3738409484069736"/>
    <n v="-30.993851796061321"/>
    <n v="-36.673055056558141"/>
    <n v="61.426482216412381"/>
    <n v="0.10241719116132604"/>
    <x v="0"/>
    <s v="Y"/>
  </r>
  <r>
    <x v="78"/>
    <x v="76"/>
    <s v="MEA"/>
    <s v="NORTH AFRICA"/>
    <s v="TN"/>
    <s v="TUNISIA"/>
    <s v="Export"/>
    <s v="N"/>
    <s v="CFR"/>
    <n v="0"/>
    <n v="43895"/>
    <x v="2"/>
    <n v="2020"/>
    <n v="2020560025"/>
    <s v="ZG2H"/>
    <s v="manufactured"/>
    <s v="BOPP"/>
    <s v="TSS"/>
    <n v="20"/>
    <s v="TSS20"/>
    <s v="1"/>
    <s v="EG"/>
    <s v="NN"/>
    <s v="FERT"/>
    <s v="10TSS201"/>
    <s v="TRANSPARENT COMMODITIES"/>
    <s v="STANDARD"/>
    <s v="ALIMENTARY PACKING"/>
    <s v="FLEXIBLE PACKAGING"/>
    <s v="STANDARD GRADE COEX"/>
    <s v=""/>
    <s v=""/>
    <s v=""/>
    <s v="USD"/>
    <n v="15.695798427159906"/>
    <s v=""/>
    <s v=""/>
    <s v=""/>
    <s v=""/>
    <s v=""/>
    <s v=""/>
    <s v=""/>
    <s v=""/>
    <s v=""/>
    <s v=""/>
    <n v="0"/>
    <n v="0"/>
    <n v="0"/>
    <s v=""/>
    <n v="0"/>
    <s v=""/>
    <n v="0"/>
    <s v=""/>
    <n v="0"/>
    <n v="0"/>
    <s v=""/>
    <n v="0"/>
    <n v="0"/>
    <s v=""/>
    <n v="0"/>
    <n v="1.1584997373877823"/>
    <s v=""/>
    <n v="0"/>
    <s v=""/>
    <s v=""/>
    <x v="2"/>
    <s v=""/>
  </r>
  <r>
    <x v="78"/>
    <x v="76"/>
    <s v="MEA"/>
    <s v="NORTH AFRICA"/>
    <s v="TN"/>
    <s v="TUNISIA"/>
    <s v="Export"/>
    <s v="N"/>
    <s v="CFR"/>
    <n v="0"/>
    <n v="43895"/>
    <x v="2"/>
    <n v="2020"/>
    <n v="2020560025"/>
    <s v="ZG2H"/>
    <s v="manufactured"/>
    <s v="BOPP"/>
    <s v="WSS"/>
    <n v="25"/>
    <s v="WSS25"/>
    <n v="1"/>
    <s v="EG"/>
    <s v="NN"/>
    <s v="FERT"/>
    <s v="10WSS251"/>
    <s v="WHITE"/>
    <s v="STANDARD"/>
    <s v="ALIMENTARY PACKING"/>
    <s v="FLEXIBLE PACKAGING"/>
    <s v="STANDARD WHITE FILM"/>
    <s v=""/>
    <s v=""/>
    <s v=""/>
    <s v="USD"/>
    <n v="15.695798427159906"/>
    <s v=""/>
    <s v=""/>
    <s v=""/>
    <s v=""/>
    <s v=""/>
    <s v=""/>
    <s v=""/>
    <s v=""/>
    <s v=""/>
    <s v=""/>
    <n v="0"/>
    <n v="0"/>
    <n v="0"/>
    <s v=""/>
    <n v="0"/>
    <s v=""/>
    <n v="0"/>
    <s v=""/>
    <n v="0"/>
    <n v="0"/>
    <s v=""/>
    <n v="0"/>
    <n v="0"/>
    <s v=""/>
    <n v="0"/>
    <n v="1.1584997373877823"/>
    <s v=""/>
    <n v="0"/>
    <s v=""/>
    <s v=""/>
    <x v="2"/>
    <s v=""/>
  </r>
  <r>
    <x v="40"/>
    <x v="38"/>
    <s v="MEA"/>
    <s v="EGYPT"/>
    <s v="EG"/>
    <s v="EGYPT"/>
    <s v="Local"/>
    <s v="N"/>
    <s v="DDP"/>
    <s v="EG-ALEXANDRIA"/>
    <n v="43895"/>
    <x v="2"/>
    <n v="2020"/>
    <n v="2020540400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4.03"/>
    <n v="155.1165"/>
    <n v="38.490446650124071"/>
    <s v="EGP"/>
    <n v="1"/>
    <n v="152.01417000000001"/>
    <n v="-68.185000000000002"/>
    <n v="-12.02042"/>
    <n v="-4.2359499999999999"/>
    <n v="0"/>
    <n v="0"/>
    <n v="0"/>
    <s v=""/>
    <n v="4.8799299999999999"/>
    <n v="0.72472000000000003"/>
    <n v="-78.83672"/>
    <n v="-70.774950462433253"/>
    <n v="-81.42667046243325"/>
    <n v="-11.211919999999999"/>
    <n v="-9.6846681088123798"/>
    <n v="-9.3188700000000004"/>
    <n v="-8.2543877866717494"/>
    <n v="-1.82474"/>
    <n v="-2.1147879508272296"/>
    <n v="-20.053843846311359"/>
    <n v="0"/>
    <n v="0"/>
    <n v="0"/>
    <n v="0"/>
    <n v="0"/>
    <n v="0.16304448922213866"/>
    <n v="-0.65706929156521887"/>
    <n v="-0.77746833352952682"/>
    <n v="52.858517357725866"/>
    <n v="0.34076656808093186"/>
    <x v="0"/>
    <s v="N"/>
  </r>
  <r>
    <x v="51"/>
    <x v="49"/>
    <s v="EUROPE"/>
    <s v="EUROPE INCL TURKEY"/>
    <s v="ES"/>
    <s v="SPAIN"/>
    <s v="Export"/>
    <s v="N"/>
    <s v="DDP"/>
    <s v="ES-VALDREDO (ASTURIAS)"/>
    <n v="43894"/>
    <x v="2"/>
    <n v="2020"/>
    <n v="202054038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6.989999999999998"/>
    <n v="441.79669999999999"/>
    <n v="26.003337257210124"/>
    <s v="EUR"/>
    <n v="17.455599774936417"/>
    <n v="387.70265999999998"/>
    <n v="-253.21955"/>
    <n v="-45.347369999999998"/>
    <n v="-14.316470000000001"/>
    <n v="0"/>
    <n v="0"/>
    <n v="0"/>
    <s v=""/>
    <n v="-11.303280000000001"/>
    <n v="9.3203899999999997"/>
    <n v="-314.86627999999996"/>
    <n v="-262.83788380684371"/>
    <n v="-324.4846138068437"/>
    <n v="-18.250879999999999"/>
    <n v="-15.764803485376429"/>
    <n v="-31.667149999999999"/>
    <n v="-28.049853276062684"/>
    <n v="-6.0240799999999997"/>
    <n v="-6.9816257652154805"/>
    <n v="-50.796282526654593"/>
    <n v="-8.835934"/>
    <n v="-8.755778740679796"/>
    <n v="0"/>
    <n v="0"/>
    <n v="0"/>
    <n v="1.3738409484069736"/>
    <n v="-23.341557713434479"/>
    <n v="-27.618581800129558"/>
    <n v="30.141443125692344"/>
    <n v="6.8224690509667327E-2"/>
    <x v="0"/>
    <s v="Y"/>
  </r>
  <r>
    <x v="51"/>
    <x v="49"/>
    <s v="EUROPE"/>
    <s v="EUROPE INCL TURKEY"/>
    <s v="ES"/>
    <s v="SPAIN"/>
    <s v="Export"/>
    <s v="N"/>
    <s v="DDP"/>
    <s v="ES-VALDREDO (ASTURIAS)"/>
    <n v="43894"/>
    <x v="2"/>
    <n v="2020"/>
    <n v="2020540382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5.23"/>
    <n v="135.93530999999999"/>
    <n v="25.991455066921603"/>
    <s v="EUR"/>
    <n v="17.455599774936417"/>
    <n v="119.2914"/>
    <n v="-77.912450000000007"/>
    <n v="-13.952809999999999"/>
    <n v="-4.4049899999999997"/>
    <n v="0"/>
    <n v="0"/>
    <n v="0"/>
    <s v=""/>
    <n v="-3.4778799999999999"/>
    <n v="2.8677700000000002"/>
    <n v="-96.880359999999996"/>
    <n v="-80.871889552787394"/>
    <n v="-99.839799552787383"/>
    <n v="-5.6155600000000003"/>
    <n v="-4.8506263731031307"/>
    <n v="-9.7435799999999997"/>
    <n v="-8.6305837242561729"/>
    <n v="-1.8535299999999999"/>
    <n v="-2.1481542085430223"/>
    <n v="-15.629364305902326"/>
    <n v="-2.7187061999999997"/>
    <n v="-2.6940434308488896"/>
    <n v="0"/>
    <n v="0"/>
    <n v="0"/>
    <n v="1.3738409484069736"/>
    <n v="-7.1851881601684724"/>
    <n v="-8.5017765046896763"/>
    <n v="9.2703262057717097"/>
    <n v="6.819660179368929E-2"/>
    <x v="0"/>
    <s v="Y"/>
  </r>
  <r>
    <x v="51"/>
    <x v="49"/>
    <s v="EUROPE"/>
    <s v="EUROPE INCL TURKEY"/>
    <s v="ES"/>
    <s v="SPAIN"/>
    <s v="Export"/>
    <s v="N"/>
    <s v="DDP"/>
    <s v="ES-VALDREDO (ASTURIAS)."/>
    <n v="43908"/>
    <x v="2"/>
    <n v="2020"/>
    <n v="2020540458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42"/>
    <n v="579.57379000000003"/>
    <n v="25.850748884924176"/>
    <s v="EUR"/>
    <n v="17.455599774936417"/>
    <n v="508.75391000000002"/>
    <n v="-330.54489999999998"/>
    <n v="-55.926879999999997"/>
    <n v="-18.37998"/>
    <n v="0"/>
    <n v="0"/>
    <n v="0"/>
    <s v=""/>
    <n v="-21.3612"/>
    <n v="14.866910000000001"/>
    <n v="-411.34604999999993"/>
    <n v="-343.10037285487942"/>
    <n v="-423.90152285487943"/>
    <n v="-24.0137"/>
    <n v="-20.742630572157836"/>
    <n v="-43.109859999999998"/>
    <n v="-38.185477624339534"/>
    <n v="-8.0599799999999995"/>
    <n v="-9.3411382377261702"/>
    <n v="-68.269246434223533"/>
    <n v="-11.591475800000001"/>
    <n v="-11.486323617032941"/>
    <n v="0"/>
    <n v="0"/>
    <n v="0"/>
    <n v="1.3738409484069736"/>
    <n v="-30.801514063284351"/>
    <n v="-36.445474041136244"/>
    <n v="39.471223052727886"/>
    <n v="6.8103878632482476E-2"/>
    <x v="0"/>
    <s v="Y"/>
  </r>
  <r>
    <x v="51"/>
    <x v="49"/>
    <s v="EUROPE"/>
    <s v="EUROPE INCL TURKEY"/>
    <s v="ES"/>
    <s v="SPAIN"/>
    <s v="Export"/>
    <s v="N"/>
    <s v="DDP"/>
    <s v="ES-VALDREDO (ASTURIAS)"/>
    <n v="43908"/>
    <x v="2"/>
    <n v="2020"/>
    <n v="202054046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46"/>
    <n v="580.48893999999996"/>
    <n v="25.845455921638465"/>
    <s v="EUR"/>
    <n v="17.455599774936417"/>
    <n v="509.62810999999999"/>
    <n v="-331.06682000000001"/>
    <n v="-56.015189999999997"/>
    <n v="-18.408999999999999"/>
    <n v="0"/>
    <n v="0"/>
    <n v="0"/>
    <s v=""/>
    <n v="-21.394919999999999"/>
    <n v="14.89039"/>
    <n v="-411.99554000000001"/>
    <n v="-343.64211755159209"/>
    <n v="-424.57083755159209"/>
    <n v="-24.049980000000001"/>
    <n v="-20.773968626566688"/>
    <n v="-43.177810000000001"/>
    <n v="-38.245665785576286"/>
    <n v="-8.0726200000000006"/>
    <n v="-9.3557874040175086"/>
    <n v="-68.375421816160483"/>
    <n v="-11.609778799999999"/>
    <n v="-11.504460581194358"/>
    <n v="0"/>
    <n v="0"/>
    <n v="0"/>
    <n v="1.3738409484069736"/>
    <n v="-30.856467701220627"/>
    <n v="-36.51049718839964"/>
    <n v="39.527722862653391"/>
    <n v="6.8093843205097745E-2"/>
    <x v="0"/>
    <s v="Y"/>
  </r>
  <r>
    <x v="52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0.92"/>
    <n v="29.504909999999999"/>
    <n v="32.070554347826082"/>
    <s v="USD"/>
    <n v="15.798298475717829"/>
    <n v="27.241810000000001"/>
    <n v="-13.803000000000001"/>
    <n v="-3.1821299999999999"/>
    <n v="-0.90217000000000003"/>
    <n v="0"/>
    <n v="0"/>
    <n v="0"/>
    <s v=""/>
    <n v="5.5669999999999997E-2"/>
    <n v="0.42249999999999999"/>
    <n v="-17.409130000000005"/>
    <n v="-14.327295464295171"/>
    <n v="-17.933425464295169"/>
    <n v="-1.0548500000000001"/>
    <n v="-0.91116170598619517"/>
    <n v="-2.1451099999999999"/>
    <n v="-1.9000769175948837"/>
    <n v="-0.40554000000000001"/>
    <n v="-0.47000181153395809"/>
    <n v="-3.2812404351150368"/>
    <n v="-0.59009820000000002"/>
    <n v="-0.58474511856623357"/>
    <n v="0"/>
    <n v="0"/>
    <n v="0"/>
    <n v="2.1625528909005514"/>
    <n v="-1.9895486596285072"/>
    <n v="-2.3541064857750196"/>
    <n v="5.351392496248538"/>
    <n v="0.18137294762968395"/>
    <x v="0"/>
    <s v="Y"/>
  </r>
  <r>
    <x v="52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5.9"/>
    <n v="169.78022000000001"/>
    <n v="28.776308474576272"/>
    <s v="USD"/>
    <n v="15.798298475717829"/>
    <n v="155.45148"/>
    <n v="-87.233860000000007"/>
    <n v="-14.92192"/>
    <n v="-4.8659499999999998"/>
    <n v="0"/>
    <n v="0"/>
    <n v="0"/>
    <s v=""/>
    <n v="-5.3093899999999996"/>
    <n v="3.7894199999999998"/>
    <n v="-108.54169999999999"/>
    <n v="-90.547365551761203"/>
    <n v="-111.8552055517612"/>
    <n v="-6.5536700000000003"/>
    <n v="-5.660950028601742"/>
    <n v="-11.28322"/>
    <n v="-9.9943526803496994"/>
    <n v="-2.1136699999999999"/>
    <n v="-2.4496442496054178"/>
    <n v="-18.104946958556859"/>
    <n v="-3.3956044000000003"/>
    <n v="-3.3648011423895627"/>
    <n v="0"/>
    <n v="0"/>
    <n v="0"/>
    <n v="2.1625528909005514"/>
    <n v="-12.759062056313255"/>
    <n v="-15.096987245731107"/>
    <n v="21.358279101561287"/>
    <n v="0.1257995725389052"/>
    <x v="0"/>
    <s v="Y"/>
  </r>
  <r>
    <x v="52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1.58"/>
    <n v="45.487099999999998"/>
    <n v="28.789303797468353"/>
    <s v="USD"/>
    <n v="15.798298475717829"/>
    <n v="41.648269999999997"/>
    <n v="-23.503959999999999"/>
    <n v="-4.1389800000000001"/>
    <n v="-1.3222400000000001"/>
    <n v="0"/>
    <n v="0"/>
    <n v="0"/>
    <s v=""/>
    <n v="-1.1910700000000001"/>
    <n v="0.92312000000000005"/>
    <n v="-29.233129999999999"/>
    <n v="-24.396738354051664"/>
    <n v="-30.125908354051663"/>
    <n v="-1.7238500000000001"/>
    <n v="-1.4890326651792221"/>
    <n v="-2.97546"/>
    <n v="-2.6355771336793326"/>
    <n v="-0.56213000000000002"/>
    <n v="-0.65148226640426066"/>
    <n v="-4.7760920652628158"/>
    <n v="-0.90974199999999994"/>
    <n v="-0.90148926679437835"/>
    <n v="0"/>
    <n v="0"/>
    <n v="0"/>
    <n v="2.1625528909005514"/>
    <n v="-3.4168335676228714"/>
    <n v="-4.0429220081788388"/>
    <n v="5.6406883057123016"/>
    <n v="0.12400632939255969"/>
    <x v="0"/>
    <s v="Y"/>
  </r>
  <r>
    <x v="52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3.01"/>
    <n v="654.37663999999995"/>
    <n v="28.438793568013903"/>
    <s v="USD"/>
    <n v="15.798298475717829"/>
    <n v="598.60924999999997"/>
    <n v="-356.88391000000001"/>
    <n v="-51.074930000000002"/>
    <n v="-14.513629999999999"/>
    <n v="0"/>
    <n v="0"/>
    <n v="0"/>
    <s v=""/>
    <n v="-7.0570500000000003"/>
    <n v="13.202920000000001"/>
    <n v="-416.32659999999998"/>
    <n v="-370.43984822306209"/>
    <n v="-429.88253822306211"/>
    <n v="-26.374469999999999"/>
    <n v="-22.781824031551142"/>
    <n v="-42.318049999999999"/>
    <n v="-37.484115034952133"/>
    <n v="-7.8392900000000001"/>
    <n v="-9.0853688936727384"/>
    <n v="-69.351307960176015"/>
    <n v="-13.0875328"/>
    <n v="-12.968809121728334"/>
    <n v="0"/>
    <n v="0"/>
    <n v="0"/>
    <n v="2.1625528909005514"/>
    <n v="-49.760342019621689"/>
    <n v="-58.878250258351308"/>
    <n v="83.295734436682181"/>
    <n v="0.1272902016133739"/>
    <x v="0"/>
    <s v="Y"/>
  </r>
  <r>
    <x v="52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73"/>
    <n v="77.541849999999997"/>
    <n v="28.403608058608057"/>
    <s v="USD"/>
    <n v="15.798298475717829"/>
    <n v="70.933580000000006"/>
    <n v="-39.801090000000002"/>
    <n v="-4.3310300000000002"/>
    <n v="-1.3653599999999999"/>
    <n v="0"/>
    <n v="0"/>
    <n v="0"/>
    <s v=""/>
    <n v="-5.2258699999999996"/>
    <n v="3.0061599999999999"/>
    <n v="-47.717190000000002"/>
    <n v="-41.312901270086492"/>
    <n v="-49.229001270086492"/>
    <n v="-2.9693100000000001"/>
    <n v="-2.564840086459562"/>
    <n v="-3.92909"/>
    <n v="-3.4802752381709476"/>
    <n v="-0.77114000000000005"/>
    <n v="-0.8937150390745584"/>
    <n v="-6.9388303637050681"/>
    <n v="-1.550837"/>
    <n v="-1.5367685674043778"/>
    <n v="0"/>
    <n v="0"/>
    <n v="0"/>
    <n v="2.1625528909005514"/>
    <n v="-5.9037693921585053"/>
    <n v="-6.985555115397613"/>
    <n v="12.851694683406446"/>
    <n v="0.16573881953301922"/>
    <x v="0"/>
    <s v="Y"/>
  </r>
  <r>
    <x v="52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WSS"/>
    <n v="20"/>
    <s v="WSS20"/>
    <n v="1"/>
    <s v="EG"/>
    <s v="L2"/>
    <s v="FERT"/>
    <s v="10WSS201"/>
    <s v="WHITE"/>
    <s v="STANDARD"/>
    <s v="ALIMENTARY PACKING"/>
    <s v="FLEXIBLE PACKAGING"/>
    <s v="STANDARD WHITE FILM"/>
    <n v="6.51"/>
    <n v="231.50165000000001"/>
    <n v="35.560929339477731"/>
    <s v="USD"/>
    <n v="15.798298475717829"/>
    <n v="215.25532000000001"/>
    <n v="-61.649769999999997"/>
    <n v="-16.31296"/>
    <n v="-66.475309999999993"/>
    <n v="0"/>
    <n v="0"/>
    <n v="0"/>
    <s v=""/>
    <n v="32.944789999999998"/>
    <n v="-46.526269999999997"/>
    <n v="-158.01952"/>
    <n v="-63.991485191323655"/>
    <n v="-160.36123519132366"/>
    <n v="-7.20688"/>
    <n v="-6.225181851104697"/>
    <n v="-10.267989999999999"/>
    <n v="-9.0950910625073256"/>
    <n v="-1.8731599999999999"/>
    <n v="-2.1709044565097124"/>
    <n v="-17.491177370121736"/>
    <n v="-4.6300330000000001"/>
    <n v="-4.588031611603923"/>
    <n v="0"/>
    <n v="0"/>
    <n v="0"/>
    <n v="2.1625528909005514"/>
    <n v="-14.078219319762589"/>
    <n v="-16.657862198255845"/>
    <n v="32.403343628694856"/>
    <n v="0.139970249148094"/>
    <x v="0"/>
    <s v="Y"/>
  </r>
  <r>
    <x v="52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0.12"/>
    <n v="689.60590999999999"/>
    <n v="34.274647614314112"/>
    <s v="USD"/>
    <n v="15.798298475717829"/>
    <n v="639.68025"/>
    <n v="-378.09674999999999"/>
    <n v="-42.966830000000002"/>
    <n v="-4.3324699999999998"/>
    <n v="0"/>
    <n v="-24.000800000000002"/>
    <n v="0"/>
    <s v=""/>
    <n v="71.199020000000004"/>
    <n v="-14.678100000000001"/>
    <n v="-392.87593000000004"/>
    <n v="-392.45844029122253"/>
    <n v="-407.23762029122253"/>
    <n v="-22.367239999999999"/>
    <n v="-19.320446088640718"/>
    <n v="-37.312939999999998"/>
    <n v="-33.050732140357759"/>
    <n v="-9.6524999999999999"/>
    <n v="-11.186794116071239"/>
    <n v="-63.557972345069714"/>
    <n v="-13.792118200000001"/>
    <n v="-13.667002868570872"/>
    <n v="0"/>
    <n v="0"/>
    <n v="0"/>
    <n v="2.1625528909005514"/>
    <n v="-43.510564164919096"/>
    <n v="-51.483285319340652"/>
    <n v="153.66002917579624"/>
    <n v="0.22282295866025312"/>
    <x v="0"/>
    <s v="Y"/>
  </r>
  <r>
    <x v="8"/>
    <x v="8"/>
    <s v="MEA"/>
    <s v="EGYPT"/>
    <s v="EG"/>
    <s v="EGYPT"/>
    <s v="Local"/>
    <s v="N"/>
    <s v="DDP"/>
    <s v="EG- OBOUR CITY"/>
    <n v="43899"/>
    <x v="2"/>
    <n v="2020"/>
    <n v="2020540406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11.92"/>
    <n v="375.48"/>
    <n v="31.5"/>
    <s v="EGP"/>
    <n v="1"/>
    <n v="366.59280000000001"/>
    <n v="-204.07456999999999"/>
    <n v="-18.270620000000001"/>
    <n v="-12.52604"/>
    <n v="0"/>
    <n v="0"/>
    <n v="0"/>
    <s v=""/>
    <n v="6.5182500000000001"/>
    <n v="6.7955899999999998"/>
    <n v="-221.55739"/>
    <n v="-211.82617265369754"/>
    <n v="-229.30899265369754"/>
    <n v="-12.589499999999999"/>
    <n v="-10.874598566159362"/>
    <n v="-13.77608"/>
    <n v="-12.202456574693386"/>
    <n v="-2.8529399999999998"/>
    <n v="-3.3064234556336989"/>
    <n v="-26.383478596486448"/>
    <n v="0"/>
    <n v="0"/>
    <n v="1.7500000000000002E-2"/>
    <n v="-6.5709000000000009"/>
    <n v="-6.5613868274728118"/>
    <n v="0.16304448922213866"/>
    <n v="-1.9434903115278928"/>
    <n v="-2.2996085696456472"/>
    <n v="110.92653335269758"/>
    <n v="0.29542594373254921"/>
    <x v="1"/>
    <s v="N"/>
  </r>
  <r>
    <x v="8"/>
    <x v="8"/>
    <s v="MEA"/>
    <s v="EGYPT"/>
    <s v="EG"/>
    <s v="EGYPT"/>
    <s v="Local"/>
    <s v="N"/>
    <s v="EXW"/>
    <s v="EG-6TH OF OCTOBER"/>
    <n v="43901"/>
    <x v="2"/>
    <n v="2020"/>
    <n v="2020540416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77"/>
    <n v="22.059000000000001"/>
    <n v="28.64805194805195"/>
    <s v="EGP"/>
    <n v="1"/>
    <n v="21.728110000000001"/>
    <n v="-14.089790000000001"/>
    <n v="-1.07524"/>
    <n v="-0.40383000000000002"/>
    <n v="0"/>
    <n v="0"/>
    <n v="0"/>
    <s v=""/>
    <n v="0.31007000000000001"/>
    <n v="0.20766999999999999"/>
    <n v="-15.051120000000001"/>
    <n v="-14.624978943698578"/>
    <n v="-15.586308943698578"/>
    <n v="-0.82945000000000002"/>
    <n v="-0.71646497324761771"/>
    <n v="-1.41025"/>
    <n v="-1.2491590049173165"/>
    <n v="-0.26042999999999999"/>
    <n v="-0.30182613744091508"/>
    <n v="-2.2674501156058495"/>
    <n v="0"/>
    <n v="0"/>
    <n v="1.7500000000000002E-2"/>
    <n v="-0.38603250000000006"/>
    <n v="-0.38547361251524115"/>
    <n v="0.16304448922213866"/>
    <n v="-0.12554425670104677"/>
    <n v="-0.14854854015328425"/>
    <n v="3.6712187880270482"/>
    <n v="0.16642725363919705"/>
    <x v="1"/>
    <s v="N"/>
  </r>
  <r>
    <x v="8"/>
    <x v="8"/>
    <s v="MEA"/>
    <s v="EGYPT"/>
    <s v="EG"/>
    <s v="EGYPT"/>
    <s v="Local"/>
    <s v="N"/>
    <s v="DDP"/>
    <s v="EG-OBOUR CITY"/>
    <n v="43908"/>
    <x v="2"/>
    <n v="2020"/>
    <n v="2020540454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1900000000000004"/>
    <n v="129.97059999999999"/>
    <n v="31.019236276849636"/>
    <s v="EGP"/>
    <n v="1"/>
    <n v="128.9906"/>
    <n v="-57.344949999999997"/>
    <n v="-6.3586"/>
    <n v="-17.884869999999999"/>
    <n v="0"/>
    <n v="0"/>
    <n v="0"/>
    <s v=""/>
    <n v="22.008849999999999"/>
    <n v="-23.507069999999999"/>
    <n v="-83.086640000000003"/>
    <n v="-59.52315018729503"/>
    <n v="-85.264840187295022"/>
    <n v="-4.4582699999999997"/>
    <n v="-3.850978716355002"/>
    <n v="-9.0543899999999997"/>
    <n v="-8.02011898779174"/>
    <n v="-1.6729499999999999"/>
    <n v="-1.9388704704979414"/>
    <n v="-13.809968174644682"/>
    <n v="0"/>
    <n v="0"/>
    <n v="1.7500000000000002E-2"/>
    <n v="-2.2744854999999999"/>
    <n v="-2.2711925609852393"/>
    <n v="0.16304448922213866"/>
    <n v="-0.68315640984076098"/>
    <n v="-0.80833556265228701"/>
    <n v="27.816263514422765"/>
    <n v="0.2140196591723264"/>
    <x v="1"/>
    <s v="N"/>
  </r>
  <r>
    <x v="8"/>
    <x v="8"/>
    <s v="MEA"/>
    <s v="EGYPT"/>
    <s v="EG"/>
    <s v="EGYPT"/>
    <s v="Local"/>
    <s v="N"/>
    <s v="DDP"/>
    <s v="EG-OBOUR CITY"/>
    <n v="43909"/>
    <x v="2"/>
    <n v="2020"/>
    <n v="202054047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7.52"/>
    <n v="233.14789999999999"/>
    <n v="31.003710106382979"/>
    <s v="EGP"/>
    <n v="1"/>
    <n v="231.3279"/>
    <n v="-102.86830999999999"/>
    <n v="-11.406370000000001"/>
    <n v="-32.082790000000003"/>
    <n v="0"/>
    <n v="0"/>
    <n v="0"/>
    <s v=""/>
    <n v="39.480600000000003"/>
    <n v="-42.168190000000003"/>
    <n v="-149.04505999999998"/>
    <n v="-106.77567711966307"/>
    <n v="-152.95242711966307"/>
    <n v="-7.9974699999999999"/>
    <n v="-6.908080209293658"/>
    <n v="-16.242229999999999"/>
    <n v="-14.386901517063064"/>
    <n v="-3.0010300000000001"/>
    <n v="-3.4780528097542884"/>
    <n v="-24.773034536111012"/>
    <n v="0"/>
    <n v="0"/>
    <n v="1.7500000000000002E-2"/>
    <n v="-4.0800882500000002"/>
    <n v="-4.0741812078218498"/>
    <n v="0.16304448922213866"/>
    <n v="-1.2260945589504826"/>
    <n v="-1.4507597687697369"/>
    <n v="49.897497367634323"/>
    <n v="0.21401649925920124"/>
    <x v="1"/>
    <s v="N"/>
  </r>
  <r>
    <x v="8"/>
    <x v="8"/>
    <s v="MEA"/>
    <s v="EGYPT"/>
    <s v="EG"/>
    <s v="EGYPT"/>
    <s v="Local"/>
    <s v="N"/>
    <s v="DDP"/>
    <s v="EG- OBOUR CITY"/>
    <n v="43909"/>
    <x v="2"/>
    <n v="2020"/>
    <n v="2020540479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11.92"/>
    <n v="375.33825000000002"/>
    <n v="31.488108221476512"/>
    <s v="EGP"/>
    <n v="1"/>
    <n v="365.42935"/>
    <n v="-203.99752000000001"/>
    <n v="-18.263719999999999"/>
    <n v="-12.5213"/>
    <n v="0"/>
    <n v="0"/>
    <n v="0"/>
    <s v=""/>
    <n v="6.51579"/>
    <n v="6.7930200000000003"/>
    <n v="-221.47372999999999"/>
    <n v="-211.74619597359003"/>
    <n v="-229.22240597359004"/>
    <n v="-12.58475"/>
    <n v="-10.870495595970771"/>
    <n v="-13.77087"/>
    <n v="-12.197841706112907"/>
    <n v="-2.8518500000000002"/>
    <n v="-3.3051601968316771"/>
    <n v="-26.373497498915356"/>
    <n v="0"/>
    <n v="0"/>
    <n v="1.7500000000000002E-2"/>
    <n v="-6.5684193750000013"/>
    <n v="-6.558909793855058"/>
    <n v="0.16304448922213866"/>
    <n v="-1.9434903115278928"/>
    <n v="-2.2996085696456472"/>
    <n v="110.88382816399391"/>
    <n v="0.29542373622724011"/>
    <x v="1"/>
    <s v="N"/>
  </r>
  <r>
    <x v="8"/>
    <x v="8"/>
    <s v="MEA"/>
    <s v="EGYPT"/>
    <s v="EG"/>
    <s v="EGYPT"/>
    <s v="Local"/>
    <s v="N"/>
    <s v="DDP"/>
    <s v="EG- OBOUR CITY"/>
    <n v="43909"/>
    <x v="2"/>
    <n v="2020"/>
    <n v="2020540479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5099999999999998"/>
    <n v="77.788300000000007"/>
    <n v="30.991354581673313"/>
    <s v="EGP"/>
    <n v="1"/>
    <n v="77.232119999999995"/>
    <n v="-34.321350000000002"/>
    <n v="-3.80566"/>
    <n v="-10.704219999999999"/>
    <n v="0"/>
    <n v="0"/>
    <n v="0"/>
    <s v=""/>
    <n v="13.17244"/>
    <n v="-14.069140000000001"/>
    <n v="-49.727930000000001"/>
    <n v="-35.625017907953854"/>
    <n v="-51.031597907953852"/>
    <n v="-2.66831"/>
    <n v="-2.3048413439825794"/>
    <n v="-5.4191200000000004"/>
    <n v="-4.8001010790480612"/>
    <n v="-1.0012700000000001"/>
    <n v="-1.1604248997253199"/>
    <n v="-8.2653673227559601"/>
    <n v="0"/>
    <n v="0"/>
    <n v="1.7500000000000002E-2"/>
    <n v="-1.3612952500000002"/>
    <n v="-1.3593244033011167"/>
    <n v="0.16304448922213866"/>
    <n v="-0.409241667947568"/>
    <n v="-0.48422965686330316"/>
    <n v="16.647780709125776"/>
    <n v="0.21401394180263322"/>
    <x v="1"/>
    <s v="N"/>
  </r>
  <r>
    <x v="8"/>
    <x v="8"/>
    <s v="MEA"/>
    <s v="EGYPT"/>
    <s v="EG"/>
    <s v="EGYPT"/>
    <s v="Local"/>
    <s v="N"/>
    <s v="DDP"/>
    <s v="EG-OBOUR CITY"/>
    <n v="43909"/>
    <x v="2"/>
    <n v="2020"/>
    <n v="202054048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4700000000000002"/>
    <n v="76.548299999999998"/>
    <n v="30.99121457489878"/>
    <s v="EGP"/>
    <n v="1"/>
    <n v="76.423299999999998"/>
    <n v="-33.774239999999999"/>
    <n v="-3.7450000000000001"/>
    <n v="-10.53359"/>
    <n v="0"/>
    <n v="0"/>
    <n v="0"/>
    <s v=""/>
    <n v="12.96246"/>
    <n v="-13.84487"/>
    <n v="-48.93524"/>
    <n v="-35.057126390061327"/>
    <n v="-50.218126390061329"/>
    <n v="-2.6257700000000002"/>
    <n v="-2.268096006756763"/>
    <n v="-5.3327299999999997"/>
    <n v="-4.7235792946589052"/>
    <n v="-0.98531000000000002"/>
    <n v="-1.1419280093764468"/>
    <n v="-8.1336033107921146"/>
    <n v="0"/>
    <n v="0"/>
    <n v="1.7500000000000002E-2"/>
    <n v="-1.3395952500000001"/>
    <n v="-1.3376558199782598"/>
    <n v="0.16304448922213866"/>
    <n v="-0.4027198883786825"/>
    <n v="-0.47651284958261314"/>
    <n v="16.382401629585683"/>
    <n v="0.21401391839643313"/>
    <x v="1"/>
    <s v="N"/>
  </r>
  <r>
    <x v="8"/>
    <x v="8"/>
    <s v="MEA"/>
    <s v="EGYPT"/>
    <s v="EG"/>
    <s v="EGYPT"/>
    <s v="Local"/>
    <s v="N"/>
    <s v="DDP"/>
    <s v="EG- OBOUR CITY"/>
    <n v="43909"/>
    <x v="2"/>
    <n v="2020"/>
    <n v="2020540481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5.55"/>
    <n v="174.79665"/>
    <n v="31.494891891891893"/>
    <s v="EGP"/>
    <n v="1"/>
    <n v="170.90469999999999"/>
    <n v="-95.002529999999993"/>
    <n v="-8.50549"/>
    <n v="-5.8312299999999997"/>
    <n v="0"/>
    <n v="0"/>
    <n v="0"/>
    <s v=""/>
    <n v="3.03443"/>
    <n v="3.1635399999999998"/>
    <n v="-103.14127999999999"/>
    <n v="-98.611122014458147"/>
    <n v="-106.74987201445815"/>
    <n v="-5.8607699999999996"/>
    <n v="-5.0624346509861233"/>
    <n v="-6.4131600000000004"/>
    <n v="-5.6805932026063024"/>
    <n v="-1.32812"/>
    <n v="-1.5392286973775222"/>
    <n v="-12.282256550969949"/>
    <n v="0"/>
    <n v="0"/>
    <n v="1.7500000000000002E-2"/>
    <n v="-3.0589413750000003"/>
    <n v="-3.0545127218397128"/>
    <n v="0.16304448922213866"/>
    <n v="-0.90489691518286952"/>
    <n v="-1.0707070101957501"/>
    <n v="51.639301702536443"/>
    <n v="0.29542500787364312"/>
    <x v="1"/>
    <s v="N"/>
  </r>
  <r>
    <x v="8"/>
    <x v="8"/>
    <s v="MEA"/>
    <s v="EGYPT"/>
    <s v="EG"/>
    <s v="EGYPT"/>
    <s v="Local"/>
    <s v="N"/>
    <s v="DDP"/>
    <s v="EG- OBOUR CITY"/>
    <n v="43909"/>
    <x v="2"/>
    <n v="2020"/>
    <n v="2020540482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2.4"/>
    <n v="75.518100000000004"/>
    <n v="31.465875000000004"/>
    <s v="EGP"/>
    <n v="1"/>
    <n v="73.91028"/>
    <n v="-41.044319999999999"/>
    <n v="-3.6746599999999998"/>
    <n v="-2.5192899999999998"/>
    <n v="0"/>
    <n v="0"/>
    <n v="0"/>
    <s v=""/>
    <n v="1.31098"/>
    <n v="1.36676"/>
    <n v="-44.56053"/>
    <n v="-42.60335432667388"/>
    <n v="-46.119564326673881"/>
    <n v="-2.5320499999999999"/>
    <n v="-2.1871422454778831"/>
    <n v="-2.7707000000000002"/>
    <n v="-2.4542065980672993"/>
    <n v="-0.57379000000000002"/>
    <n v="-0.66499565872680821"/>
    <n v="-5.3063445022719913"/>
    <n v="0"/>
    <n v="0"/>
    <n v="1.7500000000000002E-2"/>
    <n v="-1.3215667500000001"/>
    <n v="-1.3196534211563187"/>
    <n v="0.16304448922213866"/>
    <n v="-0.39130677413313275"/>
    <n v="-0.46300843684140541"/>
    <n v="22.309529313056409"/>
    <n v="0.29541963202273902"/>
    <x v="1"/>
    <s v="N"/>
  </r>
  <r>
    <x v="8"/>
    <x v="8"/>
    <s v="MEA"/>
    <s v="EGYPT"/>
    <s v="EG"/>
    <s v="EGYPT"/>
    <s v="Local"/>
    <s v="N"/>
    <s v="DDP"/>
    <s v="EG- OBOUR CITY"/>
    <n v="43909"/>
    <x v="2"/>
    <n v="2020"/>
    <n v="202054048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5"/>
    <n v="77.431799999999996"/>
    <n v="30.972719999999999"/>
    <s v="EGP"/>
    <n v="1"/>
    <n v="76.936850000000007"/>
    <n v="-34.164059999999999"/>
    <n v="-3.7882199999999999"/>
    <n v="-10.65516"/>
    <n v="0"/>
    <n v="0"/>
    <n v="0"/>
    <s v=""/>
    <n v="13.112069999999999"/>
    <n v="-14.004659999999999"/>
    <n v="-49.50003000000001"/>
    <n v="-35.461753378244445"/>
    <n v="-50.797723378244449"/>
    <n v="-2.6560800000000002"/>
    <n v="-2.2942772754759568"/>
    <n v="-5.3942800000000002"/>
    <n v="-4.7780985194436321"/>
    <n v="-0.99668000000000001"/>
    <n v="-1.1551053053204747"/>
    <n v="-8.2274811002400643"/>
    <n v="0"/>
    <n v="0"/>
    <n v="1.7500000000000002E-2"/>
    <n v="-1.3550565000000001"/>
    <n v="-1.3530946855957953"/>
    <n v="0.16304448922213866"/>
    <n v="-0.40761122305534664"/>
    <n v="-0.48230045504313068"/>
    <n v="16.571200380876558"/>
    <n v="0.21401026943551046"/>
    <x v="1"/>
    <s v="N"/>
  </r>
  <r>
    <x v="8"/>
    <x v="8"/>
    <s v="MEA"/>
    <s v="EGYPT"/>
    <s v="EG"/>
    <s v="EGYPT"/>
    <s v="Local"/>
    <s v="N"/>
    <s v="DDP"/>
    <s v="EG- OBOUR CITY"/>
    <n v="43909"/>
    <x v="2"/>
    <n v="2020"/>
    <n v="2020540483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5.12"/>
    <n v="161.2107"/>
    <n v="31.486464843749999"/>
    <s v="EGP"/>
    <n v="1"/>
    <n v="157.70753999999999"/>
    <n v="-87.618520000000004"/>
    <n v="-7.8444099999999999"/>
    <n v="-5.3780000000000001"/>
    <n v="0"/>
    <n v="0"/>
    <n v="0"/>
    <s v=""/>
    <n v="2.7985799999999998"/>
    <n v="2.9176600000000001"/>
    <n v="-95.124690000000001"/>
    <n v="-90.946636541639919"/>
    <n v="-98.452806541639916"/>
    <n v="-5.40524"/>
    <n v="-4.6689554909843309"/>
    <n v="-5.9146999999999998"/>
    <n v="-5.2390716301254754"/>
    <n v="-1.22489"/>
    <n v="-1.4195899761548303"/>
    <n v="-11.327617097264637"/>
    <n v="0"/>
    <n v="0"/>
    <n v="1.7500000000000002E-2"/>
    <n v="-2.8211872500000004"/>
    <n v="-2.8171028108758689"/>
    <n v="0.16304448922213866"/>
    <n v="-0.83478778481734994"/>
    <n v="-0.98775133192833164"/>
    <n v="47.625422218291256"/>
    <n v="0.29542345649694007"/>
    <x v="1"/>
    <s v="N"/>
  </r>
  <r>
    <x v="8"/>
    <x v="8"/>
    <s v="MEA"/>
    <s v="EGYPT"/>
    <s v="EG"/>
    <s v="EGYPT"/>
    <s v="Local"/>
    <s v="N"/>
    <s v="DDP"/>
    <s v="EG- OBOUR CITY"/>
    <n v="43909"/>
    <x v="2"/>
    <n v="2020"/>
    <n v="2020540484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4.74"/>
    <n v="149.35095000000001"/>
    <n v="31.50863924050633"/>
    <s v="EGP"/>
    <n v="1"/>
    <n v="146.02569"/>
    <n v="-81.172709999999995"/>
    <n v="-7.2673199999999998"/>
    <n v="-4.9823599999999999"/>
    <n v="0"/>
    <n v="0"/>
    <n v="0"/>
    <s v=""/>
    <n v="2.5926999999999998"/>
    <n v="2.70302"/>
    <n v="-88.126670000000004"/>
    <n v="-84.25598781479006"/>
    <n v="-91.209947814790056"/>
    <n v="-5.0076000000000001"/>
    <n v="-4.325480740291483"/>
    <n v="-5.4795699999999998"/>
    <n v="-4.8536459553800961"/>
    <n v="-1.1347799999999999"/>
    <n v="-1.3151567186775777"/>
    <n v="-10.494283414349157"/>
    <n v="0"/>
    <n v="0"/>
    <n v="1.7500000000000002E-2"/>
    <n v="-2.6136416250000005"/>
    <n v="-2.6098576648571177"/>
    <n v="0.16304448922213866"/>
    <n v="-0.77283087891293722"/>
    <n v="-0.91444166276177574"/>
    <n v="44.12241944324191"/>
    <n v="0.29542777895448208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491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12.61"/>
    <n v="403.52"/>
    <n v="32"/>
    <s v="EGP"/>
    <n v="1"/>
    <n v="400.62"/>
    <n v="-232.58702"/>
    <n v="-25.899260000000002"/>
    <n v="-2.34816"/>
    <n v="0"/>
    <n v="-14.690630000000001"/>
    <n v="0"/>
    <s v=""/>
    <n v="39.497140000000002"/>
    <n v="-9.8444099999999999"/>
    <n v="-245.87234000000004"/>
    <n v="-241.42164433093748"/>
    <n v="-254.7069643309375"/>
    <n v="-13.39747"/>
    <n v="-11.572509476322576"/>
    <n v="-18.147169999999999"/>
    <n v="-16.074242736582434"/>
    <n v="-4.7133799999999999"/>
    <n v="-5.4625860296097235"/>
    <n v="-33.109338242514731"/>
    <n v="0"/>
    <n v="0"/>
    <n v="1.7500000000000002E-2"/>
    <n v="-7.0616000000000003"/>
    <n v="-7.0513764051928964"/>
    <n v="0.16304448922213866"/>
    <n v="-2.0559910090911684"/>
    <n v="-2.4327234952375512"/>
    <n v="106.21959752611731"/>
    <n v="0.26323254739818924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495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38"/>
    <n v="11.6312"/>
    <n v="30.608421052631577"/>
    <s v="EGP"/>
    <n v="1"/>
    <n v="11.538600000000001"/>
    <n v="-5.1318599999999996"/>
    <n v="-0.56903999999999999"/>
    <n v="-1.6005400000000001"/>
    <n v="0"/>
    <n v="0"/>
    <n v="0"/>
    <s v=""/>
    <n v="1.9696"/>
    <n v="-2.1036800000000002"/>
    <n v="-7.4355200000000004"/>
    <n v="-5.3267894299353626"/>
    <n v="-7.6304494299353625"/>
    <n v="-0.40222999999999998"/>
    <n v="-0.34743951556982244"/>
    <n v="-0.81057000000000001"/>
    <n v="-0.71797965936240327"/>
    <n v="-0.14989"/>
    <n v="-0.17371546957346987"/>
    <n v="-1.2391346445056957"/>
    <n v="0"/>
    <n v="0"/>
    <n v="1.7500000000000002E-2"/>
    <n v="-0.203546"/>
    <n v="-0.20325131156839712"/>
    <n v="0.16304448922213866"/>
    <n v="-6.195690590441269E-2"/>
    <n v="-7.330966916655586E-2"/>
    <n v="2.4850549448239883"/>
    <n v="0.21365421838021773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495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7.4"/>
    <n v="236.8"/>
    <n v="32"/>
    <s v="EGP"/>
    <n v="1"/>
    <n v="234.95259999999999"/>
    <n v="-136.49041"/>
    <n v="-15.19862"/>
    <n v="-1.37798"/>
    <n v="0"/>
    <n v="-8.6209900000000008"/>
    <n v="0"/>
    <s v=""/>
    <n v="23.178339999999999"/>
    <n v="-5.77705"/>
    <n v="-144.28671000000003"/>
    <n v="-141.67488459847772"/>
    <n v="-149.47118459847772"/>
    <n v="-7.8621100000000004"/>
    <n v="-6.7911585156668002"/>
    <n v="-10.6494"/>
    <n v="-9.4329331019085068"/>
    <n v="-2.7659799999999999"/>
    <n v="-3.2056409001989872"/>
    <n v="-19.429732517774294"/>
    <n v="0"/>
    <n v="0"/>
    <n v="1.7500000000000002E-2"/>
    <n v="-4.144000000000001"/>
    <n v="-4.1380004281068548"/>
    <n v="0.16304448922213866"/>
    <n v="-1.206529220243826"/>
    <n v="-1.4276093469276667"/>
    <n v="62.33347310871347"/>
    <n v="0.26323257224963459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49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43"/>
    <n v="13.622400000000001"/>
    <n v="31.680000000000003"/>
    <s v="EGP"/>
    <n v="1"/>
    <n v="12.5374"/>
    <n v="-5.6866000000000003"/>
    <n v="-0.70504999999999995"/>
    <n v="-1.7527600000000001"/>
    <n v="0"/>
    <n v="0"/>
    <n v="0"/>
    <s v=""/>
    <n v="1.8780399999999999"/>
    <n v="-2.31948"/>
    <n v="-8.5858500000000006"/>
    <n v="-5.9026007670260752"/>
    <n v="-8.8018507670260746"/>
    <n v="-0.46179999999999999"/>
    <n v="-0.3988950806507322"/>
    <n v="-0.80703999999999998"/>
    <n v="-0.71485288660058222"/>
    <n v="-0.15015999999999999"/>
    <n v="-0.17402838689140193"/>
    <n v="-1.2877763541427163"/>
    <n v="0"/>
    <n v="0"/>
    <n v="1.7500000000000002E-2"/>
    <n v="-0.23839200000000005"/>
    <n v="-0.23804686246555246"/>
    <n v="0.16304448922213866"/>
    <n v="-7.010913036551962E-2"/>
    <n v="-8.2955678267418481E-2"/>
    <n v="3.2117703380982392"/>
    <n v="0.23577125455853881"/>
    <x v="1"/>
    <s v="N"/>
  </r>
  <r>
    <x v="8"/>
    <x v="8"/>
    <s v="MEA"/>
    <s v="EGYPT"/>
    <s v="EG"/>
    <s v="EGYPT"/>
    <s v="Local"/>
    <s v="N"/>
    <s v="DDP"/>
    <s v="EG- OBOUR CITY"/>
    <n v="43912"/>
    <x v="2"/>
    <n v="2020"/>
    <n v="202054049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4"/>
    <n v="12.533300000000001"/>
    <n v="31.33325"/>
    <s v="EGP"/>
    <n v="1"/>
    <n v="12.432779999999999"/>
    <n v="-5.5298699999999998"/>
    <n v="-0.61316999999999999"/>
    <n v="-1.7246699999999999"/>
    <n v="0"/>
    <n v="0"/>
    <n v="0"/>
    <s v=""/>
    <n v="2.12235"/>
    <n v="-2.2668400000000002"/>
    <n v="-8.0122"/>
    <n v="-5.7399175084504765"/>
    <n v="-8.2222475084504758"/>
    <n v="-0.43130000000000002"/>
    <n v="-0.37254969312399483"/>
    <n v="-0.87329000000000001"/>
    <n v="-0.7735352365922662"/>
    <n v="-0.16142000000000001"/>
    <n v="-0.18707819800219833"/>
    <n v="-1.3331631277184592"/>
    <n v="0"/>
    <n v="0"/>
    <n v="1.7500000000000002E-2"/>
    <n v="-0.21933275000000002"/>
    <n v="-0.2190152059357755"/>
    <n v="0.16304448922213866"/>
    <n v="-6.5217795688855468E-2"/>
    <n v="-7.7168072806900911E-2"/>
    <n v="2.6817060850883894"/>
    <n v="0.21396648010407388"/>
    <x v="1"/>
    <s v="N"/>
  </r>
  <r>
    <x v="8"/>
    <x v="8"/>
    <s v="MEA"/>
    <s v="EGYPT"/>
    <s v="EG"/>
    <s v="EGYPT"/>
    <s v="Local"/>
    <s v="N"/>
    <s v="DDP"/>
    <s v="EG- OBOUR CITY"/>
    <n v="43912"/>
    <x v="2"/>
    <n v="2020"/>
    <n v="2020540497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3.5"/>
    <n v="111.904"/>
    <n v="31.972571428571428"/>
    <s v="EGP"/>
    <n v="1"/>
    <n v="111.03452"/>
    <n v="-64.50094"/>
    <n v="-7.1823699999999997"/>
    <n v="-0.65119000000000005"/>
    <n v="0"/>
    <n v="-4.0739999999999998"/>
    <n v="0"/>
    <s v=""/>
    <n v="10.953329999999999"/>
    <n v="-2.7300499999999999"/>
    <n v="-68.185220000000015"/>
    <n v="-66.950954510235093"/>
    <n v="-70.635234510235094"/>
    <n v="-3.7153800000000001"/>
    <n v="-3.2092828166914629"/>
    <n v="-5.0325600000000001"/>
    <n v="-4.4576973173456409"/>
    <n v="-1.30711"/>
    <n v="-1.5148790942302903"/>
    <n v="-9.1818592282673936"/>
    <n v="0"/>
    <n v="0"/>
    <n v="1.7500000000000002E-2"/>
    <n v="-1.9583200000000001"/>
    <n v="-1.9554847969040094"/>
    <n v="0.16304448922213866"/>
    <n v="-0.57065571227748535"/>
    <n v="-0.67522063706038304"/>
    <n v="29.456200827533117"/>
    <n v="0.26322741660291965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49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73"/>
    <n v="53.567999999999998"/>
    <n v="30.964161849710983"/>
    <s v="EGP"/>
    <n v="1"/>
    <n v="53.115189999999998"/>
    <n v="-23.634979999999999"/>
    <n v="-2.62073"/>
    <n v="-7.3713300000000004"/>
    <n v="0"/>
    <n v="0"/>
    <n v="0"/>
    <s v=""/>
    <n v="9.0710499999999996"/>
    <n v="-9.68858"/>
    <n v="-34.244570000000003"/>
    <n v="-24.53273503968029"/>
    <n v="-35.142325039680287"/>
    <n v="-1.8563099999999999"/>
    <n v="-1.603449387533046"/>
    <n v="-3.7329300000000001"/>
    <n v="-3.306522335916326"/>
    <n v="-0.69020999999999999"/>
    <n v="-0.79992097040699606"/>
    <n v="-5.7098926938563679"/>
    <n v="0"/>
    <n v="0"/>
    <n v="1.7500000000000002E-2"/>
    <n v="-0.93744000000000005"/>
    <n v="-0.93608279954741547"/>
    <n v="0.16304448922213866"/>
    <n v="-0.2820669663542999"/>
    <n v="-0.33375191488984646"/>
    <n v="11.44594755202608"/>
    <n v="0.21367136260502689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49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81"/>
    <n v="102.92400000000001"/>
    <n v="27.014173228346458"/>
    <s v="EGP"/>
    <n v="1"/>
    <n v="101.11602999999999"/>
    <n v="-59.120049999999999"/>
    <n v="-8.4609000000000005"/>
    <n v="-2.4042699999999999"/>
    <n v="0"/>
    <n v="0"/>
    <n v="0"/>
    <s v=""/>
    <n v="-1.1691"/>
    <n v="2.1871900000000002"/>
    <n v="-68.967129999999997"/>
    <n v="-61.365675883061918"/>
    <n v="-71.212755883061917"/>
    <n v="-4.2036499999999997"/>
    <n v="-3.6310422385826122"/>
    <n v="-7.0124500000000003"/>
    <n v="-6.2114270973461707"/>
    <n v="-1.3"/>
    <n v="-1.5066389381914127"/>
    <n v="-11.349108274120196"/>
    <n v="0"/>
    <n v="0"/>
    <n v="1.4999999999999999E-2"/>
    <n v="-1.54386"/>
    <n v="-1.5416248409597122"/>
    <n v="0.16304448922213866"/>
    <n v="-0.62119950393634826"/>
    <n v="-0.73502589348573111"/>
    <n v="18.085485108372449"/>
    <n v="0.17571688924228021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498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2.13"/>
    <n v="68.063999999999993"/>
    <n v="31.954929577464789"/>
    <s v="EGP"/>
    <n v="1"/>
    <n v="67.475539999999995"/>
    <n v="-39.231769999999997"/>
    <n v="-4.3685700000000001"/>
    <n v="-0.39607999999999999"/>
    <n v="0"/>
    <n v="-2.4779499999999999"/>
    <n v="0"/>
    <s v=""/>
    <n v="6.66221"/>
    <n v="-1.6605099999999999"/>
    <n v="-41.472669999999994"/>
    <n v="-40.721956123833316"/>
    <n v="-42.962856123833312"/>
    <n v="-2.25983"/>
    <n v="-1.95200318342777"/>
    <n v="-3.0609799999999998"/>
    <n v="-2.7113282970195409"/>
    <n v="-0.79503000000000001"/>
    <n v="-0.92140242694639907"/>
    <n v="-5.5847339073937095"/>
    <n v="0"/>
    <n v="0"/>
    <n v="1.7500000000000002E-2"/>
    <n v="-1.19112"/>
    <n v="-1.1893955284571998"/>
    <n v="0.16304448922213866"/>
    <n v="-0.34728476204315534"/>
    <n v="-0.41091998769674737"/>
    <n v="17.916094452619024"/>
    <n v="0.26322423678624568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499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18"/>
    <n v="129.518"/>
    <n v="30.985167464114834"/>
    <s v="EGP"/>
    <n v="1"/>
    <n v="128.548"/>
    <n v="-57.145249999999997"/>
    <n v="-6.3364500000000001"/>
    <n v="-17.822590000000002"/>
    <n v="0"/>
    <n v="0"/>
    <n v="0"/>
    <s v=""/>
    <n v="21.93224"/>
    <n v="-23.425280000000001"/>
    <n v="-82.797329999999988"/>
    <n v="-59.315864749041047"/>
    <n v="-84.967944749041052"/>
    <n v="-4.4865700000000004"/>
    <n v="-3.8754237808470244"/>
    <n v="-9.0256500000000006"/>
    <n v="-7.994661920036858"/>
    <n v="-1.66886"/>
    <n v="-1.9341303526077853"/>
    <n v="-13.804216053491668"/>
    <n v="0"/>
    <n v="0"/>
    <n v="1.7500000000000002E-2"/>
    <n v="-2.2665650000000004"/>
    <n v="-2.2632835280723969"/>
    <n v="0.16304448922213866"/>
    <n v="-0.68152596494853956"/>
    <n v="-0.80640636083211448"/>
    <n v="27.676149308562771"/>
    <n v="0.21368573718373329"/>
    <x v="1"/>
    <s v="N"/>
  </r>
  <r>
    <x v="8"/>
    <x v="8"/>
    <s v="MEA"/>
    <s v="EGYPT"/>
    <s v="EG"/>
    <s v="EGYPT"/>
    <s v="Local"/>
    <s v="N"/>
    <s v="DDP"/>
    <s v="EG- OBOUR CITY"/>
    <n v="43912"/>
    <x v="2"/>
    <n v="2020"/>
    <n v="202054050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3.97"/>
    <n v="123.1382"/>
    <n v="31.017178841309821"/>
    <s v="EGP"/>
    <n v="1"/>
    <n v="122.1682"/>
    <n v="-54.330359999999999"/>
    <n v="-6.02433"/>
    <n v="-16.944690000000001"/>
    <n v="0"/>
    <n v="0"/>
    <n v="0"/>
    <s v=""/>
    <n v="20.851880000000001"/>
    <n v="-22.27139"/>
    <n v="-78.718890000000002"/>
    <n v="-56.394053495727285"/>
    <n v="-80.78258349572728"/>
    <n v="-4.2386400000000002"/>
    <n v="-3.661266012666565"/>
    <n v="-8.5796700000000001"/>
    <n v="-7.5996256264626512"/>
    <n v="-1.58579"/>
    <n v="-1.8378561244573541"/>
    <n v="-13.098747763586569"/>
    <n v="0"/>
    <n v="0"/>
    <n v="1.7500000000000002E-2"/>
    <n v="-2.1549185"/>
    <n v="-2.1517986668762981"/>
    <n v="0.16304448922213866"/>
    <n v="-0.64728662221189048"/>
    <n v="-0.76589312260849152"/>
    <n v="26.339176951201356"/>
    <n v="0.21389931760575806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505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51"/>
    <n v="46.689100000000003"/>
    <n v="30.91993377483444"/>
    <s v="EGP"/>
    <n v="1"/>
    <n v="45.719099999999997"/>
    <n v="-20.599920000000001"/>
    <n v="-2.2841800000000001"/>
    <n v="-6.42476"/>
    <n v="0"/>
    <n v="0"/>
    <n v="0"/>
    <s v=""/>
    <n v="7.9062200000000002"/>
    <n v="-8.4444199999999991"/>
    <n v="-29.847059999999999"/>
    <n v="-21.38239081220339"/>
    <n v="-30.629530812203388"/>
    <n v="-1.61117"/>
    <n v="-1.3917015744738852"/>
    <n v="-3.25332"/>
    <n v="-2.8816975528293596"/>
    <n v="-0.60141"/>
    <n v="-0.6970059413982288"/>
    <n v="-4.9704050687014734"/>
    <n v="0"/>
    <n v="0"/>
    <n v="1.7500000000000002E-2"/>
    <n v="-0.81705925000000013"/>
    <n v="-0.81587633356386724"/>
    <n v="0.16304448922213866"/>
    <n v="-0.24619717872542937"/>
    <n v="-0.29130947484605091"/>
    <n v="9.9819783106852231"/>
    <n v="0.21379676007216294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50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81"/>
    <n v="25.984000000000002"/>
    <n v="32.079012345679011"/>
    <s v="EGP"/>
    <n v="1"/>
    <n v="25.984000000000002"/>
    <n v="-10.8469"/>
    <n v="-1.34484"/>
    <n v="-3.3433000000000002"/>
    <n v="0"/>
    <n v="0"/>
    <n v="0"/>
    <s v=""/>
    <n v="3.5822400000000001"/>
    <n v="-4.4242699999999999"/>
    <n v="-16.377069999999996"/>
    <n v="-11.258910466685741"/>
    <n v="-16.789080466685739"/>
    <n v="-0.88085000000000002"/>
    <n v="-0.76086342960415221"/>
    <n v="-1.53938"/>
    <n v="-1.3635386555501638"/>
    <n v="-0.28641"/>
    <n v="-0.33193573714415575"/>
    <n v="-2.4563378222984715"/>
    <n v="0"/>
    <n v="0"/>
    <n v="1.7500000000000002E-2"/>
    <n v="-0.45472000000000007"/>
    <n v="-0.45406166859767111"/>
    <n v="0.16304448922213866"/>
    <n v="-0.13206603626993232"/>
    <n v="-0.15626534743397436"/>
    <n v="6.1282546949841459"/>
    <n v="0.23584724041656963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506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1.65"/>
    <n v="54.89575"/>
    <n v="33.270151515151518"/>
    <s v="EGP"/>
    <n v="1"/>
    <n v="54.072310000000002"/>
    <n v="-30.693899999999999"/>
    <n v="-2.8591799999999998"/>
    <n v="-0.2366"/>
    <n v="0"/>
    <n v="-1.9552499999999999"/>
    <n v="0"/>
    <s v=""/>
    <n v="4.1672599999999997"/>
    <n v="-1.0004999999999999"/>
    <n v="-32.578170000000007"/>
    <n v="-31.859782239479063"/>
    <n v="-33.744052239479061"/>
    <n v="-1.7407300000000001"/>
    <n v="-1.5036133255546755"/>
    <n v="-2.5198800000000001"/>
    <n v="-2.232037435427086"/>
    <n v="-0.65205000000000002"/>
    <n v="-0.75569532280593121"/>
    <n v="-4.4913460837876933"/>
    <n v="0"/>
    <n v="0"/>
    <n v="1.7500000000000002E-2"/>
    <n v="-0.96067562500000003"/>
    <n v="-0.95928478463364375"/>
    <n v="0.16304448922213866"/>
    <n v="-0.26902340721652879"/>
    <n v="-0.31831830032846625"/>
    <n v="15.382748591771136"/>
    <n v="0.28021747752369058"/>
    <x v="1"/>
    <s v="N"/>
  </r>
  <r>
    <x v="8"/>
    <x v="8"/>
    <s v="MEA"/>
    <s v="EGYPT"/>
    <s v="EG"/>
    <s v="EGYPT"/>
    <s v="Local"/>
    <s v="N"/>
    <s v="DDP"/>
    <s v="EG-OBOUR CITY"/>
    <n v="43920"/>
    <x v="2"/>
    <n v="2020"/>
    <n v="202054057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6500000000000004"/>
    <n v="125.62560000000001"/>
    <n v="27.01625806451613"/>
    <s v="EGP"/>
    <n v="1"/>
    <n v="123.28434"/>
    <n v="-72.159959999999998"/>
    <n v="-10.32708"/>
    <n v="-2.9345699999999999"/>
    <n v="0"/>
    <n v="0"/>
    <n v="0"/>
    <s v=""/>
    <n v="-1.4268799999999999"/>
    <n v="2.6695500000000001"/>
    <n v="-84.178939999999983"/>
    <n v="-74.900896008963329"/>
    <n v="-86.919876008963328"/>
    <n v="-5.1375000000000002"/>
    <n v="-4.4376861776594563"/>
    <n v="-8.5607000000000006"/>
    <n v="-7.5828225445103152"/>
    <n v="-1.58771"/>
    <n v="-1.8400813142737598"/>
    <n v="-13.860590036443533"/>
    <n v="0"/>
    <n v="0"/>
    <n v="1.4999999999999999E-2"/>
    <n v="-1.8843840000000001"/>
    <n v="-1.881655839458906"/>
    <n v="0.16304448922213866"/>
    <n v="-0.75815687488294481"/>
    <n v="-0.89707884638022317"/>
    <n v="22.066399268754019"/>
    <n v="0.17565209056716161"/>
    <x v="1"/>
    <s v="N"/>
  </r>
  <r>
    <x v="37"/>
    <x v="35"/>
    <s v="MEA"/>
    <s v="REST OF AFRICA"/>
    <s v="KE"/>
    <s v="KENYA"/>
    <s v="Export"/>
    <s v="N"/>
    <s v="CFR"/>
    <s v="KE- MOMBASA ICD NAIROBI"/>
    <n v="43912"/>
    <x v="2"/>
    <n v="2020"/>
    <n v="2020540503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2.66"/>
    <n v="83.504130000000004"/>
    <n v="31.39253007518797"/>
    <s v="USD"/>
    <n v="15.798899328266515"/>
    <n v="76.80762"/>
    <n v="-41.823189999999997"/>
    <n v="-8.3943999999999992"/>
    <n v="-2.2635900000000002"/>
    <n v="0"/>
    <n v="0"/>
    <n v="0"/>
    <s v=""/>
    <n v="1.1168899999999999"/>
    <n v="1.36947"/>
    <n v="-49.994819999999997"/>
    <n v="-43.411809055231117"/>
    <n v="-51.583439055231118"/>
    <n v="-3.1405099999999999"/>
    <n v="-2.7127197698883303"/>
    <n v="-5.9054700000000002"/>
    <n v="-5.2308959608360688"/>
    <n v="-1.1125499999999999"/>
    <n v="-1.2893931928345046"/>
    <n v="-9.2330089235589039"/>
    <n v="-1.6700826000000002"/>
    <n v="-1.6549324298098245"/>
    <n v="0"/>
    <n v="0"/>
    <n v="0"/>
    <n v="2.1625528909005514"/>
    <n v="-5.7523906897954671"/>
    <n v="-6.8064383175669052"/>
    <n v="14.22631127383325"/>
    <n v="0.17036655880174129"/>
    <x v="0"/>
    <s v="Y"/>
  </r>
  <r>
    <x v="37"/>
    <x v="35"/>
    <s v="MEA"/>
    <s v="REST OF AFRICA"/>
    <s v="KE"/>
    <s v="KENYA"/>
    <s v="Export"/>
    <s v="N"/>
    <s v="CFR"/>
    <s v="KE- MOMBASA ICD NAIROBI"/>
    <n v="43912"/>
    <x v="2"/>
    <n v="2020"/>
    <n v="2020540503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0.46"/>
    <n v="14.53467"/>
    <n v="31.597108695652175"/>
    <s v="USD"/>
    <n v="15.798899328266515"/>
    <n v="13.36903"/>
    <n v="-7.1678499999999996"/>
    <n v="-1.5059800000000001"/>
    <n v="-0.4133"/>
    <n v="0"/>
    <n v="0"/>
    <n v="0"/>
    <s v=""/>
    <n v="0.14022999999999999"/>
    <n v="0.22989999999999999"/>
    <n v="-8.716999999999997"/>
    <n v="-7.440114815166857"/>
    <n v="-8.989264815166857"/>
    <n v="-0.54466000000000003"/>
    <n v="-0.47046815640369821"/>
    <n v="-1.0441499999999999"/>
    <n v="-0.92487812443496964"/>
    <n v="-0.19692999999999999"/>
    <n v="-0.22823262007541145"/>
    <n v="-1.6235789009140793"/>
    <n v="-0.29069339999999999"/>
    <n v="-0.28805637205709417"/>
    <n v="0"/>
    <n v="0"/>
    <n v="0"/>
    <n v="2.1625528909005514"/>
    <n v="-0.99477432981425362"/>
    <n v="-1.1770532428875098"/>
    <n v="2.4567166689744599"/>
    <n v="0.16902459216304599"/>
    <x v="0"/>
    <s v="Y"/>
  </r>
  <r>
    <x v="37"/>
    <x v="35"/>
    <s v="MEA"/>
    <s v="REST OF AFRICA"/>
    <s v="KE"/>
    <s v="KENYA"/>
    <s v="Export"/>
    <s v="N"/>
    <s v="CFR"/>
    <s v="KE- MOMBASA ICD NAIROBI"/>
    <n v="43912"/>
    <x v="2"/>
    <n v="2020"/>
    <n v="202054050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6.34"/>
    <n v="459.58163000000002"/>
    <n v="28.126170746634028"/>
    <s v="USD"/>
    <n v="15.798899328266515"/>
    <n v="419.46253000000002"/>
    <n v="-238.53801000000001"/>
    <n v="-25.956969999999998"/>
    <n v="-8.1829300000000007"/>
    <n v="0"/>
    <n v="0"/>
    <n v="0"/>
    <s v=""/>
    <n v="-31.319700000000001"/>
    <n v="18.016590000000001"/>
    <n v="-285.98102"/>
    <n v="-247.59867773201449"/>
    <n v="-295.04168773201451"/>
    <n v="-18.429269999999999"/>
    <n v="-15.918893769995927"/>
    <n v="-23.536960000000001"/>
    <n v="-20.848364142796441"/>
    <n v="-4.6147299999999998"/>
    <n v="-5.3482553132615829"/>
    <n v="-42.115513226053949"/>
    <n v="-9.1916326000000002"/>
    <n v="-9.1082506174468207"/>
    <n v="0"/>
    <n v="0"/>
    <n v="0"/>
    <n v="2.1625528909005514"/>
    <n v="-35.336114237315009"/>
    <n v="-41.810978236482413"/>
    <n v="71.505200188002334"/>
    <n v="0.15558759428222213"/>
    <x v="0"/>
    <s v="Y"/>
  </r>
  <r>
    <x v="37"/>
    <x v="35"/>
    <s v="MEA"/>
    <s v="REST OF AFRICA"/>
    <s v="KE"/>
    <s v="KENYA"/>
    <s v="Export"/>
    <s v="N"/>
    <s v="CFR"/>
    <s v="KE- MOMBASA ICD NAIROBI"/>
    <n v="43912"/>
    <x v="2"/>
    <n v="2020"/>
    <n v="2020540503"/>
    <s v="ZH"/>
    <s v="manufactured"/>
    <s v="BOPP"/>
    <s v="WSS"/>
    <n v="20"/>
    <s v="WSS20"/>
    <n v="1"/>
    <s v="EG"/>
    <s v="L2"/>
    <s v="FERT"/>
    <s v="10WSS201"/>
    <s v="WHITE"/>
    <s v="STANDARD"/>
    <s v="ALIMENTARY PACKING"/>
    <s v="FLEXIBLE PACKAGING"/>
    <s v="STANDARD WHITE FILM"/>
    <n v="4.32"/>
    <n v="155.53370000000001"/>
    <n v="36.003171296296294"/>
    <s v="USD"/>
    <n v="15.798899328266515"/>
    <n v="144.2517"/>
    <n v="-42.505470000000003"/>
    <n v="-11.63988"/>
    <n v="-43.099429999999998"/>
    <n v="0"/>
    <n v="0"/>
    <n v="0"/>
    <s v=""/>
    <n v="22.391680000000001"/>
    <n v="-30.482849999999999"/>
    <n v="-105.33594999999998"/>
    <n v="-44.120004893047486"/>
    <n v="-106.95048489304747"/>
    <n v="-4.9594699999999996"/>
    <n v="-4.283906854991093"/>
    <n v="-7.0438900000000002"/>
    <n v="-6.2392757476667517"/>
    <n v="-1.28087"/>
    <n v="-1.4844681667394113"/>
    <n v="-12.007650769397255"/>
    <n v="-3.1106740000000004"/>
    <n v="-3.0824554912231563"/>
    <n v="0"/>
    <n v="0"/>
    <n v="0"/>
    <n v="2.1625528909005514"/>
    <n v="-9.3422284886903828"/>
    <n v="-11.054065237552267"/>
    <n v="22.439043608779855"/>
    <n v="0.14427126474056653"/>
    <x v="0"/>
    <s v="Y"/>
  </r>
  <r>
    <x v="79"/>
    <x v="77"/>
    <s v="MEA"/>
    <s v="NORTH AFRICA"/>
    <s v="DZ"/>
    <s v="ALGERIA"/>
    <s v="Export"/>
    <s v="N"/>
    <s v="CFR"/>
    <s v="DZ- OURAN PORT"/>
    <n v="43901"/>
    <x v="2"/>
    <n v="2020"/>
    <n v="2020540410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24.1"/>
    <n v="836.10464999999999"/>
    <n v="34.693139004149373"/>
    <s v="USD"/>
    <n v="15.768299698227082"/>
    <n v="784.38241000000005"/>
    <n v="-399.28160000000003"/>
    <n v="-71.514499999999998"/>
    <n v="-24.90325"/>
    <n v="0"/>
    <n v="0"/>
    <n v="0"/>
    <s v=""/>
    <n v="21.78828"/>
    <n v="7.3978999999999999"/>
    <n v="-466.51317000000006"/>
    <n v="-414.44797918253414"/>
    <n v="-481.67954918253417"/>
    <n v="-71.752449999999996"/>
    <n v="-61.978560696486852"/>
    <n v="-56.203339999999997"/>
    <n v="-49.783306695571433"/>
    <n v="-10.97875"/>
    <n v="-12.723855571283824"/>
    <n v="-124.48572296334211"/>
    <n v="-16.722093000000001"/>
    <n v="-16.570398374305473"/>
    <n v="0"/>
    <n v="0"/>
    <n v="0"/>
    <n v="1.2603158897484383"/>
    <n v="-30.373612942937367"/>
    <n v="-35.93916584012581"/>
    <n v="177.42981363969241"/>
    <n v="0.21221005485341149"/>
    <x v="0"/>
    <s v="Y"/>
  </r>
  <r>
    <x v="41"/>
    <x v="39"/>
    <s v="MEA"/>
    <s v="EGYPT"/>
    <s v="EG"/>
    <s v="EGYPT"/>
    <s v="Local"/>
    <s v="N"/>
    <s v="DDP"/>
    <s v="EG-6TH OF OCTOBER CITY"/>
    <n v="43909"/>
    <x v="2"/>
    <n v="2020"/>
    <n v="2020540488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1.18"/>
    <n v="43.809730000000002"/>
    <n v="37.126889830508475"/>
    <s v="EGP"/>
    <n v="1"/>
    <n v="42.933540000000001"/>
    <n v="-19.334599999999998"/>
    <n v="-3.4828600000000001"/>
    <n v="-1.20764"/>
    <n v="0"/>
    <n v="0"/>
    <n v="0"/>
    <s v=""/>
    <n v="0.93508000000000002"/>
    <n v="0.41399000000000002"/>
    <n v="-22.676030000000001"/>
    <n v="-20.069008685355456"/>
    <n v="-23.410438685355455"/>
    <n v="-3.3547600000000002"/>
    <n v="-2.8977853199736909"/>
    <n v="-2.7506900000000001"/>
    <n v="-2.4364823139415095"/>
    <n v="-0.53698000000000001"/>
    <n v="-0.62233459771540367"/>
    <n v="-5.9566022316306038"/>
    <n v="0"/>
    <n v="0"/>
    <n v="0"/>
    <n v="0"/>
    <n v="0"/>
    <n v="0.16304448922213866"/>
    <n v="-0.1923924972821236"/>
    <n v="-0.22764581478035767"/>
    <n v="14.215043268233584"/>
    <n v="0.32447228659554816"/>
    <x v="0"/>
    <s v="N"/>
  </r>
  <r>
    <x v="80"/>
    <x v="78"/>
    <s v="EUROPE"/>
    <s v="EUROPE INCL TURKEY"/>
    <s v="GB"/>
    <s v="UNITED KINGDOM"/>
    <s v="Export"/>
    <s v="N"/>
    <s v="DDP"/>
    <s v="GB- HULL VAT EXC"/>
    <n v="43912"/>
    <x v="2"/>
    <n v="2020"/>
    <n v="202054049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6.440000000000001"/>
    <n v="390.18356"/>
    <n v="23.733793187347931"/>
    <s v="GBP"/>
    <n v="18.399399916998092"/>
    <n v="354.60187999999999"/>
    <n v="-254.95133999999999"/>
    <n v="-36.487029999999997"/>
    <n v="-10.36825"/>
    <n v="0"/>
    <n v="0"/>
    <n v="0"/>
    <s v=""/>
    <n v="-5.0415299999999998"/>
    <n v="9.43201"/>
    <n v="-297.41613999999998"/>
    <n v="-264.63545440831524"/>
    <n v="-307.10025440831521"/>
    <n v="-18.291989999999998"/>
    <n v="-15.800313612629681"/>
    <n v="-30.2728"/>
    <n v="-26.814778035143373"/>
    <n v="-5.62622"/>
    <n v="-6.5205247129471458"/>
    <n v="-49.135616360720199"/>
    <n v="-7.8036712000000001"/>
    <n v="-7.7328801224879218"/>
    <n v="0.01"/>
    <n v="-3.9018356000000001"/>
    <n v="-3.896186627220696"/>
    <n v="1.654058623318966"/>
    <n v="-27.192723767363802"/>
    <n v="-32.175421835921618"/>
    <n v="-9.8567993546656432"/>
    <n v="-2.5261954539206221E-2"/>
    <x v="1"/>
    <s v="Y"/>
  </r>
  <r>
    <x v="80"/>
    <x v="78"/>
    <s v="EUROPE"/>
    <s v="EUROPE INCL TURKEY"/>
    <s v="GB"/>
    <s v="UNITED KINGDOM"/>
    <s v="Export"/>
    <s v="N"/>
    <s v="DDP"/>
    <s v="GB- HULL VAT EXC"/>
    <n v="43912"/>
    <x v="2"/>
    <n v="2020"/>
    <n v="202054049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08"/>
    <n v="70.89528"/>
    <n v="23.01794805194805"/>
    <s v="GBP"/>
    <n v="18.399399916998092"/>
    <n v="64.223290000000006"/>
    <n v="-43.271360000000001"/>
    <n v="-4.9529899999999998"/>
    <n v="-1.59084"/>
    <n v="0"/>
    <n v="0"/>
    <n v="0"/>
    <s v=""/>
    <n v="-6.8212099999999998"/>
    <n v="3.1104400000000001"/>
    <n v="-53.525960000000005"/>
    <n v="-44.914986587110299"/>
    <n v="-55.169586587110302"/>
    <n v="-3.2713999999999999"/>
    <n v="-2.8257803526219258"/>
    <n v="-4.2344600000000003"/>
    <n v="-3.7507632263514843"/>
    <n v="-0.83816000000000002"/>
    <n v="-0.97138807110347258"/>
    <n v="-7.5479316500768832"/>
    <n v="-1.4179056000000001"/>
    <n v="-1.4050430558637979"/>
    <n v="0.01"/>
    <n v="-0.70895280000000005"/>
    <n v="-0.70792639717846362"/>
    <n v="1.654058623318966"/>
    <n v="-5.0945005598224151"/>
    <n v="-6.0279987381167013"/>
    <n v="3.6793571653850776E-2"/>
    <n v="5.1898478507808664E-4"/>
    <x v="1"/>
    <s v="Y"/>
  </r>
  <r>
    <x v="80"/>
    <x v="78"/>
    <s v="EUROPE"/>
    <s v="EUROPE INCL TURKEY"/>
    <s v="GB"/>
    <s v="UNITED KINGDOM"/>
    <s v="Export"/>
    <s v="N"/>
    <s v="DDP"/>
    <s v="GB- HULL VAT EXC"/>
    <n v="43912"/>
    <x v="2"/>
    <n v="2020"/>
    <n v="2020540493"/>
    <s v="ZH"/>
    <s v="manufactured"/>
    <s v="BOPP"/>
    <s v="D440"/>
    <n v="20"/>
    <s v="D44020"/>
    <n v="1"/>
    <s v="EG"/>
    <s v="L2"/>
    <s v="FERT"/>
    <s v="1D440201"/>
    <s v="MATT"/>
    <s v="VALUE ADDED"/>
    <s v="ALIMENTARY PACKING"/>
    <s v="FLEXIBLE PACKAGING"/>
    <s v="MATT FILMS VALUE ADDED"/>
    <n v="1.27"/>
    <n v="38.522640000000003"/>
    <n v="30.332787401574805"/>
    <s v="GBP"/>
    <n v="18.399399916998092"/>
    <n v="35.776159999999997"/>
    <n v="-18.460339999999999"/>
    <n v="-1.57887"/>
    <n v="-4.9593499999999997"/>
    <n v="0"/>
    <n v="0"/>
    <n v="0"/>
    <s v=""/>
    <n v="5.0115299999999996"/>
    <n v="-4.7686299999999999"/>
    <n v="-24.755659999999999"/>
    <n v="-19.16154064705837"/>
    <n v="-25.45686064705837"/>
    <n v="-1.35514"/>
    <n v="-1.1705471623928827"/>
    <n v="-2.0577200000000002"/>
    <n v="-1.8226693618850991"/>
    <n v="-0.38650000000000001"/>
    <n v="-0.44793534585460076"/>
    <n v="-3.4411518701325825"/>
    <n v="-0.77045280000000005"/>
    <n v="-0.76346363009696805"/>
    <n v="0.01"/>
    <n v="-0.38522640000000002"/>
    <n v="-0.38466867956516948"/>
    <n v="1.654058623318966"/>
    <n v="-2.1006544516150867"/>
    <n v="-2.4855709082494188"/>
    <n v="5.990924264897493"/>
    <n v="0.15551697040746668"/>
    <x v="1"/>
    <s v="Y"/>
  </r>
  <r>
    <x v="64"/>
    <x v="62"/>
    <s v="MEA"/>
    <s v="EGYPT"/>
    <s v="EG"/>
    <s v="EGYPT"/>
    <s v="Local"/>
    <s v="N"/>
    <s v="DDP"/>
    <s v="EG-EL OBOUR"/>
    <n v="43914"/>
    <x v="2"/>
    <n v="2020"/>
    <n v="2020540547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0.62"/>
    <n v="18.510000000000002"/>
    <n v="29.854838709677423"/>
    <s v="EGP"/>
    <n v="1"/>
    <n v="18.014800000000001"/>
    <n v="-10.15521"/>
    <n v="-0.69903999999999999"/>
    <n v="-0.25063999999999997"/>
    <n v="0"/>
    <n v="0"/>
    <n v="0"/>
    <s v=""/>
    <n v="-4.9840000000000002E-2"/>
    <n v="0.30225999999999997"/>
    <n v="-10.85247"/>
    <n v="-10.540947197853001"/>
    <n v="-11.238207197853001"/>
    <n v="-0.69843"/>
    <n v="-0.60329209869833456"/>
    <n v="-1.0454699999999999"/>
    <n v="-0.92604734257820021"/>
    <n v="-0.19267000000000001"/>
    <n v="-0.22329548017026113"/>
    <n v="-1.7526349214467958"/>
    <n v="0"/>
    <n v="0"/>
    <n v="0"/>
    <n v="0"/>
    <n v="0"/>
    <n v="0.16304448922213866"/>
    <n v="-0.10108758331772597"/>
    <n v="-0.1196105128506964"/>
    <n v="5.3995473678495083"/>
    <n v="0.29170974434627273"/>
    <x v="0"/>
    <s v="N"/>
  </r>
  <r>
    <x v="19"/>
    <x v="19"/>
    <s v="MEA"/>
    <s v="EGYPT"/>
    <s v="EG"/>
    <s v="EGYPT"/>
    <s v="Local"/>
    <s v="N"/>
    <s v="DDP"/>
    <s v="EG- MANSOURA"/>
    <n v="43892"/>
    <x v="2"/>
    <n v="2020"/>
    <n v="202054037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.35"/>
    <n v="69.404650000000004"/>
    <n v="29.533893617021278"/>
    <s v="EGP"/>
    <n v="1"/>
    <n v="66.558199999999999"/>
    <n v="-35.223689999999998"/>
    <n v="-6.4423000000000004"/>
    <n v="-2.00413"/>
    <n v="0"/>
    <n v="0"/>
    <n v="0"/>
    <s v=""/>
    <n v="-1.3008500000000001"/>
    <n v="1.18553"/>
    <n v="-43.785439999999994"/>
    <n v="-36.561632541674932"/>
    <n v="-45.123382541674928"/>
    <n v="-2.5281199999999999"/>
    <n v="-2.1837475775113235"/>
    <n v="-4.3294199999999998"/>
    <n v="-3.8348760709584315"/>
    <n v="-0.82818000000000003"/>
    <n v="-0.95982171987028009"/>
    <n v="-6.9784453683400347"/>
    <n v="0"/>
    <n v="0"/>
    <n v="0"/>
    <n v="0"/>
    <n v="0"/>
    <n v="0.16304448922213866"/>
    <n v="-0.38315454967202583"/>
    <n v="-0.45336242774054286"/>
    <n v="16.849459662244499"/>
    <n v="0.24277133682317392"/>
    <x v="0"/>
    <s v="N"/>
  </r>
  <r>
    <x v="19"/>
    <x v="19"/>
    <s v="MEA"/>
    <s v="EGYPT"/>
    <s v="EG"/>
    <s v="EGYPT"/>
    <s v="Local"/>
    <s v="N"/>
    <s v="DDP"/>
    <s v="EG- MANSOURA"/>
    <n v="43892"/>
    <x v="2"/>
    <n v="2020"/>
    <n v="2020540379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7.92"/>
    <n v="233.7816"/>
    <n v="29.517878787878789"/>
    <s v="EGP"/>
    <n v="1"/>
    <n v="224.23246"/>
    <n v="-118.64697"/>
    <n v="-21.700119999999998"/>
    <n v="-6.7507099999999998"/>
    <n v="0"/>
    <n v="0"/>
    <n v="0"/>
    <s v=""/>
    <n v="-4.3818000000000001"/>
    <n v="3.9933000000000001"/>
    <n v="-147.48629999999997"/>
    <n v="-123.15367638436319"/>
    <n v="-151.99300638436318"/>
    <n v="-8.5157000000000007"/>
    <n v="-7.3557185757848433"/>
    <n v="-14.58314"/>
    <n v="-12.917327176720381"/>
    <n v="-2.7896399999999999"/>
    <n v="-3.2330617288740711"/>
    <n v="-23.506107481379296"/>
    <n v="0"/>
    <n v="0"/>
    <n v="0"/>
    <n v="0"/>
    <n v="0"/>
    <n v="0.16304448922213866"/>
    <n v="-1.2913123546393381"/>
    <n v="-1.527927841576638"/>
    <n v="56.754558292680876"/>
    <n v="0.24276743033960277"/>
    <x v="0"/>
    <s v="N"/>
  </r>
  <r>
    <x v="44"/>
    <x v="42"/>
    <s v="MEA"/>
    <s v="EGYPT"/>
    <s v="EG"/>
    <s v="EGYPT"/>
    <s v="Local"/>
    <s v="N"/>
    <s v="DDP"/>
    <s v="EG- ALEXANDRIA"/>
    <n v="43906"/>
    <x v="2"/>
    <n v="2020"/>
    <n v="2020540441"/>
    <s v="ZH"/>
    <s v="manufactured"/>
    <s v="BOPP"/>
    <s v="TSS"/>
    <n v="20"/>
    <s v="TSS20"/>
    <n v="1"/>
    <s v="EG"/>
    <s v="L2"/>
    <s v="FERT"/>
    <s v="90TSS201"/>
    <s v="TRANSPARENT COMMODITIES"/>
    <s v="STANDARD"/>
    <s v="ALIMENTARY PACKING"/>
    <s v="FLEXIBLE PACKAGING"/>
    <s v="STANDARD GRADE COEX"/>
    <n v="2.7"/>
    <n v="75.599999999999994"/>
    <n v="27.999999999999996"/>
    <s v="EGP"/>
    <n v="1"/>
    <n v="72.024180000000001"/>
    <n v="-11.28023"/>
    <n v="-1.6143700000000001"/>
    <n v="-0.45873000000000003"/>
    <n v="0"/>
    <n v="0"/>
    <n v="0"/>
    <s v=""/>
    <n v="-33.746659999999999"/>
    <n v="0.41735"/>
    <n v="-46.682639999999999"/>
    <n v="-11.708700145997703"/>
    <n v="-47.111110145997706"/>
    <n v="-9.6579200000000007"/>
    <n v="-8.3423490197451713"/>
    <n v="-1.49919"/>
    <n v="-1.3279395061740769"/>
    <n v="-0.34638000000000002"/>
    <n v="-0.40143815031595503"/>
    <n v="-10.071726676235205"/>
    <n v="0"/>
    <n v="0"/>
    <n v="0"/>
    <n v="0"/>
    <n v="0"/>
    <n v="0.16304448922213866"/>
    <n v="-0.44022012089977441"/>
    <n v="-0.52088449144658122"/>
    <n v="17.896278686320503"/>
    <n v="0.23672326304656752"/>
    <x v="0"/>
    <s v="N"/>
  </r>
  <r>
    <x v="44"/>
    <x v="42"/>
    <s v="MEA"/>
    <s v="EGYPT"/>
    <s v="EG"/>
    <s v="EGYPT"/>
    <s v="Local"/>
    <s v="N"/>
    <s v="DDP"/>
    <s v="EG- ALEXANDRIA"/>
    <n v="43906"/>
    <x v="2"/>
    <n v="2020"/>
    <n v="2020540441"/>
    <s v="ZH"/>
    <s v="manufactured"/>
    <s v="BOPP"/>
    <s v="TSS"/>
    <n v="35"/>
    <s v="TSS35"/>
    <n v="1"/>
    <s v="EG"/>
    <s v="L2"/>
    <s v="FERT"/>
    <s v="90TSS351"/>
    <s v="TRANSPARENT COMMODITIES"/>
    <s v="STANDARD"/>
    <s v="ALIMENTARY PACKING"/>
    <s v="FLEXIBLE PACKAGING"/>
    <s v="STANDARD GRADE COEX"/>
    <n v="0.5"/>
    <n v="14"/>
    <n v="28"/>
    <s v="EGP"/>
    <n v="1"/>
    <n v="13.337809999999999"/>
    <n v="-4.9315100000000003"/>
    <n v="-0.38601999999999997"/>
    <n v="-0.13983000000000001"/>
    <n v="0"/>
    <n v="0"/>
    <n v="0"/>
    <s v=""/>
    <n v="-3.3555199999999998"/>
    <n v="0.24765999999999999"/>
    <n v="-8.5652200000000001"/>
    <n v="-5.1188293019724895"/>
    <n v="-8.7525393019724902"/>
    <n v="-1.78112"/>
    <n v="-1.5385015289056565"/>
    <n v="-0.58935000000000004"/>
    <n v="-0.52202932781281375"/>
    <n v="-0.11457000000000001"/>
    <n v="-0.13278124857583859"/>
    <n v="-2.193312105294309"/>
    <n v="0"/>
    <n v="0"/>
    <n v="0"/>
    <n v="0"/>
    <n v="0"/>
    <n v="0.16304448922213866"/>
    <n v="-8.1522244611069328E-2"/>
    <n v="-9.6460091008626139E-2"/>
    <n v="2.9576885017245749"/>
    <n v="0.2112634644088982"/>
    <x v="0"/>
    <s v="N"/>
  </r>
  <r>
    <x v="44"/>
    <x v="42"/>
    <s v="MEA"/>
    <s v="EGYPT"/>
    <s v="EG"/>
    <s v="EGYPT"/>
    <s v="Local"/>
    <s v="N"/>
    <s v="DDP"/>
    <s v="EG- ALEXANDRIA"/>
    <n v="43921"/>
    <x v="2"/>
    <n v="2020"/>
    <n v="2020540586"/>
    <s v="ZH"/>
    <s v="manufactured"/>
    <s v="BOPP"/>
    <s v="TSS"/>
    <n v="20"/>
    <s v="TSS20"/>
    <n v="1"/>
    <s v="EG"/>
    <s v="L2"/>
    <s v="FERT"/>
    <s v="90TSS201"/>
    <s v="TRANSPARENT COMMODITIES"/>
    <s v="STANDARD"/>
    <s v="ALIMENTARY PACKING"/>
    <s v="FLEXIBLE PACKAGING"/>
    <s v="STANDARD GRADE COEX"/>
    <n v="2.5"/>
    <n v="70"/>
    <n v="28"/>
    <s v="EGP"/>
    <n v="1"/>
    <n v="66.931250000000006"/>
    <n v="-10.44468"/>
    <n v="-1.4947900000000001"/>
    <n v="-0.42475000000000002"/>
    <n v="0"/>
    <n v="0"/>
    <n v="0"/>
    <s v=""/>
    <n v="-31.24689"/>
    <n v="0.38643"/>
    <n v="-43.224679999999999"/>
    <n v="-10.841412474825363"/>
    <n v="-43.621412474825362"/>
    <n v="-8.9354999999999993"/>
    <n v="-7.7183347621364602"/>
    <n v="-1.38737"/>
    <n v="-1.2288925571013207"/>
    <n v="-0.32024999999999998"/>
    <n v="-0.3711547076583076"/>
    <n v="-9.3183820268960886"/>
    <n v="0"/>
    <n v="0"/>
    <n v="0"/>
    <n v="0"/>
    <n v="0"/>
    <n v="0.16304448922213866"/>
    <n v="-0.40761122305534664"/>
    <n v="-0.48230045504313068"/>
    <n v="16.577905043235418"/>
    <n v="0.23682721490336311"/>
    <x v="0"/>
    <s v="N"/>
  </r>
  <r>
    <x v="44"/>
    <x v="42"/>
    <s v="MEA"/>
    <s v="EGYPT"/>
    <s v="EG"/>
    <s v="EGYPT"/>
    <s v="Local"/>
    <s v="N"/>
    <s v="DDP"/>
    <s v="EG- ALEXANDRIA"/>
    <n v="43921"/>
    <x v="2"/>
    <n v="2020"/>
    <n v="2020540586"/>
    <s v="ZH"/>
    <s v="manufactured"/>
    <s v="BOPP"/>
    <s v="TSS"/>
    <n v="35"/>
    <s v="TSS35"/>
    <n v="1"/>
    <s v="EG"/>
    <s v="L2"/>
    <s v="FERT"/>
    <s v="90TSS351"/>
    <s v="TRANSPARENT COMMODITIES"/>
    <s v="STANDARD"/>
    <s v="ALIMENTARY PACKING"/>
    <s v="FLEXIBLE PACKAGING"/>
    <s v="STANDARD GRADE COEX"/>
    <n v="1.5"/>
    <n v="42"/>
    <n v="28"/>
    <s v="EGP"/>
    <n v="1"/>
    <n v="40.158749999999998"/>
    <n v="-14.79452"/>
    <n v="-1.15805"/>
    <n v="-0.41948000000000002"/>
    <n v="0"/>
    <n v="0"/>
    <n v="0"/>
    <s v=""/>
    <n v="-10.06654"/>
    <n v="0.74297000000000002"/>
    <n v="-25.695619999999998"/>
    <n v="-15.356477526075794"/>
    <n v="-26.257577526075792"/>
    <n v="-5.34335"/>
    <n v="-4.6154959488849938"/>
    <n v="-1.76806"/>
    <n v="-1.5660968411516474"/>
    <n v="-0.34371000000000002"/>
    <n v="-0.39834374572751574"/>
    <n v="-6.5799365357641566"/>
    <n v="0"/>
    <n v="0"/>
    <n v="0"/>
    <n v="0"/>
    <n v="0"/>
    <n v="0.16304448922213866"/>
    <n v="-0.24456673383320798"/>
    <n v="-0.28938027302587843"/>
    <n v="8.8731056651341724"/>
    <n v="0.21126442059843267"/>
    <x v="0"/>
    <s v="N"/>
  </r>
  <r>
    <x v="9"/>
    <x v="9"/>
    <s v="MEA"/>
    <s v="EGYPT"/>
    <s v="EG"/>
    <s v="EGYPT"/>
    <s v="Local"/>
    <s v="N"/>
    <s v="DDP"/>
    <s v="EG- 6TH OF OCTOBER"/>
    <n v="43892"/>
    <x v="2"/>
    <n v="2020"/>
    <n v="2020540375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9.8000000000000007"/>
    <n v="304.52328"/>
    <n v="31.073804081632652"/>
    <s v="EGP"/>
    <n v="1"/>
    <n v="303.81828000000002"/>
    <n v="-129.28594000000001"/>
    <n v="-16.95007"/>
    <n v="-39.592190000000002"/>
    <n v="0"/>
    <n v="0"/>
    <n v="0"/>
    <s v=""/>
    <n v="38.934220000000003"/>
    <n v="-52.58999"/>
    <n v="-199.48397000000003"/>
    <n v="-134.19675880309626"/>
    <n v="-204.39478880309625"/>
    <n v="-10.7067"/>
    <n v="-9.2482675617219456"/>
    <n v="-17.21611"/>
    <n v="-15.249536490797421"/>
    <n v="-3.2134499999999999"/>
    <n v="-3.7242376122547651"/>
    <n v="-28.222041664774132"/>
    <n v="0"/>
    <n v="0"/>
    <n v="0"/>
    <n v="0"/>
    <n v="0"/>
    <n v="0.16304448922213866"/>
    <n v="-1.5978359943769589"/>
    <n v="-1.8906177837690723"/>
    <n v="70.01583174836054"/>
    <n v="0.2299194719968882"/>
    <x v="0"/>
    <s v="N"/>
  </r>
  <r>
    <x v="9"/>
    <x v="9"/>
    <s v="MEA"/>
    <s v="EGYPT"/>
    <s v="EG"/>
    <s v="EGYPT"/>
    <s v="Local"/>
    <s v="N"/>
    <s v="DDP"/>
    <s v="EG- 6TH OF OCTOBER"/>
    <n v="43892"/>
    <x v="2"/>
    <n v="2020"/>
    <n v="202054037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6399999999999997"/>
    <n v="121.05032"/>
    <n v="26.08843103448276"/>
    <s v="EGP"/>
    <n v="1"/>
    <n v="120.77531999999999"/>
    <n v="-61.742089999999997"/>
    <n v="-8.5613100000000006"/>
    <n v="-3.1266699999999998"/>
    <n v="0"/>
    <n v="0"/>
    <n v="0"/>
    <s v=""/>
    <n v="-11.46912"/>
    <n v="3.6327699999999998"/>
    <n v="-81.266420000000011"/>
    <n v="-64.087311889669209"/>
    <n v="-83.611641889669215"/>
    <n v="-4.976"/>
    <n v="-4.2981851912473878"/>
    <n v="-6.4872300000000003"/>
    <n v="-5.7462022843253067"/>
    <n v="-1.28041"/>
    <n v="-1.4839350483458975"/>
    <n v="-11.528322523918591"/>
    <n v="0"/>
    <n v="0"/>
    <n v="0"/>
    <n v="0"/>
    <n v="0"/>
    <n v="0.16304448922213866"/>
    <n v="-0.75652642999072328"/>
    <n v="-0.89514964456005042"/>
    <n v="25.015205941852145"/>
    <n v="0.20665129957402958"/>
    <x v="0"/>
    <s v="N"/>
  </r>
  <r>
    <x v="9"/>
    <x v="9"/>
    <s v="MEA"/>
    <s v="EGYPT"/>
    <s v="EG"/>
    <s v="EGYPT"/>
    <s v="Local"/>
    <s v="N"/>
    <s v="DDP"/>
    <s v="EG- 6TH OF OCTOBER"/>
    <n v="43893"/>
    <x v="2"/>
    <n v="2020"/>
    <n v="202054037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95"/>
    <n v="77.869439999999997"/>
    <n v="26.396420338983049"/>
    <s v="EGP"/>
    <n v="1"/>
    <n v="77.669539999999998"/>
    <n v="-44.73"/>
    <n v="-6.8623900000000004"/>
    <n v="-2.1303100000000001"/>
    <n v="0"/>
    <n v="0"/>
    <n v="0"/>
    <s v=""/>
    <n v="-1.15324"/>
    <n v="0.97850000000000004"/>
    <n v="-53.897439999999996"/>
    <n v="-46.429031813223425"/>
    <n v="-55.596471813223424"/>
    <n v="-3.1495000000000002"/>
    <n v="-2.7204851808347361"/>
    <n v="-5.1067299999999998"/>
    <n v="-4.5233949761967081"/>
    <n v="-0.95889000000000002"/>
    <n v="-1.1113084703402798"/>
    <n v="-8.3551886273717244"/>
    <n v="0"/>
    <n v="0"/>
    <n v="0"/>
    <n v="0"/>
    <n v="0"/>
    <n v="0.16304448922213866"/>
    <n v="-0.48098124320530905"/>
    <n v="-0.5691145369508942"/>
    <n v="13.348665022453956"/>
    <n v="0.17142366790430183"/>
    <x v="0"/>
    <s v="N"/>
  </r>
  <r>
    <x v="9"/>
    <x v="9"/>
    <s v="MEA"/>
    <s v="EGYPT"/>
    <s v="EG"/>
    <s v="EGYPT"/>
    <s v="Local"/>
    <s v="N"/>
    <s v="DDP"/>
    <s v="EG- 6TH OF OCTOBER"/>
    <n v="43893"/>
    <x v="2"/>
    <n v="2020"/>
    <n v="2020540376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.1100000000000001"/>
    <n v="29.25384"/>
    <n v="26.354810810810807"/>
    <s v="EGP"/>
    <n v="1"/>
    <n v="29.178740000000001"/>
    <n v="-17.08154"/>
    <n v="-2.4917799999999999"/>
    <n v="-0.72652000000000005"/>
    <n v="0"/>
    <n v="0"/>
    <n v="0"/>
    <s v=""/>
    <n v="-0.36530000000000001"/>
    <n v="0.56272"/>
    <n v="-20.102420000000002"/>
    <n v="-17.730368076880136"/>
    <n v="-20.751248076880138"/>
    <n v="-1.2142900000000001"/>
    <n v="-1.048883299011212"/>
    <n v="-2.0060600000000002"/>
    <n v="-1.7769104154613951"/>
    <n v="-0.37326999999999999"/>
    <n v="-0.4326023972759297"/>
    <n v="-3.2583961117485369"/>
    <n v="0"/>
    <n v="0"/>
    <n v="0"/>
    <n v="0"/>
    <n v="0"/>
    <n v="0.16304448922213866"/>
    <n v="-0.18097938303657393"/>
    <n v="-0.21414140203915005"/>
    <n v="5.0300544093321751"/>
    <n v="0.17194509880864103"/>
    <x v="0"/>
    <s v="N"/>
  </r>
  <r>
    <x v="9"/>
    <x v="9"/>
    <s v="MEA"/>
    <s v="EGYPT"/>
    <s v="EG"/>
    <s v="EGYPT"/>
    <s v="Local"/>
    <s v="N"/>
    <s v="DDP"/>
    <s v="EG- 6TH OF OCTOBER"/>
    <n v="43895"/>
    <x v="2"/>
    <n v="2020"/>
    <n v="202054038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55"/>
    <n v="40.996560000000002"/>
    <n v="26.449393548387096"/>
    <s v="EGP"/>
    <n v="1"/>
    <n v="40.90204"/>
    <n v="-24.083829999999999"/>
    <n v="-3.44672"/>
    <n v="-0.97943000000000002"/>
    <n v="0"/>
    <n v="0"/>
    <n v="0"/>
    <s v=""/>
    <n v="-0.47625000000000001"/>
    <n v="0.89098999999999995"/>
    <n v="-28.09524"/>
    <n v="-24.998634233272181"/>
    <n v="-29.010044233272183"/>
    <n v="-1.7125600000000001"/>
    <n v="-1.4792805528783413"/>
    <n v="-2.8568600000000002"/>
    <n v="-2.5305246550527105"/>
    <n v="-0.52969999999999995"/>
    <n v="-0.61389741966153166"/>
    <n v="-4.6237026275925839"/>
    <n v="0"/>
    <n v="0"/>
    <n v="0"/>
    <n v="0"/>
    <n v="0"/>
    <n v="0.16304448922213866"/>
    <n v="-0.2527189582943149"/>
    <n v="-0.29902628212674098"/>
    <n v="7.0637868570084947"/>
    <n v="0.17230194087036801"/>
    <x v="0"/>
    <s v="N"/>
  </r>
  <r>
    <x v="9"/>
    <x v="9"/>
    <s v="MEA"/>
    <s v="EGYPT"/>
    <s v="EG"/>
    <s v="EGYPT"/>
    <s v="Local"/>
    <s v="N"/>
    <s v="DDP"/>
    <s v="EG- 6TH OF OCTOBER"/>
    <n v="43895"/>
    <x v="2"/>
    <n v="2020"/>
    <n v="202054038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91"/>
    <n v="101.85544"/>
    <n v="26.049984654731457"/>
    <s v="EGP"/>
    <n v="1"/>
    <n v="101.62703"/>
    <n v="-54.824449999999999"/>
    <n v="-6.2754099999999999"/>
    <n v="-2.01559"/>
    <n v="0"/>
    <n v="0"/>
    <n v="0"/>
    <s v=""/>
    <n v="-8.6423799999999993"/>
    <n v="3.9409000000000001"/>
    <n v="-67.816929999999999"/>
    <n v="-56.906911093057836"/>
    <n v="-69.899391093057829"/>
    <n v="-4.1675899999999997"/>
    <n v="-3.5998942164772303"/>
    <n v="-5.3597299999999999"/>
    <n v="-4.7474951203158939"/>
    <n v="-1.0586500000000001"/>
    <n v="-1.22692562455103"/>
    <n v="-9.5743149613441538"/>
    <n v="0"/>
    <n v="0"/>
    <n v="0"/>
    <n v="0"/>
    <n v="0"/>
    <n v="0.16304448922213866"/>
    <n v="-0.63750395285856221"/>
    <n v="-0.75431791168745643"/>
    <n v="21.627416033910563"/>
    <n v="0.21233442252972018"/>
    <x v="0"/>
    <s v="N"/>
  </r>
  <r>
    <x v="9"/>
    <x v="9"/>
    <s v="MEA"/>
    <s v="EGYPT"/>
    <s v="EG"/>
    <s v="EGYPT"/>
    <s v="Local"/>
    <s v="N"/>
    <s v="DDP"/>
    <s v="EG- 6TH OF OCTOBER"/>
    <n v="43895"/>
    <x v="2"/>
    <n v="2020"/>
    <n v="202054038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82"/>
    <n v="87.977959999999996"/>
    <n v="31.197858156028371"/>
    <s v="EGP"/>
    <n v="1"/>
    <n v="87.810890000000001"/>
    <n v="-52.967959999999998"/>
    <n v="-6.0192600000000001"/>
    <n v="-0.60692999999999997"/>
    <n v="0"/>
    <n v="-3.3622999999999998"/>
    <n v="0"/>
    <s v=""/>
    <n v="9.9743700000000004"/>
    <n v="-2.05626"/>
    <n v="-55.038339999999998"/>
    <n v="-54.979903865896397"/>
    <n v="-57.050283865896397"/>
    <n v="-2.9962399999999998"/>
    <n v="-2.5881017679708744"/>
    <n v="-5.2273300000000003"/>
    <n v="-4.6302189974645893"/>
    <n v="-1.3523000000000001"/>
    <n v="-1.5672521816278826"/>
    <n v="-8.785572947063347"/>
    <n v="0"/>
    <n v="0"/>
    <n v="0"/>
    <n v="0"/>
    <n v="0"/>
    <n v="0.16304448922213866"/>
    <n v="-0.45978545960643097"/>
    <n v="-0.54403491328865139"/>
    <n v="21.598068273751601"/>
    <n v="0.24549407912790433"/>
    <x v="0"/>
    <s v="N"/>
  </r>
  <r>
    <x v="9"/>
    <x v="9"/>
    <s v="MEA"/>
    <s v="EGYPT"/>
    <s v="EG"/>
    <s v="EGYPT"/>
    <s v="Local"/>
    <s v="N"/>
    <s v="DDP"/>
    <s v="EG- 6TH OF OCTOBER"/>
    <n v="43898"/>
    <x v="2"/>
    <n v="2020"/>
    <n v="202054039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0.7"/>
    <n v="282.57767999999999"/>
    <n v="26.409128971962616"/>
    <s v="EGP"/>
    <n v="1"/>
    <n v="281.93268"/>
    <n v="-166.00292999999999"/>
    <n v="-23.757239999999999"/>
    <n v="-6.7509899999999998"/>
    <n v="0"/>
    <n v="0"/>
    <n v="0"/>
    <s v=""/>
    <n v="-3.2818399999999999"/>
    <n v="6.1407699999999998"/>
    <n v="-193.65222999999997"/>
    <n v="-172.3084131021306"/>
    <n v="-199.95771310213061"/>
    <n v="-11.89691"/>
    <n v="-10.276350961335"/>
    <n v="-19.688490000000002"/>
    <n v="-17.439499788494622"/>
    <n v="-3.64927"/>
    <n v="-4.2293325215182893"/>
    <n v="-31.945183271347908"/>
    <n v="0"/>
    <n v="0"/>
    <n v="0"/>
    <n v="0"/>
    <n v="0"/>
    <n v="0.16304448922213866"/>
    <n v="-1.7445760346768835"/>
    <n v="-2.0642459475845993"/>
    <n v="48.610537678936865"/>
    <n v="0.17202539733122896"/>
    <x v="0"/>
    <s v="N"/>
  </r>
  <r>
    <x v="9"/>
    <x v="9"/>
    <s v="MEA"/>
    <s v="EGYPT"/>
    <s v="EG"/>
    <s v="EGYPT"/>
    <s v="Local"/>
    <s v="N"/>
    <s v="DDP"/>
    <s v="EG- 6TH OF OCTOBER"/>
    <n v="43898"/>
    <x v="2"/>
    <n v="2020"/>
    <n v="2020540395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.1399999999999999"/>
    <n v="30.051120000000001"/>
    <n v="26.36063157894737"/>
    <s v="EGP"/>
    <n v="1"/>
    <n v="29.99034"/>
    <n v="-17.262049999999999"/>
    <n v="-2.6483099999999999"/>
    <n v="-0.82211999999999996"/>
    <n v="0"/>
    <n v="0"/>
    <n v="0"/>
    <s v=""/>
    <n v="-0.44503999999999999"/>
    <n v="0.37759999999999999"/>
    <n v="-20.799919999999993"/>
    <n v="-17.917734598959388"/>
    <n v="-21.45560459895939"/>
    <n v="-1.22011"/>
    <n v="-1.053910517221232"/>
    <n v="-1.9716"/>
    <n v="-1.7463867357525129"/>
    <n v="-0.37058000000000002"/>
    <n v="-0.42948481362690288"/>
    <n v="-3.2297820666006474"/>
    <n v="0"/>
    <n v="0"/>
    <n v="0"/>
    <n v="0"/>
    <n v="0"/>
    <n v="0.16304448922213866"/>
    <n v="-0.18587071771323804"/>
    <n v="-0.21992900749966757"/>
    <n v="5.1458043269402971"/>
    <n v="0.17123502641300214"/>
    <x v="0"/>
    <s v="N"/>
  </r>
  <r>
    <x v="9"/>
    <x v="9"/>
    <s v="MEA"/>
    <s v="EGYPT"/>
    <s v="EG"/>
    <s v="EGYPT"/>
    <s v="Local"/>
    <s v="N"/>
    <s v="DDP"/>
    <s v="EG- 6TH OF OCTOBER"/>
    <n v="43898"/>
    <x v="2"/>
    <n v="2020"/>
    <n v="202054039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.89"/>
    <n v="75.329470000000001"/>
    <n v="26.065560553633215"/>
    <s v="EGP"/>
    <n v="1"/>
    <n v="75.175250000000005"/>
    <n v="-38.422020000000003"/>
    <n v="-5.3276899999999996"/>
    <n v="-1.94573"/>
    <n v="0"/>
    <n v="0"/>
    <n v="0"/>
    <s v=""/>
    <n v="-7.1372099999999996"/>
    <n v="2.2606700000000002"/>
    <n v="-50.571980000000003"/>
    <n v="-39.881448444183029"/>
    <n v="-52.031408444183029"/>
    <n v="-3.0909300000000002"/>
    <n v="-2.6698933989514244"/>
    <n v="-4.0363499999999997"/>
    <n v="-3.5752830700216345"/>
    <n v="-0.7964"/>
    <n v="-0.92299019259664694"/>
    <n v="-7.1681666615697051"/>
    <n v="0"/>
    <n v="0"/>
    <n v="0"/>
    <n v="0"/>
    <n v="0"/>
    <n v="0.16304448922213866"/>
    <n v="-0.47119857385198072"/>
    <n v="-0.55753932602985912"/>
    <n v="15.572355568217406"/>
    <n v="0.20672328596255099"/>
    <x v="0"/>
    <s v="N"/>
  </r>
  <r>
    <x v="9"/>
    <x v="9"/>
    <s v="MEA"/>
    <s v="EGYPT"/>
    <s v="EG"/>
    <s v="EGYPT"/>
    <s v="Local"/>
    <s v="N"/>
    <s v="DDP"/>
    <s v="EG- 6TH OF OCTOBER"/>
    <n v="43898"/>
    <x v="2"/>
    <n v="2020"/>
    <n v="202054039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89"/>
    <n v="102.6036"/>
    <n v="26.37624678663239"/>
    <s v="EGP"/>
    <n v="1"/>
    <n v="102.3886"/>
    <n v="-56.728380000000001"/>
    <n v="-6.1730099999999997"/>
    <n v="-1.94604"/>
    <n v="0"/>
    <n v="0"/>
    <n v="0"/>
    <s v=""/>
    <n v="-7.44841"/>
    <n v="4.2846900000000003"/>
    <n v="-68.011150000000001"/>
    <n v="-58.883160289126486"/>
    <n v="-70.165930289126493"/>
    <n v="-4.1461100000000002"/>
    <n v="-3.5813401533928269"/>
    <n v="-5.6006799999999997"/>
    <n v="-4.9609217200214966"/>
    <n v="-1.09945"/>
    <n v="-1.2742109081496529"/>
    <n v="-9.8164727815639772"/>
    <n v="0"/>
    <n v="0"/>
    <n v="0"/>
    <n v="0"/>
    <n v="0"/>
    <n v="0.16304448922213866"/>
    <n v="-0.63424306307411937"/>
    <n v="-0.75045950804711137"/>
    <n v="21.870737421262419"/>
    <n v="0.21315760286444549"/>
    <x v="0"/>
    <s v="N"/>
  </r>
  <r>
    <x v="9"/>
    <x v="9"/>
    <s v="MEA"/>
    <s v="EGYPT"/>
    <s v="EG"/>
    <s v="EGYPT"/>
    <s v="Local"/>
    <s v="N"/>
    <s v="DDP"/>
    <s v="EG- 6TH OF OCTOBER"/>
    <n v="43899"/>
    <x v="2"/>
    <n v="2020"/>
    <n v="202054041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5.32"/>
    <n v="404.52983999999998"/>
    <n v="26.405342036553524"/>
    <s v="EGP"/>
    <n v="1"/>
    <n v="403.57693999999998"/>
    <n v="-236.98307"/>
    <n v="-34.216030000000003"/>
    <n v="-9.8404699999999998"/>
    <n v="0"/>
    <n v="0"/>
    <n v="0"/>
    <s v=""/>
    <n v="-4.8614199999999999"/>
    <n v="8.3262900000000002"/>
    <n v="-277.57470000000001"/>
    <n v="-245.98467463056906"/>
    <n v="-286.57630463056904"/>
    <n v="-16.93873"/>
    <n v="-14.631390362648283"/>
    <n v="-27.980329999999999"/>
    <n v="-24.784173855740569"/>
    <n v="-5.1953399999999998"/>
    <n v="-6.0211550316487488"/>
    <n v="-45.436719250037598"/>
    <n v="0"/>
    <n v="0"/>
    <n v="0"/>
    <n v="0"/>
    <n v="0"/>
    <n v="0.16304448922213866"/>
    <n v="-2.4978415748831644"/>
    <n v="-2.9555371885043051"/>
    <n v="69.561278930889031"/>
    <n v="0.1719558659279351"/>
    <x v="0"/>
    <s v="N"/>
  </r>
  <r>
    <x v="9"/>
    <x v="9"/>
    <s v="MEA"/>
    <s v="EGYPT"/>
    <s v="EG"/>
    <s v="EGYPT"/>
    <s v="Local"/>
    <s v="N"/>
    <s v="DDP"/>
    <s v="EG- 6TH OF OCTOBER"/>
    <n v="43899"/>
    <x v="2"/>
    <n v="2020"/>
    <n v="202054041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0.77"/>
    <n v="20.320080000000001"/>
    <n v="26.389714285714287"/>
    <s v="EGP"/>
    <n v="1"/>
    <n v="20.27366"/>
    <n v="-11.23474"/>
    <n v="-1.2225299999999999"/>
    <n v="-0.38540000000000002"/>
    <n v="0"/>
    <n v="0"/>
    <n v="0"/>
    <s v=""/>
    <n v="-1.4751300000000001"/>
    <n v="0.84857000000000005"/>
    <n v="-13.469230000000001"/>
    <n v="-11.661482246217165"/>
    <n v="-13.895972246217164"/>
    <n v="-0.81899"/>
    <n v="-0.70742980100074315"/>
    <n v="-1.10883"/>
    <n v="-0.98216981345326582"/>
    <n v="-0.21753"/>
    <n v="-0.25210705248059845"/>
    <n v="-1.9417066669346073"/>
    <n v="0"/>
    <n v="0"/>
    <n v="0"/>
    <n v="0"/>
    <n v="0"/>
    <n v="0.16304448922213866"/>
    <n v="-0.12554425670104677"/>
    <n v="-0.14854854015328425"/>
    <n v="4.3338525466949447"/>
    <n v="0.21327930533221054"/>
    <x v="0"/>
    <s v="N"/>
  </r>
  <r>
    <x v="9"/>
    <x v="9"/>
    <s v="MEA"/>
    <s v="EGYPT"/>
    <s v="EG"/>
    <s v="EGYPT"/>
    <s v="Local"/>
    <s v="N"/>
    <s v="DDP"/>
    <s v="EG- 6TH OF OCTOBER"/>
    <n v="43899"/>
    <x v="2"/>
    <n v="2020"/>
    <n v="2020540414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0.54"/>
    <n v="16.921240000000001"/>
    <n v="31.335629629629629"/>
    <s v="EGP"/>
    <n v="1"/>
    <n v="16.880549999999999"/>
    <n v="-10.187580000000001"/>
    <n v="-1.15771"/>
    <n v="-0.11674"/>
    <n v="0"/>
    <n v="-0.64668000000000003"/>
    <n v="0"/>
    <s v=""/>
    <n v="1.9184099999999999"/>
    <n v="-0.39549000000000001"/>
    <n v="-10.585790000000001"/>
    <n v="-10.574546745355661"/>
    <n v="-10.972756745355662"/>
    <n v="-0.58955999999999997"/>
    <n v="-0.50925202197584596"/>
    <n v="-1.0054399999999999"/>
    <n v="-0.89058991661341369"/>
    <n v="-0.26012000000000002"/>
    <n v="-0.30146686200180789"/>
    <n v="-1.7013088005910675"/>
    <n v="0"/>
    <n v="0"/>
    <n v="0"/>
    <n v="0"/>
    <n v="0"/>
    <n v="0.16304448922213866"/>
    <n v="-8.8044024179954883E-2"/>
    <n v="-0.10417689828931624"/>
    <n v="4.1429975557639551"/>
    <n v="0.244840068208001"/>
    <x v="0"/>
    <s v="N"/>
  </r>
  <r>
    <x v="9"/>
    <x v="9"/>
    <s v="MEA"/>
    <s v="EGYPT"/>
    <s v="EG"/>
    <s v="EGYPT"/>
    <s v="Local"/>
    <s v="N"/>
    <s v="DDP"/>
    <s v="EG- 6TH OF OCTOBER"/>
    <n v="43900"/>
    <x v="2"/>
    <n v="2020"/>
    <n v="202054041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28999999999999998"/>
    <n v="7.6269600000000004"/>
    <n v="26.29986206896552"/>
    <s v="EGP"/>
    <n v="1"/>
    <n v="7.6269600000000004"/>
    <n v="-4.4805299999999999"/>
    <n v="-0.64122999999999997"/>
    <n v="-0.18221000000000001"/>
    <n v="0"/>
    <n v="0"/>
    <n v="0"/>
    <s v=""/>
    <n v="-8.8599999999999998E-2"/>
    <n v="0.16575999999999999"/>
    <n v="-5.2268100000000004"/>
    <n v="-4.6507192021037769"/>
    <n v="-5.3969992021037765"/>
    <n v="-0.32372000000000001"/>
    <n v="-0.27962389672640764"/>
    <n v="-0.53151999999999999"/>
    <n v="-0.47080517234082758"/>
    <n v="-9.8559999999999995E-2"/>
    <n v="-0.11422641057549664"/>
    <n v="-0.86465547964273193"/>
    <n v="0"/>
    <n v="0"/>
    <n v="0"/>
    <n v="0"/>
    <n v="0"/>
    <n v="0.16304448922213866"/>
    <n v="-4.7282901874420205E-2"/>
    <n v="-5.5946852785003151E-2"/>
    <n v="1.3093584654684889"/>
    <n v="0.17167501409060607"/>
    <x v="0"/>
    <s v="N"/>
  </r>
  <r>
    <x v="9"/>
    <x v="9"/>
    <s v="MEA"/>
    <s v="EGYPT"/>
    <s v="EG"/>
    <s v="EGYPT"/>
    <s v="Local"/>
    <s v="N"/>
    <s v="DDP"/>
    <s v="EG- 6TH OF OCTOBER"/>
    <n v="43900"/>
    <x v="2"/>
    <n v="2020"/>
    <n v="202054041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05"/>
    <n v="32.687339999999999"/>
    <n v="31.130799999999997"/>
    <s v="EGP"/>
    <n v="1"/>
    <n v="32.687339999999999"/>
    <n v="-19.67971"/>
    <n v="-2.2364000000000002"/>
    <n v="-0.22550999999999999"/>
    <n v="0"/>
    <n v="-1.2492300000000001"/>
    <n v="0"/>
    <s v=""/>
    <n v="3.7058499999999999"/>
    <n v="-0.76397999999999999"/>
    <n v="-20.448980000000002"/>
    <n v="-20.4272274014087"/>
    <n v="-21.196497401408699"/>
    <n v="-1.1388799999999999"/>
    <n v="-0.98374540808035049"/>
    <n v="-1.94225"/>
    <n v="-1.7203893474920462"/>
    <n v="-0.50248000000000004"/>
    <n v="-0.58235071820186235"/>
    <n v="-3.2864854737742588"/>
    <n v="0"/>
    <n v="0"/>
    <n v="0"/>
    <n v="0"/>
    <n v="0"/>
    <n v="0.16304448922213866"/>
    <n v="-0.1711967136832456"/>
    <n v="-0.20256619111811491"/>
    <n v="8.0017909336989259"/>
    <n v="0.24479786160938535"/>
    <x v="0"/>
    <s v="N"/>
  </r>
  <r>
    <x v="9"/>
    <x v="9"/>
    <s v="MEA"/>
    <s v="EGYPT"/>
    <s v="EG"/>
    <s v="EGYPT"/>
    <s v="Local"/>
    <s v="N"/>
    <s v="DDP"/>
    <s v="EG- 6TH OF OCTOBER"/>
    <n v="43901"/>
    <x v="2"/>
    <n v="2020"/>
    <n v="202054041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9.29"/>
    <n v="773.24279999999999"/>
    <n v="26.399549334243769"/>
    <s v="EGP"/>
    <n v="1"/>
    <n v="771.10026000000005"/>
    <n v="-453.82711999999998"/>
    <n v="-65.140309999999999"/>
    <n v="-18.585370000000001"/>
    <n v="0"/>
    <n v="0"/>
    <n v="0"/>
    <s v=""/>
    <n v="-9.0853800000000007"/>
    <n v="16.508199999999999"/>
    <n v="-530.12997999999993"/>
    <n v="-471.06536535174524"/>
    <n v="-547.3682253517452"/>
    <n v="-32.650469999999999"/>
    <n v="-28.202927379675859"/>
    <n v="-53.745449999999998"/>
    <n v="-47.606178224310149"/>
    <n v="-9.9678000000000004"/>
    <n v="-11.552212006234125"/>
    <n v="-87.361317610220141"/>
    <n v="0"/>
    <n v="0"/>
    <n v="0"/>
    <n v="0"/>
    <n v="0"/>
    <n v="0.16304448922213866"/>
    <n v="-4.775573089316441"/>
    <n v="-5.6506321312853185"/>
    <n v="132.86262490674935"/>
    <n v="0.17182523381627265"/>
    <x v="0"/>
    <s v="N"/>
  </r>
  <r>
    <x v="9"/>
    <x v="9"/>
    <s v="MEA"/>
    <s v="EGYPT"/>
    <s v="EG"/>
    <s v="EGYPT"/>
    <s v="Local"/>
    <s v="N"/>
    <s v="DDP"/>
    <s v="EG- 6TH OF OCTOBER"/>
    <n v="43901"/>
    <x v="2"/>
    <n v="2020"/>
    <n v="202054041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8.75"/>
    <n v="228.25216"/>
    <n v="26.085961142857144"/>
    <s v="EGP"/>
    <n v="1"/>
    <n v="227.6447"/>
    <n v="-116.42075"/>
    <n v="-16.143180000000001"/>
    <n v="-5.8956400000000002"/>
    <n v="0"/>
    <n v="0"/>
    <n v="0"/>
    <s v=""/>
    <n v="-21.626080000000002"/>
    <n v="6.8499499999999998"/>
    <n v="-153.23569999999998"/>
    <n v="-120.84289527094414"/>
    <n v="-157.65784527094414"/>
    <n v="-9.3198399999999992"/>
    <n v="-8.0503211963012564"/>
    <n v="-12.22836"/>
    <n v="-10.831530586329174"/>
    <n v="-2.41188"/>
    <n v="-2.7952556324962341"/>
    <n v="-21.677107415126663"/>
    <n v="0"/>
    <n v="0"/>
    <n v="0"/>
    <n v="0"/>
    <n v="0"/>
    <n v="0.16304448922213866"/>
    <n v="-1.4266392806937132"/>
    <n v="-1.6880515926509574"/>
    <n v="47.229155721278246"/>
    <n v="0.20691657735584296"/>
    <x v="0"/>
    <s v="N"/>
  </r>
  <r>
    <x v="9"/>
    <x v="9"/>
    <s v="MEA"/>
    <s v="EGYPT"/>
    <s v="EG"/>
    <s v="EGYPT"/>
    <s v="Local"/>
    <s v="N"/>
    <s v="DDP"/>
    <s v="EG- 6TH OF OCTOBER"/>
    <n v="43901"/>
    <x v="2"/>
    <n v="2020"/>
    <n v="2020540419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8"/>
    <n v="118.72966"/>
    <n v="31.244647368421052"/>
    <s v="EGP"/>
    <n v="1"/>
    <n v="118.45466"/>
    <n v="-69.807540000000003"/>
    <n v="-8.0630299999999995"/>
    <n v="-0.77366000000000001"/>
    <n v="0"/>
    <n v="-4.4183300000000001"/>
    <n v="0"/>
    <s v=""/>
    <n v="11.015330000000001"/>
    <n v="-1.87487"/>
    <n v="-73.9221"/>
    <n v="-72.459121293603104"/>
    <n v="-76.573681293603101"/>
    <n v="-4.11693"/>
    <n v="-3.5561349596869185"/>
    <n v="-7.2475199999999997"/>
    <n v="-6.4196453616864737"/>
    <n v="-1.8797900000000001"/>
    <n v="-2.1785883150944891"/>
    <n v="-12.154368636467881"/>
    <n v="0"/>
    <n v="0"/>
    <n v="0"/>
    <n v="0"/>
    <n v="0"/>
    <n v="0.16304448922213866"/>
    <n v="-0.61956905904412685"/>
    <n v="-0.73309669166555858"/>
    <n v="29.268513378263457"/>
    <n v="0.24651391554783747"/>
    <x v="0"/>
    <s v="N"/>
  </r>
  <r>
    <x v="9"/>
    <x v="9"/>
    <s v="MEA"/>
    <s v="EGYPT"/>
    <s v="EG"/>
    <s v="EGYPT"/>
    <s v="Local"/>
    <s v="N"/>
    <s v="DDP"/>
    <s v="EG- 6TH OF OCTOBER"/>
    <n v="43905"/>
    <x v="2"/>
    <n v="2020"/>
    <n v="2020540433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5"/>
    <n v="109.23878000000001"/>
    <n v="31.211080000000003"/>
    <s v="EGP"/>
    <n v="1"/>
    <n v="108.96378"/>
    <n v="-64.227350000000001"/>
    <n v="-7.4184999999999999"/>
    <n v="-0.71181000000000005"/>
    <n v="0"/>
    <n v="-4.0651400000000004"/>
    <n v="0"/>
    <s v=""/>
    <n v="10.13481"/>
    <n v="-1.72499"/>
    <n v="-68.012979999999999"/>
    <n v="-66.666972421842956"/>
    <n v="-70.452602421842954"/>
    <n v="-3.78783"/>
    <n v="-3.271863909357434"/>
    <n v="-6.6681800000000004"/>
    <n v="-5.9064826047931591"/>
    <n v="-1.72953"/>
    <n v="-2.0044440329001492"/>
    <n v="-11.182790547050743"/>
    <n v="0"/>
    <n v="0"/>
    <n v="0"/>
    <n v="0"/>
    <n v="0"/>
    <n v="0.16304448922213866"/>
    <n v="-0.57065571227748535"/>
    <n v="-0.67522063706038304"/>
    <n v="26.928166394045924"/>
    <n v="0.24650738862193375"/>
    <x v="0"/>
    <s v="N"/>
  </r>
  <r>
    <x v="9"/>
    <x v="9"/>
    <s v="MEA"/>
    <s v="EGYPT"/>
    <s v="EG"/>
    <s v="EGYPT"/>
    <s v="Local"/>
    <s v="N"/>
    <s v="DDP"/>
    <s v="EG- 6TH OF OCTOBER"/>
    <n v="43906"/>
    <x v="2"/>
    <n v="2020"/>
    <n v="2020540437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0.83"/>
    <n v="25.853349999999999"/>
    <n v="31.148614457831325"/>
    <s v="EGP"/>
    <n v="1"/>
    <n v="25.810199999999998"/>
    <n v="-13.80603"/>
    <n v="-1.3485"/>
    <n v="-3.25203"/>
    <n v="0"/>
    <n v="0"/>
    <n v="0"/>
    <s v=""/>
    <n v="7.8177399999999997"/>
    <n v="-7.3765200000000002"/>
    <n v="-17.965339999999998"/>
    <n v="-14.33044055632276"/>
    <n v="-18.489750556322761"/>
    <n v="-0.87770000000000004"/>
    <n v="-0.75814251253171872"/>
    <n v="-1.42822"/>
    <n v="-1.2650763155490232"/>
    <n v="-0.25989000000000001"/>
    <n v="-0.30120030280505095"/>
    <n v="-2.3244191308857927"/>
    <n v="0"/>
    <n v="0"/>
    <n v="0"/>
    <n v="0"/>
    <n v="0"/>
    <n v="0.16304448922213866"/>
    <n v="-0.13532692605437507"/>
    <n v="-0.16012375107431936"/>
    <n v="4.8790565617171255"/>
    <n v="0.18872047768343853"/>
    <x v="0"/>
    <s v="N"/>
  </r>
  <r>
    <x v="9"/>
    <x v="9"/>
    <s v="MEA"/>
    <s v="EGYPT"/>
    <s v="EG"/>
    <s v="EGYPT"/>
    <s v="Local"/>
    <s v="N"/>
    <s v="DDP"/>
    <s v="EG- 6TH OF OCTOBER"/>
    <n v="43906"/>
    <x v="2"/>
    <n v="2020"/>
    <n v="202054043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23"/>
    <n v="62.529600000000002"/>
    <n v="28.040179372197311"/>
    <s v="EGP"/>
    <n v="1"/>
    <n v="62.413800000000002"/>
    <n v="-34.634549999999997"/>
    <n v="-4.9566800000000004"/>
    <n v="-1.4085000000000001"/>
    <n v="0"/>
    <n v="0"/>
    <n v="0"/>
    <s v=""/>
    <n v="-0.68486999999999998"/>
    <n v="1.28132"/>
    <n v="-40.403279999999995"/>
    <n v="-35.950114549221489"/>
    <n v="-41.718844549221487"/>
    <n v="-2.4647700000000001"/>
    <n v="-2.1290269119434937"/>
    <n v="-4.1082400000000003"/>
    <n v="-3.6389611702616675"/>
    <n v="-0.76165000000000005"/>
    <n v="-0.88271657482576116"/>
    <n v="-6.6507046570309223"/>
    <n v="0"/>
    <n v="0"/>
    <n v="0"/>
    <n v="0"/>
    <n v="0"/>
    <n v="0.16304448922213866"/>
    <n v="-0.36358921096536923"/>
    <n v="-0.43021200589847258"/>
    <n v="13.729838787849122"/>
    <n v="0.21957343062884013"/>
    <x v="0"/>
    <s v="N"/>
  </r>
  <r>
    <x v="9"/>
    <x v="9"/>
    <s v="MEA"/>
    <s v="EGYPT"/>
    <s v="EG"/>
    <s v="EGYPT"/>
    <s v="Local"/>
    <s v="N"/>
    <s v="DDP"/>
    <s v="EG- 6TH OF OCTOBER"/>
    <n v="43906"/>
    <x v="2"/>
    <n v="2020"/>
    <n v="202054043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08"/>
    <n v="28.541039999999999"/>
    <n v="26.426888888888886"/>
    <s v="EGP"/>
    <n v="1"/>
    <n v="28.48498"/>
    <n v="-15.78004"/>
    <n v="-1.71712"/>
    <n v="-0.54132999999999998"/>
    <n v="0"/>
    <n v="0"/>
    <n v="0"/>
    <s v=""/>
    <n v="-2.0718800000000002"/>
    <n v="1.1918299999999999"/>
    <n v="-18.91854"/>
    <n v="-16.37943168285129"/>
    <n v="-19.517931682851291"/>
    <n v="-1.16025"/>
    <n v="-1.0022044550130187"/>
    <n v="-1.55854"/>
    <n v="-1.3805100340534193"/>
    <n v="-0.30620000000000003"/>
    <n v="-0.35487141759554658"/>
    <n v="-2.7375859066619848"/>
    <n v="0"/>
    <n v="0"/>
    <n v="0"/>
    <n v="0"/>
    <n v="0"/>
    <n v="0.16304448922213866"/>
    <n v="-0.17608804835990977"/>
    <n v="-0.20835379657863248"/>
    <n v="6.0771686139080909"/>
    <n v="0.21292737103861986"/>
    <x v="0"/>
    <s v="N"/>
  </r>
  <r>
    <x v="9"/>
    <x v="9"/>
    <s v="MEA"/>
    <s v="EGYPT"/>
    <s v="EG"/>
    <s v="EGYPT"/>
    <s v="Local"/>
    <s v="N"/>
    <s v="DDP"/>
    <s v="EG- 6TH OF OCTOBER"/>
    <n v="43907"/>
    <x v="2"/>
    <n v="2020"/>
    <n v="202054043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23"/>
    <n v="38.30621"/>
    <n v="31.143260162601628"/>
    <s v="EGP"/>
    <n v="1"/>
    <n v="38.274799999999999"/>
    <n v="-16.86317"/>
    <n v="-1.8698399999999999"/>
    <n v="-5.2593300000000003"/>
    <n v="0"/>
    <n v="0"/>
    <n v="0"/>
    <s v=""/>
    <n v="6.4720500000000003"/>
    <n v="-6.9126500000000002"/>
    <n v="-24.432939999999999"/>
    <n v="-17.503703474218533"/>
    <n v="-25.073473474218531"/>
    <n v="-1.3181700000000001"/>
    <n v="-1.1386130975776867"/>
    <n v="-2.6635399999999998"/>
    <n v="-2.359287343348675"/>
    <n v="-0.49256"/>
    <n v="-0.57085390415043247"/>
    <n v="-4.068754345076794"/>
    <n v="0"/>
    <n v="0"/>
    <n v="0"/>
    <n v="0"/>
    <n v="0"/>
    <n v="0.16304448922213866"/>
    <n v="-0.20054472174323054"/>
    <n v="-0.2372918238812203"/>
    <n v="8.926690356823455"/>
    <n v="0.23303507073196369"/>
    <x v="0"/>
    <s v="N"/>
  </r>
  <r>
    <x v="9"/>
    <x v="9"/>
    <s v="MEA"/>
    <s v="EGYPT"/>
    <s v="EG"/>
    <s v="EGYPT"/>
    <s v="Local"/>
    <s v="N"/>
    <s v="DDP"/>
    <s v="EG- 6TH OF OCTOBER"/>
    <n v="43907"/>
    <x v="2"/>
    <n v="2020"/>
    <n v="202054043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95"/>
    <n v="104.34336"/>
    <n v="26.416040506329114"/>
    <s v="EGP"/>
    <n v="1"/>
    <n v="104.2539"/>
    <n v="-61.297510000000003"/>
    <n v="-8.7725000000000009"/>
    <n v="-2.49282"/>
    <n v="0"/>
    <n v="0"/>
    <n v="0"/>
    <s v=""/>
    <n v="-1.21211"/>
    <n v="2.2677"/>
    <n v="-71.507239999999982"/>
    <n v="-63.625844888472642"/>
    <n v="-73.835574888472649"/>
    <n v="-4.3631399999999996"/>
    <n v="-3.7688070207675088"/>
    <n v="-7.2721900000000002"/>
    <n v="-6.4414973401663964"/>
    <n v="-1.3487899999999999"/>
    <n v="-1.5631842564947656"/>
    <n v="-11.773488617428672"/>
    <n v="0"/>
    <n v="0"/>
    <n v="0"/>
    <n v="0"/>
    <n v="0"/>
    <n v="0.16304448922213866"/>
    <n v="-0.64402573242744776"/>
    <n v="-0.76203471896814656"/>
    <n v="17.972261775130537"/>
    <n v="0.17224154728322469"/>
    <x v="0"/>
    <s v="N"/>
  </r>
  <r>
    <x v="9"/>
    <x v="9"/>
    <s v="MEA"/>
    <s v="EGYPT"/>
    <s v="EG"/>
    <s v="EGYPT"/>
    <s v="Local"/>
    <s v="N"/>
    <s v="DDP"/>
    <s v="EG- 6TH OF OCTOBER"/>
    <n v="43907"/>
    <x v="2"/>
    <n v="2020"/>
    <n v="202054043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3899999999999997"/>
    <n v="122.43078"/>
    <n v="27.888560364464695"/>
    <s v="EGP"/>
    <n v="1"/>
    <n v="122.12165"/>
    <n v="-71.436549999999997"/>
    <n v="-6.8765900000000002"/>
    <n v="-2.3684400000000001"/>
    <n v="0"/>
    <n v="0"/>
    <n v="0"/>
    <s v=""/>
    <n v="-4.8691899999999997"/>
    <n v="2.3943599999999998"/>
    <n v="-83.156410000000008"/>
    <n v="-74.150007882336823"/>
    <n v="-85.86986788233682"/>
    <n v="-4.71828"/>
    <n v="-4.075570985562444"/>
    <n v="-4.7818300000000002"/>
    <n v="-4.235607874124284"/>
    <n v="-0.97250999999999999"/>
    <n v="-1.1270934106004082"/>
    <n v="-9.4382722702871362"/>
    <n v="0"/>
    <n v="0"/>
    <n v="0"/>
    <n v="0"/>
    <n v="0"/>
    <n v="0.16304448922213866"/>
    <n v="-0.71576530768518865"/>
    <n v="-0.84691959905573744"/>
    <n v="26.275720248320305"/>
    <n v="0.21461694721147986"/>
    <x v="0"/>
    <s v="N"/>
  </r>
  <r>
    <x v="9"/>
    <x v="9"/>
    <s v="MEA"/>
    <s v="EGYPT"/>
    <s v="EG"/>
    <s v="EGYPT"/>
    <s v="Local"/>
    <s v="N"/>
    <s v="DDP"/>
    <s v="EG- 6TH OF OCTOBER"/>
    <n v="43907"/>
    <x v="2"/>
    <n v="2020"/>
    <n v="202054043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9"/>
    <n v="10.3752"/>
    <n v="26.60307692307692"/>
    <s v="EGP"/>
    <n v="1"/>
    <n v="10.1602"/>
    <n v="-5.9597499999999997"/>
    <n v="-0.91432999999999998"/>
    <n v="-0.28383999999999998"/>
    <n v="0"/>
    <n v="0"/>
    <n v="0"/>
    <s v=""/>
    <n v="-0.15365000000000001"/>
    <n v="0.13038"/>
    <n v="-7.1811899999999991"/>
    <n v="-6.1861261423844915"/>
    <n v="-7.4075661423844918"/>
    <n v="-0.42025000000000001"/>
    <n v="-0.36300488879053749"/>
    <n v="-0.68064999999999998"/>
    <n v="-0.60290024938625875"/>
    <n v="-0.12791"/>
    <n v="-0.14824168198774121"/>
    <n v="-1.1141468201645375"/>
    <n v="0"/>
    <n v="0"/>
    <n v="0"/>
    <n v="0"/>
    <n v="0"/>
    <n v="0.16304448922213866"/>
    <n v="-6.3587350796634079E-2"/>
    <n v="-7.5238870986728393E-2"/>
    <n v="1.7782481664642418"/>
    <n v="0.17139410965227098"/>
    <x v="0"/>
    <s v="N"/>
  </r>
  <r>
    <x v="9"/>
    <x v="9"/>
    <s v="MEA"/>
    <s v="EGYPT"/>
    <s v="EG"/>
    <s v="EGYPT"/>
    <s v="Local"/>
    <s v="N"/>
    <s v="DDP"/>
    <s v="EG- 6TH OF OCTOBER"/>
    <n v="43908"/>
    <x v="2"/>
    <n v="2020"/>
    <n v="2020540450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57"/>
    <n v="48.890520000000002"/>
    <n v="31.140458598726116"/>
    <s v="EGP"/>
    <n v="1"/>
    <n v="48.797550000000001"/>
    <n v="-29.434979999999999"/>
    <n v="-3.3449900000000001"/>
    <n v="-0.33728000000000002"/>
    <n v="0"/>
    <n v="-1.8684700000000001"/>
    <n v="0"/>
    <s v=""/>
    <n v="5.5428699999999997"/>
    <n v="-1.14269"/>
    <n v="-30.585540000000002"/>
    <n v="-30.553043211303269"/>
    <n v="-31.703603211303268"/>
    <n v="-1.6636200000000001"/>
    <n v="-1.4370070031878976"/>
    <n v="-2.9044699999999999"/>
    <n v="-2.572696227627866"/>
    <n v="-0.75122999999999995"/>
    <n v="-0.87064028425964213"/>
    <n v="-4.8803435150754062"/>
    <n v="0"/>
    <n v="0"/>
    <n v="0"/>
    <n v="0"/>
    <n v="0"/>
    <n v="0.16304448922213866"/>
    <n v="-0.25597984807875768"/>
    <n v="-0.30288468576708605"/>
    <n v="12.003688587854242"/>
    <n v="0.24552180234234042"/>
    <x v="0"/>
    <s v="N"/>
  </r>
  <r>
    <x v="9"/>
    <x v="9"/>
    <s v="MEA"/>
    <s v="EGYPT"/>
    <s v="EG"/>
    <s v="EGYPT"/>
    <s v="Local"/>
    <s v="N"/>
    <s v="DDP"/>
    <s v="EG- 6TH OF OCTOBER"/>
    <n v="43908"/>
    <x v="2"/>
    <n v="2020"/>
    <n v="2020540450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3.07"/>
    <n v="94.739400000000003"/>
    <n v="30.859739413680785"/>
    <s v="EGP"/>
    <n v="1"/>
    <n v="94.557370000000006"/>
    <n v="-56.551270000000002"/>
    <n v="-6.2971599999999999"/>
    <n v="-0.57093000000000005"/>
    <n v="0"/>
    <n v="-3.5718899999999998"/>
    <n v="0"/>
    <s v=""/>
    <n v="9.6033500000000007"/>
    <n v="-2.39358"/>
    <n v="-59.781479999999995"/>
    <n v="-58.699322913216804"/>
    <n v="-61.929532913216804"/>
    <n v="-3.2428300000000001"/>
    <n v="-2.8011020666665525"/>
    <n v="-4.41153"/>
    <n v="-3.9076067540952946"/>
    <n v="-1.1455200000000001"/>
    <n v="-1.3276038742130978"/>
    <n v="-8.0363126949749457"/>
    <n v="0"/>
    <n v="0"/>
    <n v="0"/>
    <n v="0"/>
    <n v="0"/>
    <n v="0.16304448922213866"/>
    <n v="-0.50054658191196566"/>
    <n v="-0.59226495879296448"/>
    <n v="24.181289433015291"/>
    <n v="0.25524005253374299"/>
    <x v="0"/>
    <s v="N"/>
  </r>
  <r>
    <x v="9"/>
    <x v="9"/>
    <s v="MEA"/>
    <s v="EGYPT"/>
    <s v="EG"/>
    <s v="EGYPT"/>
    <s v="Local"/>
    <s v="N"/>
    <s v="DDP"/>
    <s v="EG- 6TH OF OCTOBER"/>
    <n v="43909"/>
    <x v="2"/>
    <n v="2020"/>
    <n v="2020540474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7.34"/>
    <n v="260.52609000000001"/>
    <n v="35.494017711171665"/>
    <s v="EGP"/>
    <n v="1"/>
    <n v="260.09609"/>
    <n v="-77.330190000000002"/>
    <n v="-18.858219999999999"/>
    <n v="-63.300240000000002"/>
    <n v="0"/>
    <n v="0"/>
    <n v="0"/>
    <s v=""/>
    <n v="30.999020000000002"/>
    <n v="-43.438989999999997"/>
    <n v="-171.92862"/>
    <n v="-80.267512891406483"/>
    <n v="-174.86594289140649"/>
    <n v="-7.7444300000000004"/>
    <n v="-6.689508508973474"/>
    <n v="-10.615729999999999"/>
    <n v="-9.40310918154292"/>
    <n v="-1.96139"/>
    <n v="-2.2731588822917344"/>
    <n v="-18.36577657280813"/>
    <n v="0"/>
    <n v="0"/>
    <n v="0"/>
    <n v="0"/>
    <n v="0"/>
    <n v="0.16304448922213866"/>
    <n v="-1.1967465508904978"/>
    <n v="-1.4160341360066317"/>
    <n v="65.87833639977876"/>
    <n v="0.25286656088754395"/>
    <x v="0"/>
    <s v="N"/>
  </r>
  <r>
    <x v="9"/>
    <x v="9"/>
    <s v="MEA"/>
    <s v="EGYPT"/>
    <s v="EG"/>
    <s v="EGYPT"/>
    <s v="Local"/>
    <s v="N"/>
    <s v="DDP"/>
    <s v="EG- 6TH OF OCTOBER"/>
    <n v="43912"/>
    <x v="2"/>
    <n v="2020"/>
    <n v="202054049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3.17"/>
    <n v="98.352090000000004"/>
    <n v="31.02589589905363"/>
    <s v="EGP"/>
    <n v="1"/>
    <n v="98.206450000000004"/>
    <n v="-41.755569999999999"/>
    <n v="-5.4743700000000004"/>
    <n v="-12.78712"/>
    <n v="0"/>
    <n v="0"/>
    <n v="0"/>
    <s v=""/>
    <n v="12.57461"/>
    <n v="-16.985009999999999"/>
    <n v="-64.427459999999996"/>
    <n v="-43.341620565823334"/>
    <n v="-66.013510565823339"/>
    <n v="-3.4502299999999999"/>
    <n v="-2.9802507018483668"/>
    <n v="-5.55992"/>
    <n v="-4.9248176809926516"/>
    <n v="-1.0376099999999999"/>
    <n v="-1.2025412528129165"/>
    <n v="-9.1076096356539349"/>
    <n v="0"/>
    <n v="0"/>
    <n v="0"/>
    <n v="0"/>
    <n v="0"/>
    <n v="0.16304448922213866"/>
    <n v="-0.51685103083417949"/>
    <n v="-0.61155697699468969"/>
    <n v="22.619412821528041"/>
    <n v="0.22998405851393741"/>
    <x v="0"/>
    <s v="N"/>
  </r>
  <r>
    <x v="9"/>
    <x v="9"/>
    <s v="MEA"/>
    <s v="EGYPT"/>
    <s v="EG"/>
    <s v="EGYPT"/>
    <s v="Local"/>
    <s v="N"/>
    <s v="DDP"/>
    <s v="EG- 6TH OF OCTOBER"/>
    <n v="43912"/>
    <x v="2"/>
    <n v="2020"/>
    <n v="2020540492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2.2599999999999998"/>
    <n v="59.706240000000001"/>
    <n v="26.418690265486727"/>
    <s v="EGP"/>
    <n v="1"/>
    <n v="59.59252"/>
    <n v="-34.296610000000001"/>
    <n v="-5.26173"/>
    <n v="-1.63341"/>
    <n v="0"/>
    <n v="0"/>
    <n v="0"/>
    <s v=""/>
    <n v="-0.88427"/>
    <n v="0.75026000000000004"/>
    <n v="-41.325760000000002"/>
    <n v="-35.599338179649379"/>
    <n v="-42.628488179649381"/>
    <n v="-2.4123299999999999"/>
    <n v="-2.0837301210614569"/>
    <n v="-3.9154200000000001"/>
    <n v="-3.4681667442179469"/>
    <n v="-0.73514000000000002"/>
    <n v="-0.85199273001695008"/>
    <n v="-6.4038895952963539"/>
    <n v="0"/>
    <n v="0"/>
    <n v="0"/>
    <n v="0"/>
    <n v="0"/>
    <n v="0.16304448922213866"/>
    <n v="-0.36848054564203331"/>
    <n v="-0.43599961135899007"/>
    <n v="10.237862613695276"/>
    <n v="0.1714705634401911"/>
    <x v="0"/>
    <s v="N"/>
  </r>
  <r>
    <x v="9"/>
    <x v="9"/>
    <s v="MEA"/>
    <s v="EGYPT"/>
    <s v="EG"/>
    <s v="EGYPT"/>
    <s v="Local"/>
    <s v="N"/>
    <s v="DDP"/>
    <s v="EG- 6TH OF OCTOBER"/>
    <n v="43912"/>
    <x v="2"/>
    <n v="2020"/>
    <n v="2020540492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3.92"/>
    <n v="121.1589"/>
    <n v="30.907882653061225"/>
    <s v="EGP"/>
    <n v="1"/>
    <n v="120.92825999999999"/>
    <n v="-72.321439999999996"/>
    <n v="-8.0532000000000004"/>
    <n v="-0.73014000000000001"/>
    <n v="0"/>
    <n v="-4.5679600000000002"/>
    <n v="0"/>
    <s v=""/>
    <n v="12.281370000000001"/>
    <n v="-3.0610499999999998"/>
    <n v="-76.452420000000004"/>
    <n v="-75.068509692334658"/>
    <n v="-79.199489692334652"/>
    <n v="-4.14276"/>
    <n v="-3.5784464796808737"/>
    <n v="-5.6415300000000004"/>
    <n v="-4.9971054784691997"/>
    <n v="-1.4648399999999999"/>
    <n v="-1.6976807555540836"/>
    <n v="-10.273232713704157"/>
    <n v="0"/>
    <n v="0"/>
    <n v="0"/>
    <n v="0"/>
    <n v="0"/>
    <n v="0.16304448922213866"/>
    <n v="-0.63913439775078351"/>
    <n v="-0.75624711350762885"/>
    <n v="30.929930480453564"/>
    <n v="0.25528401529275657"/>
    <x v="0"/>
    <s v="N"/>
  </r>
  <r>
    <x v="9"/>
    <x v="9"/>
    <s v="MEA"/>
    <s v="EGYPT"/>
    <s v="EG"/>
    <s v="EGYPT"/>
    <s v="Local"/>
    <s v="N"/>
    <s v="DDP"/>
    <s v="EG- 6TH OF OCTOBER"/>
    <n v="43913"/>
    <x v="2"/>
    <n v="2020"/>
    <n v="202054051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24"/>
    <n v="38.508159999999997"/>
    <n v="31.054967741935481"/>
    <s v="EGP"/>
    <n v="1"/>
    <n v="38.444360000000003"/>
    <n v="-16.348710000000001"/>
    <n v="-2.1434000000000002"/>
    <n v="-5.0065799999999996"/>
    <n v="0"/>
    <n v="0"/>
    <n v="0"/>
    <s v=""/>
    <n v="4.9233900000000004"/>
    <n v="-6.65022"/>
    <n v="-25.225519999999999"/>
    <n v="-16.969702139395572"/>
    <n v="-25.846512139395571"/>
    <n v="-1.35015"/>
    <n v="-1.1662368842368689"/>
    <n v="-2.17706"/>
    <n v="-1.9283773112889864"/>
    <n v="-0.40636"/>
    <n v="-0.47095215301804805"/>
    <n v="-3.5655663485439031"/>
    <n v="0"/>
    <n v="0"/>
    <n v="0"/>
    <n v="0"/>
    <n v="0"/>
    <n v="0.16304448922213866"/>
    <n v="-0.20217516663545193"/>
    <n v="-0.23922102570139281"/>
    <n v="8.8568604863591283"/>
    <n v="0.2299995763588582"/>
    <x v="0"/>
    <s v="N"/>
  </r>
  <r>
    <x v="9"/>
    <x v="9"/>
    <s v="MEA"/>
    <s v="EGYPT"/>
    <s v="EG"/>
    <s v="EGYPT"/>
    <s v="Local"/>
    <s v="N"/>
    <s v="DDP"/>
    <s v="EG- 6TH OF OCTOBER"/>
    <n v="43913"/>
    <x v="2"/>
    <n v="2020"/>
    <n v="202054051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6"/>
    <n v="253.55351999999999"/>
    <n v="26.411825"/>
    <s v="EGP"/>
    <n v="1"/>
    <n v="253.05085"/>
    <n v="-148.95242999999999"/>
    <n v="-21.317129999999999"/>
    <n v="-6.0575299999999999"/>
    <n v="0"/>
    <n v="0"/>
    <n v="0"/>
    <s v=""/>
    <n v="-2.9455"/>
    <n v="5.5105899999999997"/>
    <n v="-173.762"/>
    <n v="-154.61026405381031"/>
    <n v="-179.41983405381032"/>
    <n v="-10.66718"/>
    <n v="-9.2141308497528751"/>
    <n v="-17.66657"/>
    <n v="-15.648541039888046"/>
    <n v="-3.2745700000000002"/>
    <n v="-3.7950728214103493"/>
    <n v="-28.657744711051272"/>
    <n v="0"/>
    <n v="0"/>
    <n v="0"/>
    <n v="0"/>
    <n v="0"/>
    <n v="0.16304448922213866"/>
    <n v="-1.565227096532531"/>
    <n v="-1.8520337473656217"/>
    <n v="43.623907487772776"/>
    <n v="0.17205009612082206"/>
    <x v="0"/>
    <s v="N"/>
  </r>
  <r>
    <x v="9"/>
    <x v="9"/>
    <s v="MEA"/>
    <s v="EGYPT"/>
    <s v="EG"/>
    <s v="EGYPT"/>
    <s v="Local"/>
    <s v="N"/>
    <s v="DDP"/>
    <s v="EG- 6TH OF OCTOBER"/>
    <n v="43913"/>
    <x v="2"/>
    <n v="2020"/>
    <n v="202054051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45"/>
    <n v="37.83426"/>
    <n v="26.092593103448277"/>
    <s v="EGP"/>
    <n v="1"/>
    <n v="37.75573"/>
    <n v="-20.36459"/>
    <n v="-2.331"/>
    <n v="-0.74868999999999997"/>
    <n v="0"/>
    <n v="0"/>
    <n v="0"/>
    <s v=""/>
    <n v="-3.2101999999999999"/>
    <n v="1.46383"/>
    <n v="-25.190649999999998"/>
    <n v="-21.138121998060623"/>
    <n v="-25.964181998060624"/>
    <n v="-1.5440799999999999"/>
    <n v="-1.3337503597470388"/>
    <n v="-1.9913099999999999"/>
    <n v="-1.7638452884821141"/>
    <n v="-0.39350000000000002"/>
    <n v="-0.45604801706024684"/>
    <n v="-3.5536436652894001"/>
    <n v="0"/>
    <n v="0"/>
    <n v="0"/>
    <n v="0"/>
    <n v="0"/>
    <n v="0.16304448922213866"/>
    <n v="-0.23641450937210104"/>
    <n v="-0.27973426392501577"/>
    <n v="8.03670007272496"/>
    <n v="0.21241858761675159"/>
    <x v="0"/>
    <s v="N"/>
  </r>
  <r>
    <x v="9"/>
    <x v="9"/>
    <s v="MEA"/>
    <s v="EGYPT"/>
    <s v="EG"/>
    <s v="EGYPT"/>
    <s v="Local"/>
    <s v="N"/>
    <s v="DDP"/>
    <s v="EG- 6TH OF OCTOBER"/>
    <n v="43914"/>
    <x v="2"/>
    <n v="2020"/>
    <n v="202054052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3.83"/>
    <n v="629.12519999999995"/>
    <n v="26.400553923625683"/>
    <s v="EGP"/>
    <n v="1"/>
    <n v="627.92058999999995"/>
    <n v="-369.58562999999998"/>
    <n v="-52.892780000000002"/>
    <n v="-15.030139999999999"/>
    <n v="0"/>
    <n v="0"/>
    <n v="0"/>
    <s v=""/>
    <n v="-7.3083600000000004"/>
    <n v="13.67292"/>
    <n v="-431.14399000000003"/>
    <n v="-383.62403248334948"/>
    <n v="-445.18239248334947"/>
    <n v="-26.58447"/>
    <n v="-22.963218503046711"/>
    <n v="-43.836950000000002"/>
    <n v="-38.829513093855816"/>
    <n v="-8.1262699999999999"/>
    <n v="-9.4179652340436384"/>
    <n v="-71.210696830946162"/>
    <n v="0"/>
    <n v="0"/>
    <n v="0"/>
    <n v="0"/>
    <n v="0"/>
    <n v="0.16304448922213866"/>
    <n v="-3.8853501781635638"/>
    <n v="-4.5972879374711209"/>
    <n v="108.13482274823319"/>
    <n v="0.17188124517700643"/>
    <x v="0"/>
    <s v="N"/>
  </r>
  <r>
    <x v="9"/>
    <x v="9"/>
    <s v="MEA"/>
    <s v="EGYPT"/>
    <s v="EG"/>
    <s v="EGYPT"/>
    <s v="Local"/>
    <s v="N"/>
    <s v="DDP"/>
    <s v="EG- 6TH OF OCTOBER"/>
    <n v="43914"/>
    <x v="2"/>
    <n v="2020"/>
    <n v="2020540522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1.84"/>
    <n v="58.672669999999997"/>
    <n v="31.887320652173909"/>
    <s v="EGP"/>
    <n v="1"/>
    <n v="58.58728"/>
    <n v="-34.226210000000002"/>
    <n v="-3.1882299999999999"/>
    <n v="-0.26384000000000002"/>
    <n v="0"/>
    <n v="-2.1802600000000001"/>
    <n v="0"/>
    <s v=""/>
    <n v="4.6468400000000001"/>
    <n v="-1.11564"/>
    <n v="-36.32734"/>
    <n v="-35.526264094255886"/>
    <n v="-37.627394094255884"/>
    <n v="-1.9576100000000001"/>
    <n v="-1.6909506254497184"/>
    <n v="-2.8113100000000002"/>
    <n v="-2.4901777713980509"/>
    <n v="-0.72797999999999996"/>
    <n v="-0.84369462632660341"/>
    <n v="-5.0248230231743722"/>
    <n v="0"/>
    <n v="0"/>
    <n v="0"/>
    <n v="0"/>
    <n v="0"/>
    <n v="0.16304448922213866"/>
    <n v="-0.30000186016873515"/>
    <n v="-0.3549731349117442"/>
    <n v="15.665479747657997"/>
    <n v="0.26699790119757627"/>
    <x v="0"/>
    <s v="N"/>
  </r>
  <r>
    <x v="9"/>
    <x v="9"/>
    <s v="MEA"/>
    <s v="EGYPT"/>
    <s v="EG"/>
    <s v="EGYPT"/>
    <s v="Local"/>
    <s v="N"/>
    <s v="DDP"/>
    <s v="EG- 6TH OF OCTOBER"/>
    <n v="43915"/>
    <x v="2"/>
    <n v="2020"/>
    <n v="2020540523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.79"/>
    <n v="47.200560000000003"/>
    <n v="26.369027932960893"/>
    <s v="EGP"/>
    <n v="1"/>
    <n v="47.108490000000003"/>
    <n v="-27.11307"/>
    <n v="-4.1596399999999996"/>
    <n v="-1.29129"/>
    <n v="0"/>
    <n v="0"/>
    <n v="0"/>
    <s v=""/>
    <n v="-0.69903000000000004"/>
    <n v="0.59309999999999996"/>
    <n v="-32.669930000000001"/>
    <n v="-28.142937392894115"/>
    <n v="-33.699797392894112"/>
    <n v="-1.9308799999999999"/>
    <n v="-1.667861700577925"/>
    <n v="-3.09511"/>
    <n v="-2.7415596721926154"/>
    <n v="-0.58101999999999998"/>
    <n v="-0.67337488912921117"/>
    <n v="-5.0827962618997518"/>
    <n v="0"/>
    <n v="0"/>
    <n v="0"/>
    <n v="0"/>
    <n v="0"/>
    <n v="0.16304448922213866"/>
    <n v="-0.29184963570762817"/>
    <n v="-0.34532712581088154"/>
    <n v="8.0726392193952581"/>
    <n v="0.17102846278508682"/>
    <x v="0"/>
    <s v="N"/>
  </r>
  <r>
    <x v="9"/>
    <x v="9"/>
    <s v="MEA"/>
    <s v="EGYPT"/>
    <s v="EG"/>
    <s v="EGYPT"/>
    <s v="Local"/>
    <s v="N"/>
    <s v="DDP"/>
    <s v="EG- 6TH OF OCTOBER"/>
    <n v="43915"/>
    <x v="2"/>
    <n v="2020"/>
    <n v="2020540523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39"/>
    <n v="74.522139999999993"/>
    <n v="31.180811715481166"/>
    <s v="EGP"/>
    <n v="1"/>
    <n v="74.399209999999997"/>
    <n v="-44.86674"/>
    <n v="-5.0986500000000001"/>
    <n v="-0.51410999999999996"/>
    <n v="0"/>
    <n v="-2.8480400000000001"/>
    <n v="0"/>
    <s v=""/>
    <n v="8.4488099999999999"/>
    <n v="-1.74177"/>
    <n v="-46.6205"/>
    <n v="-46.570965768290279"/>
    <n v="-48.324725768290278"/>
    <n v="-2.5339499999999999"/>
    <n v="-2.1887834335533194"/>
    <n v="-4.4271099999999999"/>
    <n v="-3.9214070712706977"/>
    <n v="-1.1450100000000001"/>
    <n v="-1.327012808168115"/>
    <n v="-7.437203312992132"/>
    <n v="0"/>
    <n v="0"/>
    <n v="0"/>
    <n v="0"/>
    <n v="0"/>
    <n v="0.16304448922213866"/>
    <n v="-0.38967632924091139"/>
    <n v="-0.46107923502123294"/>
    <n v="18.299131683696348"/>
    <n v="0.24555295491643625"/>
    <x v="0"/>
    <s v="N"/>
  </r>
  <r>
    <x v="9"/>
    <x v="9"/>
    <s v="MEA"/>
    <s v="EGYPT"/>
    <s v="EG"/>
    <s v="EGYPT"/>
    <s v="Local"/>
    <s v="N"/>
    <s v="DDP"/>
    <s v="EG- 6TH OF OCTOBER"/>
    <n v="43918"/>
    <x v="2"/>
    <n v="2020"/>
    <n v="202054056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6.579999999999998"/>
    <n v="437.67239999999998"/>
    <n v="26.397611580217131"/>
    <s v="EGP"/>
    <n v="1"/>
    <n v="436.67935999999997"/>
    <n v="-256.5453"/>
    <n v="-36.973770000000002"/>
    <n v="-10.60768"/>
    <n v="0"/>
    <n v="0"/>
    <n v="0"/>
    <s v=""/>
    <n v="-5.2239000000000004"/>
    <n v="9.1115499999999994"/>
    <n v="-300.23910000000001"/>
    <n v="-266.28995965197737"/>
    <n v="-309.98375965197738"/>
    <n v="-18.265219999999999"/>
    <n v="-15.777190136429985"/>
    <n v="-30.320730000000001"/>
    <n v="-26.85723305454113"/>
    <n v="-5.6289100000000003"/>
    <n v="-6.5236422965961731"/>
    <n v="-49.158065487567285"/>
    <n v="0"/>
    <n v="0"/>
    <n v="0"/>
    <n v="0"/>
    <n v="0"/>
    <n v="0.16304448922213866"/>
    <n v="-2.7032776313030586"/>
    <n v="-3.1986166178460422"/>
    <n v="75.331958242609275"/>
    <n v="0.17211950820433108"/>
    <x v="0"/>
    <s v="N"/>
  </r>
  <r>
    <x v="9"/>
    <x v="9"/>
    <s v="MEA"/>
    <s v="EGYPT"/>
    <s v="EG"/>
    <s v="EGYPT"/>
    <s v="Local"/>
    <s v="N"/>
    <s v="DDP"/>
    <s v="EG- 6TH OF OCTOBER"/>
    <n v="43918"/>
    <x v="2"/>
    <n v="2020"/>
    <n v="2020540563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2"/>
    <n v="52.855440000000002"/>
    <n v="26.427720000000001"/>
    <s v="EGP"/>
    <n v="1"/>
    <n v="52.773490000000002"/>
    <n v="-30.361370000000001"/>
    <n v="-4.6579800000000002"/>
    <n v="-1.4459900000000001"/>
    <n v="0"/>
    <n v="0"/>
    <n v="0"/>
    <s v=""/>
    <n v="-0.78278999999999999"/>
    <n v="0.66417000000000004"/>
    <n v="-36.583960000000005"/>
    <n v="-31.514621364253241"/>
    <n v="-37.737211364253241"/>
    <n v="-2.1359400000000002"/>
    <n v="-1.8449890830773605"/>
    <n v="-3.4668100000000002"/>
    <n v="-3.0708008720704858"/>
    <n v="-0.65117999999999998"/>
    <n v="-0.75468703367037238"/>
    <n v="-5.6704769888182192"/>
    <n v="0"/>
    <n v="0"/>
    <n v="0"/>
    <n v="0"/>
    <n v="0"/>
    <n v="0.16304448922213866"/>
    <n v="-0.32608897844427731"/>
    <n v="-0.38584036403450456"/>
    <n v="9.0619112828940374"/>
    <n v="0.17144708818797152"/>
    <x v="0"/>
    <s v="N"/>
  </r>
  <r>
    <x v="9"/>
    <x v="9"/>
    <s v="MEA"/>
    <s v="EGYPT"/>
    <s v="EG"/>
    <s v="EGYPT"/>
    <s v="Local"/>
    <s v="N"/>
    <s v="DDP"/>
    <s v="EG- 6TH OF OCTOBER"/>
    <n v="43918"/>
    <x v="2"/>
    <n v="2020"/>
    <n v="202054056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9.7799999999999994"/>
    <n v="258.11808000000002"/>
    <n v="26.392441717791414"/>
    <s v="EGP"/>
    <n v="1"/>
    <n v="257.47307999999998"/>
    <n v="-142.71064000000001"/>
    <n v="-15.529339999999999"/>
    <n v="-4.8956200000000001"/>
    <n v="0"/>
    <n v="0"/>
    <n v="0"/>
    <s v=""/>
    <n v="-18.737649999999999"/>
    <n v="10.778790000000001"/>
    <n v="-171.09446000000003"/>
    <n v="-148.13138485681816"/>
    <n v="-176.51520485681817"/>
    <n v="-10.515650000000001"/>
    <n v="-9.083241781820858"/>
    <n v="-14.083769999999999"/>
    <n v="-12.474999552337779"/>
    <n v="-2.7622800000000001"/>
    <n v="-3.2013527739902887"/>
    <n v="-24.759594108148924"/>
    <n v="0"/>
    <n v="0"/>
    <n v="0"/>
    <n v="0"/>
    <n v="0"/>
    <n v="0.16304448922213866"/>
    <n v="-1.5945751045925161"/>
    <n v="-1.8867593801287272"/>
    <n v="54.956521654904193"/>
    <n v="0.21291232932967807"/>
    <x v="0"/>
    <s v="N"/>
  </r>
  <r>
    <x v="9"/>
    <x v="9"/>
    <s v="MEA"/>
    <s v="EGYPT"/>
    <s v="EG"/>
    <s v="EGYPT"/>
    <s v="Local"/>
    <s v="N"/>
    <s v="DDP"/>
    <s v="EG- 6TH OF OCTOBER"/>
    <n v="43919"/>
    <x v="2"/>
    <n v="2020"/>
    <n v="202054056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0699999999999998"/>
    <n v="54.648000000000003"/>
    <n v="26.400000000000002"/>
    <s v="EGP"/>
    <n v="1"/>
    <n v="54.433"/>
    <n v="-31.39106"/>
    <n v="-4.81595"/>
    <n v="-1.4950399999999999"/>
    <n v="0"/>
    <n v="0"/>
    <n v="0"/>
    <s v=""/>
    <n v="-0.80933999999999995"/>
    <n v="0.68667999999999996"/>
    <n v="-37.824709999999996"/>
    <n v="-32.583423281708143"/>
    <n v="-39.017073281708143"/>
    <n v="-2.2049500000000002"/>
    <n v="-1.9045987615435949"/>
    <n v="-3.5842000000000001"/>
    <n v="-3.1747815673991462"/>
    <n v="-0.67315999999999998"/>
    <n v="-0.78016082125610098"/>
    <n v="-5.8595411501988419"/>
    <n v="0"/>
    <n v="0"/>
    <n v="0"/>
    <n v="0"/>
    <n v="0"/>
    <n v="0.16304448922213866"/>
    <n v="-0.337502092689827"/>
    <n v="-0.39934477677571217"/>
    <n v="9.3720407913173069"/>
    <n v="0.17149833097857756"/>
    <x v="0"/>
    <s v="N"/>
  </r>
  <r>
    <x v="9"/>
    <x v="9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68"/>
    <n v="83.186809999999994"/>
    <n v="31.039854477611936"/>
    <s v="EGP"/>
    <n v="1"/>
    <n v="82.960570000000004"/>
    <n v="-36.115589999999997"/>
    <n v="-4.2812799999999998"/>
    <n v="-11.1866"/>
    <n v="0"/>
    <n v="0"/>
    <n v="0"/>
    <s v=""/>
    <n v="12.730320000000001"/>
    <n v="-14.76158"/>
    <n v="-53.614730000000002"/>
    <n v="-37.487410620687093"/>
    <n v="-54.986550620687098"/>
    <n v="-2.8893900000000001"/>
    <n v="-2.4958065333075341"/>
    <n v="-5.36435"/>
    <n v="-4.7515873838172"/>
    <n v="-0.99470999999999998"/>
    <n v="-1.1528221678526001"/>
    <n v="-8.400216084977334"/>
    <n v="0"/>
    <n v="0"/>
    <n v="0"/>
    <n v="0"/>
    <n v="0"/>
    <n v="0.16304448922213866"/>
    <n v="-0.43695923111533164"/>
    <n v="-0.51702608780623616"/>
    <n v="19.283017206529326"/>
    <n v="0.2318037824329281"/>
    <x v="0"/>
    <s v="N"/>
  </r>
  <r>
    <x v="9"/>
    <x v="9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.65"/>
    <n v="69.870239999999995"/>
    <n v="26.366128301886793"/>
    <s v="EGP"/>
    <n v="1"/>
    <n v="69.655240000000006"/>
    <n v="-39.018050000000002"/>
    <n v="-6.6017099999999997"/>
    <n v="-2.16961"/>
    <n v="0"/>
    <n v="0"/>
    <n v="0"/>
    <s v=""/>
    <n v="-2.5215399999999999"/>
    <n v="1.75492"/>
    <n v="-48.555990000000001"/>
    <n v="-40.500118147550694"/>
    <n v="-50.038058147550693"/>
    <n v="-2.82308"/>
    <n v="-2.4385290694748138"/>
    <n v="-5.08514"/>
    <n v="-4.5042711733843239"/>
    <n v="-0.94913999999999998"/>
    <n v="-1.1000086783038441"/>
    <n v="-8.0428089211629814"/>
    <n v="0"/>
    <n v="0"/>
    <n v="0"/>
    <n v="0"/>
    <n v="0"/>
    <n v="0.16304448922213866"/>
    <n v="-0.43206789643866744"/>
    <n v="-0.51123848234571856"/>
    <n v="11.278134448940602"/>
    <n v="0.16141542449175217"/>
    <x v="0"/>
    <s v="N"/>
  </r>
  <r>
    <x v="9"/>
    <x v="9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4"/>
    <n v="89.694000000000003"/>
    <n v="26.38058823529412"/>
    <s v="EGP"/>
    <n v="1"/>
    <n v="89.433040000000005"/>
    <n v="-52.691580000000002"/>
    <n v="-7.54087"/>
    <n v="-2.1428600000000002"/>
    <n v="0"/>
    <n v="0"/>
    <n v="0"/>
    <s v=""/>
    <n v="-1.0416700000000001"/>
    <n v="1.94913"/>
    <n v="-61.467850000000006"/>
    <n v="-54.693025801676889"/>
    <n v="-63.469295801676893"/>
    <n v="-3.7754500000000002"/>
    <n v="-3.2611702733711714"/>
    <n v="-6.2495799999999999"/>
    <n v="-5.5356987299777787"/>
    <n v="-1.15845"/>
    <n v="-1.3425891368829552"/>
    <n v="-10.139458140231906"/>
    <n v="0"/>
    <n v="0"/>
    <n v="0"/>
    <n v="0"/>
    <n v="0"/>
    <n v="0.16304448922213866"/>
    <n v="-0.55435126335527141"/>
    <n v="-0.65592861885865772"/>
    <n v="15.429317439232547"/>
    <n v="0.17202173433264817"/>
    <x v="0"/>
    <s v="N"/>
  </r>
  <r>
    <x v="9"/>
    <x v="9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WSS"/>
    <n v="20"/>
    <s v="WSS20"/>
    <n v="1"/>
    <s v="EG"/>
    <s v="L2"/>
    <s v="FERT"/>
    <s v="10WSS201"/>
    <s v="WHITE"/>
    <s v="STANDARD"/>
    <s v="ALIMENTARY PACKING"/>
    <s v="FLEXIBLE PACKAGING"/>
    <s v="STANDARD WHITE FILM"/>
    <n v="3.44"/>
    <n v="118.07746"/>
    <n v="34.324843023255816"/>
    <s v="EGP"/>
    <n v="1"/>
    <n v="117.82243"/>
    <n v="-38.669159999999998"/>
    <n v="-11.69014"/>
    <n v="-31.546970000000002"/>
    <n v="0"/>
    <n v="0"/>
    <n v="0"/>
    <s v=""/>
    <n v="19.466560000000001"/>
    <n v="-23.258939999999999"/>
    <n v="-85.698650000000001"/>
    <n v="-40.137975851344216"/>
    <n v="-87.167465851344218"/>
    <n v="-3.7717399999999999"/>
    <n v="-3.2579656377080828"/>
    <n v="-6.3381999999999996"/>
    <n v="-5.6141957844119377"/>
    <n v="-1.1540699999999999"/>
    <n v="-1.3375129226142797"/>
    <n v="-10.209674344734301"/>
    <n v="0"/>
    <n v="0"/>
    <n v="0"/>
    <n v="0"/>
    <n v="0"/>
    <n v="0.16304448922213866"/>
    <n v="-0.56087304292415696"/>
    <n v="-0.66364542613934785"/>
    <n v="20.036674377782134"/>
    <n v="0.16969093320420453"/>
    <x v="0"/>
    <s v="N"/>
  </r>
  <r>
    <x v="9"/>
    <x v="9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65"/>
    <n v="113.98421999999999"/>
    <n v="31.228553424657534"/>
    <s v="EGP"/>
    <n v="1"/>
    <n v="113.8252"/>
    <n v="-68.625230000000002"/>
    <n v="-7.7985600000000002"/>
    <n v="-0.78635999999999995"/>
    <n v="0"/>
    <n v="-4.3561800000000002"/>
    <n v="0"/>
    <s v=""/>
    <n v="12.922739999999999"/>
    <n v="-2.6640999999999999"/>
    <n v="-71.307689999999994"/>
    <n v="-71.231902232501113"/>
    <n v="-73.914362232501119"/>
    <n v="-3.8929100000000001"/>
    <n v="-3.3626302477610266"/>
    <n v="-6.7722499999999997"/>
    <n v="-5.998664826131038"/>
    <n v="-1.75187"/>
    <n v="-2.030335043576454"/>
    <n v="-11.391630117468518"/>
    <n v="0"/>
    <n v="0"/>
    <n v="0"/>
    <n v="0"/>
    <n v="0"/>
    <n v="0.16304448922213866"/>
    <n v="-0.59511238566080604"/>
    <n v="-0.7041586643629707"/>
    <n v="27.974068985667387"/>
    <n v="0.24542054141939462"/>
    <x v="0"/>
    <s v="N"/>
  </r>
  <r>
    <x v="9"/>
    <x v="9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0.79"/>
    <n v="24.503699999999998"/>
    <n v="31.017341772151894"/>
    <s v="EGP"/>
    <n v="1"/>
    <n v="24.433630000000001"/>
    <n v="-14.6266"/>
    <n v="-1.6287100000000001"/>
    <n v="-0.14767"/>
    <n v="0"/>
    <n v="-0.92383999999999999"/>
    <n v="0"/>
    <s v=""/>
    <n v="2.4838300000000002"/>
    <n v="-0.61907999999999996"/>
    <n v="-15.462070000000001"/>
    <n v="-15.182179224665633"/>
    <n v="-16.017649224665632"/>
    <n v="-0.83743000000000001"/>
    <n v="-0.72335796316444934"/>
    <n v="-1.1409400000000001"/>
    <n v="-1.0106119305586692"/>
    <n v="-0.29624"/>
    <n v="-0.3433282454229416"/>
    <n v="-2.0772981391460599"/>
    <n v="0"/>
    <n v="0"/>
    <n v="0"/>
    <n v="0"/>
    <n v="0"/>
    <n v="0.16304448922213866"/>
    <n v="-0.12880514648548955"/>
    <n v="-0.15240694379362932"/>
    <n v="6.2563456923946772"/>
    <n v="0.25532248976255328"/>
    <x v="0"/>
    <s v="N"/>
  </r>
  <r>
    <x v="9"/>
    <x v="9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2.59"/>
    <n v="82.670779999999993"/>
    <n v="31.919220077220075"/>
    <s v="EGP"/>
    <n v="1"/>
    <n v="82.507099999999994"/>
    <n v="-46.875399999999999"/>
    <n v="-4.2656599999999996"/>
    <n v="-0.33964"/>
    <n v="0"/>
    <n v="-3.0297499999999999"/>
    <n v="0"/>
    <s v=""/>
    <n v="4.4922899999999997"/>
    <n v="-0.95077"/>
    <n v="-50.96893"/>
    <n v="-48.655923046223414"/>
    <n v="-52.749453046223415"/>
    <n v="-2.83955"/>
    <n v="-2.4527555787392523"/>
    <n v="-3.88592"/>
    <n v="-3.4420364902593859"/>
    <n v="-1.0092000000000001"/>
    <n v="-1.1696153972482874"/>
    <n v="-7.0644074662469265"/>
    <n v="0"/>
    <n v="0"/>
    <n v="0"/>
    <n v="0"/>
    <n v="0"/>
    <n v="0.16304448922213866"/>
    <n v="-0.42228522708533911"/>
    <n v="-0.49966327142468336"/>
    <n v="22.357256216104968"/>
    <n v="0.27043722360070838"/>
    <x v="0"/>
    <s v="N"/>
  </r>
  <r>
    <x v="9"/>
    <x v="9"/>
    <s v="MEA"/>
    <s v="EGYPT"/>
    <s v="EG"/>
    <s v="EGYPT"/>
    <s v="Local"/>
    <s v="N"/>
    <s v="DDP"/>
    <s v="EG- 6TH OF OCTOBER"/>
    <n v="43920"/>
    <x v="2"/>
    <n v="2020"/>
    <n v="202054058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5.12"/>
    <n v="469.90890000000002"/>
    <n v="31.078630952380955"/>
    <s v="EGP"/>
    <n v="1"/>
    <n v="469.07170000000002"/>
    <n v="-201.31485000000001"/>
    <n v="-25.362729999999999"/>
    <n v="-61.937860000000001"/>
    <n v="0"/>
    <n v="0"/>
    <n v="0"/>
    <s v=""/>
    <n v="64.838250000000002"/>
    <n v="-82.050120000000007"/>
    <n v="-305.82731000000001"/>
    <n v="-208.96162698690594"/>
    <n v="-313.47408698690595"/>
    <n v="-16.42032"/>
    <n v="-14.183596515181533"/>
    <n v="-28.067720000000001"/>
    <n v="-24.861581411450356"/>
    <n v="-5.2235300000000002"/>
    <n v="-6.0538259175469156"/>
    <n v="-45.099003844178803"/>
    <n v="0"/>
    <n v="0"/>
    <n v="0"/>
    <n v="0"/>
    <n v="0"/>
    <n v="0.16304448922213866"/>
    <n v="-2.4652326770387365"/>
    <n v="-2.9169531521008545"/>
    <n v="108.4188560168144"/>
    <n v="0.23072313807381473"/>
    <x v="0"/>
    <s v="N"/>
  </r>
  <r>
    <x v="9"/>
    <x v="9"/>
    <s v="MEA"/>
    <s v="EGYPT"/>
    <s v="EG"/>
    <s v="EGYPT"/>
    <s v="Local"/>
    <s v="N"/>
    <s v="DDP"/>
    <s v="EG- 6TH OF OCTOBER"/>
    <n v="43920"/>
    <x v="2"/>
    <n v="2020"/>
    <n v="2020540580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11.29"/>
    <n v="400.63661999999999"/>
    <n v="35.485971656333042"/>
    <s v="EGP"/>
    <n v="1"/>
    <n v="399.85223000000002"/>
    <n v="-118.91824"/>
    <n v="-29.000129999999999"/>
    <n v="-97.343010000000007"/>
    <n v="0"/>
    <n v="0"/>
    <n v="0"/>
    <s v=""/>
    <n v="47.670229999999997"/>
    <n v="-66.800449999999998"/>
    <n v="-264.39159999999998"/>
    <n v="-123.43525034948667"/>
    <n v="-268.90861034948671"/>
    <n v="-11.915369999999999"/>
    <n v="-10.292296399162657"/>
    <n v="-16.325130000000001"/>
    <n v="-14.460331959543225"/>
    <n v="-3.0163799999999998"/>
    <n v="-3.4958427387552407"/>
    <n v="-28.248471097461124"/>
    <n v="0"/>
    <n v="0"/>
    <n v="0"/>
    <n v="0"/>
    <n v="0"/>
    <n v="0.16304448922213866"/>
    <n v="-1.8407722833179452"/>
    <n v="-2.1780688549747778"/>
    <n v="101.30146969807738"/>
    <n v="0.25285124884010202"/>
    <x v="0"/>
    <s v="N"/>
  </r>
  <r>
    <x v="9"/>
    <x v="9"/>
    <s v="MEA"/>
    <s v="EGYPT"/>
    <s v="EG"/>
    <s v="EGYPT"/>
    <s v="Local"/>
    <s v="N"/>
    <s v="DDP"/>
    <s v="EG- 6TH OF OCTOBER"/>
    <n v="43920"/>
    <x v="2"/>
    <n v="2020"/>
    <n v="2020540580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94"/>
    <n v="60.629240000000003"/>
    <n v="31.252185567010311"/>
    <s v="EGP"/>
    <n v="1"/>
    <n v="60.530830000000002"/>
    <n v="-36.502380000000002"/>
    <n v="-4.1481199999999996"/>
    <n v="-0.41826999999999998"/>
    <n v="0"/>
    <n v="-2.3170899999999999"/>
    <n v="0"/>
    <s v=""/>
    <n v="6.8737199999999996"/>
    <n v="-1.41706"/>
    <n v="-37.929200000000002"/>
    <n v="-37.888892516842624"/>
    <n v="-39.315712516842623"/>
    <n v="-2.08277"/>
    <n v="-1.7990617304610774"/>
    <n v="-3.6014300000000001"/>
    <n v="-3.1900434072535875"/>
    <n v="-0.93132999999999999"/>
    <n v="-1.0793677248506217"/>
    <n v="-6.0684728625652866"/>
    <n v="0"/>
    <n v="0"/>
    <n v="0"/>
    <n v="0"/>
    <n v="0"/>
    <n v="0.16304448922213866"/>
    <n v="-0.31630630909094898"/>
    <n v="-0.37426515311346942"/>
    <n v="14.870789467478623"/>
    <n v="0.24527421863573784"/>
    <x v="0"/>
    <s v="N"/>
  </r>
  <r>
    <x v="81"/>
    <x v="79"/>
    <s v="EUROPE"/>
    <s v="EUROPE INCL TURKEY"/>
    <s v="NL"/>
    <s v="NETHERLANDS"/>
    <s v="Export"/>
    <s v="N"/>
    <s v="DDP"/>
    <s v="NL- ETTEN-LEUR // VAT EXCLUDED"/>
    <n v="43908"/>
    <x v="2"/>
    <n v="2020"/>
    <n v="202054046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8.6999999999999993"/>
    <n v="227.86157"/>
    <n v="26.190985057471266"/>
    <s v="EUR"/>
    <n v="17.34879915319042"/>
    <n v="207.22344000000001"/>
    <n v="-134.89824999999999"/>
    <n v="-19.305789999999998"/>
    <n v="-5.4859799999999996"/>
    <n v="0"/>
    <n v="0"/>
    <n v="0"/>
    <s v=""/>
    <n v="-2.6675300000000002"/>
    <n v="4.9905900000000001"/>
    <n v="-157.36696000000001"/>
    <n v="-140.02224772631718"/>
    <n v="-162.49095772631716"/>
    <n v="-9.8141800000000003"/>
    <n v="-8.4773237822018253"/>
    <n v="-16.015630000000002"/>
    <n v="-14.186185735808492"/>
    <n v="-2.9756100000000001"/>
    <n v="-3.4485922237474997"/>
    <n v="-26.112101741757815"/>
    <n v="-4.5572314"/>
    <n v="-4.5158904320107442"/>
    <n v="0.01"/>
    <n v="-2.2786157"/>
    <n v="-2.2753167813926156"/>
    <n v="1.716699278518794"/>
    <n v="-14.935283723113507"/>
    <n v="-17.671972037133589"/>
    <n v="14.795331281388076"/>
    <n v="6.4931226803133485E-2"/>
    <x v="1"/>
    <s v="Y"/>
  </r>
  <r>
    <x v="81"/>
    <x v="79"/>
    <s v="EUROPE"/>
    <s v="EUROPE INCL TURKEY"/>
    <s v="NL"/>
    <s v="NETHERLANDS"/>
    <s v="Export"/>
    <s v="N"/>
    <s v="DDP"/>
    <s v="NL- ETTEN-LEUR // VAT EXCLUDED"/>
    <n v="43908"/>
    <x v="2"/>
    <n v="2020"/>
    <n v="202054046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2.62"/>
    <n v="321.88287000000003"/>
    <n v="25.505774167987326"/>
    <s v="EUR"/>
    <n v="17.34879915319042"/>
    <n v="292.02350000000001"/>
    <n v="-184.22676999999999"/>
    <n v="-20.047000000000001"/>
    <n v="-6.3198100000000004"/>
    <n v="0"/>
    <n v="0"/>
    <n v="0"/>
    <s v=""/>
    <n v="-24.18871"/>
    <n v="13.91452"/>
    <n v="-220.86776999999998"/>
    <n v="-191.22447049357018"/>
    <n v="-227.86547049357017"/>
    <n v="-13.667199999999999"/>
    <n v="-11.805497718210669"/>
    <n v="-18.20966"/>
    <n v="-16.129594586408555"/>
    <n v="-3.5838199999999998"/>
    <n v="-4.1534790457454989"/>
    <n v="-32.088571350364724"/>
    <n v="-6.4376574000000009"/>
    <n v="-6.3792581296668782"/>
    <n v="0.01"/>
    <n v="-3.2188287000000004"/>
    <n v="-3.2141685662651134"/>
    <n v="1.716699278518794"/>
    <n v="-21.66474489490718"/>
    <n v="-25.634515759612171"/>
    <n v="26.700885700520963"/>
    <n v="8.2952179780554844E-2"/>
    <x v="1"/>
    <s v="Y"/>
  </r>
  <r>
    <x v="81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5.1100000000000003"/>
    <n v="167.56772000000001"/>
    <n v="32.792117416829747"/>
    <s v="EUR"/>
    <n v="17.34879915319042"/>
    <n v="152.61154999999999"/>
    <n v="-69.604830000000007"/>
    <n v="-7.8863000000000003"/>
    <n v="-21.661549999999998"/>
    <n v="0"/>
    <n v="0"/>
    <n v="0"/>
    <s v=""/>
    <n v="26.02637"/>
    <n v="-28.506509999999999"/>
    <n v="-101.63282000000001"/>
    <n v="-72.248711523004886"/>
    <n v="-104.27670152300487"/>
    <n v="-5.6225500000000004"/>
    <n v="-4.8566642176543411"/>
    <n v="-10.79691"/>
    <n v="-9.5635932294145185"/>
    <n v="-2.0025400000000002"/>
    <n v="-2.3208497994506398"/>
    <n v="-16.741107246519498"/>
    <n v="-3.3513544000000004"/>
    <n v="-3.3209525566854277"/>
    <n v="0.01"/>
    <n v="-1.6756772000000002"/>
    <n v="-1.6732511995581312"/>
    <n v="1.716699278518794"/>
    <n v="-8.7723333132310373"/>
    <n v="-10.379744495373867"/>
    <n v="31.175962978858212"/>
    <n v="0.18604993240260242"/>
    <x v="1"/>
    <s v="Y"/>
  </r>
  <r>
    <x v="81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.36"/>
    <n v="40.091520000000003"/>
    <n v="29.47905882352941"/>
    <s v="EUR"/>
    <n v="17.34879915319042"/>
    <n v="36.216349999999998"/>
    <n v="-21.602029999999999"/>
    <n v="-4.2567199999999996"/>
    <n v="-1.1393800000000001"/>
    <n v="0"/>
    <n v="0"/>
    <n v="0"/>
    <s v=""/>
    <n v="0.6371"/>
    <n v="0.71296999999999999"/>
    <n v="-25.648060000000001"/>
    <n v="-22.422565126318059"/>
    <n v="-26.468595126318057"/>
    <n v="-1.5198799999999999"/>
    <n v="-1.3128468063651686"/>
    <n v="-3.01681"/>
    <n v="-2.6722037777873497"/>
    <n v="-0.56996000000000002"/>
    <n v="-0.66055686862429042"/>
    <n v="-4.645607452776809"/>
    <n v="-0.80183040000000005"/>
    <n v="-0.79455658790013339"/>
    <n v="0.01"/>
    <n v="-0.40091520000000003"/>
    <n v="-0.40033476574192689"/>
    <n v="1.716699278518794"/>
    <n v="-2.3347110187855602"/>
    <n v="-2.7625151690231822"/>
    <n v="5.0199108982398943"/>
    <n v="0.12521128902670425"/>
    <x v="1"/>
    <s v="Y"/>
  </r>
  <r>
    <x v="81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0.68"/>
    <n v="20.023720000000001"/>
    <n v="29.44664705882353"/>
    <s v="EUR"/>
    <n v="17.34879915319042"/>
    <n v="18.088329999999999"/>
    <n v="-10.78914"/>
    <n v="-2.12602"/>
    <n v="-0.56906000000000001"/>
    <n v="0"/>
    <n v="0"/>
    <n v="0"/>
    <s v=""/>
    <n v="0.31818999999999997"/>
    <n v="0.35610000000000003"/>
    <n v="-12.809930000000001"/>
    <n v="-11.198956501169716"/>
    <n v="-13.219746501169716"/>
    <n v="-0.7591"/>
    <n v="-0.65569782529660203"/>
    <n v="-1.50675"/>
    <n v="-1.3346359373580334"/>
    <n v="-0.28466000000000002"/>
    <n v="-0.32990756934274429"/>
    <n v="-2.32024133199738"/>
    <n v="-0.40047440000000001"/>
    <n v="-0.39684149267145918"/>
    <n v="0.01"/>
    <n v="-0.2002372"/>
    <n v="-0.19994730196016355"/>
    <n v="1.716699278518794"/>
    <n v="-1.1673555093927801"/>
    <n v="-1.3812575845115911"/>
    <n v="2.505685787689691"/>
    <n v="0.12513587823290032"/>
    <x v="1"/>
    <s v="Y"/>
  </r>
  <r>
    <x v="81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44"/>
    <n v="138.73447999999999"/>
    <n v="25.502661764705877"/>
    <s v="EUR"/>
    <n v="17.34879915319042"/>
    <n v="123.80786999999999"/>
    <n v="-84.322100000000006"/>
    <n v="-12.06765"/>
    <n v="-3.4291700000000001"/>
    <n v="0"/>
    <n v="0"/>
    <n v="0"/>
    <s v=""/>
    <n v="-1.6674199999999999"/>
    <n v="3.1195300000000001"/>
    <n v="-98.366810000000015"/>
    <n v="-87.525004772139667"/>
    <n v="-101.56971477213966"/>
    <n v="-6.1787999999999998"/>
    <n v="-5.3371436213181989"/>
    <n v="-10.015330000000001"/>
    <n v="-8.871292080637156"/>
    <n v="-1.86266"/>
    <n v="-2.1587354497012434"/>
    <n v="-16.367171151656599"/>
    <n v="-2.7746895999999999"/>
    <n v="-2.7495189769033272"/>
    <n v="0.01"/>
    <n v="-1.3873447999999999"/>
    <n v="-1.3853362394623112"/>
    <n v="1.716699278518794"/>
    <n v="-9.3388440751422408"/>
    <n v="-11.050060676092729"/>
    <n v="5.612678183745361"/>
    <n v="4.0456259927203107E-2"/>
    <x v="1"/>
    <s v="Y"/>
  </r>
  <r>
    <x v="81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8.7200000000000006"/>
    <n v="216.62914000000001"/>
    <n v="24.842791284403667"/>
    <s v="EUR"/>
    <n v="17.34879915319042"/>
    <n v="192.83369999999999"/>
    <n v="-127.28967"/>
    <n v="-13.851279999999999"/>
    <n v="-4.3666099999999997"/>
    <n v="0"/>
    <n v="0"/>
    <n v="0"/>
    <s v=""/>
    <n v="-16.712990000000001"/>
    <n v="9.6141299999999994"/>
    <n v="-152.60642000000001"/>
    <n v="-132.12466214899871"/>
    <n v="-157.44141214899872"/>
    <n v="-9.6583000000000006"/>
    <n v="-8.3426772573602577"/>
    <n v="-12.5852"/>
    <n v="-11.147609224382494"/>
    <n v="-2.4783300000000001"/>
    <n v="-2.8722680612984028"/>
    <n v="-22.362554543041153"/>
    <n v="-4.3325828"/>
    <n v="-4.2932797339222937"/>
    <n v="0.01"/>
    <n v="-2.1662914"/>
    <n v="-2.1631551014971517"/>
    <n v="1.716699278518794"/>
    <n v="-14.969617708683884"/>
    <n v="-17.71259726020746"/>
    <n v="12.656141212333225"/>
    <n v="5.8423078318702755E-2"/>
    <x v="1"/>
    <s v="Y"/>
  </r>
  <r>
    <x v="82"/>
    <x v="80"/>
    <s v="AMERICAS"/>
    <s v="LATIN AMERICA-OTHERS"/>
    <s v="CR"/>
    <s v="COSTA RICA"/>
    <s v="Export"/>
    <s v="N"/>
    <s v="CIP"/>
    <s v="CR- ALAJUELA, COSTA RICA"/>
    <n v="43915"/>
    <x v="2"/>
    <n v="2020"/>
    <n v="202054053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41"/>
    <n v="282.98577999999998"/>
    <n v="27.184032660902975"/>
    <s v="USD"/>
    <n v="15.798901020986953"/>
    <n v="255.37705"/>
    <n v="-152.00259"/>
    <n v="-16.540459999999999"/>
    <n v="-5.2143899999999999"/>
    <n v="0"/>
    <n v="0"/>
    <n v="0"/>
    <s v=""/>
    <n v="-19.957709999999999"/>
    <n v="11.480639999999999"/>
    <n v="-182.23451"/>
    <n v="-157.7762818422168"/>
    <n v="-188.00820184221681"/>
    <n v="-11.502800000000001"/>
    <n v="-9.9359253653296733"/>
    <n v="-15.027369999999999"/>
    <n v="-13.310813370483485"/>
    <n v="-2.9587599999999998"/>
    <n v="-3.4290638652024796"/>
    <n v="-26.67580260101564"/>
    <n v="-5.6597155999999993"/>
    <n v="-5.6083734361046371"/>
    <n v="0"/>
    <n v="0"/>
    <n v="0"/>
    <n v="2.0579000000000001"/>
    <n v="-21.422739"/>
    <n v="-25.348165564536693"/>
    <n v="37.345236556126196"/>
    <n v="0.1319685977017156"/>
    <x v="0"/>
    <s v="Y"/>
  </r>
  <r>
    <x v="82"/>
    <x v="80"/>
    <s v="AMERICAS"/>
    <s v="LATIN AMERICA-OTHERS"/>
    <s v="CR"/>
    <s v="COSTA RICA"/>
    <s v="Export"/>
    <s v="N"/>
    <s v="CIP"/>
    <s v="CR- ALAJUELA, COSTA RICA"/>
    <n v="43915"/>
    <x v="2"/>
    <n v="2020"/>
    <n v="2020540530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1.1299999999999999"/>
    <n v="30.782889999999998"/>
    <n v="27.24149557522124"/>
    <s v="USD"/>
    <n v="15.798901020986953"/>
    <n v="27.779679999999999"/>
    <n v="-17.498539999999998"/>
    <n v="-1.3696999999999999"/>
    <n v="-0.49614000000000003"/>
    <n v="0"/>
    <n v="0"/>
    <n v="0"/>
    <s v=""/>
    <n v="-1.23919"/>
    <n v="0.87875000000000003"/>
    <n v="-19.724820000000001"/>
    <n v="-18.163207474736478"/>
    <n v="-20.389487474736477"/>
    <n v="-1.2179800000000001"/>
    <n v="-1.0520706590103484"/>
    <n v="-2.0338799999999999"/>
    <n v="-1.8015525736012987"/>
    <n v="-0.37171999999999999"/>
    <n v="-0.43080602008039376"/>
    <n v="-3.2844292526920409"/>
    <n v="-0.61565780000000003"/>
    <n v="-0.61007285441173442"/>
    <n v="0"/>
    <n v="0"/>
    <n v="0"/>
    <n v="2.0579000000000001"/>
    <n v="-2.3254269999999999"/>
    <n v="-2.751529979627902"/>
    <n v="3.7473704385318438"/>
    <n v="0.12173549782141456"/>
    <x v="0"/>
    <s v="Y"/>
  </r>
  <r>
    <x v="82"/>
    <x v="80"/>
    <s v="AMERICAS"/>
    <s v="LATIN AMERICA-OTHERS"/>
    <s v="CR"/>
    <s v="COSTA RICA"/>
    <s v="Export"/>
    <s v="N"/>
    <s v="CIP"/>
    <s v="CR- ALAJUELA, COSTA RICA"/>
    <n v="43915"/>
    <x v="2"/>
    <n v="2020"/>
    <n v="2020540530"/>
    <s v="ZH"/>
    <s v="manufactured"/>
    <s v="BOPP"/>
    <s v="ZSS"/>
    <n v="18"/>
    <s v="ZSS18"/>
    <n v="1"/>
    <s v="EG"/>
    <s v="L3"/>
    <s v="FERT"/>
    <s v="20ZSS181"/>
    <s v="METALLIZED"/>
    <s v="VALUE ADDED"/>
    <s v="ALIMENTARY PACKING"/>
    <s v="FLEXIBLE PACKAGING"/>
    <s v="MID &amp; STD BARRIER METAL FILMS"/>
    <n v="7.31"/>
    <n v="254.18218999999999"/>
    <n v="34.771845417236662"/>
    <s v="USD"/>
    <n v="15.798901020986953"/>
    <n v="234.79409000000001"/>
    <n v="-132.96048999999999"/>
    <n v="-17.734500000000001"/>
    <n v="-1.73502"/>
    <n v="0"/>
    <n v="-8.7449399999999997"/>
    <n v="0"/>
    <s v=""/>
    <n v="23.172550000000001"/>
    <n v="-6.0292899999999996"/>
    <n v="-144.03168999999997"/>
    <n v="-138.01088352586129"/>
    <n v="-149.08208352586129"/>
    <n v="-8.3064099999999996"/>
    <n v="-7.1749373903595677"/>
    <n v="-15.17224"/>
    <n v="-13.439135061703036"/>
    <n v="-3.9519199999999999"/>
    <n v="-4.5800896558595436"/>
    <n v="-25.194162107922146"/>
    <n v="-5.0836437999999999"/>
    <n v="-5.0375274769173979"/>
    <n v="0"/>
    <n v="0"/>
    <n v="0"/>
    <n v="2.0579000000000001"/>
    <n v="-15.043248999999999"/>
    <n v="-17.799720487681384"/>
    <n v="57.068696401617757"/>
    <n v="0.22451886342476535"/>
    <x v="0"/>
    <s v="Y"/>
  </r>
  <r>
    <x v="83"/>
    <x v="81"/>
    <s v="MEA"/>
    <s v="EGYPT"/>
    <s v="EG"/>
    <s v="EGYPT"/>
    <s v="Local"/>
    <s v="N"/>
    <s v="EXW"/>
    <s v="EG- 6TH OF OCTOBER"/>
    <n v="43893"/>
    <x v="2"/>
    <n v="2020"/>
    <n v="2020540380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0.21"/>
    <n v="5.7876000000000003"/>
    <n v="27.560000000000002"/>
    <s v="EGP"/>
    <n v="1"/>
    <n v="5.7297200000000004"/>
    <n v="-3.6978300000000002"/>
    <n v="-0.23529"/>
    <n v="-0.11182"/>
    <n v="0"/>
    <n v="0"/>
    <n v="0"/>
    <s v=""/>
    <n v="-8.1499999999999993E-3"/>
    <n v="4.938E-2"/>
    <n v="-4.0037099999999999"/>
    <n v="-3.8382889941849316"/>
    <n v="-4.1441689941849313"/>
    <n v="-0.22112999999999999"/>
    <n v="-0.19100837848483415"/>
    <n v="-0.35913"/>
    <n v="-0.31810705437756137"/>
    <n v="-6.6430000000000003E-2"/>
    <n v="-7.6989249741581181E-2"/>
    <n v="-0.58610468260397663"/>
    <n v="0"/>
    <n v="0"/>
    <n v="0"/>
    <n v="0"/>
    <n v="0"/>
    <n v="0.16304448922213866"/>
    <n v="-3.4239342736649116E-2"/>
    <n v="-4.0513238223622974E-2"/>
    <n v="1.0168130849874693"/>
    <n v="0.17568821013675257"/>
    <x v="0"/>
    <s v="N"/>
  </r>
  <r>
    <x v="84"/>
    <x v="82"/>
    <m/>
    <m/>
    <m/>
    <m/>
    <m/>
    <m/>
    <m/>
    <m/>
    <m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op Ten Sales Value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gridDropZones="1" multipleFieldFilters="0">
  <location ref="A63:E75" firstHeaderRow="1" firstDataRow="2" firstDataCol="1"/>
  <pivotFields count="67">
    <pivotField compact="0" outline="0" showAll="0"/>
    <pivotField axis="axisRow" compact="0" outline="0" showAll="0" measureFilter="1" sortType="descending" defaultSubtotal="0">
      <items count="83">
        <item x="27"/>
        <item x="58"/>
        <item x="31"/>
        <item x="25"/>
        <item x="73"/>
        <item x="66"/>
        <item x="34"/>
        <item x="41"/>
        <item x="51"/>
        <item x="11"/>
        <item x="38"/>
        <item x="55"/>
        <item x="45"/>
        <item x="15"/>
        <item x="53"/>
        <item x="16"/>
        <item x="28"/>
        <item x="36"/>
        <item x="12"/>
        <item x="43"/>
        <item x="7"/>
        <item x="9"/>
        <item x="6"/>
        <item x="80"/>
        <item x="39"/>
        <item x="19"/>
        <item x="67"/>
        <item x="42"/>
        <item x="74"/>
        <item x="5"/>
        <item x="8"/>
        <item x="23"/>
        <item x="60"/>
        <item x="44"/>
        <item x="63"/>
        <item x="76"/>
        <item x="81"/>
        <item x="75"/>
        <item x="69"/>
        <item x="56"/>
        <item x="47"/>
        <item x="65"/>
        <item x="26"/>
        <item x="24"/>
        <item x="49"/>
        <item x="18"/>
        <item x="40"/>
        <item x="54"/>
        <item x="30"/>
        <item x="10"/>
        <item x="50"/>
        <item x="33"/>
        <item x="57"/>
        <item x="29"/>
        <item x="52"/>
        <item x="61"/>
        <item x="48"/>
        <item x="3"/>
        <item x="4"/>
        <item x="17"/>
        <item x="2"/>
        <item x="79"/>
        <item x="78"/>
        <item x="32"/>
        <item x="35"/>
        <item x="77"/>
        <item x="46"/>
        <item x="64"/>
        <item x="72"/>
        <item x="14"/>
        <item x="59"/>
        <item x="22"/>
        <item x="71"/>
        <item x="70"/>
        <item x="13"/>
        <item x="1"/>
        <item x="21"/>
        <item x="0"/>
        <item x="37"/>
        <item x="62"/>
        <item x="20"/>
        <item x="68"/>
        <item x="82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5">
        <item x="0"/>
        <item x="1"/>
        <item x="2"/>
        <item h="1" x="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1"/>
  </rowFields>
  <rowItems count="11">
    <i>
      <x v="74"/>
    </i>
    <i>
      <x v="77"/>
    </i>
    <i>
      <x v="3"/>
    </i>
    <i>
      <x v="58"/>
    </i>
    <i>
      <x v="30"/>
    </i>
    <i>
      <x v="21"/>
    </i>
    <i>
      <x v="20"/>
    </i>
    <i>
      <x v="31"/>
    </i>
    <i>
      <x v="48"/>
    </i>
    <i>
      <x v="13"/>
    </i>
    <i t="grand">
      <x/>
    </i>
  </rowItems>
  <colFields count="1">
    <field x="11"/>
  </colFields>
  <colItems count="4">
    <i>
      <x/>
    </i>
    <i>
      <x v="1"/>
    </i>
    <i>
      <x v="2"/>
    </i>
    <i t="grand">
      <x/>
    </i>
  </colItems>
  <dataFields count="1">
    <dataField name="Sum of Sales Gross Revenue" fld="31" baseField="1" baseItem="0" numFmtId="41"/>
  </dataFields>
  <formats count="6">
    <format dxfId="5">
      <pivotArea field="1" type="button" dataOnly="0" labelOnly="1" outline="0" axis="axisRow" fieldPosition="0"/>
    </format>
    <format dxfId="4">
      <pivotArea dataOnly="0" labelOnly="1" outline="0" fieldPosition="0">
        <references count="1">
          <reference field="11" count="0"/>
        </references>
      </pivotArea>
    </format>
    <format dxfId="3">
      <pivotArea dataOnly="0" labelOnly="1" grandCol="1" outline="0" fieldPosition="0"/>
    </format>
    <format dxfId="2">
      <pivotArea field="1" type="button" dataOnly="0" labelOnly="1" outline="0" axis="axisRow" fieldPosition="0"/>
    </format>
    <format dxfId="1">
      <pivotArea dataOnly="0" labelOnly="1" outline="0" fieldPosition="0">
        <references count="1">
          <reference field="11" count="0"/>
        </references>
      </pivotArea>
    </format>
    <format dxfId="0">
      <pivotArea dataOnly="0" labelOnly="1" grandCol="1" outline="0" fieldPosition="0"/>
    </format>
  </formats>
  <pivotTableStyleInfo name="PivotStyleMedium9" showRowHeaders="1" showColHeaders="1" showRowStripes="0" showColStripes="0" showLastColumn="1"/>
  <filters count="1">
    <filter fld="1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2000000}" name="YTD Rebate Vlues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gridDropZones="1" multipleFieldFilters="0">
  <location ref="A86:E98" firstHeaderRow="1" firstDataRow="2" firstDataCol="1" rowPageCount="1" colPageCount="1"/>
  <pivotFields count="67">
    <pivotField compact="0" outline="0" showAll="0" defaultSubtotal="0">
      <items count="85">
        <item x="20"/>
        <item x="15"/>
        <item x="46"/>
        <item x="69"/>
        <item x="22"/>
        <item x="14"/>
        <item x="34"/>
        <item x="70"/>
        <item x="71"/>
        <item x="60"/>
        <item x="31"/>
        <item x="23"/>
        <item x="0"/>
        <item x="24"/>
        <item x="72"/>
        <item x="1"/>
        <item x="25"/>
        <item x="73"/>
        <item x="2"/>
        <item x="27"/>
        <item x="43"/>
        <item x="42"/>
        <item x="11"/>
        <item x="3"/>
        <item x="74"/>
        <item x="39"/>
        <item x="7"/>
        <item x="75"/>
        <item x="4"/>
        <item x="76"/>
        <item x="36"/>
        <item x="10"/>
        <item x="77"/>
        <item x="47"/>
        <item x="13"/>
        <item x="16"/>
        <item x="58"/>
        <item x="78"/>
        <item x="40"/>
        <item x="51"/>
        <item x="52"/>
        <item x="8"/>
        <item x="37"/>
        <item x="79"/>
        <item x="41"/>
        <item x="80"/>
        <item x="64"/>
        <item x="19"/>
        <item x="44"/>
        <item x="9"/>
        <item x="81"/>
        <item x="82"/>
        <item x="83"/>
        <item x="5"/>
        <item x="6"/>
        <item x="12"/>
        <item x="21"/>
        <item x="18"/>
        <item x="17"/>
        <item x="26"/>
        <item x="28"/>
        <item x="29"/>
        <item x="30"/>
        <item x="32"/>
        <item x="33"/>
        <item x="35"/>
        <item x="38"/>
        <item x="45"/>
        <item x="48"/>
        <item x="49"/>
        <item x="50"/>
        <item x="53"/>
        <item x="54"/>
        <item x="55"/>
        <item x="56"/>
        <item x="57"/>
        <item x="59"/>
        <item x="61"/>
        <item x="62"/>
        <item x="63"/>
        <item x="65"/>
        <item x="66"/>
        <item x="67"/>
        <item x="68"/>
        <item x="8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3">
        <item x="27"/>
        <item x="58"/>
        <item x="25"/>
        <item x="73"/>
        <item x="34"/>
        <item x="40"/>
        <item x="11"/>
        <item x="42"/>
        <item x="45"/>
        <item x="22"/>
        <item x="8"/>
        <item x="7"/>
        <item x="80"/>
        <item x="38"/>
        <item x="19"/>
        <item x="67"/>
        <item x="41"/>
        <item x="74"/>
        <item x="9"/>
        <item x="23"/>
        <item x="44"/>
        <item x="76"/>
        <item x="81"/>
        <item x="75"/>
        <item x="69"/>
        <item x="56"/>
        <item x="24"/>
        <item x="49"/>
        <item x="39"/>
        <item x="30"/>
        <item x="10"/>
        <item x="50"/>
        <item x="35"/>
        <item x="3"/>
        <item x="4"/>
        <item x="20"/>
        <item x="2"/>
        <item x="79"/>
        <item x="78"/>
        <item x="33"/>
        <item x="77"/>
        <item x="72"/>
        <item x="14"/>
        <item x="15"/>
        <item x="71"/>
        <item x="70"/>
        <item x="13"/>
        <item x="0"/>
        <item x="16"/>
        <item x="1"/>
        <item x="37"/>
        <item x="62"/>
        <item x="68"/>
        <item x="5"/>
        <item x="6"/>
        <item x="12"/>
        <item x="21"/>
        <item x="18"/>
        <item x="17"/>
        <item x="26"/>
        <item x="28"/>
        <item x="29"/>
        <item x="31"/>
        <item x="32"/>
        <item x="36"/>
        <item x="43"/>
        <item x="46"/>
        <item x="47"/>
        <item x="48"/>
        <item x="51"/>
        <item x="52"/>
        <item x="53"/>
        <item x="54"/>
        <item x="55"/>
        <item x="57"/>
        <item x="59"/>
        <item x="60"/>
        <item x="61"/>
        <item x="63"/>
        <item x="64"/>
        <item x="65"/>
        <item x="66"/>
        <item x="8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defaultSubtotal="0"/>
    <pivotField compact="0" outline="0" showAll="0" defaultSubtotal="0"/>
    <pivotField compact="0" outline="0" showAll="0" defaultSubtotal="0"/>
    <pivotField axis="axisCol" compact="0" outline="0" showAll="0" defaultSubtotal="0">
      <items count="4">
        <item x="0"/>
        <item x="1"/>
        <item x="2"/>
        <item x="3"/>
      </items>
    </pivotField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64" outline="0" showAll="0"/>
    <pivotField compact="0" numFmtId="164" outline="0" showAll="0"/>
    <pivotField compact="0" outline="0" showAll="0"/>
    <pivotField compact="0" outline="0" showAll="0"/>
    <pivotField compact="0" numFmtId="164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64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numFmtId="43" outline="0" showAll="0"/>
    <pivotField compact="0" outline="0" showAll="0"/>
    <pivotField compact="0" outline="0" showAll="0"/>
    <pivotField compact="0" numFmtId="43" outline="0" showAll="0"/>
    <pivotField compact="0" outline="0" showAll="0"/>
    <pivotField compact="0" outline="0" showAll="0" defaultSubtotal="0"/>
    <pivotField axis="axisPage" compact="0" outline="0" multipleItemSelectionAllowed="1" showAll="0">
      <items count="5">
        <item h="1" x="2"/>
        <item h="1" x="0"/>
        <item x="1"/>
        <item h="1" x="3"/>
        <item t="default"/>
      </items>
    </pivotField>
    <pivotField compact="0" outline="0" showAll="0" defaultSubtotal="0"/>
  </pivotFields>
  <rowFields count="1">
    <field x="1"/>
  </rowFields>
  <rowItems count="11">
    <i>
      <x v="8"/>
    </i>
    <i>
      <x v="10"/>
    </i>
    <i>
      <x v="11"/>
    </i>
    <i>
      <x v="34"/>
    </i>
    <i>
      <x v="35"/>
    </i>
    <i>
      <x v="36"/>
    </i>
    <i>
      <x v="37"/>
    </i>
    <i>
      <x v="38"/>
    </i>
    <i>
      <x v="46"/>
    </i>
    <i>
      <x v="63"/>
    </i>
    <i t="grand">
      <x/>
    </i>
  </rowItems>
  <colFields count="1">
    <field x="11"/>
  </colFields>
  <colItems count="4">
    <i>
      <x/>
    </i>
    <i>
      <x v="1"/>
    </i>
    <i>
      <x v="2"/>
    </i>
    <i t="grand">
      <x/>
    </i>
  </colItems>
  <pageFields count="1">
    <pageField fld="65" hier="-1"/>
  </pageFields>
  <dataFields count="1">
    <dataField name="Sum of Rebates" fld="59" baseField="1" baseItem="8" numFmtId="164"/>
  </dataFields>
  <formats count="14">
    <format dxfId="19">
      <pivotArea field="65" type="button" dataOnly="0" labelOnly="1" outline="0" axis="axisPage" fieldPosition="0"/>
    </format>
    <format dxfId="18">
      <pivotArea field="0" type="button" dataOnly="0" labelOnly="1" outline="0"/>
    </format>
    <format dxfId="17">
      <pivotArea dataOnly="0" labelOnly="1" grandRow="1" outline="0" fieldPosition="0"/>
    </format>
    <format dxfId="16">
      <pivotArea field="65" type="button" dataOnly="0" labelOnly="1" outline="0" axis="axisPage" fieldPosition="0"/>
    </format>
    <format dxfId="15">
      <pivotArea field="0" type="button" dataOnly="0" labelOnly="1" outline="0"/>
    </format>
    <format dxfId="14">
      <pivotArea dataOnly="0" labelOnly="1" grandRow="1" outline="0" fieldPosition="0"/>
    </format>
    <format dxfId="13">
      <pivotArea outline="0" fieldPosition="0">
        <references count="1">
          <reference field="4294967294" count="1">
            <x v="0"/>
          </reference>
        </references>
      </pivotArea>
    </format>
    <format dxfId="12">
      <pivotArea outline="0" collapsedLevelsAreSubtotals="1" fieldPosition="0"/>
    </format>
    <format dxfId="11">
      <pivotArea field="1" type="button" dataOnly="0" labelOnly="1" outline="0" axis="axisRow" fieldPosition="0"/>
    </format>
    <format dxfId="10">
      <pivotArea dataOnly="0" labelOnly="1" outline="0" fieldPosition="0">
        <references count="1">
          <reference field="11" count="3">
            <x v="0"/>
            <x v="1"/>
            <x v="2"/>
          </reference>
        </references>
      </pivotArea>
    </format>
    <format dxfId="9">
      <pivotArea dataOnly="0" labelOnly="1" grandCol="1" outline="0" fieldPosition="0"/>
    </format>
    <format dxfId="8">
      <pivotArea field="1" type="button" dataOnly="0" labelOnly="1" outline="0" axis="axisRow" fieldPosition="0"/>
    </format>
    <format dxfId="7">
      <pivotArea dataOnly="0" labelOnly="1" outline="0" fieldPosition="0">
        <references count="1">
          <reference field="11" count="3">
            <x v="0"/>
            <x v="1"/>
            <x v="2"/>
          </reference>
        </references>
      </pivotArea>
    </format>
    <format dxfId="6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Top Ten Sales Volume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gridDropZones="1" multipleFieldFilters="0">
  <location ref="A49:E61" firstHeaderRow="1" firstDataRow="2" firstDataCol="1"/>
  <pivotFields count="67">
    <pivotField compact="0" outline="0" showAll="0"/>
    <pivotField axis="axisRow" compact="0" outline="0" showAll="0" measureFilter="1" sortType="descending" defaultSubtotal="0">
      <items count="83">
        <item x="27"/>
        <item x="58"/>
        <item x="31"/>
        <item x="25"/>
        <item x="73"/>
        <item x="66"/>
        <item x="34"/>
        <item x="41"/>
        <item x="51"/>
        <item x="11"/>
        <item x="38"/>
        <item x="55"/>
        <item x="45"/>
        <item x="15"/>
        <item x="53"/>
        <item x="16"/>
        <item x="28"/>
        <item x="36"/>
        <item x="12"/>
        <item x="43"/>
        <item x="7"/>
        <item x="9"/>
        <item x="6"/>
        <item x="80"/>
        <item x="39"/>
        <item x="19"/>
        <item x="67"/>
        <item x="42"/>
        <item x="74"/>
        <item x="5"/>
        <item x="8"/>
        <item x="23"/>
        <item x="60"/>
        <item x="44"/>
        <item x="63"/>
        <item x="76"/>
        <item x="81"/>
        <item x="75"/>
        <item x="69"/>
        <item x="56"/>
        <item x="47"/>
        <item x="65"/>
        <item x="26"/>
        <item x="24"/>
        <item x="49"/>
        <item x="18"/>
        <item x="40"/>
        <item x="54"/>
        <item x="30"/>
        <item x="10"/>
        <item x="50"/>
        <item x="33"/>
        <item x="57"/>
        <item x="29"/>
        <item x="52"/>
        <item x="61"/>
        <item x="48"/>
        <item x="3"/>
        <item x="4"/>
        <item x="17"/>
        <item x="2"/>
        <item x="79"/>
        <item x="78"/>
        <item x="32"/>
        <item x="35"/>
        <item x="77"/>
        <item x="46"/>
        <item x="64"/>
        <item x="72"/>
        <item x="14"/>
        <item x="59"/>
        <item x="22"/>
        <item x="71"/>
        <item x="70"/>
        <item x="13"/>
        <item x="1"/>
        <item x="21"/>
        <item x="0"/>
        <item x="37"/>
        <item x="62"/>
        <item x="20"/>
        <item x="68"/>
        <item x="82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5">
        <item x="0"/>
        <item x="1"/>
        <item x="2"/>
        <item h="1" x="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1"/>
  </rowFields>
  <rowItems count="11">
    <i>
      <x v="74"/>
    </i>
    <i>
      <x v="77"/>
    </i>
    <i>
      <x v="3"/>
    </i>
    <i>
      <x v="58"/>
    </i>
    <i>
      <x v="30"/>
    </i>
    <i>
      <x v="31"/>
    </i>
    <i>
      <x v="21"/>
    </i>
    <i>
      <x v="48"/>
    </i>
    <i>
      <x v="20"/>
    </i>
    <i>
      <x v="13"/>
    </i>
    <i t="grand">
      <x/>
    </i>
  </rowItems>
  <colFields count="1">
    <field x="11"/>
  </colFields>
  <colItems count="4">
    <i>
      <x/>
    </i>
    <i>
      <x v="1"/>
    </i>
    <i>
      <x v="2"/>
    </i>
    <i t="grand">
      <x/>
    </i>
  </colItems>
  <dataFields count="1">
    <dataField name="Sum of Gross sales Volume" fld="30" baseField="1" baseItem="0" numFmtId="41"/>
  </dataFields>
  <formats count="6">
    <format dxfId="25">
      <pivotArea field="1" type="button" dataOnly="0" labelOnly="1" outline="0" axis="axisRow" fieldPosition="0"/>
    </format>
    <format dxfId="24">
      <pivotArea dataOnly="0" labelOnly="1" outline="0" fieldPosition="0">
        <references count="1">
          <reference field="11" count="0"/>
        </references>
      </pivotArea>
    </format>
    <format dxfId="23">
      <pivotArea dataOnly="0" labelOnly="1" grandCol="1" outline="0" fieldPosition="0"/>
    </format>
    <format dxfId="22">
      <pivotArea field="1" type="button" dataOnly="0" labelOnly="1" outline="0" axis="axisRow" fieldPosition="0"/>
    </format>
    <format dxfId="21">
      <pivotArea dataOnly="0" labelOnly="1" outline="0" fieldPosition="0">
        <references count="1">
          <reference field="11" count="0"/>
        </references>
      </pivotArea>
    </format>
    <format dxfId="20">
      <pivotArea dataOnly="0" labelOnly="1" grandCol="1" outline="0" fieldPosition="0"/>
    </format>
  </formats>
  <pivotTableStyleInfo name="PivotStyleMedium9" showRowHeaders="1" showColHeaders="1" showRowStripes="0" showColStripes="0" showLastColumn="1"/>
  <filters count="1">
    <filter fld="1" type="count" evalOrder="-1" id="1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workbookViewId="0">
      <selection activeCell="B4" sqref="B4"/>
    </sheetView>
  </sheetViews>
  <sheetFormatPr defaultRowHeight="15" x14ac:dyDescent="0.25"/>
  <cols>
    <col min="1" max="1" width="35.42578125" bestFit="1" customWidth="1"/>
    <col min="2" max="2" width="9.28515625" customWidth="1"/>
    <col min="3" max="3" width="19.5703125" bestFit="1" customWidth="1"/>
    <col min="4" max="4" width="14.42578125" bestFit="1" customWidth="1"/>
    <col min="5" max="5" width="11.28515625" customWidth="1"/>
    <col min="6" max="6" width="14.85546875" style="2" customWidth="1"/>
    <col min="7" max="7" width="35.42578125" customWidth="1"/>
    <col min="8" max="8" width="14.85546875" bestFit="1" customWidth="1"/>
  </cols>
  <sheetData>
    <row r="1" spans="1:6" x14ac:dyDescent="0.25">
      <c r="A1" s="24" t="e">
        <f>#REF!</f>
        <v>#REF!</v>
      </c>
    </row>
    <row r="3" spans="1:6" ht="15.75" x14ac:dyDescent="0.25">
      <c r="A3" s="30" t="s">
        <v>71</v>
      </c>
      <c r="B3" s="30"/>
      <c r="C3" s="30"/>
    </row>
    <row r="4" spans="1:6" s="15" customFormat="1" x14ac:dyDescent="0.25">
      <c r="A4" s="12" t="s">
        <v>67</v>
      </c>
      <c r="B4" s="12" t="s">
        <v>68</v>
      </c>
      <c r="C4" s="12" t="s">
        <v>69</v>
      </c>
      <c r="F4" s="14"/>
    </row>
    <row r="5" spans="1:6" x14ac:dyDescent="0.25">
      <c r="A5" s="4" t="s">
        <v>24</v>
      </c>
      <c r="B5" s="5" t="e">
        <f>SUMIFS(#REF!,#REF!,$A5,#REF!,"Gross Sales")/1000</f>
        <v>#REF!</v>
      </c>
      <c r="C5" s="5" t="e">
        <f>SUMIFS(#REF!,#REF!,$A5,#REF!,"Gross Sales")/1000</f>
        <v>#REF!</v>
      </c>
      <c r="D5" s="5"/>
    </row>
    <row r="6" spans="1:6" x14ac:dyDescent="0.25">
      <c r="A6" s="4" t="s">
        <v>70</v>
      </c>
      <c r="B6" s="5"/>
      <c r="C6" s="5" t="e">
        <f>#REF!</f>
        <v>#REF!</v>
      </c>
      <c r="D6" s="5"/>
    </row>
    <row r="7" spans="1:6" x14ac:dyDescent="0.25">
      <c r="A7" s="4" t="s">
        <v>27</v>
      </c>
      <c r="B7" s="5" t="e">
        <f>SUMIF(#REF!,$A7,#REF!)/1000</f>
        <v>#REF!</v>
      </c>
      <c r="C7" s="5" t="e">
        <f>SUMIF(#REF!,$A7,#REF!)/1000</f>
        <v>#REF!</v>
      </c>
      <c r="D7" s="5"/>
    </row>
    <row r="8" spans="1:6" x14ac:dyDescent="0.25">
      <c r="A8" s="4" t="s">
        <v>25</v>
      </c>
      <c r="B8" s="5" t="e">
        <f>SUMIF(#REF!,$A8,#REF!)/1000</f>
        <v>#REF!</v>
      </c>
      <c r="C8" s="5" t="e">
        <f>SUMIF(#REF!,$A8,#REF!)/1000</f>
        <v>#REF!</v>
      </c>
      <c r="D8" s="5"/>
    </row>
    <row r="9" spans="1:6" x14ac:dyDescent="0.25">
      <c r="A9" s="4" t="s">
        <v>26</v>
      </c>
      <c r="B9" s="5" t="e">
        <f>SUMIF(#REF!,$A9,#REF!)/1000</f>
        <v>#REF!</v>
      </c>
      <c r="C9" s="5" t="e">
        <f>SUMIF(#REF!,$A9,#REF!)/1000</f>
        <v>#REF!</v>
      </c>
      <c r="D9" s="5"/>
    </row>
    <row r="10" spans="1:6" x14ac:dyDescent="0.25">
      <c r="A10" s="4" t="s">
        <v>64</v>
      </c>
      <c r="B10" s="5">
        <v>0</v>
      </c>
      <c r="C10" s="5" t="e">
        <f>SUMIF(#REF!,"Y",#REF!)</f>
        <v>#REF!</v>
      </c>
      <c r="D10" s="5"/>
    </row>
    <row r="11" spans="1:6" ht="16.5" thickBot="1" x14ac:dyDescent="0.3">
      <c r="A11" s="6" t="s">
        <v>53</v>
      </c>
      <c r="B11" s="8" t="e">
        <f>SUM(B5:B10)</f>
        <v>#REF!</v>
      </c>
      <c r="C11" s="8" t="e">
        <f>SUM(C5:C10)</f>
        <v>#REF!</v>
      </c>
    </row>
    <row r="12" spans="1:6" x14ac:dyDescent="0.25">
      <c r="B12" s="19" t="e">
        <f>B11-#REF!</f>
        <v>#REF!</v>
      </c>
      <c r="C12" s="20" t="e">
        <f>C11-#REF!</f>
        <v>#REF!</v>
      </c>
    </row>
    <row r="13" spans="1:6" x14ac:dyDescent="0.25">
      <c r="A13" s="31" t="s">
        <v>66</v>
      </c>
      <c r="B13" s="31"/>
      <c r="C13" s="31"/>
      <c r="D13" s="31"/>
    </row>
    <row r="14" spans="1:6" x14ac:dyDescent="0.25">
      <c r="A14" s="7" t="s">
        <v>4</v>
      </c>
      <c r="B14" s="7" t="s">
        <v>5</v>
      </c>
      <c r="C14" s="7" t="s">
        <v>49</v>
      </c>
      <c r="D14" s="7" t="s">
        <v>6</v>
      </c>
    </row>
    <row r="15" spans="1:6" x14ac:dyDescent="0.25">
      <c r="A15" s="4" t="s">
        <v>46</v>
      </c>
      <c r="B15" s="5">
        <f>IFERROR(SUMIF(#REF!,$A15,#REF!),0)</f>
        <v>0</v>
      </c>
      <c r="C15" s="5">
        <f>IFERROR(SUMIF(#REF!,$A15,#REF!),0)</f>
        <v>0</v>
      </c>
      <c r="D15" s="5">
        <f>IFERROR(SUMIF(#REF!,$A15,#REF!),0)</f>
        <v>0</v>
      </c>
    </row>
    <row r="16" spans="1:6" x14ac:dyDescent="0.25">
      <c r="A16" s="4" t="s">
        <v>47</v>
      </c>
      <c r="B16" s="5">
        <f>IFERROR(SUMIF(#REF!,$A16,#REF!),0)</f>
        <v>0</v>
      </c>
      <c r="C16" s="5">
        <f>IFERROR(SUMIF(#REF!,$A16,#REF!),0)</f>
        <v>0</v>
      </c>
      <c r="D16" s="5">
        <f>IFERROR(SUMIF(#REF!,$A16,#REF!),0)</f>
        <v>0</v>
      </c>
    </row>
    <row r="17" spans="1:4" x14ac:dyDescent="0.25">
      <c r="A17" s="4" t="s">
        <v>48</v>
      </c>
      <c r="B17" s="5">
        <f>IFERROR(SUMIF(#REF!,$A17,#REF!),0)</f>
        <v>0</v>
      </c>
      <c r="C17" s="5">
        <f>IFERROR(SUMIF(#REF!,$A17,#REF!),0)</f>
        <v>0</v>
      </c>
      <c r="D17" s="5">
        <f>IFERROR(SUMIF(#REF!,$A17,#REF!),0)</f>
        <v>0</v>
      </c>
    </row>
    <row r="18" spans="1:4" ht="16.5" thickBot="1" x14ac:dyDescent="0.3">
      <c r="A18" s="6" t="s">
        <v>53</v>
      </c>
      <c r="B18" s="8">
        <f>SUM(B15:B17)</f>
        <v>0</v>
      </c>
      <c r="C18" s="8">
        <f>SUM(C15:C17)</f>
        <v>0</v>
      </c>
      <c r="D18" s="8">
        <f>SUM(D15:D17)</f>
        <v>0</v>
      </c>
    </row>
    <row r="19" spans="1:4" x14ac:dyDescent="0.25">
      <c r="B19" s="19" t="e">
        <f>#REF!-B18</f>
        <v>#REF!</v>
      </c>
      <c r="C19" s="20" t="e">
        <f>#REF!-C18</f>
        <v>#REF!</v>
      </c>
      <c r="D19" s="19" t="e">
        <f>#REF!-D18</f>
        <v>#REF!</v>
      </c>
    </row>
    <row r="20" spans="1:4" x14ac:dyDescent="0.25">
      <c r="A20" s="31" t="s">
        <v>66</v>
      </c>
      <c r="B20" s="31"/>
      <c r="C20" s="31"/>
      <c r="D20" s="31"/>
    </row>
    <row r="21" spans="1:4" x14ac:dyDescent="0.25">
      <c r="A21" s="7" t="s">
        <v>3</v>
      </c>
      <c r="B21" s="7" t="s">
        <v>5</v>
      </c>
      <c r="C21" s="7" t="s">
        <v>49</v>
      </c>
      <c r="D21" s="7" t="s">
        <v>6</v>
      </c>
    </row>
    <row r="22" spans="1:4" x14ac:dyDescent="0.25">
      <c r="A22" s="4" t="s">
        <v>28</v>
      </c>
      <c r="B22" s="5">
        <f>IFERROR(SUMIF(#REF!,$A22,#REF!),0)</f>
        <v>0</v>
      </c>
      <c r="C22" s="5">
        <f>IFERROR(SUMIF(#REF!,$A22,#REF!),0)</f>
        <v>0</v>
      </c>
      <c r="D22" s="5">
        <f>IFERROR(SUMIF(#REF!,$A22,#REF!),0)</f>
        <v>0</v>
      </c>
    </row>
    <row r="23" spans="1:4" x14ac:dyDescent="0.25">
      <c r="A23" s="4" t="s">
        <v>50</v>
      </c>
      <c r="B23" s="5">
        <f>IFERROR(SUMIF(#REF!,$A23,#REF!),0)</f>
        <v>0</v>
      </c>
      <c r="C23" s="5">
        <f>IFERROR(SUMIF(#REF!,$A23,#REF!),0)</f>
        <v>0</v>
      </c>
      <c r="D23" s="5">
        <f>IFERROR(SUMIF(#REF!,$A23,#REF!),0)</f>
        <v>0</v>
      </c>
    </row>
    <row r="24" spans="1:4" x14ac:dyDescent="0.25">
      <c r="A24" s="4" t="s">
        <v>31</v>
      </c>
      <c r="B24" s="5">
        <f>IFERROR(SUMIF(#REF!,$A24,#REF!),0)</f>
        <v>0</v>
      </c>
      <c r="C24" s="5">
        <f>IFERROR(SUMIF(#REF!,$A24,#REF!),0)</f>
        <v>0</v>
      </c>
      <c r="D24" s="5">
        <f>IFERROR(SUMIF(#REF!,$A24,#REF!),0)</f>
        <v>0</v>
      </c>
    </row>
    <row r="25" spans="1:4" ht="16.5" thickBot="1" x14ac:dyDescent="0.3">
      <c r="A25" s="6" t="s">
        <v>53</v>
      </c>
      <c r="B25" s="8">
        <f>SUM(B22:B24)</f>
        <v>0</v>
      </c>
      <c r="C25" s="8">
        <f>SUM(C22:C24)</f>
        <v>0</v>
      </c>
      <c r="D25" s="8">
        <f>SUM(D22:D24)</f>
        <v>0</v>
      </c>
    </row>
    <row r="26" spans="1:4" x14ac:dyDescent="0.25">
      <c r="B26" s="19" t="e">
        <f>#REF!-B25</f>
        <v>#REF!</v>
      </c>
      <c r="C26" s="19" t="e">
        <f>#REF!-C25</f>
        <v>#REF!</v>
      </c>
      <c r="D26" s="19" t="e">
        <f>#REF!-D25</f>
        <v>#REF!</v>
      </c>
    </row>
    <row r="27" spans="1:4" x14ac:dyDescent="0.25">
      <c r="A27" s="31" t="s">
        <v>66</v>
      </c>
      <c r="B27" s="31"/>
      <c r="C27" s="31"/>
      <c r="D27" s="31"/>
    </row>
    <row r="28" spans="1:4" x14ac:dyDescent="0.25">
      <c r="A28" s="7" t="s">
        <v>2</v>
      </c>
      <c r="B28" s="7" t="s">
        <v>5</v>
      </c>
      <c r="C28" s="7" t="s">
        <v>49</v>
      </c>
      <c r="D28" s="7" t="s">
        <v>6</v>
      </c>
    </row>
    <row r="29" spans="1:4" x14ac:dyDescent="0.25">
      <c r="A29" s="4" t="s">
        <v>9</v>
      </c>
      <c r="B29" s="5">
        <f>IFERROR(SUMIF(#REF!,$A29,#REF!),0)</f>
        <v>0</v>
      </c>
      <c r="C29" s="5">
        <f>IFERROR(SUMIF(#REF!,$A29,#REF!),0)</f>
        <v>0</v>
      </c>
      <c r="D29" s="5">
        <f>IFERROR(SUMIF(#REF!,$A29,#REF!),0)</f>
        <v>0</v>
      </c>
    </row>
    <row r="30" spans="1:4" x14ac:dyDescent="0.25">
      <c r="A30" s="4" t="s">
        <v>18</v>
      </c>
      <c r="B30" s="5">
        <f>IFERROR(SUMIF(#REF!,$A30,#REF!),0)</f>
        <v>0</v>
      </c>
      <c r="C30" s="5">
        <f>IFERROR(SUMIF(#REF!,$A30,#REF!),0)</f>
        <v>0</v>
      </c>
      <c r="D30" s="5">
        <f>IFERROR(SUMIF(#REF!,$A30,#REF!),0)</f>
        <v>0</v>
      </c>
    </row>
    <row r="31" spans="1:4" x14ac:dyDescent="0.25">
      <c r="A31" s="4" t="s">
        <v>11</v>
      </c>
      <c r="B31" s="5">
        <f>IFERROR(SUMIF(#REF!,$A31,#REF!),0)</f>
        <v>0</v>
      </c>
      <c r="C31" s="5">
        <f>IFERROR(SUMIF(#REF!,$A31,#REF!),0)</f>
        <v>0</v>
      </c>
      <c r="D31" s="5">
        <f>IFERROR(SUMIF(#REF!,$A31,#REF!),0)</f>
        <v>0</v>
      </c>
    </row>
    <row r="32" spans="1:4" x14ac:dyDescent="0.25">
      <c r="A32" s="4" t="s">
        <v>55</v>
      </c>
      <c r="B32" s="5">
        <f>IFERROR(SUMIF(#REF!,$A32,#REF!),0)</f>
        <v>0</v>
      </c>
      <c r="C32" s="5">
        <f>IFERROR(SUMIF(#REF!,$A32,#REF!),0)</f>
        <v>0</v>
      </c>
      <c r="D32" s="5">
        <f>IFERROR(SUMIF(#REF!,$A32,#REF!),0)</f>
        <v>0</v>
      </c>
    </row>
    <row r="33" spans="1:4" x14ac:dyDescent="0.25">
      <c r="A33" s="4" t="s">
        <v>54</v>
      </c>
      <c r="B33" s="5">
        <f>IFERROR(SUMIF(#REF!,$A33,#REF!),0)</f>
        <v>0</v>
      </c>
      <c r="C33" s="5">
        <f>IFERROR(SUMIF(#REF!,$A33,#REF!),0)</f>
        <v>0</v>
      </c>
      <c r="D33" s="5">
        <f>IFERROR(SUMIF(#REF!,$A33,#REF!),0)</f>
        <v>0</v>
      </c>
    </row>
    <row r="34" spans="1:4" ht="16.5" thickBot="1" x14ac:dyDescent="0.3">
      <c r="A34" s="6" t="s">
        <v>53</v>
      </c>
      <c r="B34" s="8">
        <f>SUM(B29:B33)</f>
        <v>0</v>
      </c>
      <c r="C34" s="8">
        <f>SUM(C29:C33)</f>
        <v>0</v>
      </c>
      <c r="D34" s="8">
        <f>SUM(D29:D33)</f>
        <v>0</v>
      </c>
    </row>
    <row r="35" spans="1:4" x14ac:dyDescent="0.25">
      <c r="B35" s="19" t="e">
        <f>#REF!-B34</f>
        <v>#REF!</v>
      </c>
      <c r="C35" s="19" t="e">
        <f>#REF!-C34</f>
        <v>#REF!</v>
      </c>
      <c r="D35" s="19" t="e">
        <f>#REF!-D34</f>
        <v>#REF!</v>
      </c>
    </row>
    <row r="36" spans="1:4" ht="15.75" x14ac:dyDescent="0.25">
      <c r="A36" s="30" t="s">
        <v>72</v>
      </c>
      <c r="B36" s="30"/>
      <c r="C36" s="9"/>
      <c r="D36" s="10"/>
    </row>
    <row r="37" spans="1:4" x14ac:dyDescent="0.25">
      <c r="A37" s="16" t="s">
        <v>33</v>
      </c>
      <c r="B37" s="17" t="e">
        <f>SUMIFS(#REF!,#REF!,$A37,#REF!,"Grade A",#REF!,"Gross Sales")/1000</f>
        <v>#REF!</v>
      </c>
      <c r="C37" s="9"/>
      <c r="D37" s="10"/>
    </row>
    <row r="38" spans="1:4" x14ac:dyDescent="0.25">
      <c r="A38" s="16" t="s">
        <v>30</v>
      </c>
      <c r="B38" s="17" t="e">
        <f>SUMIFS(#REF!,#REF!,$A38,#REF!,"Grade A",#REF!,"Gross Sales")/1000</f>
        <v>#REF!</v>
      </c>
      <c r="C38" s="9"/>
      <c r="D38" s="10"/>
    </row>
    <row r="39" spans="1:4" x14ac:dyDescent="0.25">
      <c r="A39" s="16" t="s">
        <v>32</v>
      </c>
      <c r="B39" s="17" t="e">
        <f>SUMIFS(#REF!,#REF!,$A39,#REF!,"Grade A",#REF!,"Gross Sales")/1000</f>
        <v>#REF!</v>
      </c>
      <c r="C39" s="9"/>
      <c r="D39" s="10"/>
    </row>
    <row r="40" spans="1:4" x14ac:dyDescent="0.25">
      <c r="A40" s="16" t="s">
        <v>73</v>
      </c>
      <c r="B40" s="17" t="e">
        <f>SUMIFS(#REF!,#REF!,$A40,#REF!,"Grade A",#REF!,"Gross Sales")/1000</f>
        <v>#REF!</v>
      </c>
      <c r="C40" s="9"/>
      <c r="D40" s="10"/>
    </row>
    <row r="41" spans="1:4" x14ac:dyDescent="0.25">
      <c r="A41" s="16" t="s">
        <v>8</v>
      </c>
      <c r="B41" s="17" t="e">
        <f>SUMIFS(#REF!,#REF!,$A41,#REF!,"Grade A",#REF!,"Gross Sales")/1000</f>
        <v>#REF!</v>
      </c>
      <c r="C41" s="9"/>
      <c r="D41" s="10"/>
    </row>
    <row r="42" spans="1:4" x14ac:dyDescent="0.25">
      <c r="B42" s="9"/>
      <c r="C42" s="9"/>
      <c r="D42" s="10"/>
    </row>
    <row r="43" spans="1:4" x14ac:dyDescent="0.25">
      <c r="A43" s="31" t="s">
        <v>63</v>
      </c>
      <c r="B43" s="31"/>
      <c r="C43" s="31"/>
      <c r="D43" s="31"/>
    </row>
    <row r="44" spans="1:4" x14ac:dyDescent="0.25">
      <c r="A44" s="7" t="s">
        <v>58</v>
      </c>
      <c r="B44" s="12" t="s">
        <v>60</v>
      </c>
      <c r="C44" s="12" t="s">
        <v>77</v>
      </c>
      <c r="D44" s="7" t="s">
        <v>78</v>
      </c>
    </row>
    <row r="45" spans="1:4" x14ac:dyDescent="0.25">
      <c r="A45" s="4" t="s">
        <v>58</v>
      </c>
      <c r="B45" s="21" t="e">
        <f>SUMPRODUCT((#REF!="Y")*(#REF!&lt;&gt;"")*(1/COUNTIF(#REF!,#REF!&amp;"")))</f>
        <v>#REF!</v>
      </c>
      <c r="C45" s="5">
        <f>IFERROR(SUMIF(#REF!,"Y",#REF!),0)</f>
        <v>0</v>
      </c>
      <c r="D45" s="5">
        <f>IFERROR(SUMIF(#REF!,"Y",#REF!),0)</f>
        <v>0</v>
      </c>
    </row>
    <row r="46" spans="1:4" x14ac:dyDescent="0.25">
      <c r="A46" s="4" t="s">
        <v>59</v>
      </c>
      <c r="B46" s="5" t="e">
        <f>SUMPRODUCT((#REF!="N")*(#REF!&lt;&gt;"")*(1/COUNTIF(#REF!,#REF!&amp;"")))</f>
        <v>#REF!</v>
      </c>
      <c r="C46" s="5">
        <f>IFERROR(SUMIF(#REF!,"N",#REF!),0)</f>
        <v>0</v>
      </c>
      <c r="D46" s="5">
        <f>IFERROR(SUMIF(#REF!,"N",#REF!),0)</f>
        <v>0</v>
      </c>
    </row>
    <row r="47" spans="1:4" ht="16.5" thickBot="1" x14ac:dyDescent="0.3">
      <c r="A47" s="6" t="s">
        <v>53</v>
      </c>
      <c r="B47" s="8" t="e">
        <f>SUM(B45:B46)</f>
        <v>#REF!</v>
      </c>
      <c r="C47" s="8">
        <f>SUM(C45:C46)</f>
        <v>0</v>
      </c>
      <c r="D47" s="8">
        <f>SUM(D45:D46)</f>
        <v>0</v>
      </c>
    </row>
    <row r="48" spans="1:4" x14ac:dyDescent="0.25">
      <c r="B48" s="19" t="e">
        <f>SUMPRODUCT((#REF!&lt;&gt;"")*(1/COUNTIF(#REF!,#REF!&amp;"")))-B47</f>
        <v>#REF!</v>
      </c>
      <c r="C48" s="19" t="e">
        <f>#REF!-C47</f>
        <v>#REF!</v>
      </c>
      <c r="D48" s="19" t="e">
        <f>#REF!-D47</f>
        <v>#REF!</v>
      </c>
    </row>
    <row r="49" spans="1:6" x14ac:dyDescent="0.25">
      <c r="A49" t="s">
        <v>65</v>
      </c>
      <c r="B49" t="s">
        <v>75</v>
      </c>
    </row>
    <row r="50" spans="1:6" s="15" customFormat="1" x14ac:dyDescent="0.25">
      <c r="A50" s="15" t="s">
        <v>1</v>
      </c>
      <c r="B50" s="15" t="s">
        <v>34</v>
      </c>
      <c r="C50" s="15" t="s">
        <v>35</v>
      </c>
      <c r="D50" s="15" t="s">
        <v>36</v>
      </c>
      <c r="E50" s="15" t="s">
        <v>61</v>
      </c>
      <c r="F50" s="14"/>
    </row>
    <row r="51" spans="1:6" x14ac:dyDescent="0.25">
      <c r="A51" t="s">
        <v>17</v>
      </c>
      <c r="B51" s="18">
        <v>672.81759999999997</v>
      </c>
      <c r="C51" s="18">
        <v>600.10369999999989</v>
      </c>
      <c r="D51" s="18">
        <v>981.69999999999993</v>
      </c>
      <c r="E51" s="18">
        <v>2254.6212999999998</v>
      </c>
    </row>
    <row r="52" spans="1:6" x14ac:dyDescent="0.25">
      <c r="A52" t="s">
        <v>10</v>
      </c>
      <c r="B52" s="18">
        <v>481.54200000000009</v>
      </c>
      <c r="C52" s="18">
        <v>802.54190000000006</v>
      </c>
      <c r="D52" s="18">
        <v>487.15999999999985</v>
      </c>
      <c r="E52" s="18">
        <v>1771.2438999999999</v>
      </c>
    </row>
    <row r="53" spans="1:6" x14ac:dyDescent="0.25">
      <c r="A53" t="s">
        <v>19</v>
      </c>
      <c r="B53" s="18">
        <v>434.97569999999996</v>
      </c>
      <c r="C53" s="18">
        <v>617.10649999999998</v>
      </c>
      <c r="D53" s="18">
        <v>238.5</v>
      </c>
      <c r="E53" s="18">
        <v>1290.5821999999998</v>
      </c>
    </row>
    <row r="54" spans="1:6" x14ac:dyDescent="0.25">
      <c r="A54" t="s">
        <v>12</v>
      </c>
      <c r="B54" s="18">
        <v>199.88120000000004</v>
      </c>
      <c r="C54" s="18">
        <v>49.827500000000008</v>
      </c>
      <c r="D54" s="18">
        <v>269.23</v>
      </c>
      <c r="E54" s="18">
        <v>518.93870000000004</v>
      </c>
    </row>
    <row r="55" spans="1:6" x14ac:dyDescent="0.25">
      <c r="A55" t="s">
        <v>16</v>
      </c>
      <c r="B55" s="18">
        <v>80.335200000000015</v>
      </c>
      <c r="C55" s="18">
        <v>129.5419</v>
      </c>
      <c r="D55" s="18">
        <v>264.25999999999993</v>
      </c>
      <c r="E55" s="18">
        <v>474.13709999999992</v>
      </c>
    </row>
    <row r="56" spans="1:6" x14ac:dyDescent="0.25">
      <c r="A56" t="s">
        <v>22</v>
      </c>
      <c r="B56" s="18">
        <v>170.37519999999998</v>
      </c>
      <c r="C56" s="18">
        <v>43.169600000000003</v>
      </c>
      <c r="D56" s="18">
        <v>128.51000000000002</v>
      </c>
      <c r="E56" s="18">
        <v>342.0548</v>
      </c>
    </row>
    <row r="57" spans="1:6" x14ac:dyDescent="0.25">
      <c r="A57" t="s">
        <v>13</v>
      </c>
      <c r="B57" s="18">
        <v>133.459</v>
      </c>
      <c r="C57" s="18">
        <v>85.314000000000007</v>
      </c>
      <c r="D57" s="18">
        <v>110.98000000000002</v>
      </c>
      <c r="E57" s="18">
        <v>329.75300000000004</v>
      </c>
    </row>
    <row r="58" spans="1:6" x14ac:dyDescent="0.25">
      <c r="A58" t="s">
        <v>21</v>
      </c>
      <c r="B58" s="18">
        <v>107.5116</v>
      </c>
      <c r="C58" s="18">
        <v>86.797300000000007</v>
      </c>
      <c r="D58" s="18">
        <v>128.63</v>
      </c>
      <c r="E58" s="18">
        <v>322.93889999999999</v>
      </c>
    </row>
    <row r="59" spans="1:6" x14ac:dyDescent="0.25">
      <c r="A59" t="s">
        <v>15</v>
      </c>
      <c r="B59" s="18">
        <v>165.67959999999999</v>
      </c>
      <c r="C59" s="18">
        <v>36.5991</v>
      </c>
      <c r="D59" s="18">
        <v>110.77000000000002</v>
      </c>
      <c r="E59" s="18">
        <v>313.0487</v>
      </c>
    </row>
    <row r="60" spans="1:6" x14ac:dyDescent="0.25">
      <c r="A60" t="s">
        <v>23</v>
      </c>
      <c r="B60" s="18">
        <v>264.81700000000001</v>
      </c>
      <c r="C60" s="18">
        <v>45.148899999999998</v>
      </c>
      <c r="D60" s="18"/>
      <c r="E60" s="18">
        <v>309.96590000000003</v>
      </c>
    </row>
    <row r="61" spans="1:6" x14ac:dyDescent="0.25">
      <c r="A61" t="s">
        <v>61</v>
      </c>
      <c r="B61" s="18">
        <v>2711.3941</v>
      </c>
      <c r="C61" s="18">
        <v>2496.1504</v>
      </c>
      <c r="D61" s="18">
        <v>2719.74</v>
      </c>
      <c r="E61" s="18">
        <v>7927.2844999999998</v>
      </c>
    </row>
    <row r="62" spans="1:6" x14ac:dyDescent="0.25">
      <c r="B62" s="9"/>
      <c r="C62" s="9"/>
      <c r="D62" s="9"/>
    </row>
    <row r="63" spans="1:6" x14ac:dyDescent="0.25">
      <c r="A63" t="s">
        <v>74</v>
      </c>
      <c r="B63" t="s">
        <v>75</v>
      </c>
    </row>
    <row r="64" spans="1:6" s="15" customFormat="1" x14ac:dyDescent="0.25">
      <c r="A64" s="15" t="s">
        <v>1</v>
      </c>
      <c r="B64" s="15" t="s">
        <v>34</v>
      </c>
      <c r="C64" s="15" t="s">
        <v>35</v>
      </c>
      <c r="D64" s="15" t="s">
        <v>36</v>
      </c>
      <c r="E64" s="15" t="s">
        <v>61</v>
      </c>
      <c r="F64" s="14"/>
    </row>
    <row r="65" spans="1:6" x14ac:dyDescent="0.25">
      <c r="A65" t="s">
        <v>17</v>
      </c>
      <c r="B65" s="18">
        <v>19779.617449999998</v>
      </c>
      <c r="C65" s="18">
        <v>15682.03429</v>
      </c>
      <c r="D65" s="18">
        <v>26626.91131</v>
      </c>
      <c r="E65" s="18">
        <v>62088.563049999997</v>
      </c>
    </row>
    <row r="66" spans="1:6" x14ac:dyDescent="0.25">
      <c r="A66" t="s">
        <v>10</v>
      </c>
      <c r="B66" s="18">
        <v>12778.12167</v>
      </c>
      <c r="C66" s="18">
        <v>20902.549880000068</v>
      </c>
      <c r="D66" s="18">
        <v>12980.942039999998</v>
      </c>
      <c r="E66" s="18">
        <v>46661.613590000066</v>
      </c>
    </row>
    <row r="67" spans="1:6" x14ac:dyDescent="0.25">
      <c r="A67" t="s">
        <v>19</v>
      </c>
      <c r="B67" s="18">
        <v>11006.276820000001</v>
      </c>
      <c r="C67" s="18">
        <v>15999.533600000001</v>
      </c>
      <c r="D67" s="18">
        <v>6105.8899400000009</v>
      </c>
      <c r="E67" s="18">
        <v>33111.700360000003</v>
      </c>
    </row>
    <row r="68" spans="1:6" x14ac:dyDescent="0.25">
      <c r="A68" t="s">
        <v>12</v>
      </c>
      <c r="B68" s="18">
        <v>6122.2594100000006</v>
      </c>
      <c r="C68" s="18">
        <v>1573.5263600000001</v>
      </c>
      <c r="D68" s="18">
        <v>8003.2714700000006</v>
      </c>
      <c r="E68" s="18">
        <v>15699.057240000002</v>
      </c>
    </row>
    <row r="69" spans="1:6" x14ac:dyDescent="0.25">
      <c r="A69" t="s">
        <v>16</v>
      </c>
      <c r="B69" s="18">
        <v>2409.1120699999997</v>
      </c>
      <c r="C69" s="18">
        <v>3873.4399800000001</v>
      </c>
      <c r="D69" s="18">
        <v>7497.2627500000026</v>
      </c>
      <c r="E69" s="18">
        <v>13779.814800000004</v>
      </c>
    </row>
    <row r="70" spans="1:6" x14ac:dyDescent="0.25">
      <c r="A70" t="s">
        <v>13</v>
      </c>
      <c r="B70" s="18">
        <v>4020.1453799999999</v>
      </c>
      <c r="C70" s="18">
        <v>2679.4397300000001</v>
      </c>
      <c r="D70" s="18">
        <v>3352.2676999999999</v>
      </c>
      <c r="E70" s="18">
        <v>10051.85281</v>
      </c>
    </row>
    <row r="71" spans="1:6" x14ac:dyDescent="0.25">
      <c r="A71" t="s">
        <v>15</v>
      </c>
      <c r="B71" s="18">
        <v>5196.6764999999996</v>
      </c>
      <c r="C71" s="18">
        <v>1091.6637000000001</v>
      </c>
      <c r="D71" s="18">
        <v>3449.0581000000002</v>
      </c>
      <c r="E71" s="18">
        <v>9737.3983000000007</v>
      </c>
    </row>
    <row r="72" spans="1:6" x14ac:dyDescent="0.25">
      <c r="A72" t="s">
        <v>22</v>
      </c>
      <c r="B72" s="18">
        <v>4234.9266400000006</v>
      </c>
      <c r="C72" s="18">
        <v>1056.81457</v>
      </c>
      <c r="D72" s="18">
        <v>3262.17884</v>
      </c>
      <c r="E72" s="18">
        <v>8553.9200500000006</v>
      </c>
    </row>
    <row r="73" spans="1:6" x14ac:dyDescent="0.25">
      <c r="A73" t="s">
        <v>21</v>
      </c>
      <c r="B73" s="18">
        <v>2737.6288300000001</v>
      </c>
      <c r="C73" s="18">
        <v>2140.6362300000001</v>
      </c>
      <c r="D73" s="18">
        <v>3169.3731299999999</v>
      </c>
      <c r="E73" s="18">
        <v>8047.6381899999997</v>
      </c>
    </row>
    <row r="74" spans="1:6" x14ac:dyDescent="0.25">
      <c r="A74" t="s">
        <v>23</v>
      </c>
      <c r="B74" s="18">
        <v>6592.1429699999999</v>
      </c>
      <c r="C74" s="18">
        <v>1105.2916399999999</v>
      </c>
      <c r="D74" s="18"/>
      <c r="E74" s="18">
        <v>7697.4346100000002</v>
      </c>
    </row>
    <row r="75" spans="1:6" x14ac:dyDescent="0.25">
      <c r="A75" t="s">
        <v>61</v>
      </c>
      <c r="B75" s="18">
        <v>74876.907739999995</v>
      </c>
      <c r="C75" s="18">
        <v>66104.929980000059</v>
      </c>
      <c r="D75" s="18">
        <v>74447.155280000006</v>
      </c>
      <c r="E75" s="18">
        <v>215428.99300000007</v>
      </c>
    </row>
    <row r="76" spans="1:6" x14ac:dyDescent="0.25">
      <c r="B76" s="9"/>
      <c r="C76" s="9"/>
      <c r="D76" s="9"/>
    </row>
    <row r="77" spans="1:6" x14ac:dyDescent="0.25">
      <c r="A77" s="29" t="s">
        <v>64</v>
      </c>
      <c r="B77" s="29"/>
      <c r="C77" s="29"/>
      <c r="D77" s="29"/>
      <c r="E77" s="29"/>
      <c r="F77" s="29"/>
    </row>
    <row r="78" spans="1:6" x14ac:dyDescent="0.25">
      <c r="A78" s="7" t="s">
        <v>4</v>
      </c>
      <c r="B78" s="12" t="s">
        <v>64</v>
      </c>
    </row>
    <row r="79" spans="1:6" x14ac:dyDescent="0.25">
      <c r="A79" s="4" t="s">
        <v>47</v>
      </c>
      <c r="B79" s="5">
        <f>IFERROR(-SUMIF(#REF!,$A79,#REF!),0)</f>
        <v>0</v>
      </c>
    </row>
    <row r="80" spans="1:6" x14ac:dyDescent="0.25">
      <c r="A80" s="4" t="s">
        <v>46</v>
      </c>
      <c r="B80" s="5">
        <f>IFERROR(-SUMIF(#REF!,$A80,#REF!),0)</f>
        <v>0</v>
      </c>
    </row>
    <row r="81" spans="1:6" x14ac:dyDescent="0.25">
      <c r="A81" s="4" t="s">
        <v>48</v>
      </c>
      <c r="B81" s="5">
        <f>IFERROR(-SUMIF(#REF!,$A81,#REF!),0)</f>
        <v>0</v>
      </c>
    </row>
    <row r="82" spans="1:6" ht="16.5" thickBot="1" x14ac:dyDescent="0.3">
      <c r="A82" s="6" t="s">
        <v>53</v>
      </c>
      <c r="B82" s="8">
        <f>SUM(B79:B81)</f>
        <v>0</v>
      </c>
    </row>
    <row r="83" spans="1:6" x14ac:dyDescent="0.25">
      <c r="B83" s="19" t="e">
        <f>#REF!+B82</f>
        <v>#REF!</v>
      </c>
    </row>
    <row r="84" spans="1:6" x14ac:dyDescent="0.25">
      <c r="A84" s="13" t="s">
        <v>58</v>
      </c>
      <c r="B84" t="s">
        <v>56</v>
      </c>
      <c r="C84" s="2"/>
    </row>
    <row r="85" spans="1:6" x14ac:dyDescent="0.25">
      <c r="A85" s="23" t="e">
        <f>SUMPRODUCT(('CM YTD'!#REF!&lt;&gt;0)*('CM YTD'!$A$3:$A$1048576&lt;&gt;"")*(1/COUNTIF('CM YTD'!$A$3:$A$1048576,'CM YTD'!$A$3:$A$1048576&amp;"")))</f>
        <v>#REF!</v>
      </c>
      <c r="B85" s="2"/>
      <c r="C85" s="2"/>
    </row>
    <row r="86" spans="1:6" x14ac:dyDescent="0.25">
      <c r="A86" t="s">
        <v>62</v>
      </c>
      <c r="B86" t="s">
        <v>75</v>
      </c>
    </row>
    <row r="87" spans="1:6" s="15" customFormat="1" x14ac:dyDescent="0.25">
      <c r="A87" s="15" t="s">
        <v>1</v>
      </c>
      <c r="B87" s="15" t="s">
        <v>34</v>
      </c>
      <c r="C87" s="15" t="s">
        <v>35</v>
      </c>
      <c r="D87" s="15" t="s">
        <v>36</v>
      </c>
      <c r="E87" s="15" t="s">
        <v>61</v>
      </c>
      <c r="F87" s="14"/>
    </row>
    <row r="88" spans="1:6" x14ac:dyDescent="0.25">
      <c r="A88" t="s">
        <v>14</v>
      </c>
      <c r="B88" s="9"/>
      <c r="C88" s="9">
        <v>-9.6197662669725563</v>
      </c>
      <c r="D88" s="9">
        <v>-9.2442356394928904</v>
      </c>
      <c r="E88" s="9">
        <v>-18.864001906465447</v>
      </c>
    </row>
    <row r="89" spans="1:6" x14ac:dyDescent="0.25">
      <c r="A89" t="s">
        <v>15</v>
      </c>
      <c r="B89" s="9">
        <v>-104.53938123219773</v>
      </c>
      <c r="C89" s="9">
        <v>-18.357257513195982</v>
      </c>
      <c r="D89" s="9">
        <v>-59.700584530594988</v>
      </c>
      <c r="E89" s="9">
        <v>-182.59722327598871</v>
      </c>
    </row>
    <row r="90" spans="1:6" x14ac:dyDescent="0.25">
      <c r="A90" t="s">
        <v>13</v>
      </c>
      <c r="B90" s="9">
        <v>-78.964850792781192</v>
      </c>
      <c r="C90" s="9">
        <v>-45.757616223052274</v>
      </c>
      <c r="D90" s="9">
        <v>-56.732915521468172</v>
      </c>
      <c r="E90" s="9">
        <v>-181.45538253730166</v>
      </c>
    </row>
    <row r="91" spans="1:6" x14ac:dyDescent="0.25">
      <c r="A91" t="s">
        <v>12</v>
      </c>
      <c r="B91" s="9">
        <v>-88.650887593481627</v>
      </c>
      <c r="C91" s="9">
        <v>-24.097978738230481</v>
      </c>
      <c r="D91" s="9">
        <v>-126.22243150222842</v>
      </c>
      <c r="E91" s="9">
        <v>-238.97129783394053</v>
      </c>
    </row>
    <row r="92" spans="1:6" x14ac:dyDescent="0.25">
      <c r="A92" t="s">
        <v>20</v>
      </c>
      <c r="B92" s="9">
        <v>-10.690396502485008</v>
      </c>
      <c r="C92" s="9">
        <v>-10.443258748265706</v>
      </c>
      <c r="D92" s="9">
        <v>-10.384694919257928</v>
      </c>
      <c r="E92" s="9">
        <v>-31.518350170008642</v>
      </c>
    </row>
    <row r="93" spans="1:6" x14ac:dyDescent="0.25">
      <c r="A93" t="s">
        <v>29</v>
      </c>
      <c r="B93" s="9">
        <v>-5.685702722916421</v>
      </c>
      <c r="C93" s="9"/>
      <c r="D93" s="9">
        <v>-5.4253171832970484</v>
      </c>
      <c r="E93" s="9">
        <v>-11.111019906213469</v>
      </c>
    </row>
    <row r="94" spans="1:6" x14ac:dyDescent="0.25">
      <c r="A94" t="s">
        <v>51</v>
      </c>
      <c r="B94" s="9"/>
      <c r="C94" s="9"/>
      <c r="D94" s="9">
        <v>-11.311509955877412</v>
      </c>
      <c r="E94" s="9">
        <v>-11.311509955877412</v>
      </c>
    </row>
    <row r="95" spans="1:6" x14ac:dyDescent="0.25">
      <c r="A95" t="s">
        <v>52</v>
      </c>
      <c r="B95" s="9"/>
      <c r="C95" s="9"/>
      <c r="D95" s="9">
        <v>-4.988781703964329</v>
      </c>
      <c r="E95" s="9">
        <v>-4.988781703964329</v>
      </c>
    </row>
    <row r="96" spans="1:6" x14ac:dyDescent="0.25">
      <c r="A96" t="s">
        <v>17</v>
      </c>
      <c r="B96" s="9">
        <v>-432.85099639367962</v>
      </c>
      <c r="C96" s="9">
        <v>-415.27303087883541</v>
      </c>
      <c r="D96" s="9">
        <v>-436.01252904381874</v>
      </c>
      <c r="E96" s="9">
        <v>-1284.1365563163338</v>
      </c>
    </row>
    <row r="97" spans="1:5" x14ac:dyDescent="0.25">
      <c r="A97" t="s">
        <v>76</v>
      </c>
      <c r="B97" s="9">
        <v>-34.173784762458119</v>
      </c>
      <c r="C97" s="9">
        <v>-26.559091631447622</v>
      </c>
      <c r="D97" s="9"/>
      <c r="E97" s="9">
        <v>-60.732876393905741</v>
      </c>
    </row>
    <row r="98" spans="1:5" x14ac:dyDescent="0.25">
      <c r="A98" s="13" t="s">
        <v>61</v>
      </c>
      <c r="B98" s="9">
        <v>-755.5559999999997</v>
      </c>
      <c r="C98" s="9">
        <v>-550.10800000000006</v>
      </c>
      <c r="D98" s="9">
        <v>-720.02299999999991</v>
      </c>
      <c r="E98" s="9">
        <v>-2025.6869999999999</v>
      </c>
    </row>
    <row r="100" spans="1:5" x14ac:dyDescent="0.25">
      <c r="A100" s="22"/>
      <c r="B100" s="5"/>
    </row>
  </sheetData>
  <mergeCells count="7">
    <mergeCell ref="A77:F77"/>
    <mergeCell ref="A3:C3"/>
    <mergeCell ref="A13:D13"/>
    <mergeCell ref="A20:D20"/>
    <mergeCell ref="A27:D27"/>
    <mergeCell ref="A36:B36"/>
    <mergeCell ref="A43:D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53"/>
  <sheetViews>
    <sheetView tabSelected="1" workbookViewId="0">
      <selection activeCell="E6" sqref="E6"/>
    </sheetView>
  </sheetViews>
  <sheetFormatPr defaultRowHeight="15" x14ac:dyDescent="0.25"/>
  <cols>
    <col min="1" max="1" width="9.140625" style="28" customWidth="1"/>
    <col min="2" max="2" width="6" style="25" bestFit="1" customWidth="1"/>
    <col min="3" max="3" width="12.5703125" style="25" bestFit="1" customWidth="1"/>
  </cols>
  <sheetData>
    <row r="1" spans="1:10" s="1" customFormat="1" ht="41.25" customHeight="1" x14ac:dyDescent="0.25">
      <c r="A1" s="27" t="s">
        <v>0</v>
      </c>
      <c r="B1" s="3" t="s">
        <v>75</v>
      </c>
      <c r="C1" s="33" t="s">
        <v>83</v>
      </c>
      <c r="D1"/>
      <c r="E1"/>
      <c r="F1"/>
      <c r="G1"/>
      <c r="H1"/>
      <c r="I1"/>
      <c r="J1"/>
    </row>
    <row r="2" spans="1:10" x14ac:dyDescent="0.25">
      <c r="A2" s="28">
        <v>3176</v>
      </c>
      <c r="B2" s="25" t="s">
        <v>34</v>
      </c>
      <c r="C2" s="25" t="s">
        <v>57</v>
      </c>
    </row>
    <row r="3" spans="1:10" x14ac:dyDescent="0.25">
      <c r="A3" s="28">
        <v>3425</v>
      </c>
      <c r="B3" s="25" t="s">
        <v>34</v>
      </c>
      <c r="C3" s="25" t="s">
        <v>57</v>
      </c>
    </row>
    <row r="4" spans="1:10" x14ac:dyDescent="0.25">
      <c r="A4" s="28">
        <v>3950</v>
      </c>
      <c r="B4" s="25" t="s">
        <v>34</v>
      </c>
      <c r="C4" s="25" t="s">
        <v>56</v>
      </c>
    </row>
    <row r="5" spans="1:10" x14ac:dyDescent="0.25">
      <c r="A5" s="28">
        <v>3425</v>
      </c>
      <c r="B5" s="25" t="s">
        <v>34</v>
      </c>
      <c r="C5" s="25" t="s">
        <v>57</v>
      </c>
    </row>
    <row r="6" spans="1:10" x14ac:dyDescent="0.25">
      <c r="A6" s="28">
        <v>3425</v>
      </c>
      <c r="B6" s="25" t="s">
        <v>34</v>
      </c>
      <c r="C6" s="25" t="s">
        <v>57</v>
      </c>
    </row>
    <row r="7" spans="1:10" x14ac:dyDescent="0.25">
      <c r="A7" s="28">
        <v>3950</v>
      </c>
      <c r="B7" s="25" t="s">
        <v>34</v>
      </c>
      <c r="C7" s="25" t="s">
        <v>56</v>
      </c>
    </row>
    <row r="8" spans="1:10" x14ac:dyDescent="0.25">
      <c r="A8" s="28">
        <v>4198</v>
      </c>
      <c r="B8" s="25" t="s">
        <v>34</v>
      </c>
      <c r="C8" s="25" t="s">
        <v>57</v>
      </c>
    </row>
    <row r="9" spans="1:10" x14ac:dyDescent="0.25">
      <c r="A9" s="28">
        <v>4319</v>
      </c>
      <c r="B9" s="25" t="s">
        <v>34</v>
      </c>
      <c r="C9" s="25" t="s">
        <v>56</v>
      </c>
    </row>
    <row r="10" spans="1:10" x14ac:dyDescent="0.25">
      <c r="A10" s="28">
        <v>4319</v>
      </c>
      <c r="B10" s="25" t="s">
        <v>34</v>
      </c>
      <c r="C10" s="25" t="s">
        <v>56</v>
      </c>
    </row>
    <row r="11" spans="1:10" x14ac:dyDescent="0.25">
      <c r="A11" s="28">
        <v>4319</v>
      </c>
      <c r="B11" s="25" t="s">
        <v>34</v>
      </c>
      <c r="C11" s="25" t="s">
        <v>56</v>
      </c>
    </row>
    <row r="12" spans="1:10" x14ac:dyDescent="0.25">
      <c r="A12" s="28">
        <v>4319</v>
      </c>
      <c r="B12" s="25" t="s">
        <v>34</v>
      </c>
      <c r="C12" s="25" t="s">
        <v>56</v>
      </c>
    </row>
    <row r="13" spans="1:10" x14ac:dyDescent="0.25">
      <c r="A13" s="28">
        <v>4319</v>
      </c>
      <c r="B13" s="25" t="s">
        <v>34</v>
      </c>
      <c r="C13" s="25" t="s">
        <v>56</v>
      </c>
    </row>
    <row r="14" spans="1:10" x14ac:dyDescent="0.25">
      <c r="A14" s="28">
        <v>4319</v>
      </c>
      <c r="B14" s="25" t="s">
        <v>34</v>
      </c>
      <c r="C14" s="25" t="s">
        <v>56</v>
      </c>
    </row>
    <row r="15" spans="1:10" x14ac:dyDescent="0.25">
      <c r="A15" s="28">
        <v>4319</v>
      </c>
      <c r="B15" s="25" t="s">
        <v>34</v>
      </c>
      <c r="C15" s="25" t="s">
        <v>56</v>
      </c>
    </row>
    <row r="16" spans="1:10" x14ac:dyDescent="0.25">
      <c r="A16" s="28">
        <v>4319</v>
      </c>
      <c r="B16" s="25" t="s">
        <v>34</v>
      </c>
      <c r="C16" s="25" t="s">
        <v>56</v>
      </c>
    </row>
    <row r="17" spans="1:3" x14ac:dyDescent="0.25">
      <c r="A17" s="28">
        <v>4319</v>
      </c>
      <c r="B17" s="25" t="s">
        <v>34</v>
      </c>
      <c r="C17" s="25" t="s">
        <v>56</v>
      </c>
    </row>
    <row r="18" spans="1:3" x14ac:dyDescent="0.25">
      <c r="A18" s="28">
        <v>5810</v>
      </c>
      <c r="B18" s="25" t="s">
        <v>34</v>
      </c>
      <c r="C18" s="25" t="s">
        <v>57</v>
      </c>
    </row>
    <row r="19" spans="1:3" x14ac:dyDescent="0.25">
      <c r="A19" s="28">
        <v>5810</v>
      </c>
      <c r="B19" s="25" t="s">
        <v>34</v>
      </c>
      <c r="C19" s="25" t="s">
        <v>57</v>
      </c>
    </row>
    <row r="20" spans="1:3" x14ac:dyDescent="0.25">
      <c r="A20" s="28">
        <v>7110</v>
      </c>
      <c r="B20" s="25" t="s">
        <v>34</v>
      </c>
      <c r="C20" s="25" t="s">
        <v>57</v>
      </c>
    </row>
    <row r="21" spans="1:3" x14ac:dyDescent="0.25">
      <c r="A21" s="28">
        <v>3425</v>
      </c>
      <c r="B21" s="25" t="s">
        <v>34</v>
      </c>
      <c r="C21" s="25" t="s">
        <v>57</v>
      </c>
    </row>
    <row r="22" spans="1:3" x14ac:dyDescent="0.25">
      <c r="A22" s="28">
        <v>3950</v>
      </c>
      <c r="B22" s="25" t="s">
        <v>34</v>
      </c>
      <c r="C22" s="25" t="s">
        <v>56</v>
      </c>
    </row>
    <row r="23" spans="1:3" x14ac:dyDescent="0.25">
      <c r="A23" s="28">
        <v>3950</v>
      </c>
      <c r="B23" s="25" t="s">
        <v>34</v>
      </c>
      <c r="C23" s="25" t="s">
        <v>56</v>
      </c>
    </row>
    <row r="24" spans="1:3" x14ac:dyDescent="0.25">
      <c r="A24" s="28">
        <v>4222</v>
      </c>
      <c r="B24" s="25" t="s">
        <v>34</v>
      </c>
      <c r="C24" s="25" t="s">
        <v>56</v>
      </c>
    </row>
    <row r="25" spans="1:3" x14ac:dyDescent="0.25">
      <c r="A25" s="28">
        <v>4319</v>
      </c>
      <c r="B25" s="25" t="s">
        <v>34</v>
      </c>
      <c r="C25" s="25" t="s">
        <v>56</v>
      </c>
    </row>
    <row r="26" spans="1:3" x14ac:dyDescent="0.25">
      <c r="A26" s="28">
        <v>4319</v>
      </c>
      <c r="B26" s="25" t="s">
        <v>34</v>
      </c>
      <c r="C26" s="25" t="s">
        <v>56</v>
      </c>
    </row>
    <row r="27" spans="1:3" x14ac:dyDescent="0.25">
      <c r="A27" s="28">
        <v>7215</v>
      </c>
      <c r="B27" s="25" t="s">
        <v>34</v>
      </c>
      <c r="C27" s="25" t="s">
        <v>56</v>
      </c>
    </row>
    <row r="28" spans="1:3" x14ac:dyDescent="0.25">
      <c r="A28" s="28">
        <v>7215</v>
      </c>
      <c r="B28" s="25" t="s">
        <v>34</v>
      </c>
      <c r="C28" s="25" t="s">
        <v>56</v>
      </c>
    </row>
    <row r="29" spans="1:3" x14ac:dyDescent="0.25">
      <c r="A29" s="28">
        <v>8592</v>
      </c>
      <c r="B29" s="25" t="s">
        <v>34</v>
      </c>
      <c r="C29" s="25" t="s">
        <v>57</v>
      </c>
    </row>
    <row r="30" spans="1:3" x14ac:dyDescent="0.25">
      <c r="A30" s="28">
        <v>8592</v>
      </c>
      <c r="B30" s="25" t="s">
        <v>34</v>
      </c>
      <c r="C30" s="25" t="s">
        <v>57</v>
      </c>
    </row>
    <row r="31" spans="1:3" x14ac:dyDescent="0.25">
      <c r="A31" s="28">
        <v>8592</v>
      </c>
      <c r="B31" s="25" t="s">
        <v>34</v>
      </c>
      <c r="C31" s="25" t="s">
        <v>57</v>
      </c>
    </row>
    <row r="32" spans="1:3" x14ac:dyDescent="0.25">
      <c r="A32" s="28">
        <v>8592</v>
      </c>
      <c r="B32" s="25" t="s">
        <v>34</v>
      </c>
      <c r="C32" s="25" t="s">
        <v>57</v>
      </c>
    </row>
    <row r="33" spans="1:3" x14ac:dyDescent="0.25">
      <c r="A33" s="28">
        <v>4818</v>
      </c>
      <c r="B33" s="25" t="s">
        <v>34</v>
      </c>
      <c r="C33" s="25" t="s">
        <v>57</v>
      </c>
    </row>
    <row r="34" spans="1:3" x14ac:dyDescent="0.25">
      <c r="A34" s="28">
        <v>4818</v>
      </c>
      <c r="B34" s="25" t="s">
        <v>34</v>
      </c>
      <c r="C34" s="25" t="s">
        <v>57</v>
      </c>
    </row>
    <row r="35" spans="1:3" x14ac:dyDescent="0.25">
      <c r="A35" s="28">
        <v>4818</v>
      </c>
      <c r="B35" s="25" t="s">
        <v>34</v>
      </c>
      <c r="C35" s="25" t="s">
        <v>57</v>
      </c>
    </row>
    <row r="36" spans="1:3" x14ac:dyDescent="0.25">
      <c r="A36" s="28">
        <v>4198</v>
      </c>
      <c r="B36" s="25" t="s">
        <v>34</v>
      </c>
      <c r="C36" s="25" t="s">
        <v>57</v>
      </c>
    </row>
    <row r="37" spans="1:3" x14ac:dyDescent="0.25">
      <c r="A37" s="28">
        <v>4198</v>
      </c>
      <c r="B37" s="25" t="s">
        <v>34</v>
      </c>
      <c r="C37" s="25" t="s">
        <v>57</v>
      </c>
    </row>
    <row r="38" spans="1:3" x14ac:dyDescent="0.25">
      <c r="A38" s="28">
        <v>4160</v>
      </c>
      <c r="B38" s="25" t="s">
        <v>34</v>
      </c>
      <c r="C38" s="25" t="s">
        <v>57</v>
      </c>
    </row>
    <row r="39" spans="1:3" x14ac:dyDescent="0.25">
      <c r="A39" s="28">
        <v>4198</v>
      </c>
      <c r="B39" s="25" t="s">
        <v>34</v>
      </c>
      <c r="C39" s="25" t="s">
        <v>57</v>
      </c>
    </row>
    <row r="40" spans="1:3" x14ac:dyDescent="0.25">
      <c r="A40" s="28">
        <v>4319</v>
      </c>
      <c r="B40" s="25" t="s">
        <v>34</v>
      </c>
      <c r="C40" s="25" t="s">
        <v>56</v>
      </c>
    </row>
    <row r="41" spans="1:3" x14ac:dyDescent="0.25">
      <c r="A41" s="28">
        <v>4319</v>
      </c>
      <c r="B41" s="25" t="s">
        <v>34</v>
      </c>
      <c r="C41" s="25" t="s">
        <v>56</v>
      </c>
    </row>
    <row r="42" spans="1:3" x14ac:dyDescent="0.25">
      <c r="A42" s="28">
        <v>7215</v>
      </c>
      <c r="B42" s="25" t="s">
        <v>34</v>
      </c>
      <c r="C42" s="25" t="s">
        <v>56</v>
      </c>
    </row>
    <row r="43" spans="1:3" x14ac:dyDescent="0.25">
      <c r="A43" s="28">
        <v>6135</v>
      </c>
      <c r="B43" s="25" t="s">
        <v>34</v>
      </c>
      <c r="C43" s="25" t="s">
        <v>57</v>
      </c>
    </row>
    <row r="44" spans="1:3" x14ac:dyDescent="0.25">
      <c r="A44" s="28">
        <v>3425</v>
      </c>
      <c r="B44" s="25" t="s">
        <v>34</v>
      </c>
      <c r="C44" s="25" t="s">
        <v>57</v>
      </c>
    </row>
    <row r="45" spans="1:3" x14ac:dyDescent="0.25">
      <c r="A45" s="28">
        <v>3425</v>
      </c>
      <c r="B45" s="25" t="s">
        <v>34</v>
      </c>
      <c r="C45" s="25" t="s">
        <v>57</v>
      </c>
    </row>
    <row r="46" spans="1:3" x14ac:dyDescent="0.25">
      <c r="A46" s="28">
        <v>5585</v>
      </c>
      <c r="B46" s="25" t="s">
        <v>34</v>
      </c>
      <c r="C46" s="25" t="s">
        <v>56</v>
      </c>
    </row>
    <row r="47" spans="1:3" x14ac:dyDescent="0.25">
      <c r="A47" s="28">
        <v>1015</v>
      </c>
      <c r="B47" s="25" t="s">
        <v>34</v>
      </c>
      <c r="C47" s="25" t="s">
        <v>57</v>
      </c>
    </row>
    <row r="48" spans="1:3" x14ac:dyDescent="0.25">
      <c r="A48" s="28">
        <v>5585</v>
      </c>
      <c r="B48" s="25" t="s">
        <v>34</v>
      </c>
      <c r="C48" s="25" t="s">
        <v>56</v>
      </c>
    </row>
    <row r="49" spans="1:3" x14ac:dyDescent="0.25">
      <c r="A49" s="28">
        <v>5585</v>
      </c>
      <c r="B49" s="25" t="s">
        <v>34</v>
      </c>
      <c r="C49" s="25" t="s">
        <v>56</v>
      </c>
    </row>
    <row r="50" spans="1:3" x14ac:dyDescent="0.25">
      <c r="A50" s="28">
        <v>1015</v>
      </c>
      <c r="B50" s="25" t="s">
        <v>34</v>
      </c>
      <c r="C50" s="25" t="s">
        <v>57</v>
      </c>
    </row>
    <row r="51" spans="1:3" x14ac:dyDescent="0.25">
      <c r="A51" s="28">
        <v>3425</v>
      </c>
      <c r="B51" s="25" t="s">
        <v>34</v>
      </c>
      <c r="C51" s="25" t="s">
        <v>57</v>
      </c>
    </row>
    <row r="52" spans="1:3" x14ac:dyDescent="0.25">
      <c r="A52" s="28">
        <v>3425</v>
      </c>
      <c r="B52" s="25" t="s">
        <v>34</v>
      </c>
      <c r="C52" s="25" t="s">
        <v>57</v>
      </c>
    </row>
    <row r="53" spans="1:3" x14ac:dyDescent="0.25">
      <c r="A53" s="28">
        <v>3425</v>
      </c>
      <c r="B53" s="25" t="s">
        <v>34</v>
      </c>
      <c r="C53" s="25" t="s">
        <v>57</v>
      </c>
    </row>
    <row r="54" spans="1:3" x14ac:dyDescent="0.25">
      <c r="A54" s="28">
        <v>180</v>
      </c>
      <c r="B54" s="25" t="s">
        <v>34</v>
      </c>
      <c r="C54" s="25" t="s">
        <v>57</v>
      </c>
    </row>
    <row r="55" spans="1:3" x14ac:dyDescent="0.25">
      <c r="A55" s="28">
        <v>180</v>
      </c>
      <c r="B55" s="25" t="s">
        <v>34</v>
      </c>
      <c r="C55" s="25" t="s">
        <v>57</v>
      </c>
    </row>
    <row r="56" spans="1:3" x14ac:dyDescent="0.25">
      <c r="A56" s="28">
        <v>4222</v>
      </c>
      <c r="B56" s="25" t="s">
        <v>34</v>
      </c>
      <c r="C56" s="25" t="s">
        <v>56</v>
      </c>
    </row>
    <row r="57" spans="1:3" x14ac:dyDescent="0.25">
      <c r="A57" s="28">
        <v>4222</v>
      </c>
      <c r="B57" s="25" t="s">
        <v>34</v>
      </c>
      <c r="C57" s="25" t="s">
        <v>56</v>
      </c>
    </row>
    <row r="58" spans="1:3" x14ac:dyDescent="0.25">
      <c r="A58" s="28">
        <v>4222</v>
      </c>
      <c r="B58" s="25" t="s">
        <v>34</v>
      </c>
      <c r="C58" s="25" t="s">
        <v>56</v>
      </c>
    </row>
    <row r="59" spans="1:3" x14ac:dyDescent="0.25">
      <c r="A59" s="28">
        <v>4319</v>
      </c>
      <c r="B59" s="25" t="s">
        <v>34</v>
      </c>
      <c r="C59" s="25" t="s">
        <v>56</v>
      </c>
    </row>
    <row r="60" spans="1:3" x14ac:dyDescent="0.25">
      <c r="A60" s="28">
        <v>4319</v>
      </c>
      <c r="B60" s="25" t="s">
        <v>34</v>
      </c>
      <c r="C60" s="25" t="s">
        <v>56</v>
      </c>
    </row>
    <row r="61" spans="1:3" x14ac:dyDescent="0.25">
      <c r="A61" s="28">
        <v>4319</v>
      </c>
      <c r="B61" s="25" t="s">
        <v>34</v>
      </c>
      <c r="C61" s="25" t="s">
        <v>56</v>
      </c>
    </row>
    <row r="62" spans="1:3" x14ac:dyDescent="0.25">
      <c r="A62" s="28">
        <v>4319</v>
      </c>
      <c r="B62" s="25" t="s">
        <v>34</v>
      </c>
      <c r="C62" s="25" t="s">
        <v>56</v>
      </c>
    </row>
    <row r="63" spans="1:3" x14ac:dyDescent="0.25">
      <c r="A63" s="28">
        <v>4319</v>
      </c>
      <c r="B63" s="25" t="s">
        <v>34</v>
      </c>
      <c r="C63" s="25" t="s">
        <v>56</v>
      </c>
    </row>
    <row r="64" spans="1:3" x14ac:dyDescent="0.25">
      <c r="A64" s="28">
        <v>4319</v>
      </c>
      <c r="B64" s="25" t="s">
        <v>34</v>
      </c>
      <c r="C64" s="25" t="s">
        <v>56</v>
      </c>
    </row>
    <row r="65" spans="1:3" x14ac:dyDescent="0.25">
      <c r="A65" s="28">
        <v>4319</v>
      </c>
      <c r="B65" s="25" t="s">
        <v>34</v>
      </c>
      <c r="C65" s="25" t="s">
        <v>56</v>
      </c>
    </row>
    <row r="66" spans="1:3" x14ac:dyDescent="0.25">
      <c r="A66" s="28">
        <v>4319</v>
      </c>
      <c r="B66" s="25" t="s">
        <v>34</v>
      </c>
      <c r="C66" s="25" t="s">
        <v>56</v>
      </c>
    </row>
    <row r="67" spans="1:3" x14ac:dyDescent="0.25">
      <c r="A67" s="28">
        <v>4319</v>
      </c>
      <c r="B67" s="25" t="s">
        <v>34</v>
      </c>
      <c r="C67" s="25" t="s">
        <v>56</v>
      </c>
    </row>
    <row r="68" spans="1:3" x14ac:dyDescent="0.25">
      <c r="A68" s="28">
        <v>4319</v>
      </c>
      <c r="B68" s="25" t="s">
        <v>34</v>
      </c>
      <c r="C68" s="25" t="s">
        <v>56</v>
      </c>
    </row>
    <row r="69" spans="1:3" x14ac:dyDescent="0.25">
      <c r="A69" s="28">
        <v>5981</v>
      </c>
      <c r="B69" s="25" t="s">
        <v>34</v>
      </c>
      <c r="C69" s="25" t="s">
        <v>57</v>
      </c>
    </row>
    <row r="70" spans="1:3" x14ac:dyDescent="0.25">
      <c r="A70" s="28">
        <v>7215</v>
      </c>
      <c r="B70" s="25" t="s">
        <v>34</v>
      </c>
      <c r="C70" s="25" t="s">
        <v>56</v>
      </c>
    </row>
    <row r="71" spans="1:3" x14ac:dyDescent="0.25">
      <c r="A71" s="28">
        <v>7215</v>
      </c>
      <c r="B71" s="25" t="s">
        <v>34</v>
      </c>
      <c r="C71" s="25" t="s">
        <v>56</v>
      </c>
    </row>
    <row r="72" spans="1:3" x14ac:dyDescent="0.25">
      <c r="A72" s="28">
        <v>7215</v>
      </c>
      <c r="B72" s="25" t="s">
        <v>34</v>
      </c>
      <c r="C72" s="25" t="s">
        <v>56</v>
      </c>
    </row>
    <row r="73" spans="1:3" x14ac:dyDescent="0.25">
      <c r="A73" s="28">
        <v>7215</v>
      </c>
      <c r="B73" s="25" t="s">
        <v>34</v>
      </c>
      <c r="C73" s="25" t="s">
        <v>56</v>
      </c>
    </row>
    <row r="74" spans="1:3" x14ac:dyDescent="0.25">
      <c r="A74" s="28">
        <v>7215</v>
      </c>
      <c r="B74" s="25" t="s">
        <v>34</v>
      </c>
      <c r="C74" s="25" t="s">
        <v>56</v>
      </c>
    </row>
    <row r="75" spans="1:3" x14ac:dyDescent="0.25">
      <c r="A75" s="28">
        <v>7215</v>
      </c>
      <c r="B75" s="25" t="s">
        <v>34</v>
      </c>
      <c r="C75" s="25" t="s">
        <v>56</v>
      </c>
    </row>
    <row r="76" spans="1:3" x14ac:dyDescent="0.25">
      <c r="A76" s="28">
        <v>4071</v>
      </c>
      <c r="B76" s="25" t="s">
        <v>34</v>
      </c>
      <c r="C76" s="25" t="s">
        <v>57</v>
      </c>
    </row>
    <row r="77" spans="1:3" x14ac:dyDescent="0.25">
      <c r="A77" s="28">
        <v>4071</v>
      </c>
      <c r="B77" s="25" t="s">
        <v>34</v>
      </c>
      <c r="C77" s="25" t="s">
        <v>57</v>
      </c>
    </row>
    <row r="78" spans="1:3" x14ac:dyDescent="0.25">
      <c r="A78" s="28">
        <v>4319</v>
      </c>
      <c r="B78" s="25" t="s">
        <v>34</v>
      </c>
      <c r="C78" s="25" t="s">
        <v>56</v>
      </c>
    </row>
    <row r="79" spans="1:3" x14ac:dyDescent="0.25">
      <c r="A79" s="28">
        <v>4319</v>
      </c>
      <c r="B79" s="25" t="s">
        <v>34</v>
      </c>
      <c r="C79" s="25" t="s">
        <v>56</v>
      </c>
    </row>
    <row r="80" spans="1:3" x14ac:dyDescent="0.25">
      <c r="A80" s="28">
        <v>4319</v>
      </c>
      <c r="B80" s="25" t="s">
        <v>34</v>
      </c>
      <c r="C80" s="25" t="s">
        <v>56</v>
      </c>
    </row>
    <row r="81" spans="1:3" x14ac:dyDescent="0.25">
      <c r="A81" s="28">
        <v>6365</v>
      </c>
      <c r="B81" s="25" t="s">
        <v>34</v>
      </c>
      <c r="C81" s="25" t="s">
        <v>57</v>
      </c>
    </row>
    <row r="82" spans="1:3" x14ac:dyDescent="0.25">
      <c r="A82" s="28">
        <v>6365</v>
      </c>
      <c r="B82" s="25" t="s">
        <v>34</v>
      </c>
      <c r="C82" s="25" t="s">
        <v>57</v>
      </c>
    </row>
    <row r="83" spans="1:3" x14ac:dyDescent="0.25">
      <c r="A83" s="28">
        <v>6365</v>
      </c>
      <c r="B83" s="25" t="s">
        <v>34</v>
      </c>
      <c r="C83" s="25" t="s">
        <v>57</v>
      </c>
    </row>
    <row r="84" spans="1:3" x14ac:dyDescent="0.25">
      <c r="A84" s="28">
        <v>6365</v>
      </c>
      <c r="B84" s="25" t="s">
        <v>34</v>
      </c>
      <c r="C84" s="25" t="s">
        <v>57</v>
      </c>
    </row>
    <row r="85" spans="1:3" x14ac:dyDescent="0.25">
      <c r="A85" s="28">
        <v>6365</v>
      </c>
      <c r="B85" s="25" t="s">
        <v>34</v>
      </c>
      <c r="C85" s="25" t="s">
        <v>57</v>
      </c>
    </row>
    <row r="86" spans="1:3" x14ac:dyDescent="0.25">
      <c r="A86" s="28">
        <v>6365</v>
      </c>
      <c r="B86" s="25" t="s">
        <v>34</v>
      </c>
      <c r="C86" s="25" t="s">
        <v>57</v>
      </c>
    </row>
    <row r="87" spans="1:3" x14ac:dyDescent="0.25">
      <c r="A87" s="28">
        <v>6365</v>
      </c>
      <c r="B87" s="25" t="s">
        <v>34</v>
      </c>
      <c r="C87" s="25" t="s">
        <v>57</v>
      </c>
    </row>
    <row r="88" spans="1:3" x14ac:dyDescent="0.25">
      <c r="A88" s="28">
        <v>6365</v>
      </c>
      <c r="B88" s="25" t="s">
        <v>34</v>
      </c>
      <c r="C88" s="25" t="s">
        <v>57</v>
      </c>
    </row>
    <row r="89" spans="1:3" x14ac:dyDescent="0.25">
      <c r="A89" s="28">
        <v>6365</v>
      </c>
      <c r="B89" s="25" t="s">
        <v>34</v>
      </c>
      <c r="C89" s="25" t="s">
        <v>57</v>
      </c>
    </row>
    <row r="90" spans="1:3" x14ac:dyDescent="0.25">
      <c r="A90" s="28">
        <v>6365</v>
      </c>
      <c r="B90" s="25" t="s">
        <v>34</v>
      </c>
      <c r="C90" s="25" t="s">
        <v>57</v>
      </c>
    </row>
    <row r="91" spans="1:3" x14ac:dyDescent="0.25">
      <c r="A91" s="28">
        <v>6365</v>
      </c>
      <c r="B91" s="25" t="s">
        <v>34</v>
      </c>
      <c r="C91" s="25" t="s">
        <v>57</v>
      </c>
    </row>
    <row r="92" spans="1:3" x14ac:dyDescent="0.25">
      <c r="A92" s="28">
        <v>6365</v>
      </c>
      <c r="B92" s="25" t="s">
        <v>34</v>
      </c>
      <c r="C92" s="25" t="s">
        <v>57</v>
      </c>
    </row>
    <row r="93" spans="1:3" x14ac:dyDescent="0.25">
      <c r="A93" s="28">
        <v>6365</v>
      </c>
      <c r="B93" s="25" t="s">
        <v>34</v>
      </c>
      <c r="C93" s="25" t="s">
        <v>57</v>
      </c>
    </row>
    <row r="94" spans="1:3" x14ac:dyDescent="0.25">
      <c r="A94" s="28">
        <v>8450</v>
      </c>
      <c r="B94" s="25" t="s">
        <v>34</v>
      </c>
      <c r="C94" s="25" t="s">
        <v>57</v>
      </c>
    </row>
    <row r="95" spans="1:3" x14ac:dyDescent="0.25">
      <c r="A95" s="28">
        <v>174</v>
      </c>
      <c r="B95" s="25" t="s">
        <v>34</v>
      </c>
      <c r="C95" s="25" t="s">
        <v>56</v>
      </c>
    </row>
    <row r="96" spans="1:3" x14ac:dyDescent="0.25">
      <c r="A96" s="28">
        <v>834</v>
      </c>
      <c r="B96" s="25" t="s">
        <v>34</v>
      </c>
      <c r="C96" s="25" t="s">
        <v>57</v>
      </c>
    </row>
    <row r="97" spans="1:3" x14ac:dyDescent="0.25">
      <c r="A97" s="28">
        <v>834</v>
      </c>
      <c r="B97" s="25" t="s">
        <v>34</v>
      </c>
      <c r="C97" s="25" t="s">
        <v>57</v>
      </c>
    </row>
    <row r="98" spans="1:3" x14ac:dyDescent="0.25">
      <c r="A98" s="28">
        <v>938</v>
      </c>
      <c r="B98" s="25" t="s">
        <v>34</v>
      </c>
      <c r="C98" s="25" t="s">
        <v>57</v>
      </c>
    </row>
    <row r="99" spans="1:3" x14ac:dyDescent="0.25">
      <c r="A99" s="28">
        <v>938</v>
      </c>
      <c r="B99" s="25" t="s">
        <v>34</v>
      </c>
      <c r="C99" s="25" t="s">
        <v>57</v>
      </c>
    </row>
    <row r="100" spans="1:3" x14ac:dyDescent="0.25">
      <c r="A100" s="28">
        <v>938</v>
      </c>
      <c r="B100" s="25" t="s">
        <v>34</v>
      </c>
      <c r="C100" s="25" t="s">
        <v>57</v>
      </c>
    </row>
    <row r="101" spans="1:3" x14ac:dyDescent="0.25">
      <c r="A101" s="28">
        <v>1482</v>
      </c>
      <c r="B101" s="25" t="s">
        <v>34</v>
      </c>
      <c r="C101" s="25" t="s">
        <v>57</v>
      </c>
    </row>
    <row r="102" spans="1:3" x14ac:dyDescent="0.25">
      <c r="A102" s="28">
        <v>3242</v>
      </c>
      <c r="B102" s="25" t="s">
        <v>34</v>
      </c>
      <c r="C102" s="25" t="s">
        <v>57</v>
      </c>
    </row>
    <row r="103" spans="1:3" x14ac:dyDescent="0.25">
      <c r="A103" s="28">
        <v>3425</v>
      </c>
      <c r="B103" s="25" t="s">
        <v>34</v>
      </c>
      <c r="C103" s="25" t="s">
        <v>57</v>
      </c>
    </row>
    <row r="104" spans="1:3" x14ac:dyDescent="0.25">
      <c r="A104" s="28">
        <v>3425</v>
      </c>
      <c r="B104" s="25" t="s">
        <v>34</v>
      </c>
      <c r="C104" s="25" t="s">
        <v>57</v>
      </c>
    </row>
    <row r="105" spans="1:3" x14ac:dyDescent="0.25">
      <c r="A105" s="28">
        <v>3425</v>
      </c>
      <c r="B105" s="25" t="s">
        <v>34</v>
      </c>
      <c r="C105" s="25" t="s">
        <v>57</v>
      </c>
    </row>
    <row r="106" spans="1:3" x14ac:dyDescent="0.25">
      <c r="A106" s="28">
        <v>3425</v>
      </c>
      <c r="B106" s="25" t="s">
        <v>34</v>
      </c>
      <c r="C106" s="25" t="s">
        <v>57</v>
      </c>
    </row>
    <row r="107" spans="1:3" x14ac:dyDescent="0.25">
      <c r="A107" s="28">
        <v>3425</v>
      </c>
      <c r="B107" s="25" t="s">
        <v>34</v>
      </c>
      <c r="C107" s="25" t="s">
        <v>57</v>
      </c>
    </row>
    <row r="108" spans="1:3" x14ac:dyDescent="0.25">
      <c r="A108" s="28">
        <v>3425</v>
      </c>
      <c r="B108" s="25" t="s">
        <v>34</v>
      </c>
      <c r="C108" s="25" t="s">
        <v>57</v>
      </c>
    </row>
    <row r="109" spans="1:3" x14ac:dyDescent="0.25">
      <c r="A109" s="28">
        <v>3425</v>
      </c>
      <c r="B109" s="25" t="s">
        <v>34</v>
      </c>
      <c r="C109" s="25" t="s">
        <v>57</v>
      </c>
    </row>
    <row r="110" spans="1:3" x14ac:dyDescent="0.25">
      <c r="A110" s="28">
        <v>3712</v>
      </c>
      <c r="B110" s="25" t="s">
        <v>34</v>
      </c>
      <c r="C110" s="25" t="s">
        <v>57</v>
      </c>
    </row>
    <row r="111" spans="1:3" x14ac:dyDescent="0.25">
      <c r="A111" s="28">
        <v>3712</v>
      </c>
      <c r="B111" s="25" t="s">
        <v>34</v>
      </c>
      <c r="C111" s="25" t="s">
        <v>57</v>
      </c>
    </row>
    <row r="112" spans="1:3" x14ac:dyDescent="0.25">
      <c r="A112" s="28">
        <v>3719</v>
      </c>
      <c r="B112" s="25" t="s">
        <v>34</v>
      </c>
      <c r="C112" s="25" t="s">
        <v>57</v>
      </c>
    </row>
    <row r="113" spans="1:3" x14ac:dyDescent="0.25">
      <c r="A113" s="28">
        <v>3950</v>
      </c>
      <c r="B113" s="25" t="s">
        <v>34</v>
      </c>
      <c r="C113" s="25" t="s">
        <v>56</v>
      </c>
    </row>
    <row r="114" spans="1:3" x14ac:dyDescent="0.25">
      <c r="A114" s="28">
        <v>4060</v>
      </c>
      <c r="B114" s="25" t="s">
        <v>34</v>
      </c>
      <c r="C114" s="25" t="s">
        <v>57</v>
      </c>
    </row>
    <row r="115" spans="1:3" x14ac:dyDescent="0.25">
      <c r="A115" s="28">
        <v>4060</v>
      </c>
      <c r="B115" s="25" t="s">
        <v>34</v>
      </c>
      <c r="C115" s="25" t="s">
        <v>57</v>
      </c>
    </row>
    <row r="116" spans="1:3" x14ac:dyDescent="0.25">
      <c r="A116" s="28">
        <v>4071</v>
      </c>
      <c r="B116" s="25" t="s">
        <v>34</v>
      </c>
      <c r="C116" s="25" t="s">
        <v>57</v>
      </c>
    </row>
    <row r="117" spans="1:3" x14ac:dyDescent="0.25">
      <c r="A117" s="28">
        <v>4304</v>
      </c>
      <c r="B117" s="25" t="s">
        <v>34</v>
      </c>
      <c r="C117" s="25" t="s">
        <v>57</v>
      </c>
    </row>
    <row r="118" spans="1:3" x14ac:dyDescent="0.25">
      <c r="A118" s="28">
        <v>4304</v>
      </c>
      <c r="B118" s="25" t="s">
        <v>34</v>
      </c>
      <c r="C118" s="25" t="s">
        <v>57</v>
      </c>
    </row>
    <row r="119" spans="1:3" x14ac:dyDescent="0.25">
      <c r="A119" s="28">
        <v>4319</v>
      </c>
      <c r="B119" s="25" t="s">
        <v>34</v>
      </c>
      <c r="C119" s="25" t="s">
        <v>56</v>
      </c>
    </row>
    <row r="120" spans="1:3" x14ac:dyDescent="0.25">
      <c r="A120" s="28">
        <v>4319</v>
      </c>
      <c r="B120" s="25" t="s">
        <v>34</v>
      </c>
      <c r="C120" s="25" t="s">
        <v>56</v>
      </c>
    </row>
    <row r="121" spans="1:3" x14ac:dyDescent="0.25">
      <c r="A121" s="28">
        <v>4319</v>
      </c>
      <c r="B121" s="25" t="s">
        <v>34</v>
      </c>
      <c r="C121" s="25" t="s">
        <v>56</v>
      </c>
    </row>
    <row r="122" spans="1:3" x14ac:dyDescent="0.25">
      <c r="A122" s="28">
        <v>5680</v>
      </c>
      <c r="B122" s="25" t="s">
        <v>34</v>
      </c>
      <c r="C122" s="25" t="s">
        <v>57</v>
      </c>
    </row>
    <row r="123" spans="1:3" x14ac:dyDescent="0.25">
      <c r="A123" s="28">
        <v>5981</v>
      </c>
      <c r="B123" s="25" t="s">
        <v>34</v>
      </c>
      <c r="C123" s="25" t="s">
        <v>57</v>
      </c>
    </row>
    <row r="124" spans="1:3" x14ac:dyDescent="0.25">
      <c r="A124" s="28">
        <v>6135</v>
      </c>
      <c r="B124" s="25" t="s">
        <v>34</v>
      </c>
      <c r="C124" s="25" t="s">
        <v>57</v>
      </c>
    </row>
    <row r="125" spans="1:3" x14ac:dyDescent="0.25">
      <c r="A125" s="28">
        <v>7215</v>
      </c>
      <c r="B125" s="25" t="s">
        <v>34</v>
      </c>
      <c r="C125" s="25" t="s">
        <v>56</v>
      </c>
    </row>
    <row r="126" spans="1:3" x14ac:dyDescent="0.25">
      <c r="A126" s="28">
        <v>7215</v>
      </c>
      <c r="B126" s="25" t="s">
        <v>34</v>
      </c>
      <c r="C126" s="25" t="s">
        <v>56</v>
      </c>
    </row>
    <row r="127" spans="1:3" x14ac:dyDescent="0.25">
      <c r="A127" s="28">
        <v>8592</v>
      </c>
      <c r="B127" s="25" t="s">
        <v>34</v>
      </c>
      <c r="C127" s="25" t="s">
        <v>57</v>
      </c>
    </row>
    <row r="128" spans="1:3" x14ac:dyDescent="0.25">
      <c r="A128" s="28">
        <v>8592</v>
      </c>
      <c r="B128" s="25" t="s">
        <v>34</v>
      </c>
      <c r="C128" s="25" t="s">
        <v>57</v>
      </c>
    </row>
    <row r="129" spans="1:3" x14ac:dyDescent="0.25">
      <c r="A129" s="28">
        <v>8592</v>
      </c>
      <c r="B129" s="25" t="s">
        <v>34</v>
      </c>
      <c r="C129" s="25" t="s">
        <v>57</v>
      </c>
    </row>
    <row r="130" spans="1:3" x14ac:dyDescent="0.25">
      <c r="A130" s="28">
        <v>8592</v>
      </c>
      <c r="B130" s="25" t="s">
        <v>34</v>
      </c>
      <c r="C130" s="25" t="s">
        <v>57</v>
      </c>
    </row>
    <row r="131" spans="1:3" x14ac:dyDescent="0.25">
      <c r="A131" s="28">
        <v>9115</v>
      </c>
      <c r="B131" s="25" t="s">
        <v>34</v>
      </c>
      <c r="C131" s="25" t="s">
        <v>57</v>
      </c>
    </row>
    <row r="132" spans="1:3" x14ac:dyDescent="0.25">
      <c r="A132" s="28">
        <v>9115</v>
      </c>
      <c r="B132" s="25" t="s">
        <v>34</v>
      </c>
      <c r="C132" s="25" t="s">
        <v>57</v>
      </c>
    </row>
    <row r="133" spans="1:3" x14ac:dyDescent="0.25">
      <c r="A133" s="28">
        <v>3712</v>
      </c>
      <c r="B133" s="25" t="s">
        <v>34</v>
      </c>
      <c r="C133" s="25" t="s">
        <v>57</v>
      </c>
    </row>
    <row r="134" spans="1:3" x14ac:dyDescent="0.25">
      <c r="A134" s="28">
        <v>174</v>
      </c>
      <c r="B134" s="25" t="s">
        <v>34</v>
      </c>
      <c r="C134" s="25" t="s">
        <v>56</v>
      </c>
    </row>
    <row r="135" spans="1:3" x14ac:dyDescent="0.25">
      <c r="A135" s="28">
        <v>180</v>
      </c>
      <c r="B135" s="25" t="s">
        <v>34</v>
      </c>
      <c r="C135" s="25" t="s">
        <v>57</v>
      </c>
    </row>
    <row r="136" spans="1:3" x14ac:dyDescent="0.25">
      <c r="A136" s="28">
        <v>834</v>
      </c>
      <c r="B136" s="25" t="s">
        <v>34</v>
      </c>
      <c r="C136" s="25" t="s">
        <v>57</v>
      </c>
    </row>
    <row r="137" spans="1:3" x14ac:dyDescent="0.25">
      <c r="A137" s="28">
        <v>834</v>
      </c>
      <c r="B137" s="25" t="s">
        <v>34</v>
      </c>
      <c r="C137" s="25" t="s">
        <v>57</v>
      </c>
    </row>
    <row r="138" spans="1:3" x14ac:dyDescent="0.25">
      <c r="A138" s="28">
        <v>834</v>
      </c>
      <c r="B138" s="25" t="s">
        <v>34</v>
      </c>
      <c r="C138" s="25" t="s">
        <v>57</v>
      </c>
    </row>
    <row r="139" spans="1:3" x14ac:dyDescent="0.25">
      <c r="A139" s="28">
        <v>938</v>
      </c>
      <c r="B139" s="25" t="s">
        <v>34</v>
      </c>
      <c r="C139" s="25" t="s">
        <v>57</v>
      </c>
    </row>
    <row r="140" spans="1:3" x14ac:dyDescent="0.25">
      <c r="A140" s="28">
        <v>938</v>
      </c>
      <c r="B140" s="25" t="s">
        <v>34</v>
      </c>
      <c r="C140" s="25" t="s">
        <v>57</v>
      </c>
    </row>
    <row r="141" spans="1:3" x14ac:dyDescent="0.25">
      <c r="A141" s="28">
        <v>938</v>
      </c>
      <c r="B141" s="25" t="s">
        <v>34</v>
      </c>
      <c r="C141" s="25" t="s">
        <v>57</v>
      </c>
    </row>
    <row r="142" spans="1:3" x14ac:dyDescent="0.25">
      <c r="A142" s="28">
        <v>1380</v>
      </c>
      <c r="B142" s="25" t="s">
        <v>34</v>
      </c>
      <c r="C142" s="25" t="s">
        <v>57</v>
      </c>
    </row>
    <row r="143" spans="1:3" x14ac:dyDescent="0.25">
      <c r="A143" s="28">
        <v>1482</v>
      </c>
      <c r="B143" s="25" t="s">
        <v>34</v>
      </c>
      <c r="C143" s="25" t="s">
        <v>57</v>
      </c>
    </row>
    <row r="144" spans="1:3" x14ac:dyDescent="0.25">
      <c r="A144" s="28">
        <v>1482</v>
      </c>
      <c r="B144" s="25" t="s">
        <v>34</v>
      </c>
      <c r="C144" s="25" t="s">
        <v>57</v>
      </c>
    </row>
    <row r="145" spans="1:3" x14ac:dyDescent="0.25">
      <c r="A145" s="28">
        <v>3425</v>
      </c>
      <c r="B145" s="25" t="s">
        <v>34</v>
      </c>
      <c r="C145" s="25" t="s">
        <v>57</v>
      </c>
    </row>
    <row r="146" spans="1:3" x14ac:dyDescent="0.25">
      <c r="A146" s="28">
        <v>3425</v>
      </c>
      <c r="B146" s="25" t="s">
        <v>34</v>
      </c>
      <c r="C146" s="25" t="s">
        <v>57</v>
      </c>
    </row>
    <row r="147" spans="1:3" x14ac:dyDescent="0.25">
      <c r="A147" s="28">
        <v>3425</v>
      </c>
      <c r="B147" s="25" t="s">
        <v>34</v>
      </c>
      <c r="C147" s="25" t="s">
        <v>57</v>
      </c>
    </row>
    <row r="148" spans="1:3" x14ac:dyDescent="0.25">
      <c r="A148" s="28">
        <v>3425</v>
      </c>
      <c r="B148" s="25" t="s">
        <v>34</v>
      </c>
      <c r="C148" s="25" t="s">
        <v>57</v>
      </c>
    </row>
    <row r="149" spans="1:3" x14ac:dyDescent="0.25">
      <c r="A149" s="28">
        <v>3425</v>
      </c>
      <c r="B149" s="25" t="s">
        <v>34</v>
      </c>
      <c r="C149" s="25" t="s">
        <v>57</v>
      </c>
    </row>
    <row r="150" spans="1:3" x14ac:dyDescent="0.25">
      <c r="A150" s="28">
        <v>3425</v>
      </c>
      <c r="B150" s="25" t="s">
        <v>34</v>
      </c>
      <c r="C150" s="25" t="s">
        <v>57</v>
      </c>
    </row>
    <row r="151" spans="1:3" x14ac:dyDescent="0.25">
      <c r="A151" s="28">
        <v>3425</v>
      </c>
      <c r="B151" s="25" t="s">
        <v>34</v>
      </c>
      <c r="C151" s="25" t="s">
        <v>57</v>
      </c>
    </row>
    <row r="152" spans="1:3" x14ac:dyDescent="0.25">
      <c r="A152" s="28">
        <v>3425</v>
      </c>
      <c r="B152" s="25" t="s">
        <v>34</v>
      </c>
      <c r="C152" s="25" t="s">
        <v>57</v>
      </c>
    </row>
    <row r="153" spans="1:3" x14ac:dyDescent="0.25">
      <c r="A153" s="28">
        <v>3425</v>
      </c>
      <c r="B153" s="25" t="s">
        <v>34</v>
      </c>
      <c r="C153" s="25" t="s">
        <v>57</v>
      </c>
    </row>
    <row r="154" spans="1:3" x14ac:dyDescent="0.25">
      <c r="A154" s="28">
        <v>3425</v>
      </c>
      <c r="B154" s="25" t="s">
        <v>34</v>
      </c>
      <c r="C154" s="25" t="s">
        <v>57</v>
      </c>
    </row>
    <row r="155" spans="1:3" x14ac:dyDescent="0.25">
      <c r="A155" s="28">
        <v>3712</v>
      </c>
      <c r="B155" s="25" t="s">
        <v>34</v>
      </c>
      <c r="C155" s="25" t="s">
        <v>57</v>
      </c>
    </row>
    <row r="156" spans="1:3" x14ac:dyDescent="0.25">
      <c r="A156" s="28">
        <v>3712</v>
      </c>
      <c r="B156" s="25" t="s">
        <v>34</v>
      </c>
      <c r="C156" s="25" t="s">
        <v>57</v>
      </c>
    </row>
    <row r="157" spans="1:3" x14ac:dyDescent="0.25">
      <c r="A157" s="28">
        <v>4060</v>
      </c>
      <c r="B157" s="25" t="s">
        <v>34</v>
      </c>
      <c r="C157" s="25" t="s">
        <v>57</v>
      </c>
    </row>
    <row r="158" spans="1:3" x14ac:dyDescent="0.25">
      <c r="A158" s="28">
        <v>4060</v>
      </c>
      <c r="B158" s="25" t="s">
        <v>34</v>
      </c>
      <c r="C158" s="25" t="s">
        <v>57</v>
      </c>
    </row>
    <row r="159" spans="1:3" x14ac:dyDescent="0.25">
      <c r="A159" s="28">
        <v>4319</v>
      </c>
      <c r="B159" s="25" t="s">
        <v>34</v>
      </c>
      <c r="C159" s="25" t="s">
        <v>56</v>
      </c>
    </row>
    <row r="160" spans="1:3" x14ac:dyDescent="0.25">
      <c r="A160" s="28">
        <v>4814</v>
      </c>
      <c r="B160" s="25" t="s">
        <v>34</v>
      </c>
      <c r="C160" s="25" t="s">
        <v>57</v>
      </c>
    </row>
    <row r="161" spans="1:3" x14ac:dyDescent="0.25">
      <c r="A161" s="28">
        <v>8227</v>
      </c>
      <c r="B161" s="25" t="s">
        <v>34</v>
      </c>
      <c r="C161" s="25" t="s">
        <v>56</v>
      </c>
    </row>
    <row r="162" spans="1:3" x14ac:dyDescent="0.25">
      <c r="A162" s="28">
        <v>8227</v>
      </c>
      <c r="B162" s="25" t="s">
        <v>34</v>
      </c>
      <c r="C162" s="25" t="s">
        <v>56</v>
      </c>
    </row>
    <row r="163" spans="1:3" x14ac:dyDescent="0.25">
      <c r="A163" s="28">
        <v>8227</v>
      </c>
      <c r="B163" s="25" t="s">
        <v>34</v>
      </c>
      <c r="C163" s="25" t="s">
        <v>56</v>
      </c>
    </row>
    <row r="164" spans="1:3" x14ac:dyDescent="0.25">
      <c r="A164" s="28">
        <v>8592</v>
      </c>
      <c r="B164" s="25" t="s">
        <v>34</v>
      </c>
      <c r="C164" s="25" t="s">
        <v>57</v>
      </c>
    </row>
    <row r="165" spans="1:3" x14ac:dyDescent="0.25">
      <c r="A165" s="28">
        <v>8592</v>
      </c>
      <c r="B165" s="25" t="s">
        <v>34</v>
      </c>
      <c r="C165" s="25" t="s">
        <v>57</v>
      </c>
    </row>
    <row r="166" spans="1:3" x14ac:dyDescent="0.25">
      <c r="A166" s="28">
        <v>174</v>
      </c>
      <c r="B166" s="25" t="s">
        <v>34</v>
      </c>
      <c r="C166" s="25" t="s">
        <v>56</v>
      </c>
    </row>
    <row r="167" spans="1:3" x14ac:dyDescent="0.25">
      <c r="A167" s="28">
        <v>834</v>
      </c>
      <c r="B167" s="25" t="s">
        <v>34</v>
      </c>
      <c r="C167" s="25" t="s">
        <v>57</v>
      </c>
    </row>
    <row r="168" spans="1:3" x14ac:dyDescent="0.25">
      <c r="A168" s="28">
        <v>938</v>
      </c>
      <c r="B168" s="25" t="s">
        <v>34</v>
      </c>
      <c r="C168" s="25" t="s">
        <v>57</v>
      </c>
    </row>
    <row r="169" spans="1:3" x14ac:dyDescent="0.25">
      <c r="A169" s="28">
        <v>938</v>
      </c>
      <c r="B169" s="25" t="s">
        <v>34</v>
      </c>
      <c r="C169" s="25" t="s">
        <v>57</v>
      </c>
    </row>
    <row r="170" spans="1:3" x14ac:dyDescent="0.25">
      <c r="A170" s="28">
        <v>1065</v>
      </c>
      <c r="B170" s="25" t="s">
        <v>34</v>
      </c>
      <c r="C170" s="25" t="s">
        <v>57</v>
      </c>
    </row>
    <row r="171" spans="1:3" x14ac:dyDescent="0.25">
      <c r="A171" s="28">
        <v>1130</v>
      </c>
      <c r="B171" s="25" t="s">
        <v>34</v>
      </c>
      <c r="C171" s="25" t="s">
        <v>57</v>
      </c>
    </row>
    <row r="172" spans="1:3" x14ac:dyDescent="0.25">
      <c r="A172" s="28">
        <v>1380</v>
      </c>
      <c r="B172" s="25" t="s">
        <v>34</v>
      </c>
      <c r="C172" s="25" t="s">
        <v>57</v>
      </c>
    </row>
    <row r="173" spans="1:3" x14ac:dyDescent="0.25">
      <c r="A173" s="28">
        <v>1482</v>
      </c>
      <c r="B173" s="25" t="s">
        <v>34</v>
      </c>
      <c r="C173" s="25" t="s">
        <v>57</v>
      </c>
    </row>
    <row r="174" spans="1:3" x14ac:dyDescent="0.25">
      <c r="A174" s="28">
        <v>1482</v>
      </c>
      <c r="B174" s="25" t="s">
        <v>34</v>
      </c>
      <c r="C174" s="25" t="s">
        <v>57</v>
      </c>
    </row>
    <row r="175" spans="1:3" x14ac:dyDescent="0.25">
      <c r="A175" s="28">
        <v>1482</v>
      </c>
      <c r="B175" s="25" t="s">
        <v>34</v>
      </c>
      <c r="C175" s="25" t="s">
        <v>57</v>
      </c>
    </row>
    <row r="176" spans="1:3" x14ac:dyDescent="0.25">
      <c r="A176" s="28">
        <v>1482</v>
      </c>
      <c r="B176" s="25" t="s">
        <v>34</v>
      </c>
      <c r="C176" s="25" t="s">
        <v>57</v>
      </c>
    </row>
    <row r="177" spans="1:3" x14ac:dyDescent="0.25">
      <c r="A177" s="28">
        <v>3425</v>
      </c>
      <c r="B177" s="25" t="s">
        <v>34</v>
      </c>
      <c r="C177" s="25" t="s">
        <v>57</v>
      </c>
    </row>
    <row r="178" spans="1:3" x14ac:dyDescent="0.25">
      <c r="A178" s="28">
        <v>3425</v>
      </c>
      <c r="B178" s="25" t="s">
        <v>34</v>
      </c>
      <c r="C178" s="25" t="s">
        <v>57</v>
      </c>
    </row>
    <row r="179" spans="1:3" x14ac:dyDescent="0.25">
      <c r="A179" s="28">
        <v>3425</v>
      </c>
      <c r="B179" s="25" t="s">
        <v>34</v>
      </c>
      <c r="C179" s="25" t="s">
        <v>57</v>
      </c>
    </row>
    <row r="180" spans="1:3" x14ac:dyDescent="0.25">
      <c r="A180" s="28">
        <v>3425</v>
      </c>
      <c r="B180" s="25" t="s">
        <v>34</v>
      </c>
      <c r="C180" s="25" t="s">
        <v>57</v>
      </c>
    </row>
    <row r="181" spans="1:3" x14ac:dyDescent="0.25">
      <c r="A181" s="28">
        <v>3425</v>
      </c>
      <c r="B181" s="25" t="s">
        <v>34</v>
      </c>
      <c r="C181" s="25" t="s">
        <v>57</v>
      </c>
    </row>
    <row r="182" spans="1:3" x14ac:dyDescent="0.25">
      <c r="A182" s="28">
        <v>3425</v>
      </c>
      <c r="B182" s="25" t="s">
        <v>34</v>
      </c>
      <c r="C182" s="25" t="s">
        <v>57</v>
      </c>
    </row>
    <row r="183" spans="1:3" x14ac:dyDescent="0.25">
      <c r="A183" s="28">
        <v>3712</v>
      </c>
      <c r="B183" s="25" t="s">
        <v>34</v>
      </c>
      <c r="C183" s="25" t="s">
        <v>57</v>
      </c>
    </row>
    <row r="184" spans="1:3" x14ac:dyDescent="0.25">
      <c r="A184" s="28">
        <v>3712</v>
      </c>
      <c r="B184" s="25" t="s">
        <v>34</v>
      </c>
      <c r="C184" s="25" t="s">
        <v>57</v>
      </c>
    </row>
    <row r="185" spans="1:3" x14ac:dyDescent="0.25">
      <c r="A185" s="28">
        <v>4060</v>
      </c>
      <c r="B185" s="25" t="s">
        <v>34</v>
      </c>
      <c r="C185" s="25" t="s">
        <v>57</v>
      </c>
    </row>
    <row r="186" spans="1:3" x14ac:dyDescent="0.25">
      <c r="A186" s="28">
        <v>4060</v>
      </c>
      <c r="B186" s="25" t="s">
        <v>34</v>
      </c>
      <c r="C186" s="25" t="s">
        <v>57</v>
      </c>
    </row>
    <row r="187" spans="1:3" x14ac:dyDescent="0.25">
      <c r="A187" s="28">
        <v>4222</v>
      </c>
      <c r="B187" s="25" t="s">
        <v>34</v>
      </c>
      <c r="C187" s="25" t="s">
        <v>56</v>
      </c>
    </row>
    <row r="188" spans="1:3" x14ac:dyDescent="0.25">
      <c r="A188" s="28">
        <v>4434</v>
      </c>
      <c r="B188" s="25" t="s">
        <v>34</v>
      </c>
      <c r="C188" s="25" t="s">
        <v>57</v>
      </c>
    </row>
    <row r="189" spans="1:3" x14ac:dyDescent="0.25">
      <c r="A189" s="28">
        <v>5680</v>
      </c>
      <c r="B189" s="25" t="s">
        <v>34</v>
      </c>
      <c r="C189" s="25" t="s">
        <v>57</v>
      </c>
    </row>
    <row r="190" spans="1:3" x14ac:dyDescent="0.25">
      <c r="A190" s="28">
        <v>5981</v>
      </c>
      <c r="B190" s="25" t="s">
        <v>34</v>
      </c>
      <c r="C190" s="25" t="s">
        <v>57</v>
      </c>
    </row>
    <row r="191" spans="1:3" x14ac:dyDescent="0.25">
      <c r="A191" s="28">
        <v>7655</v>
      </c>
      <c r="B191" s="25" t="s">
        <v>34</v>
      </c>
      <c r="C191" s="25" t="s">
        <v>57</v>
      </c>
    </row>
    <row r="192" spans="1:3" x14ac:dyDescent="0.25">
      <c r="A192" s="28">
        <v>8227</v>
      </c>
      <c r="B192" s="25" t="s">
        <v>34</v>
      </c>
      <c r="C192" s="25" t="s">
        <v>56</v>
      </c>
    </row>
    <row r="193" spans="1:3" x14ac:dyDescent="0.25">
      <c r="A193" s="28">
        <v>8227</v>
      </c>
      <c r="B193" s="25" t="s">
        <v>34</v>
      </c>
      <c r="C193" s="25" t="s">
        <v>56</v>
      </c>
    </row>
    <row r="194" spans="1:3" x14ac:dyDescent="0.25">
      <c r="A194" s="28">
        <v>8227</v>
      </c>
      <c r="B194" s="25" t="s">
        <v>34</v>
      </c>
      <c r="C194" s="25" t="s">
        <v>56</v>
      </c>
    </row>
    <row r="195" spans="1:3" x14ac:dyDescent="0.25">
      <c r="A195" s="28">
        <v>8592</v>
      </c>
      <c r="B195" s="25" t="s">
        <v>34</v>
      </c>
      <c r="C195" s="25" t="s">
        <v>57</v>
      </c>
    </row>
    <row r="196" spans="1:3" x14ac:dyDescent="0.25">
      <c r="A196" s="28">
        <v>834</v>
      </c>
      <c r="B196" s="25" t="s">
        <v>34</v>
      </c>
      <c r="C196" s="25" t="s">
        <v>57</v>
      </c>
    </row>
    <row r="197" spans="1:3" x14ac:dyDescent="0.25">
      <c r="A197" s="28">
        <v>834</v>
      </c>
      <c r="B197" s="25" t="s">
        <v>34</v>
      </c>
      <c r="C197" s="25" t="s">
        <v>57</v>
      </c>
    </row>
    <row r="198" spans="1:3" x14ac:dyDescent="0.25">
      <c r="A198" s="28">
        <v>834</v>
      </c>
      <c r="B198" s="25" t="s">
        <v>34</v>
      </c>
      <c r="C198" s="25" t="s">
        <v>57</v>
      </c>
    </row>
    <row r="199" spans="1:3" x14ac:dyDescent="0.25">
      <c r="A199" s="28">
        <v>1482</v>
      </c>
      <c r="B199" s="25" t="s">
        <v>34</v>
      </c>
      <c r="C199" s="25" t="s">
        <v>57</v>
      </c>
    </row>
    <row r="200" spans="1:3" x14ac:dyDescent="0.25">
      <c r="A200" s="28">
        <v>3425</v>
      </c>
      <c r="B200" s="25" t="s">
        <v>34</v>
      </c>
      <c r="C200" s="25" t="s">
        <v>57</v>
      </c>
    </row>
    <row r="201" spans="1:3" x14ac:dyDescent="0.25">
      <c r="A201" s="28">
        <v>3425</v>
      </c>
      <c r="B201" s="25" t="s">
        <v>34</v>
      </c>
      <c r="C201" s="25" t="s">
        <v>57</v>
      </c>
    </row>
    <row r="202" spans="1:3" x14ac:dyDescent="0.25">
      <c r="A202" s="28">
        <v>3425</v>
      </c>
      <c r="B202" s="25" t="s">
        <v>34</v>
      </c>
      <c r="C202" s="25" t="s">
        <v>57</v>
      </c>
    </row>
    <row r="203" spans="1:3" x14ac:dyDescent="0.25">
      <c r="A203" s="28">
        <v>3425</v>
      </c>
      <c r="B203" s="25" t="s">
        <v>34</v>
      </c>
      <c r="C203" s="25" t="s">
        <v>57</v>
      </c>
    </row>
    <row r="204" spans="1:3" x14ac:dyDescent="0.25">
      <c r="A204" s="28">
        <v>3425</v>
      </c>
      <c r="B204" s="25" t="s">
        <v>34</v>
      </c>
      <c r="C204" s="25" t="s">
        <v>57</v>
      </c>
    </row>
    <row r="205" spans="1:3" x14ac:dyDescent="0.25">
      <c r="A205" s="28">
        <v>3425</v>
      </c>
      <c r="B205" s="25" t="s">
        <v>34</v>
      </c>
      <c r="C205" s="25" t="s">
        <v>57</v>
      </c>
    </row>
    <row r="206" spans="1:3" x14ac:dyDescent="0.25">
      <c r="A206" s="28">
        <v>3425</v>
      </c>
      <c r="B206" s="25" t="s">
        <v>34</v>
      </c>
      <c r="C206" s="25" t="s">
        <v>57</v>
      </c>
    </row>
    <row r="207" spans="1:3" x14ac:dyDescent="0.25">
      <c r="A207" s="28">
        <v>3712</v>
      </c>
      <c r="B207" s="25" t="s">
        <v>34</v>
      </c>
      <c r="C207" s="25" t="s">
        <v>57</v>
      </c>
    </row>
    <row r="208" spans="1:3" x14ac:dyDescent="0.25">
      <c r="A208" s="28">
        <v>3712</v>
      </c>
      <c r="B208" s="25" t="s">
        <v>34</v>
      </c>
      <c r="C208" s="25" t="s">
        <v>57</v>
      </c>
    </row>
    <row r="209" spans="1:3" x14ac:dyDescent="0.25">
      <c r="A209" s="28">
        <v>4060</v>
      </c>
      <c r="B209" s="25" t="s">
        <v>34</v>
      </c>
      <c r="C209" s="25" t="s">
        <v>57</v>
      </c>
    </row>
    <row r="210" spans="1:3" x14ac:dyDescent="0.25">
      <c r="A210" s="28">
        <v>4060</v>
      </c>
      <c r="B210" s="25" t="s">
        <v>34</v>
      </c>
      <c r="C210" s="25" t="s">
        <v>57</v>
      </c>
    </row>
    <row r="211" spans="1:3" x14ac:dyDescent="0.25">
      <c r="A211" s="28">
        <v>4818</v>
      </c>
      <c r="B211" s="25" t="s">
        <v>34</v>
      </c>
      <c r="C211" s="25" t="s">
        <v>57</v>
      </c>
    </row>
    <row r="212" spans="1:3" x14ac:dyDescent="0.25">
      <c r="A212" s="28">
        <v>5981</v>
      </c>
      <c r="B212" s="25" t="s">
        <v>34</v>
      </c>
      <c r="C212" s="25" t="s">
        <v>57</v>
      </c>
    </row>
    <row r="213" spans="1:3" x14ac:dyDescent="0.25">
      <c r="A213" s="28">
        <v>174</v>
      </c>
      <c r="B213" s="25" t="s">
        <v>34</v>
      </c>
      <c r="C213" s="25" t="s">
        <v>56</v>
      </c>
    </row>
    <row r="214" spans="1:3" x14ac:dyDescent="0.25">
      <c r="A214" s="28">
        <v>834</v>
      </c>
      <c r="B214" s="25" t="s">
        <v>34</v>
      </c>
      <c r="C214" s="25" t="s">
        <v>57</v>
      </c>
    </row>
    <row r="215" spans="1:3" x14ac:dyDescent="0.25">
      <c r="A215" s="28">
        <v>834</v>
      </c>
      <c r="B215" s="25" t="s">
        <v>34</v>
      </c>
      <c r="C215" s="25" t="s">
        <v>57</v>
      </c>
    </row>
    <row r="216" spans="1:3" x14ac:dyDescent="0.25">
      <c r="A216" s="28">
        <v>834</v>
      </c>
      <c r="B216" s="25" t="s">
        <v>34</v>
      </c>
      <c r="C216" s="25" t="s">
        <v>57</v>
      </c>
    </row>
    <row r="217" spans="1:3" x14ac:dyDescent="0.25">
      <c r="A217" s="28">
        <v>1482</v>
      </c>
      <c r="B217" s="25" t="s">
        <v>34</v>
      </c>
      <c r="C217" s="25" t="s">
        <v>57</v>
      </c>
    </row>
    <row r="218" spans="1:3" x14ac:dyDescent="0.25">
      <c r="A218" s="28">
        <v>1482</v>
      </c>
      <c r="B218" s="25" t="s">
        <v>34</v>
      </c>
      <c r="C218" s="25" t="s">
        <v>57</v>
      </c>
    </row>
    <row r="219" spans="1:3" x14ac:dyDescent="0.25">
      <c r="A219" s="28">
        <v>1482</v>
      </c>
      <c r="B219" s="25" t="s">
        <v>34</v>
      </c>
      <c r="C219" s="25" t="s">
        <v>57</v>
      </c>
    </row>
    <row r="220" spans="1:3" x14ac:dyDescent="0.25">
      <c r="A220" s="28">
        <v>3425</v>
      </c>
      <c r="B220" s="25" t="s">
        <v>34</v>
      </c>
      <c r="C220" s="25" t="s">
        <v>57</v>
      </c>
    </row>
    <row r="221" spans="1:3" x14ac:dyDescent="0.25">
      <c r="A221" s="28">
        <v>3425</v>
      </c>
      <c r="B221" s="25" t="s">
        <v>34</v>
      </c>
      <c r="C221" s="25" t="s">
        <v>57</v>
      </c>
    </row>
    <row r="222" spans="1:3" x14ac:dyDescent="0.25">
      <c r="A222" s="28">
        <v>3425</v>
      </c>
      <c r="B222" s="25" t="s">
        <v>34</v>
      </c>
      <c r="C222" s="25" t="s">
        <v>57</v>
      </c>
    </row>
    <row r="223" spans="1:3" x14ac:dyDescent="0.25">
      <c r="A223" s="28">
        <v>3425</v>
      </c>
      <c r="B223" s="25" t="s">
        <v>34</v>
      </c>
      <c r="C223" s="25" t="s">
        <v>57</v>
      </c>
    </row>
    <row r="224" spans="1:3" x14ac:dyDescent="0.25">
      <c r="A224" s="28">
        <v>3425</v>
      </c>
      <c r="B224" s="25" t="s">
        <v>34</v>
      </c>
      <c r="C224" s="25" t="s">
        <v>57</v>
      </c>
    </row>
    <row r="225" spans="1:3" x14ac:dyDescent="0.25">
      <c r="A225" s="28">
        <v>3712</v>
      </c>
      <c r="B225" s="25" t="s">
        <v>34</v>
      </c>
      <c r="C225" s="25" t="s">
        <v>57</v>
      </c>
    </row>
    <row r="226" spans="1:3" x14ac:dyDescent="0.25">
      <c r="A226" s="28">
        <v>3712</v>
      </c>
      <c r="B226" s="25" t="s">
        <v>34</v>
      </c>
      <c r="C226" s="25" t="s">
        <v>57</v>
      </c>
    </row>
    <row r="227" spans="1:3" x14ac:dyDescent="0.25">
      <c r="A227" s="28">
        <v>3712</v>
      </c>
      <c r="B227" s="25" t="s">
        <v>34</v>
      </c>
      <c r="C227" s="25" t="s">
        <v>57</v>
      </c>
    </row>
    <row r="228" spans="1:3" x14ac:dyDescent="0.25">
      <c r="A228" s="28">
        <v>4060</v>
      </c>
      <c r="B228" s="25" t="s">
        <v>34</v>
      </c>
      <c r="C228" s="25" t="s">
        <v>57</v>
      </c>
    </row>
    <row r="229" spans="1:3" x14ac:dyDescent="0.25">
      <c r="A229" s="28">
        <v>834</v>
      </c>
      <c r="B229" s="25" t="s">
        <v>34</v>
      </c>
      <c r="C229" s="25" t="s">
        <v>57</v>
      </c>
    </row>
    <row r="230" spans="1:3" x14ac:dyDescent="0.25">
      <c r="A230" s="28">
        <v>1482</v>
      </c>
      <c r="B230" s="25" t="s">
        <v>34</v>
      </c>
      <c r="C230" s="25" t="s">
        <v>57</v>
      </c>
    </row>
    <row r="231" spans="1:3" x14ac:dyDescent="0.25">
      <c r="A231" s="28">
        <v>3425</v>
      </c>
      <c r="B231" s="25" t="s">
        <v>34</v>
      </c>
      <c r="C231" s="25" t="s">
        <v>57</v>
      </c>
    </row>
    <row r="232" spans="1:3" x14ac:dyDescent="0.25">
      <c r="A232" s="28">
        <v>4060</v>
      </c>
      <c r="B232" s="25" t="s">
        <v>34</v>
      </c>
      <c r="C232" s="25" t="s">
        <v>57</v>
      </c>
    </row>
    <row r="233" spans="1:3" x14ac:dyDescent="0.25">
      <c r="A233" s="28">
        <v>4222</v>
      </c>
      <c r="B233" s="25" t="s">
        <v>34</v>
      </c>
      <c r="C233" s="25" t="s">
        <v>56</v>
      </c>
    </row>
    <row r="234" spans="1:3" x14ac:dyDescent="0.25">
      <c r="A234" s="28">
        <v>4222</v>
      </c>
      <c r="B234" s="25" t="s">
        <v>34</v>
      </c>
      <c r="C234" s="25" t="s">
        <v>56</v>
      </c>
    </row>
    <row r="235" spans="1:3" x14ac:dyDescent="0.25">
      <c r="A235" s="28">
        <v>4319</v>
      </c>
      <c r="B235" s="25" t="s">
        <v>34</v>
      </c>
      <c r="C235" s="25" t="s">
        <v>56</v>
      </c>
    </row>
    <row r="236" spans="1:3" x14ac:dyDescent="0.25">
      <c r="A236" s="28">
        <v>4319</v>
      </c>
      <c r="B236" s="25" t="s">
        <v>34</v>
      </c>
      <c r="C236" s="25" t="s">
        <v>56</v>
      </c>
    </row>
    <row r="237" spans="1:3" x14ac:dyDescent="0.25">
      <c r="A237" s="28">
        <v>4319</v>
      </c>
      <c r="B237" s="25" t="s">
        <v>34</v>
      </c>
      <c r="C237" s="25" t="s">
        <v>56</v>
      </c>
    </row>
    <row r="238" spans="1:3" x14ac:dyDescent="0.25">
      <c r="A238" s="28">
        <v>4319</v>
      </c>
      <c r="B238" s="25" t="s">
        <v>34</v>
      </c>
      <c r="C238" s="25" t="s">
        <v>56</v>
      </c>
    </row>
    <row r="239" spans="1:3" x14ac:dyDescent="0.25">
      <c r="A239" s="28">
        <v>4319</v>
      </c>
      <c r="B239" s="25" t="s">
        <v>34</v>
      </c>
      <c r="C239" s="25" t="s">
        <v>56</v>
      </c>
    </row>
    <row r="240" spans="1:3" x14ac:dyDescent="0.25">
      <c r="A240" s="28">
        <v>8592</v>
      </c>
      <c r="B240" s="25" t="s">
        <v>34</v>
      </c>
      <c r="C240" s="25" t="s">
        <v>57</v>
      </c>
    </row>
    <row r="241" spans="1:3" x14ac:dyDescent="0.25">
      <c r="A241" s="28">
        <v>5680</v>
      </c>
      <c r="B241" s="25" t="s">
        <v>34</v>
      </c>
      <c r="C241" s="25" t="s">
        <v>57</v>
      </c>
    </row>
    <row r="242" spans="1:3" x14ac:dyDescent="0.25">
      <c r="A242" s="28">
        <v>5680</v>
      </c>
      <c r="B242" s="25" t="s">
        <v>34</v>
      </c>
      <c r="C242" s="25" t="s">
        <v>57</v>
      </c>
    </row>
    <row r="243" spans="1:3" x14ac:dyDescent="0.25">
      <c r="A243" s="28">
        <v>5585</v>
      </c>
      <c r="B243" s="25" t="s">
        <v>34</v>
      </c>
      <c r="C243" s="25" t="s">
        <v>57</v>
      </c>
    </row>
    <row r="244" spans="1:3" x14ac:dyDescent="0.25">
      <c r="A244" s="28">
        <v>7100</v>
      </c>
      <c r="B244" s="25" t="s">
        <v>34</v>
      </c>
      <c r="C244" s="25" t="s">
        <v>57</v>
      </c>
    </row>
    <row r="245" spans="1:3" x14ac:dyDescent="0.25">
      <c r="A245" s="28">
        <v>4071</v>
      </c>
      <c r="B245" s="25" t="s">
        <v>34</v>
      </c>
      <c r="C245" s="25" t="s">
        <v>57</v>
      </c>
    </row>
    <row r="246" spans="1:3" x14ac:dyDescent="0.25">
      <c r="A246" s="28">
        <v>4071</v>
      </c>
      <c r="B246" s="25" t="s">
        <v>34</v>
      </c>
      <c r="C246" s="25" t="s">
        <v>57</v>
      </c>
    </row>
    <row r="247" spans="1:3" x14ac:dyDescent="0.25">
      <c r="A247" s="28">
        <v>4071</v>
      </c>
      <c r="B247" s="25" t="s">
        <v>34</v>
      </c>
      <c r="C247" s="25" t="s">
        <v>57</v>
      </c>
    </row>
    <row r="248" spans="1:3" x14ac:dyDescent="0.25">
      <c r="A248" s="28">
        <v>3425</v>
      </c>
      <c r="B248" s="25" t="s">
        <v>34</v>
      </c>
      <c r="C248" s="25" t="s">
        <v>57</v>
      </c>
    </row>
    <row r="249" spans="1:3" x14ac:dyDescent="0.25">
      <c r="A249" s="28">
        <v>5981</v>
      </c>
      <c r="B249" s="25" t="s">
        <v>34</v>
      </c>
      <c r="C249" s="25" t="s">
        <v>57</v>
      </c>
    </row>
    <row r="250" spans="1:3" x14ac:dyDescent="0.25">
      <c r="A250" s="28">
        <v>5981</v>
      </c>
      <c r="B250" s="25" t="s">
        <v>34</v>
      </c>
      <c r="C250" s="25" t="s">
        <v>57</v>
      </c>
    </row>
    <row r="251" spans="1:3" x14ac:dyDescent="0.25">
      <c r="A251" s="28">
        <v>4319</v>
      </c>
      <c r="B251" s="25" t="s">
        <v>34</v>
      </c>
      <c r="C251" s="25" t="s">
        <v>56</v>
      </c>
    </row>
    <row r="252" spans="1:3" x14ac:dyDescent="0.25">
      <c r="A252" s="28">
        <v>4319</v>
      </c>
      <c r="B252" s="25" t="s">
        <v>34</v>
      </c>
      <c r="C252" s="25" t="s">
        <v>56</v>
      </c>
    </row>
    <row r="253" spans="1:3" x14ac:dyDescent="0.25">
      <c r="A253" s="28">
        <v>4319</v>
      </c>
      <c r="B253" s="25" t="s">
        <v>34</v>
      </c>
      <c r="C253" s="25" t="s">
        <v>56</v>
      </c>
    </row>
    <row r="254" spans="1:3" x14ac:dyDescent="0.25">
      <c r="A254" s="28">
        <v>4198</v>
      </c>
      <c r="B254" s="25" t="s">
        <v>34</v>
      </c>
      <c r="C254" s="25" t="s">
        <v>57</v>
      </c>
    </row>
    <row r="255" spans="1:3" x14ac:dyDescent="0.25">
      <c r="A255" s="28">
        <v>4198</v>
      </c>
      <c r="B255" s="25" t="s">
        <v>34</v>
      </c>
      <c r="C255" s="25" t="s">
        <v>57</v>
      </c>
    </row>
    <row r="256" spans="1:3" x14ac:dyDescent="0.25">
      <c r="A256" s="28">
        <v>4319</v>
      </c>
      <c r="B256" s="25" t="s">
        <v>34</v>
      </c>
      <c r="C256" s="25" t="s">
        <v>56</v>
      </c>
    </row>
    <row r="257" spans="1:3" x14ac:dyDescent="0.25">
      <c r="A257" s="28">
        <v>4319</v>
      </c>
      <c r="B257" s="25" t="s">
        <v>34</v>
      </c>
      <c r="C257" s="25" t="s">
        <v>56</v>
      </c>
    </row>
    <row r="258" spans="1:3" x14ac:dyDescent="0.25">
      <c r="A258" s="28">
        <v>4319</v>
      </c>
      <c r="B258" s="25" t="s">
        <v>34</v>
      </c>
      <c r="C258" s="25" t="s">
        <v>56</v>
      </c>
    </row>
    <row r="259" spans="1:3" x14ac:dyDescent="0.25">
      <c r="A259" s="28">
        <v>4319</v>
      </c>
      <c r="B259" s="25" t="s">
        <v>34</v>
      </c>
      <c r="C259" s="25" t="s">
        <v>56</v>
      </c>
    </row>
    <row r="260" spans="1:3" x14ac:dyDescent="0.25">
      <c r="A260" s="28">
        <v>4319</v>
      </c>
      <c r="B260" s="25" t="s">
        <v>34</v>
      </c>
      <c r="C260" s="25" t="s">
        <v>56</v>
      </c>
    </row>
    <row r="261" spans="1:3" x14ac:dyDescent="0.25">
      <c r="A261" s="28">
        <v>4319</v>
      </c>
      <c r="B261" s="25" t="s">
        <v>34</v>
      </c>
      <c r="C261" s="25" t="s">
        <v>56</v>
      </c>
    </row>
    <row r="262" spans="1:3" x14ac:dyDescent="0.25">
      <c r="A262" s="28">
        <v>4319</v>
      </c>
      <c r="B262" s="25" t="s">
        <v>34</v>
      </c>
      <c r="C262" s="25" t="s">
        <v>56</v>
      </c>
    </row>
    <row r="263" spans="1:3" x14ac:dyDescent="0.25">
      <c r="A263" s="28">
        <v>4319</v>
      </c>
      <c r="B263" s="25" t="s">
        <v>34</v>
      </c>
      <c r="C263" s="25" t="s">
        <v>56</v>
      </c>
    </row>
    <row r="264" spans="1:3" x14ac:dyDescent="0.25">
      <c r="A264" s="28">
        <v>5981</v>
      </c>
      <c r="B264" s="25" t="s">
        <v>34</v>
      </c>
      <c r="C264" s="25" t="s">
        <v>57</v>
      </c>
    </row>
    <row r="265" spans="1:3" x14ac:dyDescent="0.25">
      <c r="A265" s="28">
        <v>6135</v>
      </c>
      <c r="B265" s="25" t="s">
        <v>34</v>
      </c>
      <c r="C265" s="25" t="s">
        <v>57</v>
      </c>
    </row>
    <row r="266" spans="1:3" x14ac:dyDescent="0.25">
      <c r="A266" s="28">
        <v>7215</v>
      </c>
      <c r="B266" s="25" t="s">
        <v>34</v>
      </c>
      <c r="C266" s="25" t="s">
        <v>56</v>
      </c>
    </row>
    <row r="267" spans="1:3" x14ac:dyDescent="0.25">
      <c r="A267" s="28">
        <v>7215</v>
      </c>
      <c r="B267" s="25" t="s">
        <v>34</v>
      </c>
      <c r="C267" s="25" t="s">
        <v>56</v>
      </c>
    </row>
    <row r="268" spans="1:3" x14ac:dyDescent="0.25">
      <c r="A268" s="28">
        <v>7215</v>
      </c>
      <c r="B268" s="25" t="s">
        <v>34</v>
      </c>
      <c r="C268" s="25" t="s">
        <v>56</v>
      </c>
    </row>
    <row r="269" spans="1:3" x14ac:dyDescent="0.25">
      <c r="A269" s="28">
        <v>8592</v>
      </c>
      <c r="B269" s="25" t="s">
        <v>34</v>
      </c>
      <c r="C269" s="25" t="s">
        <v>57</v>
      </c>
    </row>
    <row r="270" spans="1:3" x14ac:dyDescent="0.25">
      <c r="A270" s="28">
        <v>8592</v>
      </c>
      <c r="B270" s="25" t="s">
        <v>34</v>
      </c>
      <c r="C270" s="25" t="s">
        <v>57</v>
      </c>
    </row>
    <row r="271" spans="1:3" x14ac:dyDescent="0.25">
      <c r="A271" s="28">
        <v>9115</v>
      </c>
      <c r="B271" s="25" t="s">
        <v>34</v>
      </c>
      <c r="C271" s="25" t="s">
        <v>57</v>
      </c>
    </row>
    <row r="272" spans="1:3" x14ac:dyDescent="0.25">
      <c r="A272" s="28">
        <v>7215</v>
      </c>
      <c r="B272" s="25" t="s">
        <v>34</v>
      </c>
      <c r="C272" s="25" t="s">
        <v>56</v>
      </c>
    </row>
    <row r="273" spans="1:3" x14ac:dyDescent="0.25">
      <c r="A273" s="28">
        <v>7215</v>
      </c>
      <c r="B273" s="25" t="s">
        <v>34</v>
      </c>
      <c r="C273" s="25" t="s">
        <v>56</v>
      </c>
    </row>
    <row r="274" spans="1:3" x14ac:dyDescent="0.25">
      <c r="A274" s="28">
        <v>7215</v>
      </c>
      <c r="B274" s="25" t="s">
        <v>34</v>
      </c>
      <c r="C274" s="25" t="s">
        <v>56</v>
      </c>
    </row>
    <row r="275" spans="1:3" x14ac:dyDescent="0.25">
      <c r="A275" s="28">
        <v>3425</v>
      </c>
      <c r="B275" s="25" t="s">
        <v>34</v>
      </c>
      <c r="C275" s="25" t="s">
        <v>57</v>
      </c>
    </row>
    <row r="276" spans="1:3" x14ac:dyDescent="0.25">
      <c r="A276" s="28">
        <v>3425</v>
      </c>
      <c r="B276" s="25" t="s">
        <v>34</v>
      </c>
      <c r="C276" s="25" t="s">
        <v>57</v>
      </c>
    </row>
    <row r="277" spans="1:3" x14ac:dyDescent="0.25">
      <c r="A277" s="28">
        <v>7215</v>
      </c>
      <c r="B277" s="25" t="s">
        <v>34</v>
      </c>
      <c r="C277" s="25" t="s">
        <v>56</v>
      </c>
    </row>
    <row r="278" spans="1:3" x14ac:dyDescent="0.25">
      <c r="A278" s="28">
        <v>7215</v>
      </c>
      <c r="B278" s="25" t="s">
        <v>34</v>
      </c>
      <c r="C278" s="25" t="s">
        <v>56</v>
      </c>
    </row>
    <row r="279" spans="1:3" x14ac:dyDescent="0.25">
      <c r="A279" s="28">
        <v>8592</v>
      </c>
      <c r="B279" s="25" t="s">
        <v>34</v>
      </c>
      <c r="C279" s="25" t="s">
        <v>57</v>
      </c>
    </row>
    <row r="280" spans="1:3" x14ac:dyDescent="0.25">
      <c r="A280" s="28">
        <v>8592</v>
      </c>
      <c r="B280" s="25" t="s">
        <v>34</v>
      </c>
      <c r="C280" s="25" t="s">
        <v>57</v>
      </c>
    </row>
    <row r="281" spans="1:3" x14ac:dyDescent="0.25">
      <c r="A281" s="28">
        <v>8592</v>
      </c>
      <c r="B281" s="25" t="s">
        <v>34</v>
      </c>
      <c r="C281" s="25" t="s">
        <v>57</v>
      </c>
    </row>
    <row r="282" spans="1:3" x14ac:dyDescent="0.25">
      <c r="A282" s="28">
        <v>3425</v>
      </c>
      <c r="B282" s="25" t="s">
        <v>34</v>
      </c>
      <c r="C282" s="25" t="s">
        <v>57</v>
      </c>
    </row>
    <row r="283" spans="1:3" x14ac:dyDescent="0.25">
      <c r="A283" s="28">
        <v>3425</v>
      </c>
      <c r="B283" s="25" t="s">
        <v>34</v>
      </c>
      <c r="C283" s="25" t="s">
        <v>57</v>
      </c>
    </row>
    <row r="284" spans="1:3" x14ac:dyDescent="0.25">
      <c r="A284" s="28">
        <v>4221</v>
      </c>
      <c r="B284" s="25" t="s">
        <v>34</v>
      </c>
      <c r="C284" s="25" t="s">
        <v>57</v>
      </c>
    </row>
    <row r="285" spans="1:3" x14ac:dyDescent="0.25">
      <c r="A285" s="28">
        <v>4221</v>
      </c>
      <c r="B285" s="25" t="s">
        <v>34</v>
      </c>
      <c r="C285" s="25" t="s">
        <v>57</v>
      </c>
    </row>
    <row r="286" spans="1:3" x14ac:dyDescent="0.25">
      <c r="A286" s="28">
        <v>4221</v>
      </c>
      <c r="B286" s="25" t="s">
        <v>34</v>
      </c>
      <c r="C286" s="25" t="s">
        <v>57</v>
      </c>
    </row>
    <row r="287" spans="1:3" x14ac:dyDescent="0.25">
      <c r="A287" s="28">
        <v>4221</v>
      </c>
      <c r="B287" s="25" t="s">
        <v>34</v>
      </c>
      <c r="C287" s="25" t="s">
        <v>57</v>
      </c>
    </row>
    <row r="288" spans="1:3" x14ac:dyDescent="0.25">
      <c r="A288" s="28">
        <v>4221</v>
      </c>
      <c r="B288" s="25" t="s">
        <v>34</v>
      </c>
      <c r="C288" s="25" t="s">
        <v>57</v>
      </c>
    </row>
    <row r="289" spans="1:3" x14ac:dyDescent="0.25">
      <c r="A289" s="28">
        <v>4221</v>
      </c>
      <c r="B289" s="25" t="s">
        <v>34</v>
      </c>
      <c r="C289" s="25" t="s">
        <v>57</v>
      </c>
    </row>
    <row r="290" spans="1:3" x14ac:dyDescent="0.25">
      <c r="A290" s="28">
        <v>4221</v>
      </c>
      <c r="B290" s="25" t="s">
        <v>34</v>
      </c>
      <c r="C290" s="25" t="s">
        <v>57</v>
      </c>
    </row>
    <row r="291" spans="1:3" x14ac:dyDescent="0.25">
      <c r="A291" s="28">
        <v>4221</v>
      </c>
      <c r="B291" s="25" t="s">
        <v>34</v>
      </c>
      <c r="C291" s="25" t="s">
        <v>57</v>
      </c>
    </row>
    <row r="292" spans="1:3" x14ac:dyDescent="0.25">
      <c r="A292" s="28">
        <v>6595</v>
      </c>
      <c r="B292" s="25" t="s">
        <v>34</v>
      </c>
      <c r="C292" s="25" t="s">
        <v>57</v>
      </c>
    </row>
    <row r="293" spans="1:3" x14ac:dyDescent="0.25">
      <c r="A293" s="28">
        <v>8065</v>
      </c>
      <c r="B293" s="25" t="s">
        <v>34</v>
      </c>
      <c r="C293" s="25" t="s">
        <v>57</v>
      </c>
    </row>
    <row r="294" spans="1:3" x14ac:dyDescent="0.25">
      <c r="A294" s="28">
        <v>4149</v>
      </c>
      <c r="B294" s="25" t="s">
        <v>34</v>
      </c>
      <c r="C294" s="25" t="s">
        <v>57</v>
      </c>
    </row>
    <row r="295" spans="1:3" x14ac:dyDescent="0.25">
      <c r="A295" s="28">
        <v>4149</v>
      </c>
      <c r="B295" s="25" t="s">
        <v>34</v>
      </c>
      <c r="C295" s="25" t="s">
        <v>57</v>
      </c>
    </row>
    <row r="296" spans="1:3" x14ac:dyDescent="0.25">
      <c r="A296" s="28">
        <v>4149</v>
      </c>
      <c r="B296" s="25" t="s">
        <v>34</v>
      </c>
      <c r="C296" s="25" t="s">
        <v>57</v>
      </c>
    </row>
    <row r="297" spans="1:3" x14ac:dyDescent="0.25">
      <c r="A297" s="28">
        <v>4149</v>
      </c>
      <c r="B297" s="25" t="s">
        <v>34</v>
      </c>
      <c r="C297" s="25" t="s">
        <v>57</v>
      </c>
    </row>
    <row r="298" spans="1:3" x14ac:dyDescent="0.25">
      <c r="A298" s="28">
        <v>4140</v>
      </c>
      <c r="B298" s="25" t="s">
        <v>34</v>
      </c>
      <c r="C298" s="25" t="s">
        <v>57</v>
      </c>
    </row>
    <row r="299" spans="1:3" x14ac:dyDescent="0.25">
      <c r="A299" s="28">
        <v>4140</v>
      </c>
      <c r="B299" s="25" t="s">
        <v>34</v>
      </c>
      <c r="C299" s="25" t="s">
        <v>57</v>
      </c>
    </row>
    <row r="300" spans="1:3" x14ac:dyDescent="0.25">
      <c r="A300" s="28">
        <v>8455</v>
      </c>
      <c r="B300" s="25" t="s">
        <v>34</v>
      </c>
      <c r="C300" s="25" t="s">
        <v>57</v>
      </c>
    </row>
    <row r="301" spans="1:3" x14ac:dyDescent="0.25">
      <c r="A301" s="28">
        <v>8455</v>
      </c>
      <c r="B301" s="25" t="s">
        <v>34</v>
      </c>
      <c r="C301" s="25" t="s">
        <v>57</v>
      </c>
    </row>
    <row r="302" spans="1:3" x14ac:dyDescent="0.25">
      <c r="A302" s="28">
        <v>8455</v>
      </c>
      <c r="B302" s="25" t="s">
        <v>34</v>
      </c>
      <c r="C302" s="25" t="s">
        <v>57</v>
      </c>
    </row>
    <row r="303" spans="1:3" x14ac:dyDescent="0.25">
      <c r="A303" s="28">
        <v>8455</v>
      </c>
      <c r="B303" s="25" t="s">
        <v>34</v>
      </c>
      <c r="C303" s="25" t="s">
        <v>57</v>
      </c>
    </row>
    <row r="304" spans="1:3" x14ac:dyDescent="0.25">
      <c r="A304" s="28">
        <v>4255</v>
      </c>
      <c r="B304" s="25" t="s">
        <v>34</v>
      </c>
      <c r="C304" s="25" t="s">
        <v>57</v>
      </c>
    </row>
    <row r="305" spans="1:3" x14ac:dyDescent="0.25">
      <c r="A305" s="28">
        <v>4255</v>
      </c>
      <c r="B305" s="25" t="s">
        <v>34</v>
      </c>
      <c r="C305" s="25" t="s">
        <v>57</v>
      </c>
    </row>
    <row r="306" spans="1:3" x14ac:dyDescent="0.25">
      <c r="A306" s="28">
        <v>6135</v>
      </c>
      <c r="B306" s="25" t="s">
        <v>34</v>
      </c>
      <c r="C306" s="25" t="s">
        <v>57</v>
      </c>
    </row>
    <row r="307" spans="1:3" x14ac:dyDescent="0.25">
      <c r="A307" s="28">
        <v>3176</v>
      </c>
      <c r="B307" s="25" t="s">
        <v>35</v>
      </c>
      <c r="C307" s="25" t="s">
        <v>57</v>
      </c>
    </row>
    <row r="308" spans="1:3" x14ac:dyDescent="0.25">
      <c r="A308" s="28">
        <v>3425</v>
      </c>
      <c r="B308" s="25" t="s">
        <v>35</v>
      </c>
      <c r="C308" s="25" t="s">
        <v>57</v>
      </c>
    </row>
    <row r="309" spans="1:3" x14ac:dyDescent="0.25">
      <c r="A309" s="28">
        <v>4198</v>
      </c>
      <c r="B309" s="25" t="s">
        <v>35</v>
      </c>
      <c r="C309" s="25" t="s">
        <v>57</v>
      </c>
    </row>
    <row r="310" spans="1:3" x14ac:dyDescent="0.25">
      <c r="A310" s="28">
        <v>4319</v>
      </c>
      <c r="B310" s="25" t="s">
        <v>35</v>
      </c>
      <c r="C310" s="25" t="s">
        <v>56</v>
      </c>
    </row>
    <row r="311" spans="1:3" x14ac:dyDescent="0.25">
      <c r="A311" s="28">
        <v>695</v>
      </c>
      <c r="B311" s="25" t="s">
        <v>35</v>
      </c>
      <c r="C311" s="25" t="s">
        <v>57</v>
      </c>
    </row>
    <row r="312" spans="1:3" x14ac:dyDescent="0.25">
      <c r="A312" s="28">
        <v>4198</v>
      </c>
      <c r="B312" s="25" t="s">
        <v>35</v>
      </c>
      <c r="C312" s="25" t="s">
        <v>57</v>
      </c>
    </row>
    <row r="313" spans="1:3" x14ac:dyDescent="0.25">
      <c r="A313" s="28">
        <v>4198</v>
      </c>
      <c r="B313" s="25" t="s">
        <v>35</v>
      </c>
      <c r="C313" s="25" t="s">
        <v>57</v>
      </c>
    </row>
    <row r="314" spans="1:3" x14ac:dyDescent="0.25">
      <c r="A314" s="28">
        <v>4198</v>
      </c>
      <c r="B314" s="25" t="s">
        <v>35</v>
      </c>
      <c r="C314" s="25" t="s">
        <v>57</v>
      </c>
    </row>
    <row r="315" spans="1:3" x14ac:dyDescent="0.25">
      <c r="A315" s="28">
        <v>7110</v>
      </c>
      <c r="B315" s="25" t="s">
        <v>35</v>
      </c>
      <c r="C315" s="25" t="s">
        <v>57</v>
      </c>
    </row>
    <row r="316" spans="1:3" x14ac:dyDescent="0.25">
      <c r="A316" s="28">
        <v>7110</v>
      </c>
      <c r="B316" s="25" t="s">
        <v>35</v>
      </c>
      <c r="C316" s="25" t="s">
        <v>57</v>
      </c>
    </row>
    <row r="317" spans="1:3" x14ac:dyDescent="0.25">
      <c r="A317" s="28">
        <v>4222</v>
      </c>
      <c r="B317" s="25" t="s">
        <v>35</v>
      </c>
      <c r="C317" s="25" t="s">
        <v>56</v>
      </c>
    </row>
    <row r="318" spans="1:3" x14ac:dyDescent="0.25">
      <c r="A318" s="28">
        <v>4222</v>
      </c>
      <c r="B318" s="25" t="s">
        <v>35</v>
      </c>
      <c r="C318" s="25" t="s">
        <v>56</v>
      </c>
    </row>
    <row r="319" spans="1:3" x14ac:dyDescent="0.25">
      <c r="A319" s="28">
        <v>4222</v>
      </c>
      <c r="B319" s="25" t="s">
        <v>35</v>
      </c>
      <c r="C319" s="25" t="s">
        <v>56</v>
      </c>
    </row>
    <row r="320" spans="1:3" x14ac:dyDescent="0.25">
      <c r="A320" s="28">
        <v>4222</v>
      </c>
      <c r="B320" s="25" t="s">
        <v>35</v>
      </c>
      <c r="C320" s="25" t="s">
        <v>56</v>
      </c>
    </row>
    <row r="321" spans="1:3" x14ac:dyDescent="0.25">
      <c r="A321" s="28">
        <v>4222</v>
      </c>
      <c r="B321" s="25" t="s">
        <v>35</v>
      </c>
      <c r="C321" s="25" t="s">
        <v>56</v>
      </c>
    </row>
    <row r="322" spans="1:3" x14ac:dyDescent="0.25">
      <c r="A322" s="28">
        <v>5360</v>
      </c>
      <c r="B322" s="25" t="s">
        <v>35</v>
      </c>
      <c r="C322" s="25" t="s">
        <v>56</v>
      </c>
    </row>
    <row r="323" spans="1:3" x14ac:dyDescent="0.25">
      <c r="A323" s="28">
        <v>5810</v>
      </c>
      <c r="B323" s="25" t="s">
        <v>35</v>
      </c>
      <c r="C323" s="25" t="s">
        <v>57</v>
      </c>
    </row>
    <row r="324" spans="1:3" x14ac:dyDescent="0.25">
      <c r="A324" s="28">
        <v>7215</v>
      </c>
      <c r="B324" s="25" t="s">
        <v>35</v>
      </c>
      <c r="C324" s="25" t="s">
        <v>56</v>
      </c>
    </row>
    <row r="325" spans="1:3" x14ac:dyDescent="0.25">
      <c r="A325" s="28">
        <v>7215</v>
      </c>
      <c r="B325" s="25" t="s">
        <v>35</v>
      </c>
      <c r="C325" s="25" t="s">
        <v>56</v>
      </c>
    </row>
    <row r="326" spans="1:3" x14ac:dyDescent="0.25">
      <c r="A326" s="28">
        <v>7215</v>
      </c>
      <c r="B326" s="25" t="s">
        <v>35</v>
      </c>
      <c r="C326" s="25" t="s">
        <v>56</v>
      </c>
    </row>
    <row r="327" spans="1:3" x14ac:dyDescent="0.25">
      <c r="A327" s="28">
        <v>8505</v>
      </c>
      <c r="B327" s="25" t="s">
        <v>35</v>
      </c>
      <c r="C327" s="25" t="s">
        <v>57</v>
      </c>
    </row>
    <row r="328" spans="1:3" x14ac:dyDescent="0.25">
      <c r="A328" s="28">
        <v>4222</v>
      </c>
      <c r="B328" s="25" t="s">
        <v>35</v>
      </c>
      <c r="C328" s="25" t="s">
        <v>56</v>
      </c>
    </row>
    <row r="329" spans="1:3" x14ac:dyDescent="0.25">
      <c r="A329" s="28">
        <v>3425</v>
      </c>
      <c r="B329" s="25" t="s">
        <v>35</v>
      </c>
      <c r="C329" s="25" t="s">
        <v>57</v>
      </c>
    </row>
    <row r="330" spans="1:3" x14ac:dyDescent="0.25">
      <c r="A330" s="28">
        <v>5680</v>
      </c>
      <c r="B330" s="25" t="s">
        <v>35</v>
      </c>
      <c r="C330" s="25" t="s">
        <v>57</v>
      </c>
    </row>
    <row r="331" spans="1:3" x14ac:dyDescent="0.25">
      <c r="A331" s="28">
        <v>5981</v>
      </c>
      <c r="B331" s="25" t="s">
        <v>35</v>
      </c>
      <c r="C331" s="25" t="s">
        <v>57</v>
      </c>
    </row>
    <row r="332" spans="1:3" x14ac:dyDescent="0.25">
      <c r="A332" s="28">
        <v>4198</v>
      </c>
      <c r="B332" s="25" t="s">
        <v>35</v>
      </c>
      <c r="C332" s="25" t="s">
        <v>57</v>
      </c>
    </row>
    <row r="333" spans="1:3" x14ac:dyDescent="0.25">
      <c r="A333" s="28">
        <v>4198</v>
      </c>
      <c r="B333" s="25" t="s">
        <v>35</v>
      </c>
      <c r="C333" s="25" t="s">
        <v>57</v>
      </c>
    </row>
    <row r="334" spans="1:3" x14ac:dyDescent="0.25">
      <c r="A334" s="28">
        <v>4198</v>
      </c>
      <c r="B334" s="25" t="s">
        <v>35</v>
      </c>
      <c r="C334" s="25" t="s">
        <v>57</v>
      </c>
    </row>
    <row r="335" spans="1:3" x14ac:dyDescent="0.25">
      <c r="A335" s="28">
        <v>4198</v>
      </c>
      <c r="B335" s="25" t="s">
        <v>35</v>
      </c>
      <c r="C335" s="25" t="s">
        <v>57</v>
      </c>
    </row>
    <row r="336" spans="1:3" x14ac:dyDescent="0.25">
      <c r="A336" s="28">
        <v>4198</v>
      </c>
      <c r="B336" s="25" t="s">
        <v>35</v>
      </c>
      <c r="C336" s="25" t="s">
        <v>57</v>
      </c>
    </row>
    <row r="337" spans="1:3" x14ac:dyDescent="0.25">
      <c r="A337" s="28">
        <v>3729</v>
      </c>
      <c r="B337" s="25" t="s">
        <v>35</v>
      </c>
      <c r="C337" s="25" t="s">
        <v>57</v>
      </c>
    </row>
    <row r="338" spans="1:3" x14ac:dyDescent="0.25">
      <c r="A338" s="28">
        <v>3729</v>
      </c>
      <c r="B338" s="25" t="s">
        <v>35</v>
      </c>
      <c r="C338" s="25" t="s">
        <v>57</v>
      </c>
    </row>
    <row r="339" spans="1:3" x14ac:dyDescent="0.25">
      <c r="A339" s="28">
        <v>4160</v>
      </c>
      <c r="B339" s="25" t="s">
        <v>35</v>
      </c>
      <c r="C339" s="25" t="s">
        <v>57</v>
      </c>
    </row>
    <row r="340" spans="1:3" x14ac:dyDescent="0.25">
      <c r="A340" s="28">
        <v>4198</v>
      </c>
      <c r="B340" s="25" t="s">
        <v>35</v>
      </c>
      <c r="C340" s="25" t="s">
        <v>57</v>
      </c>
    </row>
    <row r="341" spans="1:3" x14ac:dyDescent="0.25">
      <c r="A341" s="28">
        <v>4198</v>
      </c>
      <c r="B341" s="25" t="s">
        <v>35</v>
      </c>
      <c r="C341" s="25" t="s">
        <v>57</v>
      </c>
    </row>
    <row r="342" spans="1:3" x14ac:dyDescent="0.25">
      <c r="A342" s="28">
        <v>4222</v>
      </c>
      <c r="B342" s="25" t="s">
        <v>35</v>
      </c>
      <c r="C342" s="25" t="s">
        <v>56</v>
      </c>
    </row>
    <row r="343" spans="1:3" x14ac:dyDescent="0.25">
      <c r="A343" s="28">
        <v>7110</v>
      </c>
      <c r="B343" s="25" t="s">
        <v>35</v>
      </c>
      <c r="C343" s="25" t="s">
        <v>57</v>
      </c>
    </row>
    <row r="344" spans="1:3" x14ac:dyDescent="0.25">
      <c r="A344" s="28">
        <v>7110</v>
      </c>
      <c r="B344" s="25" t="s">
        <v>35</v>
      </c>
      <c r="C344" s="25" t="s">
        <v>57</v>
      </c>
    </row>
    <row r="345" spans="1:3" x14ac:dyDescent="0.25">
      <c r="A345" s="28">
        <v>8592</v>
      </c>
      <c r="B345" s="25" t="s">
        <v>35</v>
      </c>
      <c r="C345" s="25" t="s">
        <v>57</v>
      </c>
    </row>
    <row r="346" spans="1:3" x14ac:dyDescent="0.25">
      <c r="A346" s="28">
        <v>8592</v>
      </c>
      <c r="B346" s="25" t="s">
        <v>35</v>
      </c>
      <c r="C346" s="25" t="s">
        <v>57</v>
      </c>
    </row>
    <row r="347" spans="1:3" x14ac:dyDescent="0.25">
      <c r="A347" s="28">
        <v>8592</v>
      </c>
      <c r="B347" s="25" t="s">
        <v>35</v>
      </c>
      <c r="C347" s="25" t="s">
        <v>57</v>
      </c>
    </row>
    <row r="348" spans="1:3" x14ac:dyDescent="0.25">
      <c r="A348" s="28">
        <v>3425</v>
      </c>
      <c r="B348" s="25" t="s">
        <v>35</v>
      </c>
      <c r="C348" s="25" t="s">
        <v>57</v>
      </c>
    </row>
    <row r="349" spans="1:3" x14ac:dyDescent="0.25">
      <c r="A349" s="28">
        <v>3425</v>
      </c>
      <c r="B349" s="25" t="s">
        <v>35</v>
      </c>
      <c r="C349" s="25" t="s">
        <v>57</v>
      </c>
    </row>
    <row r="350" spans="1:3" x14ac:dyDescent="0.25">
      <c r="A350" s="28">
        <v>4160</v>
      </c>
      <c r="B350" s="25" t="s">
        <v>35</v>
      </c>
      <c r="C350" s="25" t="s">
        <v>57</v>
      </c>
    </row>
    <row r="351" spans="1:3" x14ac:dyDescent="0.25">
      <c r="A351" s="28">
        <v>5981</v>
      </c>
      <c r="B351" s="25" t="s">
        <v>35</v>
      </c>
      <c r="C351" s="25" t="s">
        <v>57</v>
      </c>
    </row>
    <row r="352" spans="1:3" x14ac:dyDescent="0.25">
      <c r="A352" s="28">
        <v>5585</v>
      </c>
      <c r="B352" s="25" t="s">
        <v>35</v>
      </c>
      <c r="C352" s="25" t="s">
        <v>56</v>
      </c>
    </row>
    <row r="353" spans="1:3" x14ac:dyDescent="0.25">
      <c r="A353" s="28">
        <v>5585</v>
      </c>
      <c r="B353" s="25" t="s">
        <v>35</v>
      </c>
      <c r="C353" s="25" t="s">
        <v>56</v>
      </c>
    </row>
    <row r="354" spans="1:3" x14ac:dyDescent="0.25">
      <c r="A354" s="28">
        <v>3425</v>
      </c>
      <c r="B354" s="25" t="s">
        <v>35</v>
      </c>
      <c r="C354" s="25" t="s">
        <v>57</v>
      </c>
    </row>
    <row r="355" spans="1:3" x14ac:dyDescent="0.25">
      <c r="A355" s="28">
        <v>5585</v>
      </c>
      <c r="B355" s="25" t="s">
        <v>35</v>
      </c>
      <c r="C355" s="25" t="s">
        <v>56</v>
      </c>
    </row>
    <row r="356" spans="1:3" x14ac:dyDescent="0.25">
      <c r="A356" s="28">
        <v>5585</v>
      </c>
      <c r="B356" s="25" t="s">
        <v>35</v>
      </c>
      <c r="C356" s="25" t="s">
        <v>56</v>
      </c>
    </row>
    <row r="357" spans="1:3" x14ac:dyDescent="0.25">
      <c r="A357" s="28">
        <v>5585</v>
      </c>
      <c r="B357" s="25" t="s">
        <v>35</v>
      </c>
      <c r="C357" s="25" t="s">
        <v>56</v>
      </c>
    </row>
    <row r="358" spans="1:3" x14ac:dyDescent="0.25">
      <c r="A358" s="28">
        <v>1015</v>
      </c>
      <c r="B358" s="25" t="s">
        <v>35</v>
      </c>
      <c r="C358" s="25" t="s">
        <v>57</v>
      </c>
    </row>
    <row r="359" spans="1:3" x14ac:dyDescent="0.25">
      <c r="A359" s="28">
        <v>1015</v>
      </c>
      <c r="B359" s="25" t="s">
        <v>35</v>
      </c>
      <c r="C359" s="25" t="s">
        <v>57</v>
      </c>
    </row>
    <row r="360" spans="1:3" x14ac:dyDescent="0.25">
      <c r="A360" s="28">
        <v>3425</v>
      </c>
      <c r="B360" s="25" t="s">
        <v>35</v>
      </c>
      <c r="C360" s="25" t="s">
        <v>57</v>
      </c>
    </row>
    <row r="361" spans="1:3" x14ac:dyDescent="0.25">
      <c r="A361" s="28">
        <v>3425</v>
      </c>
      <c r="B361" s="25" t="s">
        <v>35</v>
      </c>
      <c r="C361" s="25" t="s">
        <v>57</v>
      </c>
    </row>
    <row r="362" spans="1:3" x14ac:dyDescent="0.25">
      <c r="A362" s="28">
        <v>3425</v>
      </c>
      <c r="B362" s="25" t="s">
        <v>35</v>
      </c>
      <c r="C362" s="25" t="s">
        <v>57</v>
      </c>
    </row>
    <row r="363" spans="1:3" x14ac:dyDescent="0.25">
      <c r="A363" s="28">
        <v>3425</v>
      </c>
      <c r="B363" s="25" t="s">
        <v>35</v>
      </c>
      <c r="C363" s="25" t="s">
        <v>57</v>
      </c>
    </row>
    <row r="364" spans="1:3" x14ac:dyDescent="0.25">
      <c r="A364" s="28">
        <v>5585</v>
      </c>
      <c r="B364" s="25" t="s">
        <v>35</v>
      </c>
      <c r="C364" s="25" t="s">
        <v>56</v>
      </c>
    </row>
    <row r="365" spans="1:3" x14ac:dyDescent="0.25">
      <c r="A365" s="28">
        <v>5585</v>
      </c>
      <c r="B365" s="25" t="s">
        <v>35</v>
      </c>
      <c r="C365" s="25" t="s">
        <v>56</v>
      </c>
    </row>
    <row r="366" spans="1:3" x14ac:dyDescent="0.25">
      <c r="A366" s="28">
        <v>1015</v>
      </c>
      <c r="B366" s="25" t="s">
        <v>35</v>
      </c>
      <c r="C366" s="25" t="s">
        <v>57</v>
      </c>
    </row>
    <row r="367" spans="1:3" x14ac:dyDescent="0.25">
      <c r="A367" s="28">
        <v>3425</v>
      </c>
      <c r="B367" s="25" t="s">
        <v>35</v>
      </c>
      <c r="C367" s="25" t="s">
        <v>57</v>
      </c>
    </row>
    <row r="368" spans="1:3" x14ac:dyDescent="0.25">
      <c r="A368" s="28">
        <v>3425</v>
      </c>
      <c r="B368" s="25" t="s">
        <v>35</v>
      </c>
      <c r="C368" s="25" t="s">
        <v>57</v>
      </c>
    </row>
    <row r="369" spans="1:3" x14ac:dyDescent="0.25">
      <c r="A369" s="28">
        <v>3425</v>
      </c>
      <c r="B369" s="25" t="s">
        <v>35</v>
      </c>
      <c r="C369" s="25" t="s">
        <v>57</v>
      </c>
    </row>
    <row r="370" spans="1:3" x14ac:dyDescent="0.25">
      <c r="A370" s="28">
        <v>3425</v>
      </c>
      <c r="B370" s="25" t="s">
        <v>35</v>
      </c>
      <c r="C370" s="25" t="s">
        <v>57</v>
      </c>
    </row>
    <row r="371" spans="1:3" x14ac:dyDescent="0.25">
      <c r="A371" s="28">
        <v>180</v>
      </c>
      <c r="B371" s="25" t="s">
        <v>35</v>
      </c>
      <c r="C371" s="25" t="s">
        <v>57</v>
      </c>
    </row>
    <row r="372" spans="1:3" x14ac:dyDescent="0.25">
      <c r="A372" s="28">
        <v>1272</v>
      </c>
      <c r="B372" s="25" t="s">
        <v>35</v>
      </c>
      <c r="C372" s="25" t="s">
        <v>57</v>
      </c>
    </row>
    <row r="373" spans="1:3" x14ac:dyDescent="0.25">
      <c r="A373" s="28">
        <v>1272</v>
      </c>
      <c r="B373" s="25" t="s">
        <v>35</v>
      </c>
      <c r="C373" s="25" t="s">
        <v>57</v>
      </c>
    </row>
    <row r="374" spans="1:3" x14ac:dyDescent="0.25">
      <c r="A374" s="28">
        <v>3425</v>
      </c>
      <c r="B374" s="25" t="s">
        <v>35</v>
      </c>
      <c r="C374" s="25" t="s">
        <v>57</v>
      </c>
    </row>
    <row r="375" spans="1:3" x14ac:dyDescent="0.25">
      <c r="A375" s="28">
        <v>3712</v>
      </c>
      <c r="B375" s="25" t="s">
        <v>35</v>
      </c>
      <c r="C375" s="25" t="s">
        <v>57</v>
      </c>
    </row>
    <row r="376" spans="1:3" x14ac:dyDescent="0.25">
      <c r="A376" s="28">
        <v>3712</v>
      </c>
      <c r="B376" s="25" t="s">
        <v>35</v>
      </c>
      <c r="C376" s="25" t="s">
        <v>57</v>
      </c>
    </row>
    <row r="377" spans="1:3" x14ac:dyDescent="0.25">
      <c r="A377" s="28">
        <v>4818</v>
      </c>
      <c r="B377" s="25" t="s">
        <v>35</v>
      </c>
      <c r="C377" s="25" t="s">
        <v>57</v>
      </c>
    </row>
    <row r="378" spans="1:3" x14ac:dyDescent="0.25">
      <c r="A378" s="28">
        <v>8592</v>
      </c>
      <c r="B378" s="25" t="s">
        <v>35</v>
      </c>
      <c r="C378" s="25" t="s">
        <v>57</v>
      </c>
    </row>
    <row r="379" spans="1:3" x14ac:dyDescent="0.25">
      <c r="A379" s="28">
        <v>3712</v>
      </c>
      <c r="B379" s="25" t="s">
        <v>35</v>
      </c>
      <c r="C379" s="25" t="s">
        <v>57</v>
      </c>
    </row>
    <row r="380" spans="1:3" x14ac:dyDescent="0.25">
      <c r="A380" s="28">
        <v>3712</v>
      </c>
      <c r="B380" s="25" t="s">
        <v>35</v>
      </c>
      <c r="C380" s="25" t="s">
        <v>57</v>
      </c>
    </row>
    <row r="381" spans="1:3" x14ac:dyDescent="0.25">
      <c r="A381" s="28">
        <v>3712</v>
      </c>
      <c r="B381" s="25" t="s">
        <v>35</v>
      </c>
      <c r="C381" s="25" t="s">
        <v>57</v>
      </c>
    </row>
    <row r="382" spans="1:3" x14ac:dyDescent="0.25">
      <c r="A382" s="28">
        <v>3712</v>
      </c>
      <c r="B382" s="25" t="s">
        <v>35</v>
      </c>
      <c r="C382" s="25" t="s">
        <v>57</v>
      </c>
    </row>
    <row r="383" spans="1:3" x14ac:dyDescent="0.25">
      <c r="A383" s="28">
        <v>4222</v>
      </c>
      <c r="B383" s="25" t="s">
        <v>35</v>
      </c>
      <c r="C383" s="25" t="s">
        <v>56</v>
      </c>
    </row>
    <row r="384" spans="1:3" x14ac:dyDescent="0.25">
      <c r="A384" s="28">
        <v>4319</v>
      </c>
      <c r="B384" s="25" t="s">
        <v>35</v>
      </c>
      <c r="C384" s="25" t="s">
        <v>56</v>
      </c>
    </row>
    <row r="385" spans="1:3" x14ac:dyDescent="0.25">
      <c r="A385" s="28">
        <v>4319</v>
      </c>
      <c r="B385" s="25" t="s">
        <v>35</v>
      </c>
      <c r="C385" s="25" t="s">
        <v>56</v>
      </c>
    </row>
    <row r="386" spans="1:3" x14ac:dyDescent="0.25">
      <c r="A386" s="28">
        <v>4319</v>
      </c>
      <c r="B386" s="25" t="s">
        <v>35</v>
      </c>
      <c r="C386" s="25" t="s">
        <v>56</v>
      </c>
    </row>
    <row r="387" spans="1:3" x14ac:dyDescent="0.25">
      <c r="A387" s="28">
        <v>6836</v>
      </c>
      <c r="B387" s="25" t="s">
        <v>35</v>
      </c>
      <c r="C387" s="25" t="s">
        <v>57</v>
      </c>
    </row>
    <row r="388" spans="1:3" x14ac:dyDescent="0.25">
      <c r="A388" s="28">
        <v>7070</v>
      </c>
      <c r="B388" s="25" t="s">
        <v>35</v>
      </c>
      <c r="C388" s="25" t="s">
        <v>57</v>
      </c>
    </row>
    <row r="389" spans="1:3" x14ac:dyDescent="0.25">
      <c r="A389" s="28">
        <v>174</v>
      </c>
      <c r="B389" s="25" t="s">
        <v>35</v>
      </c>
      <c r="C389" s="25" t="s">
        <v>56</v>
      </c>
    </row>
    <row r="390" spans="1:3" x14ac:dyDescent="0.25">
      <c r="A390" s="28">
        <v>503</v>
      </c>
      <c r="B390" s="25" t="s">
        <v>35</v>
      </c>
      <c r="C390" s="25" t="s">
        <v>57</v>
      </c>
    </row>
    <row r="391" spans="1:3" x14ac:dyDescent="0.25">
      <c r="A391" s="28">
        <v>1255</v>
      </c>
      <c r="B391" s="25" t="s">
        <v>35</v>
      </c>
      <c r="C391" s="25" t="s">
        <v>57</v>
      </c>
    </row>
    <row r="392" spans="1:3" x14ac:dyDescent="0.25">
      <c r="A392" s="28">
        <v>1272</v>
      </c>
      <c r="B392" s="25" t="s">
        <v>35</v>
      </c>
      <c r="C392" s="25" t="s">
        <v>57</v>
      </c>
    </row>
    <row r="393" spans="1:3" x14ac:dyDescent="0.25">
      <c r="A393" s="28">
        <v>2135</v>
      </c>
      <c r="B393" s="25" t="s">
        <v>35</v>
      </c>
      <c r="C393" s="25" t="s">
        <v>57</v>
      </c>
    </row>
    <row r="394" spans="1:3" x14ac:dyDescent="0.25">
      <c r="A394" s="28">
        <v>3425</v>
      </c>
      <c r="B394" s="25" t="s">
        <v>35</v>
      </c>
      <c r="C394" s="25" t="s">
        <v>57</v>
      </c>
    </row>
    <row r="395" spans="1:3" x14ac:dyDescent="0.25">
      <c r="A395" s="28">
        <v>3425</v>
      </c>
      <c r="B395" s="25" t="s">
        <v>35</v>
      </c>
      <c r="C395" s="25" t="s">
        <v>57</v>
      </c>
    </row>
    <row r="396" spans="1:3" x14ac:dyDescent="0.25">
      <c r="A396" s="28">
        <v>3425</v>
      </c>
      <c r="B396" s="25" t="s">
        <v>35</v>
      </c>
      <c r="C396" s="25" t="s">
        <v>57</v>
      </c>
    </row>
    <row r="397" spans="1:3" x14ac:dyDescent="0.25">
      <c r="A397" s="28">
        <v>3425</v>
      </c>
      <c r="B397" s="25" t="s">
        <v>35</v>
      </c>
      <c r="C397" s="25" t="s">
        <v>57</v>
      </c>
    </row>
    <row r="398" spans="1:3" x14ac:dyDescent="0.25">
      <c r="A398" s="28">
        <v>3425</v>
      </c>
      <c r="B398" s="25" t="s">
        <v>35</v>
      </c>
      <c r="C398" s="25" t="s">
        <v>57</v>
      </c>
    </row>
    <row r="399" spans="1:3" x14ac:dyDescent="0.25">
      <c r="A399" s="28">
        <v>3425</v>
      </c>
      <c r="B399" s="25" t="s">
        <v>35</v>
      </c>
      <c r="C399" s="25" t="s">
        <v>57</v>
      </c>
    </row>
    <row r="400" spans="1:3" x14ac:dyDescent="0.25">
      <c r="A400" s="28">
        <v>3425</v>
      </c>
      <c r="B400" s="25" t="s">
        <v>35</v>
      </c>
      <c r="C400" s="25" t="s">
        <v>57</v>
      </c>
    </row>
    <row r="401" spans="1:3" x14ac:dyDescent="0.25">
      <c r="A401" s="28">
        <v>3425</v>
      </c>
      <c r="B401" s="25" t="s">
        <v>35</v>
      </c>
      <c r="C401" s="25" t="s">
        <v>57</v>
      </c>
    </row>
    <row r="402" spans="1:3" x14ac:dyDescent="0.25">
      <c r="A402" s="28">
        <v>3425</v>
      </c>
      <c r="B402" s="25" t="s">
        <v>35</v>
      </c>
      <c r="C402" s="25" t="s">
        <v>57</v>
      </c>
    </row>
    <row r="403" spans="1:3" x14ac:dyDescent="0.25">
      <c r="A403" s="28">
        <v>3712</v>
      </c>
      <c r="B403" s="25" t="s">
        <v>35</v>
      </c>
      <c r="C403" s="25" t="s">
        <v>57</v>
      </c>
    </row>
    <row r="404" spans="1:3" x14ac:dyDescent="0.25">
      <c r="A404" s="28">
        <v>3712</v>
      </c>
      <c r="B404" s="25" t="s">
        <v>35</v>
      </c>
      <c r="C404" s="25" t="s">
        <v>57</v>
      </c>
    </row>
    <row r="405" spans="1:3" x14ac:dyDescent="0.25">
      <c r="A405" s="28">
        <v>3712</v>
      </c>
      <c r="B405" s="25" t="s">
        <v>35</v>
      </c>
      <c r="C405" s="25" t="s">
        <v>57</v>
      </c>
    </row>
    <row r="406" spans="1:3" x14ac:dyDescent="0.25">
      <c r="A406" s="28">
        <v>3712</v>
      </c>
      <c r="B406" s="25" t="s">
        <v>35</v>
      </c>
      <c r="C406" s="25" t="s">
        <v>57</v>
      </c>
    </row>
    <row r="407" spans="1:3" x14ac:dyDescent="0.25">
      <c r="A407" s="28">
        <v>3712</v>
      </c>
      <c r="B407" s="25" t="s">
        <v>35</v>
      </c>
      <c r="C407" s="25" t="s">
        <v>57</v>
      </c>
    </row>
    <row r="408" spans="1:3" x14ac:dyDescent="0.25">
      <c r="A408" s="28">
        <v>4155</v>
      </c>
      <c r="B408" s="25" t="s">
        <v>35</v>
      </c>
      <c r="C408" s="25" t="s">
        <v>57</v>
      </c>
    </row>
    <row r="409" spans="1:3" x14ac:dyDescent="0.25">
      <c r="A409" s="28">
        <v>4155</v>
      </c>
      <c r="B409" s="25" t="s">
        <v>35</v>
      </c>
      <c r="C409" s="25" t="s">
        <v>57</v>
      </c>
    </row>
    <row r="410" spans="1:3" x14ac:dyDescent="0.25">
      <c r="A410" s="28">
        <v>4222</v>
      </c>
      <c r="B410" s="25" t="s">
        <v>35</v>
      </c>
      <c r="C410" s="25" t="s">
        <v>56</v>
      </c>
    </row>
    <row r="411" spans="1:3" x14ac:dyDescent="0.25">
      <c r="A411" s="28">
        <v>4222</v>
      </c>
      <c r="B411" s="25" t="s">
        <v>35</v>
      </c>
      <c r="C411" s="25" t="s">
        <v>56</v>
      </c>
    </row>
    <row r="412" spans="1:3" x14ac:dyDescent="0.25">
      <c r="A412" s="28">
        <v>4280</v>
      </c>
      <c r="B412" s="25" t="s">
        <v>35</v>
      </c>
      <c r="C412" s="25" t="s">
        <v>57</v>
      </c>
    </row>
    <row r="413" spans="1:3" x14ac:dyDescent="0.25">
      <c r="A413" s="28">
        <v>4280</v>
      </c>
      <c r="B413" s="25" t="s">
        <v>35</v>
      </c>
      <c r="C413" s="25" t="s">
        <v>57</v>
      </c>
    </row>
    <row r="414" spans="1:3" x14ac:dyDescent="0.25">
      <c r="A414" s="28">
        <v>4818</v>
      </c>
      <c r="B414" s="25" t="s">
        <v>35</v>
      </c>
      <c r="C414" s="25" t="s">
        <v>57</v>
      </c>
    </row>
    <row r="415" spans="1:3" x14ac:dyDescent="0.25">
      <c r="A415" s="28">
        <v>5680</v>
      </c>
      <c r="B415" s="25" t="s">
        <v>35</v>
      </c>
      <c r="C415" s="25" t="s">
        <v>57</v>
      </c>
    </row>
    <row r="416" spans="1:3" x14ac:dyDescent="0.25">
      <c r="A416" s="28">
        <v>5680</v>
      </c>
      <c r="B416" s="25" t="s">
        <v>35</v>
      </c>
      <c r="C416" s="25" t="s">
        <v>57</v>
      </c>
    </row>
    <row r="417" spans="1:3" x14ac:dyDescent="0.25">
      <c r="A417" s="28">
        <v>5680</v>
      </c>
      <c r="B417" s="25" t="s">
        <v>35</v>
      </c>
      <c r="C417" s="25" t="s">
        <v>57</v>
      </c>
    </row>
    <row r="418" spans="1:3" x14ac:dyDescent="0.25">
      <c r="A418" s="28">
        <v>5810</v>
      </c>
      <c r="B418" s="25" t="s">
        <v>35</v>
      </c>
      <c r="C418" s="25" t="s">
        <v>57</v>
      </c>
    </row>
    <row r="419" spans="1:3" x14ac:dyDescent="0.25">
      <c r="A419" s="28">
        <v>5810</v>
      </c>
      <c r="B419" s="25" t="s">
        <v>35</v>
      </c>
      <c r="C419" s="25" t="s">
        <v>57</v>
      </c>
    </row>
    <row r="420" spans="1:3" x14ac:dyDescent="0.25">
      <c r="A420" s="28">
        <v>5810</v>
      </c>
      <c r="B420" s="25" t="s">
        <v>35</v>
      </c>
      <c r="C420" s="25" t="s">
        <v>57</v>
      </c>
    </row>
    <row r="421" spans="1:3" x14ac:dyDescent="0.25">
      <c r="A421" s="28">
        <v>5810</v>
      </c>
      <c r="B421" s="25" t="s">
        <v>35</v>
      </c>
      <c r="C421" s="25" t="s">
        <v>57</v>
      </c>
    </row>
    <row r="422" spans="1:3" x14ac:dyDescent="0.25">
      <c r="A422" s="28">
        <v>5981</v>
      </c>
      <c r="B422" s="25" t="s">
        <v>35</v>
      </c>
      <c r="C422" s="25" t="s">
        <v>57</v>
      </c>
    </row>
    <row r="423" spans="1:3" x14ac:dyDescent="0.25">
      <c r="A423" s="28">
        <v>6250</v>
      </c>
      <c r="B423" s="25" t="s">
        <v>35</v>
      </c>
      <c r="C423" s="25" t="s">
        <v>57</v>
      </c>
    </row>
    <row r="424" spans="1:3" x14ac:dyDescent="0.25">
      <c r="A424" s="28">
        <v>6775</v>
      </c>
      <c r="B424" s="25" t="s">
        <v>35</v>
      </c>
      <c r="C424" s="25" t="s">
        <v>57</v>
      </c>
    </row>
    <row r="425" spans="1:3" x14ac:dyDescent="0.25">
      <c r="A425" s="28">
        <v>6775</v>
      </c>
      <c r="B425" s="25" t="s">
        <v>35</v>
      </c>
      <c r="C425" s="25" t="s">
        <v>57</v>
      </c>
    </row>
    <row r="426" spans="1:3" x14ac:dyDescent="0.25">
      <c r="A426" s="28">
        <v>7070</v>
      </c>
      <c r="B426" s="25" t="s">
        <v>35</v>
      </c>
      <c r="C426" s="25" t="s">
        <v>57</v>
      </c>
    </row>
    <row r="427" spans="1:3" x14ac:dyDescent="0.25">
      <c r="A427" s="28">
        <v>7215</v>
      </c>
      <c r="B427" s="25" t="s">
        <v>35</v>
      </c>
      <c r="C427" s="25" t="s">
        <v>56</v>
      </c>
    </row>
    <row r="428" spans="1:3" x14ac:dyDescent="0.25">
      <c r="A428" s="28">
        <v>7215</v>
      </c>
      <c r="B428" s="25" t="s">
        <v>35</v>
      </c>
      <c r="C428" s="25" t="s">
        <v>56</v>
      </c>
    </row>
    <row r="429" spans="1:3" x14ac:dyDescent="0.25">
      <c r="A429" s="28">
        <v>7215</v>
      </c>
      <c r="B429" s="25" t="s">
        <v>35</v>
      </c>
      <c r="C429" s="25" t="s">
        <v>56</v>
      </c>
    </row>
    <row r="430" spans="1:3" x14ac:dyDescent="0.25">
      <c r="A430" s="28">
        <v>8505</v>
      </c>
      <c r="B430" s="25" t="s">
        <v>35</v>
      </c>
      <c r="C430" s="25" t="s">
        <v>57</v>
      </c>
    </row>
    <row r="431" spans="1:3" x14ac:dyDescent="0.25">
      <c r="A431" s="28">
        <v>8505</v>
      </c>
      <c r="B431" s="25" t="s">
        <v>35</v>
      </c>
      <c r="C431" s="25" t="s">
        <v>57</v>
      </c>
    </row>
    <row r="432" spans="1:3" x14ac:dyDescent="0.25">
      <c r="A432" s="28">
        <v>8505</v>
      </c>
      <c r="B432" s="25" t="s">
        <v>35</v>
      </c>
      <c r="C432" s="25" t="s">
        <v>57</v>
      </c>
    </row>
    <row r="433" spans="1:3" x14ac:dyDescent="0.25">
      <c r="A433" s="28">
        <v>8592</v>
      </c>
      <c r="B433" s="25" t="s">
        <v>35</v>
      </c>
      <c r="C433" s="25" t="s">
        <v>57</v>
      </c>
    </row>
    <row r="434" spans="1:3" x14ac:dyDescent="0.25">
      <c r="A434" s="28">
        <v>8592</v>
      </c>
      <c r="B434" s="25" t="s">
        <v>35</v>
      </c>
      <c r="C434" s="25" t="s">
        <v>57</v>
      </c>
    </row>
    <row r="435" spans="1:3" x14ac:dyDescent="0.25">
      <c r="A435" s="28">
        <v>8592</v>
      </c>
      <c r="B435" s="25" t="s">
        <v>35</v>
      </c>
      <c r="C435" s="25" t="s">
        <v>57</v>
      </c>
    </row>
    <row r="436" spans="1:3" x14ac:dyDescent="0.25">
      <c r="A436" s="28">
        <v>8592</v>
      </c>
      <c r="B436" s="25" t="s">
        <v>35</v>
      </c>
      <c r="C436" s="25" t="s">
        <v>57</v>
      </c>
    </row>
    <row r="437" spans="1:3" x14ac:dyDescent="0.25">
      <c r="A437" s="28">
        <v>8592</v>
      </c>
      <c r="B437" s="25" t="s">
        <v>35</v>
      </c>
      <c r="C437" s="25" t="s">
        <v>57</v>
      </c>
    </row>
    <row r="438" spans="1:3" x14ac:dyDescent="0.25">
      <c r="A438" s="28">
        <v>8592</v>
      </c>
      <c r="B438" s="25" t="s">
        <v>35</v>
      </c>
      <c r="C438" s="25" t="s">
        <v>57</v>
      </c>
    </row>
    <row r="439" spans="1:3" x14ac:dyDescent="0.25">
      <c r="A439" s="28">
        <v>174</v>
      </c>
      <c r="B439" s="25" t="s">
        <v>35</v>
      </c>
      <c r="C439" s="25" t="s">
        <v>56</v>
      </c>
    </row>
    <row r="440" spans="1:3" x14ac:dyDescent="0.25">
      <c r="A440" s="28">
        <v>503</v>
      </c>
      <c r="B440" s="25" t="s">
        <v>35</v>
      </c>
      <c r="C440" s="25" t="s">
        <v>57</v>
      </c>
    </row>
    <row r="441" spans="1:3" x14ac:dyDescent="0.25">
      <c r="A441" s="28">
        <v>938</v>
      </c>
      <c r="B441" s="25" t="s">
        <v>35</v>
      </c>
      <c r="C441" s="25" t="s">
        <v>57</v>
      </c>
    </row>
    <row r="442" spans="1:3" x14ac:dyDescent="0.25">
      <c r="A442" s="28">
        <v>1255</v>
      </c>
      <c r="B442" s="25" t="s">
        <v>35</v>
      </c>
      <c r="C442" s="25" t="s">
        <v>57</v>
      </c>
    </row>
    <row r="443" spans="1:3" x14ac:dyDescent="0.25">
      <c r="A443" s="28">
        <v>1378</v>
      </c>
      <c r="B443" s="25" t="s">
        <v>35</v>
      </c>
      <c r="C443" s="25" t="s">
        <v>57</v>
      </c>
    </row>
    <row r="444" spans="1:3" x14ac:dyDescent="0.25">
      <c r="A444" s="28">
        <v>1380</v>
      </c>
      <c r="B444" s="25" t="s">
        <v>35</v>
      </c>
      <c r="C444" s="25" t="s">
        <v>57</v>
      </c>
    </row>
    <row r="445" spans="1:3" x14ac:dyDescent="0.25">
      <c r="A445" s="28">
        <v>2135</v>
      </c>
      <c r="B445" s="25" t="s">
        <v>35</v>
      </c>
      <c r="C445" s="25" t="s">
        <v>57</v>
      </c>
    </row>
    <row r="446" spans="1:3" x14ac:dyDescent="0.25">
      <c r="A446" s="28">
        <v>3242</v>
      </c>
      <c r="B446" s="25" t="s">
        <v>35</v>
      </c>
      <c r="C446" s="25" t="s">
        <v>57</v>
      </c>
    </row>
    <row r="447" spans="1:3" x14ac:dyDescent="0.25">
      <c r="A447" s="28">
        <v>3242</v>
      </c>
      <c r="B447" s="25" t="s">
        <v>35</v>
      </c>
      <c r="C447" s="25" t="s">
        <v>57</v>
      </c>
    </row>
    <row r="448" spans="1:3" x14ac:dyDescent="0.25">
      <c r="A448" s="28">
        <v>3425</v>
      </c>
      <c r="B448" s="25" t="s">
        <v>35</v>
      </c>
      <c r="C448" s="25" t="s">
        <v>57</v>
      </c>
    </row>
    <row r="449" spans="1:3" x14ac:dyDescent="0.25">
      <c r="A449" s="28">
        <v>3425</v>
      </c>
      <c r="B449" s="25" t="s">
        <v>35</v>
      </c>
      <c r="C449" s="25" t="s">
        <v>57</v>
      </c>
    </row>
    <row r="450" spans="1:3" x14ac:dyDescent="0.25">
      <c r="A450" s="28">
        <v>3425</v>
      </c>
      <c r="B450" s="25" t="s">
        <v>35</v>
      </c>
      <c r="C450" s="25" t="s">
        <v>57</v>
      </c>
    </row>
    <row r="451" spans="1:3" x14ac:dyDescent="0.25">
      <c r="A451" s="28">
        <v>3425</v>
      </c>
      <c r="B451" s="25" t="s">
        <v>35</v>
      </c>
      <c r="C451" s="25" t="s">
        <v>57</v>
      </c>
    </row>
    <row r="452" spans="1:3" x14ac:dyDescent="0.25">
      <c r="A452" s="28">
        <v>3425</v>
      </c>
      <c r="B452" s="25" t="s">
        <v>35</v>
      </c>
      <c r="C452" s="25" t="s">
        <v>57</v>
      </c>
    </row>
    <row r="453" spans="1:3" x14ac:dyDescent="0.25">
      <c r="A453" s="28">
        <v>3425</v>
      </c>
      <c r="B453" s="25" t="s">
        <v>35</v>
      </c>
      <c r="C453" s="25" t="s">
        <v>57</v>
      </c>
    </row>
    <row r="454" spans="1:3" x14ac:dyDescent="0.25">
      <c r="A454" s="28">
        <v>3425</v>
      </c>
      <c r="B454" s="25" t="s">
        <v>35</v>
      </c>
      <c r="C454" s="25" t="s">
        <v>57</v>
      </c>
    </row>
    <row r="455" spans="1:3" x14ac:dyDescent="0.25">
      <c r="A455" s="28">
        <v>3425</v>
      </c>
      <c r="B455" s="25" t="s">
        <v>35</v>
      </c>
      <c r="C455" s="25" t="s">
        <v>57</v>
      </c>
    </row>
    <row r="456" spans="1:3" x14ac:dyDescent="0.25">
      <c r="A456" s="28">
        <v>3712</v>
      </c>
      <c r="B456" s="25" t="s">
        <v>35</v>
      </c>
      <c r="C456" s="25" t="s">
        <v>57</v>
      </c>
    </row>
    <row r="457" spans="1:3" x14ac:dyDescent="0.25">
      <c r="A457" s="28">
        <v>3712</v>
      </c>
      <c r="B457" s="25" t="s">
        <v>35</v>
      </c>
      <c r="C457" s="25" t="s">
        <v>57</v>
      </c>
    </row>
    <row r="458" spans="1:3" x14ac:dyDescent="0.25">
      <c r="A458" s="28">
        <v>3712</v>
      </c>
      <c r="B458" s="25" t="s">
        <v>35</v>
      </c>
      <c r="C458" s="25" t="s">
        <v>57</v>
      </c>
    </row>
    <row r="459" spans="1:3" x14ac:dyDescent="0.25">
      <c r="A459" s="28">
        <v>3712</v>
      </c>
      <c r="B459" s="25" t="s">
        <v>35</v>
      </c>
      <c r="C459" s="25" t="s">
        <v>57</v>
      </c>
    </row>
    <row r="460" spans="1:3" x14ac:dyDescent="0.25">
      <c r="A460" s="28">
        <v>3712</v>
      </c>
      <c r="B460" s="25" t="s">
        <v>35</v>
      </c>
      <c r="C460" s="25" t="s">
        <v>57</v>
      </c>
    </row>
    <row r="461" spans="1:3" x14ac:dyDescent="0.25">
      <c r="A461" s="28">
        <v>4818</v>
      </c>
      <c r="B461" s="25" t="s">
        <v>35</v>
      </c>
      <c r="C461" s="25" t="s">
        <v>57</v>
      </c>
    </row>
    <row r="462" spans="1:3" x14ac:dyDescent="0.25">
      <c r="A462" s="28">
        <v>5680</v>
      </c>
      <c r="B462" s="25" t="s">
        <v>35</v>
      </c>
      <c r="C462" s="25" t="s">
        <v>57</v>
      </c>
    </row>
    <row r="463" spans="1:3" x14ac:dyDescent="0.25">
      <c r="A463" s="28">
        <v>6250</v>
      </c>
      <c r="B463" s="25" t="s">
        <v>35</v>
      </c>
      <c r="C463" s="25" t="s">
        <v>57</v>
      </c>
    </row>
    <row r="464" spans="1:3" x14ac:dyDescent="0.25">
      <c r="A464" s="28">
        <v>7070</v>
      </c>
      <c r="B464" s="25" t="s">
        <v>35</v>
      </c>
      <c r="C464" s="25" t="s">
        <v>57</v>
      </c>
    </row>
    <row r="465" spans="1:3" x14ac:dyDescent="0.25">
      <c r="A465" s="28">
        <v>7070</v>
      </c>
      <c r="B465" s="25" t="s">
        <v>35</v>
      </c>
      <c r="C465" s="25" t="s">
        <v>57</v>
      </c>
    </row>
    <row r="466" spans="1:3" x14ac:dyDescent="0.25">
      <c r="A466" s="28">
        <v>8227</v>
      </c>
      <c r="B466" s="25" t="s">
        <v>35</v>
      </c>
      <c r="C466" s="25" t="s">
        <v>56</v>
      </c>
    </row>
    <row r="467" spans="1:3" x14ac:dyDescent="0.25">
      <c r="A467" s="28">
        <v>8227</v>
      </c>
      <c r="B467" s="25" t="s">
        <v>35</v>
      </c>
      <c r="C467" s="25" t="s">
        <v>56</v>
      </c>
    </row>
    <row r="468" spans="1:3" x14ac:dyDescent="0.25">
      <c r="A468" s="28">
        <v>8592</v>
      </c>
      <c r="B468" s="25" t="s">
        <v>35</v>
      </c>
      <c r="C468" s="25" t="s">
        <v>57</v>
      </c>
    </row>
    <row r="469" spans="1:3" x14ac:dyDescent="0.25">
      <c r="A469" s="28">
        <v>8592</v>
      </c>
      <c r="B469" s="25" t="s">
        <v>35</v>
      </c>
      <c r="C469" s="25" t="s">
        <v>57</v>
      </c>
    </row>
    <row r="470" spans="1:3" x14ac:dyDescent="0.25">
      <c r="A470" s="28">
        <v>174</v>
      </c>
      <c r="B470" s="25" t="s">
        <v>35</v>
      </c>
      <c r="C470" s="25" t="s">
        <v>56</v>
      </c>
    </row>
    <row r="471" spans="1:3" x14ac:dyDescent="0.25">
      <c r="A471" s="28">
        <v>180</v>
      </c>
      <c r="B471" s="25" t="s">
        <v>35</v>
      </c>
      <c r="C471" s="25" t="s">
        <v>57</v>
      </c>
    </row>
    <row r="472" spans="1:3" x14ac:dyDescent="0.25">
      <c r="A472" s="28">
        <v>938</v>
      </c>
      <c r="B472" s="25" t="s">
        <v>35</v>
      </c>
      <c r="C472" s="25" t="s">
        <v>57</v>
      </c>
    </row>
    <row r="473" spans="1:3" x14ac:dyDescent="0.25">
      <c r="A473" s="28">
        <v>1255</v>
      </c>
      <c r="B473" s="25" t="s">
        <v>35</v>
      </c>
      <c r="C473" s="25" t="s">
        <v>57</v>
      </c>
    </row>
    <row r="474" spans="1:3" x14ac:dyDescent="0.25">
      <c r="A474" s="28">
        <v>1378</v>
      </c>
      <c r="B474" s="25" t="s">
        <v>35</v>
      </c>
      <c r="C474" s="25" t="s">
        <v>57</v>
      </c>
    </row>
    <row r="475" spans="1:3" x14ac:dyDescent="0.25">
      <c r="A475" s="28">
        <v>1380</v>
      </c>
      <c r="B475" s="25" t="s">
        <v>35</v>
      </c>
      <c r="C475" s="25" t="s">
        <v>57</v>
      </c>
    </row>
    <row r="476" spans="1:3" x14ac:dyDescent="0.25">
      <c r="A476" s="28">
        <v>1482</v>
      </c>
      <c r="B476" s="25" t="s">
        <v>35</v>
      </c>
      <c r="C476" s="25" t="s">
        <v>57</v>
      </c>
    </row>
    <row r="477" spans="1:3" x14ac:dyDescent="0.25">
      <c r="A477" s="28">
        <v>1482</v>
      </c>
      <c r="B477" s="25" t="s">
        <v>35</v>
      </c>
      <c r="C477" s="25" t="s">
        <v>57</v>
      </c>
    </row>
    <row r="478" spans="1:3" x14ac:dyDescent="0.25">
      <c r="A478" s="28">
        <v>1786</v>
      </c>
      <c r="B478" s="25" t="s">
        <v>35</v>
      </c>
      <c r="C478" s="25" t="s">
        <v>57</v>
      </c>
    </row>
    <row r="479" spans="1:3" x14ac:dyDescent="0.25">
      <c r="A479" s="28">
        <v>1786</v>
      </c>
      <c r="B479" s="25" t="s">
        <v>35</v>
      </c>
      <c r="C479" s="25" t="s">
        <v>57</v>
      </c>
    </row>
    <row r="480" spans="1:3" x14ac:dyDescent="0.25">
      <c r="A480" s="28">
        <v>2135</v>
      </c>
      <c r="B480" s="25" t="s">
        <v>35</v>
      </c>
      <c r="C480" s="25" t="s">
        <v>57</v>
      </c>
    </row>
    <row r="481" spans="1:3" x14ac:dyDescent="0.25">
      <c r="A481" s="28">
        <v>3176</v>
      </c>
      <c r="B481" s="25" t="s">
        <v>35</v>
      </c>
      <c r="C481" s="25" t="s">
        <v>57</v>
      </c>
    </row>
    <row r="482" spans="1:3" x14ac:dyDescent="0.25">
      <c r="A482" s="28">
        <v>3425</v>
      </c>
      <c r="B482" s="25" t="s">
        <v>35</v>
      </c>
      <c r="C482" s="25" t="s">
        <v>57</v>
      </c>
    </row>
    <row r="483" spans="1:3" x14ac:dyDescent="0.25">
      <c r="A483" s="28">
        <v>3425</v>
      </c>
      <c r="B483" s="25" t="s">
        <v>35</v>
      </c>
      <c r="C483" s="25" t="s">
        <v>57</v>
      </c>
    </row>
    <row r="484" spans="1:3" x14ac:dyDescent="0.25">
      <c r="A484" s="28">
        <v>3425</v>
      </c>
      <c r="B484" s="25" t="s">
        <v>35</v>
      </c>
      <c r="C484" s="25" t="s">
        <v>57</v>
      </c>
    </row>
    <row r="485" spans="1:3" x14ac:dyDescent="0.25">
      <c r="A485" s="28">
        <v>3425</v>
      </c>
      <c r="B485" s="25" t="s">
        <v>35</v>
      </c>
      <c r="C485" s="25" t="s">
        <v>57</v>
      </c>
    </row>
    <row r="486" spans="1:3" x14ac:dyDescent="0.25">
      <c r="A486" s="28">
        <v>3425</v>
      </c>
      <c r="B486" s="25" t="s">
        <v>35</v>
      </c>
      <c r="C486" s="25" t="s">
        <v>57</v>
      </c>
    </row>
    <row r="487" spans="1:3" x14ac:dyDescent="0.25">
      <c r="A487" s="28">
        <v>3425</v>
      </c>
      <c r="B487" s="25" t="s">
        <v>35</v>
      </c>
      <c r="C487" s="25" t="s">
        <v>57</v>
      </c>
    </row>
    <row r="488" spans="1:3" x14ac:dyDescent="0.25">
      <c r="A488" s="28">
        <v>3425</v>
      </c>
      <c r="B488" s="25" t="s">
        <v>35</v>
      </c>
      <c r="C488" s="25" t="s">
        <v>57</v>
      </c>
    </row>
    <row r="489" spans="1:3" x14ac:dyDescent="0.25">
      <c r="A489" s="28">
        <v>3425</v>
      </c>
      <c r="B489" s="25" t="s">
        <v>35</v>
      </c>
      <c r="C489" s="25" t="s">
        <v>57</v>
      </c>
    </row>
    <row r="490" spans="1:3" x14ac:dyDescent="0.25">
      <c r="A490" s="28">
        <v>3425</v>
      </c>
      <c r="B490" s="25" t="s">
        <v>35</v>
      </c>
      <c r="C490" s="25" t="s">
        <v>57</v>
      </c>
    </row>
    <row r="491" spans="1:3" x14ac:dyDescent="0.25">
      <c r="A491" s="28">
        <v>3425</v>
      </c>
      <c r="B491" s="25" t="s">
        <v>35</v>
      </c>
      <c r="C491" s="25" t="s">
        <v>57</v>
      </c>
    </row>
    <row r="492" spans="1:3" x14ac:dyDescent="0.25">
      <c r="A492" s="28">
        <v>3425</v>
      </c>
      <c r="B492" s="25" t="s">
        <v>35</v>
      </c>
      <c r="C492" s="25" t="s">
        <v>57</v>
      </c>
    </row>
    <row r="493" spans="1:3" x14ac:dyDescent="0.25">
      <c r="A493" s="28">
        <v>3635</v>
      </c>
      <c r="B493" s="25" t="s">
        <v>35</v>
      </c>
      <c r="C493" s="25" t="s">
        <v>57</v>
      </c>
    </row>
    <row r="494" spans="1:3" x14ac:dyDescent="0.25">
      <c r="A494" s="28">
        <v>3712</v>
      </c>
      <c r="B494" s="25" t="s">
        <v>35</v>
      </c>
      <c r="C494" s="25" t="s">
        <v>57</v>
      </c>
    </row>
    <row r="495" spans="1:3" x14ac:dyDescent="0.25">
      <c r="A495" s="28">
        <v>3712</v>
      </c>
      <c r="B495" s="25" t="s">
        <v>35</v>
      </c>
      <c r="C495" s="25" t="s">
        <v>57</v>
      </c>
    </row>
    <row r="496" spans="1:3" x14ac:dyDescent="0.25">
      <c r="A496" s="28">
        <v>3712</v>
      </c>
      <c r="B496" s="25" t="s">
        <v>35</v>
      </c>
      <c r="C496" s="25" t="s">
        <v>57</v>
      </c>
    </row>
    <row r="497" spans="1:3" x14ac:dyDescent="0.25">
      <c r="A497" s="28">
        <v>3712</v>
      </c>
      <c r="B497" s="25" t="s">
        <v>35</v>
      </c>
      <c r="C497" s="25" t="s">
        <v>57</v>
      </c>
    </row>
    <row r="498" spans="1:3" x14ac:dyDescent="0.25">
      <c r="A498" s="28">
        <v>4316</v>
      </c>
      <c r="B498" s="25" t="s">
        <v>35</v>
      </c>
      <c r="C498" s="25" t="s">
        <v>57</v>
      </c>
    </row>
    <row r="499" spans="1:3" x14ac:dyDescent="0.25">
      <c r="A499" s="28">
        <v>4818</v>
      </c>
      <c r="B499" s="25" t="s">
        <v>35</v>
      </c>
      <c r="C499" s="25" t="s">
        <v>57</v>
      </c>
    </row>
    <row r="500" spans="1:3" x14ac:dyDescent="0.25">
      <c r="A500" s="28">
        <v>5360</v>
      </c>
      <c r="B500" s="25" t="s">
        <v>35</v>
      </c>
      <c r="C500" s="25" t="s">
        <v>56</v>
      </c>
    </row>
    <row r="501" spans="1:3" x14ac:dyDescent="0.25">
      <c r="A501" s="28">
        <v>5680</v>
      </c>
      <c r="B501" s="25" t="s">
        <v>35</v>
      </c>
      <c r="C501" s="25" t="s">
        <v>57</v>
      </c>
    </row>
    <row r="502" spans="1:3" x14ac:dyDescent="0.25">
      <c r="A502" s="28">
        <v>5680</v>
      </c>
      <c r="B502" s="25" t="s">
        <v>35</v>
      </c>
      <c r="C502" s="25" t="s">
        <v>57</v>
      </c>
    </row>
    <row r="503" spans="1:3" x14ac:dyDescent="0.25">
      <c r="A503" s="28">
        <v>5810</v>
      </c>
      <c r="B503" s="25" t="s">
        <v>35</v>
      </c>
      <c r="C503" s="25" t="s">
        <v>57</v>
      </c>
    </row>
    <row r="504" spans="1:3" x14ac:dyDescent="0.25">
      <c r="A504" s="28">
        <v>5810</v>
      </c>
      <c r="B504" s="25" t="s">
        <v>35</v>
      </c>
      <c r="C504" s="25" t="s">
        <v>57</v>
      </c>
    </row>
    <row r="505" spans="1:3" x14ac:dyDescent="0.25">
      <c r="A505" s="28">
        <v>5810</v>
      </c>
      <c r="B505" s="25" t="s">
        <v>35</v>
      </c>
      <c r="C505" s="25" t="s">
        <v>57</v>
      </c>
    </row>
    <row r="506" spans="1:3" x14ac:dyDescent="0.25">
      <c r="A506" s="28">
        <v>6250</v>
      </c>
      <c r="B506" s="25" t="s">
        <v>35</v>
      </c>
      <c r="C506" s="25" t="s">
        <v>57</v>
      </c>
    </row>
    <row r="507" spans="1:3" x14ac:dyDescent="0.25">
      <c r="A507" s="28">
        <v>6250</v>
      </c>
      <c r="B507" s="25" t="s">
        <v>35</v>
      </c>
      <c r="C507" s="25" t="s">
        <v>57</v>
      </c>
    </row>
    <row r="508" spans="1:3" x14ac:dyDescent="0.25">
      <c r="A508" s="28">
        <v>6775</v>
      </c>
      <c r="B508" s="25" t="s">
        <v>35</v>
      </c>
      <c r="C508" s="25" t="s">
        <v>57</v>
      </c>
    </row>
    <row r="509" spans="1:3" x14ac:dyDescent="0.25">
      <c r="A509" s="28">
        <v>6775</v>
      </c>
      <c r="B509" s="25" t="s">
        <v>35</v>
      </c>
      <c r="C509" s="25" t="s">
        <v>57</v>
      </c>
    </row>
    <row r="510" spans="1:3" x14ac:dyDescent="0.25">
      <c r="A510" s="28">
        <v>7070</v>
      </c>
      <c r="B510" s="25" t="s">
        <v>35</v>
      </c>
      <c r="C510" s="25" t="s">
        <v>57</v>
      </c>
    </row>
    <row r="511" spans="1:3" x14ac:dyDescent="0.25">
      <c r="A511" s="28">
        <v>7215</v>
      </c>
      <c r="B511" s="25" t="s">
        <v>35</v>
      </c>
      <c r="C511" s="25" t="s">
        <v>56</v>
      </c>
    </row>
    <row r="512" spans="1:3" x14ac:dyDescent="0.25">
      <c r="A512" s="28">
        <v>7215</v>
      </c>
      <c r="B512" s="25" t="s">
        <v>35</v>
      </c>
      <c r="C512" s="25" t="s">
        <v>56</v>
      </c>
    </row>
    <row r="513" spans="1:3" x14ac:dyDescent="0.25">
      <c r="A513" s="28">
        <v>7655</v>
      </c>
      <c r="B513" s="25" t="s">
        <v>35</v>
      </c>
      <c r="C513" s="25" t="s">
        <v>57</v>
      </c>
    </row>
    <row r="514" spans="1:3" x14ac:dyDescent="0.25">
      <c r="A514" s="28">
        <v>8227</v>
      </c>
      <c r="B514" s="25" t="s">
        <v>35</v>
      </c>
      <c r="C514" s="25" t="s">
        <v>56</v>
      </c>
    </row>
    <row r="515" spans="1:3" x14ac:dyDescent="0.25">
      <c r="A515" s="28">
        <v>8227</v>
      </c>
      <c r="B515" s="25" t="s">
        <v>35</v>
      </c>
      <c r="C515" s="25" t="s">
        <v>56</v>
      </c>
    </row>
    <row r="516" spans="1:3" x14ac:dyDescent="0.25">
      <c r="A516" s="28">
        <v>8592</v>
      </c>
      <c r="B516" s="25" t="s">
        <v>35</v>
      </c>
      <c r="C516" s="25" t="s">
        <v>57</v>
      </c>
    </row>
    <row r="517" spans="1:3" x14ac:dyDescent="0.25">
      <c r="A517" s="28">
        <v>8592</v>
      </c>
      <c r="B517" s="25" t="s">
        <v>35</v>
      </c>
      <c r="C517" s="25" t="s">
        <v>57</v>
      </c>
    </row>
    <row r="518" spans="1:3" x14ac:dyDescent="0.25">
      <c r="A518" s="28">
        <v>8592</v>
      </c>
      <c r="B518" s="25" t="s">
        <v>35</v>
      </c>
      <c r="C518" s="25" t="s">
        <v>57</v>
      </c>
    </row>
    <row r="519" spans="1:3" x14ac:dyDescent="0.25">
      <c r="A519" s="28">
        <v>834</v>
      </c>
      <c r="B519" s="25" t="s">
        <v>35</v>
      </c>
      <c r="C519" s="25" t="s">
        <v>57</v>
      </c>
    </row>
    <row r="520" spans="1:3" x14ac:dyDescent="0.25">
      <c r="A520" s="28">
        <v>1255</v>
      </c>
      <c r="B520" s="25" t="s">
        <v>35</v>
      </c>
      <c r="C520" s="25" t="s">
        <v>57</v>
      </c>
    </row>
    <row r="521" spans="1:3" x14ac:dyDescent="0.25">
      <c r="A521" s="28">
        <v>1378</v>
      </c>
      <c r="B521" s="25" t="s">
        <v>35</v>
      </c>
      <c r="C521" s="25" t="s">
        <v>57</v>
      </c>
    </row>
    <row r="522" spans="1:3" x14ac:dyDescent="0.25">
      <c r="A522" s="28">
        <v>1482</v>
      </c>
      <c r="B522" s="25" t="s">
        <v>35</v>
      </c>
      <c r="C522" s="25" t="s">
        <v>57</v>
      </c>
    </row>
    <row r="523" spans="1:3" x14ac:dyDescent="0.25">
      <c r="A523" s="28">
        <v>1786</v>
      </c>
      <c r="B523" s="25" t="s">
        <v>35</v>
      </c>
      <c r="C523" s="25" t="s">
        <v>57</v>
      </c>
    </row>
    <row r="524" spans="1:3" x14ac:dyDescent="0.25">
      <c r="A524" s="28">
        <v>1786</v>
      </c>
      <c r="B524" s="25" t="s">
        <v>35</v>
      </c>
      <c r="C524" s="25" t="s">
        <v>57</v>
      </c>
    </row>
    <row r="525" spans="1:3" x14ac:dyDescent="0.25">
      <c r="A525" s="28">
        <v>3242</v>
      </c>
      <c r="B525" s="25" t="s">
        <v>35</v>
      </c>
      <c r="C525" s="25" t="s">
        <v>57</v>
      </c>
    </row>
    <row r="526" spans="1:3" x14ac:dyDescent="0.25">
      <c r="A526" s="28">
        <v>3712</v>
      </c>
      <c r="B526" s="25" t="s">
        <v>35</v>
      </c>
      <c r="C526" s="25" t="s">
        <v>57</v>
      </c>
    </row>
    <row r="527" spans="1:3" x14ac:dyDescent="0.25">
      <c r="A527" s="28">
        <v>5360</v>
      </c>
      <c r="B527" s="25" t="s">
        <v>35</v>
      </c>
      <c r="C527" s="25" t="s">
        <v>56</v>
      </c>
    </row>
    <row r="528" spans="1:3" x14ac:dyDescent="0.25">
      <c r="A528" s="28">
        <v>174</v>
      </c>
      <c r="B528" s="25" t="s">
        <v>35</v>
      </c>
      <c r="C528" s="25" t="s">
        <v>56</v>
      </c>
    </row>
    <row r="529" spans="1:3" x14ac:dyDescent="0.25">
      <c r="A529" s="28">
        <v>1255</v>
      </c>
      <c r="B529" s="25" t="s">
        <v>35</v>
      </c>
      <c r="C529" s="25" t="s">
        <v>57</v>
      </c>
    </row>
    <row r="530" spans="1:3" x14ac:dyDescent="0.25">
      <c r="A530" s="28">
        <v>1482</v>
      </c>
      <c r="B530" s="25" t="s">
        <v>35</v>
      </c>
      <c r="C530" s="25" t="s">
        <v>57</v>
      </c>
    </row>
    <row r="531" spans="1:3" x14ac:dyDescent="0.25">
      <c r="A531" s="28">
        <v>3712</v>
      </c>
      <c r="B531" s="25" t="s">
        <v>35</v>
      </c>
      <c r="C531" s="25" t="s">
        <v>57</v>
      </c>
    </row>
    <row r="532" spans="1:3" x14ac:dyDescent="0.25">
      <c r="A532" s="28">
        <v>3712</v>
      </c>
      <c r="B532" s="25" t="s">
        <v>35</v>
      </c>
      <c r="C532" s="25" t="s">
        <v>57</v>
      </c>
    </row>
    <row r="533" spans="1:3" x14ac:dyDescent="0.25">
      <c r="A533" s="28">
        <v>3712</v>
      </c>
      <c r="B533" s="25" t="s">
        <v>35</v>
      </c>
      <c r="C533" s="25" t="s">
        <v>57</v>
      </c>
    </row>
    <row r="534" spans="1:3" x14ac:dyDescent="0.25">
      <c r="A534" s="28">
        <v>3712</v>
      </c>
      <c r="B534" s="25" t="s">
        <v>35</v>
      </c>
      <c r="C534" s="25" t="s">
        <v>57</v>
      </c>
    </row>
    <row r="535" spans="1:3" x14ac:dyDescent="0.25">
      <c r="A535" s="28">
        <v>3729</v>
      </c>
      <c r="B535" s="25" t="s">
        <v>35</v>
      </c>
      <c r="C535" s="25" t="s">
        <v>57</v>
      </c>
    </row>
    <row r="536" spans="1:3" x14ac:dyDescent="0.25">
      <c r="A536" s="28">
        <v>6250</v>
      </c>
      <c r="B536" s="25" t="s">
        <v>35</v>
      </c>
      <c r="C536" s="25" t="s">
        <v>57</v>
      </c>
    </row>
    <row r="537" spans="1:3" x14ac:dyDescent="0.25">
      <c r="A537" s="28">
        <v>6250</v>
      </c>
      <c r="B537" s="25" t="s">
        <v>35</v>
      </c>
      <c r="C537" s="25" t="s">
        <v>57</v>
      </c>
    </row>
    <row r="538" spans="1:3" x14ac:dyDescent="0.25">
      <c r="A538" s="28">
        <v>8325</v>
      </c>
      <c r="B538" s="25" t="s">
        <v>35</v>
      </c>
      <c r="C538" s="25" t="s">
        <v>57</v>
      </c>
    </row>
    <row r="539" spans="1:3" x14ac:dyDescent="0.25">
      <c r="A539" s="28">
        <v>834</v>
      </c>
      <c r="B539" s="25" t="s">
        <v>35</v>
      </c>
      <c r="C539" s="25" t="s">
        <v>57</v>
      </c>
    </row>
    <row r="540" spans="1:3" x14ac:dyDescent="0.25">
      <c r="A540" s="28">
        <v>1255</v>
      </c>
      <c r="B540" s="25" t="s">
        <v>35</v>
      </c>
      <c r="C540" s="25" t="s">
        <v>57</v>
      </c>
    </row>
    <row r="541" spans="1:3" x14ac:dyDescent="0.25">
      <c r="A541" s="28">
        <v>1482</v>
      </c>
      <c r="B541" s="25" t="s">
        <v>35</v>
      </c>
      <c r="C541" s="25" t="s">
        <v>57</v>
      </c>
    </row>
    <row r="542" spans="1:3" x14ac:dyDescent="0.25">
      <c r="A542" s="28">
        <v>3242</v>
      </c>
      <c r="B542" s="25" t="s">
        <v>35</v>
      </c>
      <c r="C542" s="25" t="s">
        <v>57</v>
      </c>
    </row>
    <row r="543" spans="1:3" x14ac:dyDescent="0.25">
      <c r="A543" s="28">
        <v>3242</v>
      </c>
      <c r="B543" s="25" t="s">
        <v>35</v>
      </c>
      <c r="C543" s="25" t="s">
        <v>57</v>
      </c>
    </row>
    <row r="544" spans="1:3" x14ac:dyDescent="0.25">
      <c r="A544" s="28">
        <v>3712</v>
      </c>
      <c r="B544" s="25" t="s">
        <v>35</v>
      </c>
      <c r="C544" s="25" t="s">
        <v>57</v>
      </c>
    </row>
    <row r="545" spans="1:3" x14ac:dyDescent="0.25">
      <c r="A545" s="28">
        <v>5680</v>
      </c>
      <c r="B545" s="25" t="s">
        <v>35</v>
      </c>
      <c r="C545" s="25" t="s">
        <v>57</v>
      </c>
    </row>
    <row r="546" spans="1:3" x14ac:dyDescent="0.25">
      <c r="A546" s="28">
        <v>7215</v>
      </c>
      <c r="B546" s="25" t="s">
        <v>35</v>
      </c>
      <c r="C546" s="25" t="s">
        <v>56</v>
      </c>
    </row>
    <row r="547" spans="1:3" x14ac:dyDescent="0.25">
      <c r="A547" s="28">
        <v>9330</v>
      </c>
      <c r="B547" s="25" t="s">
        <v>35</v>
      </c>
      <c r="C547" s="25" t="s">
        <v>57</v>
      </c>
    </row>
    <row r="548" spans="1:3" x14ac:dyDescent="0.25">
      <c r="A548" s="28">
        <v>4222</v>
      </c>
      <c r="B548" s="25" t="s">
        <v>35</v>
      </c>
      <c r="C548" s="25" t="s">
        <v>56</v>
      </c>
    </row>
    <row r="549" spans="1:3" x14ac:dyDescent="0.25">
      <c r="A549" s="28">
        <v>4222</v>
      </c>
      <c r="B549" s="25" t="s">
        <v>35</v>
      </c>
      <c r="C549" s="25" t="s">
        <v>56</v>
      </c>
    </row>
    <row r="550" spans="1:3" x14ac:dyDescent="0.25">
      <c r="A550" s="28">
        <v>4222</v>
      </c>
      <c r="B550" s="25" t="s">
        <v>35</v>
      </c>
      <c r="C550" s="25" t="s">
        <v>56</v>
      </c>
    </row>
    <row r="551" spans="1:3" x14ac:dyDescent="0.25">
      <c r="A551" s="28">
        <v>4319</v>
      </c>
      <c r="B551" s="25" t="s">
        <v>35</v>
      </c>
      <c r="C551" s="25" t="s">
        <v>56</v>
      </c>
    </row>
    <row r="552" spans="1:3" x14ac:dyDescent="0.25">
      <c r="A552" s="28">
        <v>7070</v>
      </c>
      <c r="B552" s="25" t="s">
        <v>35</v>
      </c>
      <c r="C552" s="25" t="s">
        <v>57</v>
      </c>
    </row>
    <row r="553" spans="1:3" x14ac:dyDescent="0.25">
      <c r="A553" s="28">
        <v>8592</v>
      </c>
      <c r="B553" s="25" t="s">
        <v>35</v>
      </c>
      <c r="C553" s="25" t="s">
        <v>57</v>
      </c>
    </row>
    <row r="554" spans="1:3" x14ac:dyDescent="0.25">
      <c r="A554" s="28">
        <v>8592</v>
      </c>
      <c r="B554" s="25" t="s">
        <v>35</v>
      </c>
      <c r="C554" s="25" t="s">
        <v>57</v>
      </c>
    </row>
    <row r="555" spans="1:3" x14ac:dyDescent="0.25">
      <c r="A555" s="28">
        <v>8592</v>
      </c>
      <c r="B555" s="25" t="s">
        <v>35</v>
      </c>
      <c r="C555" s="25" t="s">
        <v>57</v>
      </c>
    </row>
    <row r="556" spans="1:3" x14ac:dyDescent="0.25">
      <c r="A556" s="28">
        <v>8592</v>
      </c>
      <c r="B556" s="25" t="s">
        <v>35</v>
      </c>
      <c r="C556" s="25" t="s">
        <v>57</v>
      </c>
    </row>
    <row r="557" spans="1:3" x14ac:dyDescent="0.25">
      <c r="A557" s="28">
        <v>3425</v>
      </c>
      <c r="B557" s="25" t="s">
        <v>35</v>
      </c>
      <c r="C557" s="25" t="s">
        <v>57</v>
      </c>
    </row>
    <row r="558" spans="1:3" x14ac:dyDescent="0.25">
      <c r="A558" s="28">
        <v>3425</v>
      </c>
      <c r="B558" s="25" t="s">
        <v>35</v>
      </c>
      <c r="C558" s="25" t="s">
        <v>57</v>
      </c>
    </row>
    <row r="559" spans="1:3" x14ac:dyDescent="0.25">
      <c r="A559" s="28">
        <v>3712</v>
      </c>
      <c r="B559" s="25" t="s">
        <v>35</v>
      </c>
      <c r="C559" s="25" t="s">
        <v>57</v>
      </c>
    </row>
    <row r="560" spans="1:3" x14ac:dyDescent="0.25">
      <c r="A560" s="28">
        <v>5680</v>
      </c>
      <c r="B560" s="25" t="s">
        <v>35</v>
      </c>
      <c r="C560" s="25" t="s">
        <v>57</v>
      </c>
    </row>
    <row r="561" spans="1:3" x14ac:dyDescent="0.25">
      <c r="A561" s="28">
        <v>5585</v>
      </c>
      <c r="B561" s="25" t="s">
        <v>35</v>
      </c>
      <c r="C561" s="25" t="s">
        <v>57</v>
      </c>
    </row>
    <row r="562" spans="1:3" x14ac:dyDescent="0.25">
      <c r="A562" s="28">
        <v>5585</v>
      </c>
      <c r="B562" s="25" t="s">
        <v>35</v>
      </c>
      <c r="C562" s="25" t="s">
        <v>57</v>
      </c>
    </row>
    <row r="563" spans="1:3" x14ac:dyDescent="0.25">
      <c r="A563" s="28">
        <v>5585</v>
      </c>
      <c r="B563" s="25" t="s">
        <v>35</v>
      </c>
      <c r="C563" s="25" t="s">
        <v>57</v>
      </c>
    </row>
    <row r="564" spans="1:3" x14ac:dyDescent="0.25">
      <c r="A564" s="28">
        <v>5981</v>
      </c>
      <c r="B564" s="25" t="s">
        <v>35</v>
      </c>
      <c r="C564" s="25" t="s">
        <v>57</v>
      </c>
    </row>
    <row r="565" spans="1:3" x14ac:dyDescent="0.25">
      <c r="A565" s="28">
        <v>5981</v>
      </c>
      <c r="B565" s="25" t="s">
        <v>35</v>
      </c>
      <c r="C565" s="25" t="s">
        <v>57</v>
      </c>
    </row>
    <row r="566" spans="1:3" x14ac:dyDescent="0.25">
      <c r="A566" s="28">
        <v>3425</v>
      </c>
      <c r="B566" s="25" t="s">
        <v>35</v>
      </c>
      <c r="C566" s="25" t="s">
        <v>57</v>
      </c>
    </row>
    <row r="567" spans="1:3" x14ac:dyDescent="0.25">
      <c r="A567" s="28">
        <v>8592</v>
      </c>
      <c r="B567" s="25" t="s">
        <v>35</v>
      </c>
      <c r="C567" s="25" t="s">
        <v>57</v>
      </c>
    </row>
    <row r="568" spans="1:3" x14ac:dyDescent="0.25">
      <c r="A568" s="28">
        <v>8592</v>
      </c>
      <c r="B568" s="25" t="s">
        <v>35</v>
      </c>
      <c r="C568" s="25" t="s">
        <v>57</v>
      </c>
    </row>
    <row r="569" spans="1:3" x14ac:dyDescent="0.25">
      <c r="A569" s="28">
        <v>4319</v>
      </c>
      <c r="B569" s="25" t="s">
        <v>35</v>
      </c>
      <c r="C569" s="25" t="s">
        <v>56</v>
      </c>
    </row>
    <row r="570" spans="1:3" x14ac:dyDescent="0.25">
      <c r="A570" s="28">
        <v>4319</v>
      </c>
      <c r="B570" s="25" t="s">
        <v>35</v>
      </c>
      <c r="C570" s="25" t="s">
        <v>56</v>
      </c>
    </row>
    <row r="571" spans="1:3" x14ac:dyDescent="0.25">
      <c r="A571" s="28">
        <v>4319</v>
      </c>
      <c r="B571" s="25" t="s">
        <v>35</v>
      </c>
      <c r="C571" s="25" t="s">
        <v>56</v>
      </c>
    </row>
    <row r="572" spans="1:3" x14ac:dyDescent="0.25">
      <c r="A572" s="28">
        <v>4319</v>
      </c>
      <c r="B572" s="25" t="s">
        <v>35</v>
      </c>
      <c r="C572" s="25" t="s">
        <v>56</v>
      </c>
    </row>
    <row r="573" spans="1:3" x14ac:dyDescent="0.25">
      <c r="A573" s="28">
        <v>3425</v>
      </c>
      <c r="B573" s="25" t="s">
        <v>35</v>
      </c>
      <c r="C573" s="25" t="s">
        <v>57</v>
      </c>
    </row>
    <row r="574" spans="1:3" x14ac:dyDescent="0.25">
      <c r="A574" s="28">
        <v>3425</v>
      </c>
      <c r="B574" s="25" t="s">
        <v>35</v>
      </c>
      <c r="C574" s="25" t="s">
        <v>57</v>
      </c>
    </row>
    <row r="575" spans="1:3" x14ac:dyDescent="0.25">
      <c r="A575" s="28">
        <v>4155</v>
      </c>
      <c r="B575" s="25" t="s">
        <v>35</v>
      </c>
      <c r="C575" s="25" t="s">
        <v>57</v>
      </c>
    </row>
    <row r="576" spans="1:3" x14ac:dyDescent="0.25">
      <c r="A576" s="28">
        <v>4155</v>
      </c>
      <c r="B576" s="25" t="s">
        <v>35</v>
      </c>
      <c r="C576" s="25" t="s">
        <v>57</v>
      </c>
    </row>
    <row r="577" spans="1:3" x14ac:dyDescent="0.25">
      <c r="A577" s="28">
        <v>4222</v>
      </c>
      <c r="B577" s="25" t="s">
        <v>35</v>
      </c>
      <c r="C577" s="25" t="s">
        <v>56</v>
      </c>
    </row>
    <row r="578" spans="1:3" x14ac:dyDescent="0.25">
      <c r="A578" s="28">
        <v>4222</v>
      </c>
      <c r="B578" s="25" t="s">
        <v>35</v>
      </c>
      <c r="C578" s="25" t="s">
        <v>56</v>
      </c>
    </row>
    <row r="579" spans="1:3" x14ac:dyDescent="0.25">
      <c r="A579" s="28">
        <v>4319</v>
      </c>
      <c r="B579" s="25" t="s">
        <v>35</v>
      </c>
      <c r="C579" s="25" t="s">
        <v>56</v>
      </c>
    </row>
    <row r="580" spans="1:3" x14ac:dyDescent="0.25">
      <c r="A580" s="28">
        <v>5810</v>
      </c>
      <c r="B580" s="25" t="s">
        <v>35</v>
      </c>
      <c r="C580" s="25" t="s">
        <v>57</v>
      </c>
    </row>
    <row r="581" spans="1:3" x14ac:dyDescent="0.25">
      <c r="A581" s="28">
        <v>5810</v>
      </c>
      <c r="B581" s="25" t="s">
        <v>35</v>
      </c>
      <c r="C581" s="25" t="s">
        <v>57</v>
      </c>
    </row>
    <row r="582" spans="1:3" x14ac:dyDescent="0.25">
      <c r="A582" s="28">
        <v>5810</v>
      </c>
      <c r="B582" s="25" t="s">
        <v>35</v>
      </c>
      <c r="C582" s="25" t="s">
        <v>57</v>
      </c>
    </row>
    <row r="583" spans="1:3" x14ac:dyDescent="0.25">
      <c r="A583" s="28">
        <v>5981</v>
      </c>
      <c r="B583" s="25" t="s">
        <v>35</v>
      </c>
      <c r="C583" s="25" t="s">
        <v>57</v>
      </c>
    </row>
    <row r="584" spans="1:3" x14ac:dyDescent="0.25">
      <c r="A584" s="28">
        <v>6775</v>
      </c>
      <c r="B584" s="25" t="s">
        <v>35</v>
      </c>
      <c r="C584" s="25" t="s">
        <v>57</v>
      </c>
    </row>
    <row r="585" spans="1:3" x14ac:dyDescent="0.25">
      <c r="A585" s="28">
        <v>6775</v>
      </c>
      <c r="B585" s="25" t="s">
        <v>35</v>
      </c>
      <c r="C585" s="25" t="s">
        <v>57</v>
      </c>
    </row>
    <row r="586" spans="1:3" x14ac:dyDescent="0.25">
      <c r="A586" s="28">
        <v>7070</v>
      </c>
      <c r="B586" s="25" t="s">
        <v>35</v>
      </c>
      <c r="C586" s="25" t="s">
        <v>57</v>
      </c>
    </row>
    <row r="587" spans="1:3" x14ac:dyDescent="0.25">
      <c r="A587" s="28">
        <v>8505</v>
      </c>
      <c r="B587" s="25" t="s">
        <v>35</v>
      </c>
      <c r="C587" s="25" t="s">
        <v>57</v>
      </c>
    </row>
    <row r="588" spans="1:3" x14ac:dyDescent="0.25">
      <c r="A588" s="28">
        <v>8505</v>
      </c>
      <c r="B588" s="25" t="s">
        <v>35</v>
      </c>
      <c r="C588" s="25" t="s">
        <v>57</v>
      </c>
    </row>
    <row r="589" spans="1:3" x14ac:dyDescent="0.25">
      <c r="A589" s="28">
        <v>8505</v>
      </c>
      <c r="B589" s="25" t="s">
        <v>35</v>
      </c>
      <c r="C589" s="25" t="s">
        <v>57</v>
      </c>
    </row>
    <row r="590" spans="1:3" x14ac:dyDescent="0.25">
      <c r="A590" s="28">
        <v>8592</v>
      </c>
      <c r="B590" s="25" t="s">
        <v>35</v>
      </c>
      <c r="C590" s="25" t="s">
        <v>57</v>
      </c>
    </row>
    <row r="591" spans="1:3" x14ac:dyDescent="0.25">
      <c r="A591" s="28">
        <v>8592</v>
      </c>
      <c r="B591" s="25" t="s">
        <v>35</v>
      </c>
      <c r="C591" s="25" t="s">
        <v>57</v>
      </c>
    </row>
    <row r="592" spans="1:3" x14ac:dyDescent="0.25">
      <c r="A592" s="28">
        <v>8592</v>
      </c>
      <c r="B592" s="25" t="s">
        <v>35</v>
      </c>
      <c r="C592" s="25" t="s">
        <v>57</v>
      </c>
    </row>
    <row r="593" spans="1:3" x14ac:dyDescent="0.25">
      <c r="A593" s="28">
        <v>8592</v>
      </c>
      <c r="B593" s="25" t="s">
        <v>35</v>
      </c>
      <c r="C593" s="25" t="s">
        <v>57</v>
      </c>
    </row>
    <row r="594" spans="1:3" x14ac:dyDescent="0.25">
      <c r="A594" s="28">
        <v>8592</v>
      </c>
      <c r="B594" s="25" t="s">
        <v>35</v>
      </c>
      <c r="C594" s="25" t="s">
        <v>57</v>
      </c>
    </row>
    <row r="595" spans="1:3" x14ac:dyDescent="0.25">
      <c r="A595" s="28">
        <v>8592</v>
      </c>
      <c r="B595" s="25" t="s">
        <v>35</v>
      </c>
      <c r="C595" s="25" t="s">
        <v>57</v>
      </c>
    </row>
    <row r="596" spans="1:3" x14ac:dyDescent="0.25">
      <c r="A596" s="28">
        <v>8592</v>
      </c>
      <c r="B596" s="25" t="s">
        <v>35</v>
      </c>
      <c r="C596" s="25" t="s">
        <v>57</v>
      </c>
    </row>
    <row r="597" spans="1:3" x14ac:dyDescent="0.25">
      <c r="A597" s="28">
        <v>8592</v>
      </c>
      <c r="B597" s="25" t="s">
        <v>35</v>
      </c>
      <c r="C597" s="25" t="s">
        <v>57</v>
      </c>
    </row>
    <row r="598" spans="1:3" x14ac:dyDescent="0.25">
      <c r="A598" s="28">
        <v>3425</v>
      </c>
      <c r="B598" s="25" t="s">
        <v>35</v>
      </c>
      <c r="C598" s="25" t="s">
        <v>57</v>
      </c>
    </row>
    <row r="599" spans="1:3" x14ac:dyDescent="0.25">
      <c r="A599" s="28">
        <v>3425</v>
      </c>
      <c r="B599" s="25" t="s">
        <v>35</v>
      </c>
      <c r="C599" s="25" t="s">
        <v>57</v>
      </c>
    </row>
    <row r="600" spans="1:3" x14ac:dyDescent="0.25">
      <c r="A600" s="28">
        <v>3425</v>
      </c>
      <c r="B600" s="25" t="s">
        <v>35</v>
      </c>
      <c r="C600" s="25" t="s">
        <v>57</v>
      </c>
    </row>
    <row r="601" spans="1:3" x14ac:dyDescent="0.25">
      <c r="A601" s="28">
        <v>3425</v>
      </c>
      <c r="B601" s="25" t="s">
        <v>35</v>
      </c>
      <c r="C601" s="25" t="s">
        <v>57</v>
      </c>
    </row>
    <row r="602" spans="1:3" x14ac:dyDescent="0.25">
      <c r="A602" s="28">
        <v>3425</v>
      </c>
      <c r="B602" s="25" t="s">
        <v>35</v>
      </c>
      <c r="C602" s="25" t="s">
        <v>57</v>
      </c>
    </row>
    <row r="603" spans="1:3" x14ac:dyDescent="0.25">
      <c r="A603" s="28">
        <v>3425</v>
      </c>
      <c r="B603" s="25" t="s">
        <v>35</v>
      </c>
      <c r="C603" s="25" t="s">
        <v>57</v>
      </c>
    </row>
    <row r="604" spans="1:3" x14ac:dyDescent="0.25">
      <c r="A604" s="28">
        <v>8592</v>
      </c>
      <c r="B604" s="25" t="s">
        <v>35</v>
      </c>
      <c r="C604" s="25" t="s">
        <v>57</v>
      </c>
    </row>
    <row r="605" spans="1:3" x14ac:dyDescent="0.25">
      <c r="A605" s="28">
        <v>8592</v>
      </c>
      <c r="B605" s="25" t="s">
        <v>35</v>
      </c>
      <c r="C605" s="25" t="s">
        <v>57</v>
      </c>
    </row>
    <row r="606" spans="1:3" x14ac:dyDescent="0.25">
      <c r="A606" s="28">
        <v>3425</v>
      </c>
      <c r="B606" s="25" t="s">
        <v>35</v>
      </c>
      <c r="C606" s="25" t="s">
        <v>57</v>
      </c>
    </row>
    <row r="607" spans="1:3" x14ac:dyDescent="0.25">
      <c r="A607" s="28">
        <v>3425</v>
      </c>
      <c r="B607" s="25" t="s">
        <v>35</v>
      </c>
      <c r="C607" s="25" t="s">
        <v>57</v>
      </c>
    </row>
    <row r="608" spans="1:3" x14ac:dyDescent="0.25">
      <c r="A608" s="28">
        <v>3425</v>
      </c>
      <c r="B608" s="25" t="s">
        <v>35</v>
      </c>
      <c r="C608" s="25" t="s">
        <v>57</v>
      </c>
    </row>
    <row r="609" spans="1:3" x14ac:dyDescent="0.25">
      <c r="A609" s="28">
        <v>3425</v>
      </c>
      <c r="B609" s="25" t="s">
        <v>35</v>
      </c>
      <c r="C609" s="25" t="s">
        <v>57</v>
      </c>
    </row>
    <row r="610" spans="1:3" x14ac:dyDescent="0.25">
      <c r="A610" s="28">
        <v>4221</v>
      </c>
      <c r="B610" s="25" t="s">
        <v>35</v>
      </c>
      <c r="C610" s="25" t="s">
        <v>57</v>
      </c>
    </row>
    <row r="611" spans="1:3" x14ac:dyDescent="0.25">
      <c r="A611" s="28">
        <v>4221</v>
      </c>
      <c r="B611" s="25" t="s">
        <v>35</v>
      </c>
      <c r="C611" s="25" t="s">
        <v>57</v>
      </c>
    </row>
    <row r="612" spans="1:3" x14ac:dyDescent="0.25">
      <c r="A612" s="28">
        <v>6595</v>
      </c>
      <c r="B612" s="25" t="s">
        <v>35</v>
      </c>
      <c r="C612" s="25" t="s">
        <v>57</v>
      </c>
    </row>
    <row r="613" spans="1:3" x14ac:dyDescent="0.25">
      <c r="A613" s="28">
        <v>8065</v>
      </c>
      <c r="B613" s="25" t="s">
        <v>35</v>
      </c>
      <c r="C613" s="25" t="s">
        <v>57</v>
      </c>
    </row>
    <row r="614" spans="1:3" x14ac:dyDescent="0.25">
      <c r="A614" s="28">
        <v>9315</v>
      </c>
      <c r="B614" s="25" t="s">
        <v>35</v>
      </c>
      <c r="C614" s="25" t="s">
        <v>57</v>
      </c>
    </row>
    <row r="615" spans="1:3" x14ac:dyDescent="0.25">
      <c r="A615" s="28">
        <v>4164</v>
      </c>
      <c r="B615" s="25" t="s">
        <v>35</v>
      </c>
      <c r="C615" s="25" t="s">
        <v>57</v>
      </c>
    </row>
    <row r="616" spans="1:3" x14ac:dyDescent="0.25">
      <c r="A616" s="28">
        <v>4309</v>
      </c>
      <c r="B616" s="25" t="s">
        <v>35</v>
      </c>
      <c r="C616" s="25" t="s">
        <v>57</v>
      </c>
    </row>
    <row r="617" spans="1:3" x14ac:dyDescent="0.25">
      <c r="A617" s="28">
        <v>4140</v>
      </c>
      <c r="B617" s="25" t="s">
        <v>35</v>
      </c>
      <c r="C617" s="25" t="s">
        <v>57</v>
      </c>
    </row>
    <row r="618" spans="1:3" x14ac:dyDescent="0.25">
      <c r="A618" s="28">
        <v>4140</v>
      </c>
      <c r="B618" s="25" t="s">
        <v>35</v>
      </c>
      <c r="C618" s="25" t="s">
        <v>57</v>
      </c>
    </row>
    <row r="619" spans="1:3" x14ac:dyDescent="0.25">
      <c r="A619" s="28">
        <v>4140</v>
      </c>
      <c r="B619" s="25" t="s">
        <v>35</v>
      </c>
      <c r="C619" s="25" t="s">
        <v>57</v>
      </c>
    </row>
    <row r="620" spans="1:3" x14ac:dyDescent="0.25">
      <c r="A620" s="28">
        <v>8455</v>
      </c>
      <c r="B620" s="25" t="s">
        <v>35</v>
      </c>
      <c r="C620" s="25" t="s">
        <v>57</v>
      </c>
    </row>
    <row r="621" spans="1:3" x14ac:dyDescent="0.25">
      <c r="A621" s="28">
        <v>8455</v>
      </c>
      <c r="B621" s="25" t="s">
        <v>35</v>
      </c>
      <c r="C621" s="25" t="s">
        <v>57</v>
      </c>
    </row>
    <row r="622" spans="1:3" x14ac:dyDescent="0.25">
      <c r="A622" s="28">
        <v>8455</v>
      </c>
      <c r="B622" s="25" t="s">
        <v>35</v>
      </c>
      <c r="C622" s="25" t="s">
        <v>57</v>
      </c>
    </row>
    <row r="623" spans="1:3" x14ac:dyDescent="0.25">
      <c r="A623" s="28">
        <v>174</v>
      </c>
      <c r="B623" s="25" t="s">
        <v>36</v>
      </c>
      <c r="C623" s="25" t="s">
        <v>56</v>
      </c>
    </row>
    <row r="624" spans="1:3" x14ac:dyDescent="0.25">
      <c r="A624" s="28">
        <v>174</v>
      </c>
      <c r="B624" s="25" t="s">
        <v>36</v>
      </c>
      <c r="C624" s="25" t="s">
        <v>56</v>
      </c>
    </row>
    <row r="625" spans="1:3" x14ac:dyDescent="0.25">
      <c r="A625" s="28">
        <v>174</v>
      </c>
      <c r="B625" s="25" t="s">
        <v>36</v>
      </c>
      <c r="C625" s="25" t="s">
        <v>56</v>
      </c>
    </row>
    <row r="626" spans="1:3" x14ac:dyDescent="0.25">
      <c r="A626" s="28">
        <v>174</v>
      </c>
      <c r="B626" s="25" t="s">
        <v>36</v>
      </c>
      <c r="C626" s="25" t="s">
        <v>56</v>
      </c>
    </row>
    <row r="627" spans="1:3" x14ac:dyDescent="0.25">
      <c r="A627" s="28">
        <v>180</v>
      </c>
      <c r="B627" s="25" t="s">
        <v>36</v>
      </c>
      <c r="C627" s="25" t="s">
        <v>57</v>
      </c>
    </row>
    <row r="628" spans="1:3" x14ac:dyDescent="0.25">
      <c r="A628" s="28">
        <v>180</v>
      </c>
      <c r="B628" s="25" t="s">
        <v>36</v>
      </c>
      <c r="C628" s="25" t="s">
        <v>57</v>
      </c>
    </row>
    <row r="629" spans="1:3" x14ac:dyDescent="0.25">
      <c r="A629" s="28">
        <v>180</v>
      </c>
      <c r="B629" s="25" t="s">
        <v>36</v>
      </c>
      <c r="C629" s="25" t="s">
        <v>57</v>
      </c>
    </row>
    <row r="630" spans="1:3" x14ac:dyDescent="0.25">
      <c r="A630" s="28">
        <v>180</v>
      </c>
      <c r="B630" s="25" t="s">
        <v>36</v>
      </c>
      <c r="C630" s="25" t="s">
        <v>57</v>
      </c>
    </row>
    <row r="631" spans="1:3" x14ac:dyDescent="0.25">
      <c r="A631" s="28">
        <v>180</v>
      </c>
      <c r="B631" s="25" t="s">
        <v>36</v>
      </c>
      <c r="C631" s="25" t="s">
        <v>57</v>
      </c>
    </row>
    <row r="632" spans="1:3" x14ac:dyDescent="0.25">
      <c r="A632" s="28">
        <v>180</v>
      </c>
      <c r="B632" s="25" t="s">
        <v>36</v>
      </c>
      <c r="C632" s="25" t="s">
        <v>57</v>
      </c>
    </row>
    <row r="633" spans="1:3" x14ac:dyDescent="0.25">
      <c r="A633" s="28">
        <v>180</v>
      </c>
      <c r="B633" s="25" t="s">
        <v>36</v>
      </c>
      <c r="C633" s="25" t="s">
        <v>57</v>
      </c>
    </row>
    <row r="634" spans="1:3" x14ac:dyDescent="0.25">
      <c r="A634" s="28">
        <v>180</v>
      </c>
      <c r="B634" s="25" t="s">
        <v>36</v>
      </c>
      <c r="C634" s="25" t="s">
        <v>57</v>
      </c>
    </row>
    <row r="635" spans="1:3" x14ac:dyDescent="0.25">
      <c r="A635" s="28">
        <v>180</v>
      </c>
      <c r="B635" s="25" t="s">
        <v>36</v>
      </c>
      <c r="C635" s="25" t="s">
        <v>57</v>
      </c>
    </row>
    <row r="636" spans="1:3" x14ac:dyDescent="0.25">
      <c r="A636" s="28">
        <v>180</v>
      </c>
      <c r="B636" s="25" t="s">
        <v>36</v>
      </c>
      <c r="C636" s="25" t="s">
        <v>57</v>
      </c>
    </row>
    <row r="637" spans="1:3" x14ac:dyDescent="0.25">
      <c r="A637" s="28">
        <v>180</v>
      </c>
      <c r="B637" s="25" t="s">
        <v>36</v>
      </c>
      <c r="C637" s="25" t="s">
        <v>57</v>
      </c>
    </row>
    <row r="638" spans="1:3" x14ac:dyDescent="0.25">
      <c r="A638" s="28">
        <v>180</v>
      </c>
      <c r="B638" s="25" t="s">
        <v>36</v>
      </c>
      <c r="C638" s="25" t="s">
        <v>57</v>
      </c>
    </row>
    <row r="639" spans="1:3" x14ac:dyDescent="0.25">
      <c r="A639" s="28">
        <v>180</v>
      </c>
      <c r="B639" s="25" t="s">
        <v>36</v>
      </c>
      <c r="C639" s="25" t="s">
        <v>57</v>
      </c>
    </row>
    <row r="640" spans="1:3" x14ac:dyDescent="0.25">
      <c r="A640" s="28">
        <v>180</v>
      </c>
      <c r="B640" s="25" t="s">
        <v>36</v>
      </c>
      <c r="C640" s="25" t="s">
        <v>57</v>
      </c>
    </row>
    <row r="641" spans="1:3" x14ac:dyDescent="0.25">
      <c r="A641" s="28">
        <v>180</v>
      </c>
      <c r="B641" s="25" t="s">
        <v>36</v>
      </c>
      <c r="C641" s="25" t="s">
        <v>57</v>
      </c>
    </row>
    <row r="642" spans="1:3" x14ac:dyDescent="0.25">
      <c r="A642" s="28">
        <v>180</v>
      </c>
      <c r="B642" s="25" t="s">
        <v>36</v>
      </c>
      <c r="C642" s="25" t="s">
        <v>57</v>
      </c>
    </row>
    <row r="643" spans="1:3" x14ac:dyDescent="0.25">
      <c r="A643" s="28">
        <v>180</v>
      </c>
      <c r="B643" s="25" t="s">
        <v>36</v>
      </c>
      <c r="C643" s="25" t="s">
        <v>57</v>
      </c>
    </row>
    <row r="644" spans="1:3" x14ac:dyDescent="0.25">
      <c r="A644" s="28">
        <v>180</v>
      </c>
      <c r="B644" s="25" t="s">
        <v>36</v>
      </c>
      <c r="C644" s="25" t="s">
        <v>57</v>
      </c>
    </row>
    <row r="645" spans="1:3" x14ac:dyDescent="0.25">
      <c r="A645" s="28">
        <v>180</v>
      </c>
      <c r="B645" s="25" t="s">
        <v>36</v>
      </c>
      <c r="C645" s="25" t="s">
        <v>57</v>
      </c>
    </row>
    <row r="646" spans="1:3" x14ac:dyDescent="0.25">
      <c r="A646" s="28">
        <v>180</v>
      </c>
      <c r="B646" s="25" t="s">
        <v>36</v>
      </c>
      <c r="C646" s="25" t="s">
        <v>57</v>
      </c>
    </row>
    <row r="647" spans="1:3" x14ac:dyDescent="0.25">
      <c r="A647" s="28">
        <v>695</v>
      </c>
      <c r="B647" s="25" t="s">
        <v>36</v>
      </c>
      <c r="C647" s="25" t="s">
        <v>57</v>
      </c>
    </row>
    <row r="648" spans="1:3" x14ac:dyDescent="0.25">
      <c r="A648" s="28">
        <v>695</v>
      </c>
      <c r="B648" s="25" t="s">
        <v>36</v>
      </c>
      <c r="C648" s="25" t="s">
        <v>57</v>
      </c>
    </row>
    <row r="649" spans="1:3" x14ac:dyDescent="0.25">
      <c r="A649" s="28">
        <v>695</v>
      </c>
      <c r="B649" s="25" t="s">
        <v>36</v>
      </c>
      <c r="C649" s="25" t="s">
        <v>57</v>
      </c>
    </row>
    <row r="650" spans="1:3" x14ac:dyDescent="0.25">
      <c r="A650" s="28">
        <v>695</v>
      </c>
      <c r="B650" s="25" t="s">
        <v>36</v>
      </c>
      <c r="C650" s="25" t="s">
        <v>57</v>
      </c>
    </row>
    <row r="651" spans="1:3" x14ac:dyDescent="0.25">
      <c r="A651" s="28">
        <v>814</v>
      </c>
      <c r="B651" s="25" t="s">
        <v>36</v>
      </c>
      <c r="C651" s="25" t="s">
        <v>57</v>
      </c>
    </row>
    <row r="652" spans="1:3" x14ac:dyDescent="0.25">
      <c r="A652" s="28">
        <v>814</v>
      </c>
      <c r="B652" s="25" t="s">
        <v>36</v>
      </c>
      <c r="C652" s="25" t="s">
        <v>57</v>
      </c>
    </row>
    <row r="653" spans="1:3" x14ac:dyDescent="0.25">
      <c r="A653" s="28">
        <v>938</v>
      </c>
      <c r="B653" s="25" t="s">
        <v>36</v>
      </c>
      <c r="C653" s="25" t="s">
        <v>57</v>
      </c>
    </row>
    <row r="654" spans="1:3" x14ac:dyDescent="0.25">
      <c r="A654" s="28">
        <v>938</v>
      </c>
      <c r="B654" s="25" t="s">
        <v>36</v>
      </c>
      <c r="C654" s="25" t="s">
        <v>57</v>
      </c>
    </row>
    <row r="655" spans="1:3" x14ac:dyDescent="0.25">
      <c r="A655" s="28">
        <v>938</v>
      </c>
      <c r="B655" s="25" t="s">
        <v>36</v>
      </c>
      <c r="C655" s="25" t="s">
        <v>57</v>
      </c>
    </row>
    <row r="656" spans="1:3" x14ac:dyDescent="0.25">
      <c r="A656" s="28">
        <v>1015</v>
      </c>
      <c r="B656" s="25" t="s">
        <v>36</v>
      </c>
      <c r="C656" s="25" t="s">
        <v>57</v>
      </c>
    </row>
    <row r="657" spans="1:3" x14ac:dyDescent="0.25">
      <c r="A657" s="28">
        <v>1065</v>
      </c>
      <c r="B657" s="25" t="s">
        <v>36</v>
      </c>
      <c r="C657" s="25" t="s">
        <v>57</v>
      </c>
    </row>
    <row r="658" spans="1:3" x14ac:dyDescent="0.25">
      <c r="A658" s="28">
        <v>1065</v>
      </c>
      <c r="B658" s="25" t="s">
        <v>36</v>
      </c>
      <c r="C658" s="25" t="s">
        <v>57</v>
      </c>
    </row>
    <row r="659" spans="1:3" x14ac:dyDescent="0.25">
      <c r="A659" s="28">
        <v>1065</v>
      </c>
      <c r="B659" s="25" t="s">
        <v>36</v>
      </c>
      <c r="C659" s="25" t="s">
        <v>57</v>
      </c>
    </row>
    <row r="660" spans="1:3" x14ac:dyDescent="0.25">
      <c r="A660" s="28">
        <v>1065</v>
      </c>
      <c r="B660" s="25" t="s">
        <v>36</v>
      </c>
      <c r="C660" s="25" t="s">
        <v>57</v>
      </c>
    </row>
    <row r="661" spans="1:3" x14ac:dyDescent="0.25">
      <c r="A661" s="28">
        <v>1065</v>
      </c>
      <c r="B661" s="25" t="s">
        <v>36</v>
      </c>
      <c r="C661" s="25" t="s">
        <v>57</v>
      </c>
    </row>
    <row r="662" spans="1:3" x14ac:dyDescent="0.25">
      <c r="A662" s="28">
        <v>1065</v>
      </c>
      <c r="B662" s="25" t="s">
        <v>36</v>
      </c>
      <c r="C662" s="25" t="s">
        <v>57</v>
      </c>
    </row>
    <row r="663" spans="1:3" x14ac:dyDescent="0.25">
      <c r="A663" s="28">
        <v>1065</v>
      </c>
      <c r="B663" s="25" t="s">
        <v>36</v>
      </c>
      <c r="C663" s="25" t="s">
        <v>57</v>
      </c>
    </row>
    <row r="664" spans="1:3" x14ac:dyDescent="0.25">
      <c r="A664" s="28">
        <v>1065</v>
      </c>
      <c r="B664" s="25" t="s">
        <v>36</v>
      </c>
      <c r="C664" s="25" t="s">
        <v>57</v>
      </c>
    </row>
    <row r="665" spans="1:3" x14ac:dyDescent="0.25">
      <c r="A665" s="28">
        <v>1065</v>
      </c>
      <c r="B665" s="25" t="s">
        <v>36</v>
      </c>
      <c r="C665" s="25" t="s">
        <v>57</v>
      </c>
    </row>
    <row r="666" spans="1:3" x14ac:dyDescent="0.25">
      <c r="A666" s="28">
        <v>1065</v>
      </c>
      <c r="B666" s="25" t="s">
        <v>36</v>
      </c>
      <c r="C666" s="25" t="s">
        <v>57</v>
      </c>
    </row>
    <row r="667" spans="1:3" x14ac:dyDescent="0.25">
      <c r="A667" s="28">
        <v>1065</v>
      </c>
      <c r="B667" s="25" t="s">
        <v>36</v>
      </c>
      <c r="C667" s="25" t="s">
        <v>57</v>
      </c>
    </row>
    <row r="668" spans="1:3" x14ac:dyDescent="0.25">
      <c r="A668" s="28">
        <v>1177</v>
      </c>
      <c r="B668" s="25" t="s">
        <v>36</v>
      </c>
      <c r="C668" s="25" t="s">
        <v>57</v>
      </c>
    </row>
    <row r="669" spans="1:3" x14ac:dyDescent="0.25">
      <c r="A669" s="28">
        <v>1177</v>
      </c>
      <c r="B669" s="25" t="s">
        <v>36</v>
      </c>
      <c r="C669" s="25" t="s">
        <v>57</v>
      </c>
    </row>
    <row r="670" spans="1:3" x14ac:dyDescent="0.25">
      <c r="A670" s="28">
        <v>1210</v>
      </c>
      <c r="B670" s="25" t="s">
        <v>36</v>
      </c>
      <c r="C670" s="25" t="s">
        <v>57</v>
      </c>
    </row>
    <row r="671" spans="1:3" x14ac:dyDescent="0.25">
      <c r="A671" s="28">
        <v>1210</v>
      </c>
      <c r="B671" s="25" t="s">
        <v>36</v>
      </c>
      <c r="C671" s="25" t="s">
        <v>57</v>
      </c>
    </row>
    <row r="672" spans="1:3" x14ac:dyDescent="0.25">
      <c r="A672" s="28">
        <v>1210</v>
      </c>
      <c r="B672" s="25" t="s">
        <v>36</v>
      </c>
      <c r="C672" s="25" t="s">
        <v>57</v>
      </c>
    </row>
    <row r="673" spans="1:3" x14ac:dyDescent="0.25">
      <c r="A673" s="28">
        <v>1210</v>
      </c>
      <c r="B673" s="25" t="s">
        <v>36</v>
      </c>
      <c r="C673" s="25" t="s">
        <v>57</v>
      </c>
    </row>
    <row r="674" spans="1:3" x14ac:dyDescent="0.25">
      <c r="A674" s="28">
        <v>1378</v>
      </c>
      <c r="B674" s="25" t="s">
        <v>36</v>
      </c>
      <c r="C674" s="25" t="s">
        <v>57</v>
      </c>
    </row>
    <row r="675" spans="1:3" x14ac:dyDescent="0.25">
      <c r="A675" s="28">
        <v>1378</v>
      </c>
      <c r="B675" s="25" t="s">
        <v>36</v>
      </c>
      <c r="C675" s="25" t="s">
        <v>57</v>
      </c>
    </row>
    <row r="676" spans="1:3" x14ac:dyDescent="0.25">
      <c r="A676" s="28">
        <v>1378</v>
      </c>
      <c r="B676" s="25" t="s">
        <v>36</v>
      </c>
      <c r="C676" s="25" t="s">
        <v>57</v>
      </c>
    </row>
    <row r="677" spans="1:3" x14ac:dyDescent="0.25">
      <c r="A677" s="28">
        <v>1378</v>
      </c>
      <c r="B677" s="25" t="s">
        <v>36</v>
      </c>
      <c r="C677" s="25" t="s">
        <v>57</v>
      </c>
    </row>
    <row r="678" spans="1:3" x14ac:dyDescent="0.25">
      <c r="A678" s="28">
        <v>1378</v>
      </c>
      <c r="B678" s="25" t="s">
        <v>36</v>
      </c>
      <c r="C678" s="25" t="s">
        <v>57</v>
      </c>
    </row>
    <row r="679" spans="1:3" x14ac:dyDescent="0.25">
      <c r="A679" s="28">
        <v>1378</v>
      </c>
      <c r="B679" s="25" t="s">
        <v>36</v>
      </c>
      <c r="C679" s="25" t="s">
        <v>57</v>
      </c>
    </row>
    <row r="680" spans="1:3" x14ac:dyDescent="0.25">
      <c r="A680" s="28">
        <v>1378</v>
      </c>
      <c r="B680" s="25" t="s">
        <v>36</v>
      </c>
      <c r="C680" s="25" t="s">
        <v>57</v>
      </c>
    </row>
    <row r="681" spans="1:3" x14ac:dyDescent="0.25">
      <c r="A681" s="28">
        <v>1380</v>
      </c>
      <c r="B681" s="25" t="s">
        <v>36</v>
      </c>
      <c r="C681" s="25" t="s">
        <v>57</v>
      </c>
    </row>
    <row r="682" spans="1:3" x14ac:dyDescent="0.25">
      <c r="A682" s="28">
        <v>1380</v>
      </c>
      <c r="B682" s="25" t="s">
        <v>36</v>
      </c>
      <c r="C682" s="25" t="s">
        <v>57</v>
      </c>
    </row>
    <row r="683" spans="1:3" x14ac:dyDescent="0.25">
      <c r="A683" s="28">
        <v>1380</v>
      </c>
      <c r="B683" s="25" t="s">
        <v>36</v>
      </c>
      <c r="C683" s="25" t="s">
        <v>57</v>
      </c>
    </row>
    <row r="684" spans="1:3" x14ac:dyDescent="0.25">
      <c r="A684" s="28">
        <v>1482</v>
      </c>
      <c r="B684" s="25" t="s">
        <v>36</v>
      </c>
      <c r="C684" s="25" t="s">
        <v>57</v>
      </c>
    </row>
    <row r="685" spans="1:3" x14ac:dyDescent="0.25">
      <c r="A685" s="28">
        <v>1482</v>
      </c>
      <c r="B685" s="25" t="s">
        <v>36</v>
      </c>
      <c r="C685" s="25" t="s">
        <v>57</v>
      </c>
    </row>
    <row r="686" spans="1:3" x14ac:dyDescent="0.25">
      <c r="A686" s="28">
        <v>1482</v>
      </c>
      <c r="B686" s="25" t="s">
        <v>36</v>
      </c>
      <c r="C686" s="25" t="s">
        <v>57</v>
      </c>
    </row>
    <row r="687" spans="1:3" x14ac:dyDescent="0.25">
      <c r="A687" s="28">
        <v>1482</v>
      </c>
      <c r="B687" s="25" t="s">
        <v>36</v>
      </c>
      <c r="C687" s="25" t="s">
        <v>57</v>
      </c>
    </row>
    <row r="688" spans="1:3" x14ac:dyDescent="0.25">
      <c r="A688" s="28">
        <v>1482</v>
      </c>
      <c r="B688" s="25" t="s">
        <v>36</v>
      </c>
      <c r="C688" s="25" t="s">
        <v>57</v>
      </c>
    </row>
    <row r="689" spans="1:3" x14ac:dyDescent="0.25">
      <c r="A689" s="28">
        <v>1482</v>
      </c>
      <c r="B689" s="25" t="s">
        <v>36</v>
      </c>
      <c r="C689" s="25" t="s">
        <v>57</v>
      </c>
    </row>
    <row r="690" spans="1:3" x14ac:dyDescent="0.25">
      <c r="A690" s="28">
        <v>3176</v>
      </c>
      <c r="B690" s="25" t="s">
        <v>36</v>
      </c>
      <c r="C690" s="25" t="s">
        <v>57</v>
      </c>
    </row>
    <row r="691" spans="1:3" x14ac:dyDescent="0.25">
      <c r="A691" s="28">
        <v>3176</v>
      </c>
      <c r="B691" s="25" t="s">
        <v>36</v>
      </c>
      <c r="C691" s="25" t="s">
        <v>57</v>
      </c>
    </row>
    <row r="692" spans="1:3" x14ac:dyDescent="0.25">
      <c r="A692" s="28">
        <v>3242</v>
      </c>
      <c r="B692" s="25" t="s">
        <v>36</v>
      </c>
      <c r="C692" s="25" t="s">
        <v>57</v>
      </c>
    </row>
    <row r="693" spans="1:3" x14ac:dyDescent="0.25">
      <c r="A693" s="28">
        <v>3246</v>
      </c>
      <c r="B693" s="25" t="s">
        <v>36</v>
      </c>
      <c r="C693" s="25" t="s">
        <v>57</v>
      </c>
    </row>
    <row r="694" spans="1:3" x14ac:dyDescent="0.25">
      <c r="A694" s="28">
        <v>3425</v>
      </c>
      <c r="B694" s="25" t="s">
        <v>36</v>
      </c>
      <c r="C694" s="25" t="s">
        <v>57</v>
      </c>
    </row>
    <row r="695" spans="1:3" x14ac:dyDescent="0.25">
      <c r="A695" s="28">
        <v>3425</v>
      </c>
      <c r="B695" s="25" t="s">
        <v>36</v>
      </c>
      <c r="C695" s="25" t="s">
        <v>57</v>
      </c>
    </row>
    <row r="696" spans="1:3" x14ac:dyDescent="0.25">
      <c r="A696" s="28">
        <v>3425</v>
      </c>
      <c r="B696" s="25" t="s">
        <v>36</v>
      </c>
      <c r="C696" s="25" t="s">
        <v>57</v>
      </c>
    </row>
    <row r="697" spans="1:3" x14ac:dyDescent="0.25">
      <c r="A697" s="28">
        <v>3425</v>
      </c>
      <c r="B697" s="25" t="s">
        <v>36</v>
      </c>
      <c r="C697" s="25" t="s">
        <v>57</v>
      </c>
    </row>
    <row r="698" spans="1:3" x14ac:dyDescent="0.25">
      <c r="A698" s="28">
        <v>3425</v>
      </c>
      <c r="B698" s="25" t="s">
        <v>36</v>
      </c>
      <c r="C698" s="25" t="s">
        <v>57</v>
      </c>
    </row>
    <row r="699" spans="1:3" x14ac:dyDescent="0.25">
      <c r="A699" s="28">
        <v>3425</v>
      </c>
      <c r="B699" s="25" t="s">
        <v>36</v>
      </c>
      <c r="C699" s="25" t="s">
        <v>57</v>
      </c>
    </row>
    <row r="700" spans="1:3" x14ac:dyDescent="0.25">
      <c r="A700" s="28">
        <v>3425</v>
      </c>
      <c r="B700" s="25" t="s">
        <v>36</v>
      </c>
      <c r="C700" s="25" t="s">
        <v>57</v>
      </c>
    </row>
    <row r="701" spans="1:3" x14ac:dyDescent="0.25">
      <c r="A701" s="28">
        <v>3425</v>
      </c>
      <c r="B701" s="25" t="s">
        <v>36</v>
      </c>
      <c r="C701" s="25" t="s">
        <v>57</v>
      </c>
    </row>
    <row r="702" spans="1:3" x14ac:dyDescent="0.25">
      <c r="A702" s="28">
        <v>3425</v>
      </c>
      <c r="B702" s="25" t="s">
        <v>36</v>
      </c>
      <c r="C702" s="25" t="s">
        <v>57</v>
      </c>
    </row>
    <row r="703" spans="1:3" x14ac:dyDescent="0.25">
      <c r="A703" s="28">
        <v>3425</v>
      </c>
      <c r="B703" s="25" t="s">
        <v>36</v>
      </c>
      <c r="C703" s="25" t="s">
        <v>57</v>
      </c>
    </row>
    <row r="704" spans="1:3" x14ac:dyDescent="0.25">
      <c r="A704" s="28">
        <v>3425</v>
      </c>
      <c r="B704" s="25" t="s">
        <v>36</v>
      </c>
      <c r="C704" s="25" t="s">
        <v>57</v>
      </c>
    </row>
    <row r="705" spans="1:3" x14ac:dyDescent="0.25">
      <c r="A705" s="28">
        <v>3425</v>
      </c>
      <c r="B705" s="25" t="s">
        <v>36</v>
      </c>
      <c r="C705" s="25" t="s">
        <v>57</v>
      </c>
    </row>
    <row r="706" spans="1:3" x14ac:dyDescent="0.25">
      <c r="A706" s="28">
        <v>3425</v>
      </c>
      <c r="B706" s="25" t="s">
        <v>36</v>
      </c>
      <c r="C706" s="25" t="s">
        <v>57</v>
      </c>
    </row>
    <row r="707" spans="1:3" x14ac:dyDescent="0.25">
      <c r="A707" s="28">
        <v>3425</v>
      </c>
      <c r="B707" s="25" t="s">
        <v>36</v>
      </c>
      <c r="C707" s="25" t="s">
        <v>57</v>
      </c>
    </row>
    <row r="708" spans="1:3" x14ac:dyDescent="0.25">
      <c r="A708" s="28">
        <v>3425</v>
      </c>
      <c r="B708" s="25" t="s">
        <v>36</v>
      </c>
      <c r="C708" s="25" t="s">
        <v>57</v>
      </c>
    </row>
    <row r="709" spans="1:3" x14ac:dyDescent="0.25">
      <c r="A709" s="28">
        <v>3425</v>
      </c>
      <c r="B709" s="25" t="s">
        <v>36</v>
      </c>
      <c r="C709" s="25" t="s">
        <v>57</v>
      </c>
    </row>
    <row r="710" spans="1:3" x14ac:dyDescent="0.25">
      <c r="A710" s="28">
        <v>3425</v>
      </c>
      <c r="B710" s="25" t="s">
        <v>36</v>
      </c>
      <c r="C710" s="25" t="s">
        <v>57</v>
      </c>
    </row>
    <row r="711" spans="1:3" x14ac:dyDescent="0.25">
      <c r="A711" s="28">
        <v>3425</v>
      </c>
      <c r="B711" s="25" t="s">
        <v>36</v>
      </c>
      <c r="C711" s="25" t="s">
        <v>57</v>
      </c>
    </row>
    <row r="712" spans="1:3" x14ac:dyDescent="0.25">
      <c r="A712" s="28">
        <v>3425</v>
      </c>
      <c r="B712" s="25" t="s">
        <v>36</v>
      </c>
      <c r="C712" s="25" t="s">
        <v>57</v>
      </c>
    </row>
    <row r="713" spans="1:3" x14ac:dyDescent="0.25">
      <c r="A713" s="28">
        <v>3425</v>
      </c>
      <c r="B713" s="25" t="s">
        <v>36</v>
      </c>
      <c r="C713" s="25" t="s">
        <v>57</v>
      </c>
    </row>
    <row r="714" spans="1:3" x14ac:dyDescent="0.25">
      <c r="A714" s="28">
        <v>3425</v>
      </c>
      <c r="B714" s="25" t="s">
        <v>36</v>
      </c>
      <c r="C714" s="25" t="s">
        <v>57</v>
      </c>
    </row>
    <row r="715" spans="1:3" x14ac:dyDescent="0.25">
      <c r="A715" s="28">
        <v>3425</v>
      </c>
      <c r="B715" s="25" t="s">
        <v>36</v>
      </c>
      <c r="C715" s="25" t="s">
        <v>57</v>
      </c>
    </row>
    <row r="716" spans="1:3" x14ac:dyDescent="0.25">
      <c r="A716" s="28">
        <v>3425</v>
      </c>
      <c r="B716" s="25" t="s">
        <v>36</v>
      </c>
      <c r="C716" s="25" t="s">
        <v>57</v>
      </c>
    </row>
    <row r="717" spans="1:3" x14ac:dyDescent="0.25">
      <c r="A717" s="28">
        <v>3425</v>
      </c>
      <c r="B717" s="25" t="s">
        <v>36</v>
      </c>
      <c r="C717" s="25" t="s">
        <v>57</v>
      </c>
    </row>
    <row r="718" spans="1:3" x14ac:dyDescent="0.25">
      <c r="A718" s="28">
        <v>3425</v>
      </c>
      <c r="B718" s="25" t="s">
        <v>36</v>
      </c>
      <c r="C718" s="25" t="s">
        <v>57</v>
      </c>
    </row>
    <row r="719" spans="1:3" x14ac:dyDescent="0.25">
      <c r="A719" s="28">
        <v>3425</v>
      </c>
      <c r="B719" s="25" t="s">
        <v>36</v>
      </c>
      <c r="C719" s="25" t="s">
        <v>57</v>
      </c>
    </row>
    <row r="720" spans="1:3" x14ac:dyDescent="0.25">
      <c r="A720" s="28">
        <v>3425</v>
      </c>
      <c r="B720" s="25" t="s">
        <v>36</v>
      </c>
      <c r="C720" s="25" t="s">
        <v>57</v>
      </c>
    </row>
    <row r="721" spans="1:3" x14ac:dyDescent="0.25">
      <c r="A721" s="28">
        <v>3425</v>
      </c>
      <c r="B721" s="25" t="s">
        <v>36</v>
      </c>
      <c r="C721" s="25" t="s">
        <v>57</v>
      </c>
    </row>
    <row r="722" spans="1:3" x14ac:dyDescent="0.25">
      <c r="A722" s="28">
        <v>3425</v>
      </c>
      <c r="B722" s="25" t="s">
        <v>36</v>
      </c>
      <c r="C722" s="25" t="s">
        <v>57</v>
      </c>
    </row>
    <row r="723" spans="1:3" x14ac:dyDescent="0.25">
      <c r="A723" s="28">
        <v>3425</v>
      </c>
      <c r="B723" s="25" t="s">
        <v>36</v>
      </c>
      <c r="C723" s="25" t="s">
        <v>57</v>
      </c>
    </row>
    <row r="724" spans="1:3" x14ac:dyDescent="0.25">
      <c r="A724" s="28">
        <v>3425</v>
      </c>
      <c r="B724" s="25" t="s">
        <v>36</v>
      </c>
      <c r="C724" s="25" t="s">
        <v>57</v>
      </c>
    </row>
    <row r="725" spans="1:3" x14ac:dyDescent="0.25">
      <c r="A725" s="28">
        <v>3425</v>
      </c>
      <c r="B725" s="25" t="s">
        <v>36</v>
      </c>
      <c r="C725" s="25" t="s">
        <v>57</v>
      </c>
    </row>
    <row r="726" spans="1:3" x14ac:dyDescent="0.25">
      <c r="A726" s="28">
        <v>3425</v>
      </c>
      <c r="B726" s="25" t="s">
        <v>36</v>
      </c>
      <c r="C726" s="25" t="s">
        <v>57</v>
      </c>
    </row>
    <row r="727" spans="1:3" x14ac:dyDescent="0.25">
      <c r="A727" s="28">
        <v>3425</v>
      </c>
      <c r="B727" s="25" t="s">
        <v>36</v>
      </c>
      <c r="C727" s="25" t="s">
        <v>57</v>
      </c>
    </row>
    <row r="728" spans="1:3" x14ac:dyDescent="0.25">
      <c r="A728" s="28">
        <v>3425</v>
      </c>
      <c r="B728" s="25" t="s">
        <v>36</v>
      </c>
      <c r="C728" s="25" t="s">
        <v>57</v>
      </c>
    </row>
    <row r="729" spans="1:3" x14ac:dyDescent="0.25">
      <c r="A729" s="28">
        <v>3425</v>
      </c>
      <c r="B729" s="25" t="s">
        <v>36</v>
      </c>
      <c r="C729" s="25" t="s">
        <v>57</v>
      </c>
    </row>
    <row r="730" spans="1:3" x14ac:dyDescent="0.25">
      <c r="A730" s="28">
        <v>3425</v>
      </c>
      <c r="B730" s="25" t="s">
        <v>36</v>
      </c>
      <c r="C730" s="25" t="s">
        <v>57</v>
      </c>
    </row>
    <row r="731" spans="1:3" x14ac:dyDescent="0.25">
      <c r="A731" s="28">
        <v>3425</v>
      </c>
      <c r="B731" s="25" t="s">
        <v>36</v>
      </c>
      <c r="C731" s="25" t="s">
        <v>57</v>
      </c>
    </row>
    <row r="732" spans="1:3" x14ac:dyDescent="0.25">
      <c r="A732" s="28">
        <v>3425</v>
      </c>
      <c r="B732" s="25" t="s">
        <v>36</v>
      </c>
      <c r="C732" s="25" t="s">
        <v>57</v>
      </c>
    </row>
    <row r="733" spans="1:3" x14ac:dyDescent="0.25">
      <c r="A733" s="28">
        <v>3425</v>
      </c>
      <c r="B733" s="25" t="s">
        <v>36</v>
      </c>
      <c r="C733" s="25" t="s">
        <v>57</v>
      </c>
    </row>
    <row r="734" spans="1:3" x14ac:dyDescent="0.25">
      <c r="A734" s="28">
        <v>3425</v>
      </c>
      <c r="B734" s="25" t="s">
        <v>36</v>
      </c>
      <c r="C734" s="25" t="s">
        <v>57</v>
      </c>
    </row>
    <row r="735" spans="1:3" x14ac:dyDescent="0.25">
      <c r="A735" s="28">
        <v>3425</v>
      </c>
      <c r="B735" s="25" t="s">
        <v>36</v>
      </c>
      <c r="C735" s="25" t="s">
        <v>57</v>
      </c>
    </row>
    <row r="736" spans="1:3" x14ac:dyDescent="0.25">
      <c r="A736" s="28">
        <v>3425</v>
      </c>
      <c r="B736" s="25" t="s">
        <v>36</v>
      </c>
      <c r="C736" s="25" t="s">
        <v>57</v>
      </c>
    </row>
    <row r="737" spans="1:3" x14ac:dyDescent="0.25">
      <c r="A737" s="28">
        <v>3425</v>
      </c>
      <c r="B737" s="25" t="s">
        <v>36</v>
      </c>
      <c r="C737" s="25" t="s">
        <v>57</v>
      </c>
    </row>
    <row r="738" spans="1:3" x14ac:dyDescent="0.25">
      <c r="A738" s="28">
        <v>3425</v>
      </c>
      <c r="B738" s="25" t="s">
        <v>36</v>
      </c>
      <c r="C738" s="25" t="s">
        <v>57</v>
      </c>
    </row>
    <row r="739" spans="1:3" x14ac:dyDescent="0.25">
      <c r="A739" s="28">
        <v>3425</v>
      </c>
      <c r="B739" s="25" t="s">
        <v>36</v>
      </c>
      <c r="C739" s="25" t="s">
        <v>57</v>
      </c>
    </row>
    <row r="740" spans="1:3" x14ac:dyDescent="0.25">
      <c r="A740" s="28">
        <v>3425</v>
      </c>
      <c r="B740" s="25" t="s">
        <v>36</v>
      </c>
      <c r="C740" s="25" t="s">
        <v>57</v>
      </c>
    </row>
    <row r="741" spans="1:3" x14ac:dyDescent="0.25">
      <c r="A741" s="28">
        <v>3425</v>
      </c>
      <c r="B741" s="25" t="s">
        <v>36</v>
      </c>
      <c r="C741" s="25" t="s">
        <v>57</v>
      </c>
    </row>
    <row r="742" spans="1:3" x14ac:dyDescent="0.25">
      <c r="A742" s="28">
        <v>3425</v>
      </c>
      <c r="B742" s="25" t="s">
        <v>36</v>
      </c>
      <c r="C742" s="25" t="s">
        <v>57</v>
      </c>
    </row>
    <row r="743" spans="1:3" x14ac:dyDescent="0.25">
      <c r="A743" s="28">
        <v>3425</v>
      </c>
      <c r="B743" s="25" t="s">
        <v>36</v>
      </c>
      <c r="C743" s="25" t="s">
        <v>57</v>
      </c>
    </row>
    <row r="744" spans="1:3" x14ac:dyDescent="0.25">
      <c r="A744" s="28">
        <v>3425</v>
      </c>
      <c r="B744" s="25" t="s">
        <v>36</v>
      </c>
      <c r="C744" s="25" t="s">
        <v>57</v>
      </c>
    </row>
    <row r="745" spans="1:3" x14ac:dyDescent="0.25">
      <c r="A745" s="28">
        <v>3425</v>
      </c>
      <c r="B745" s="25" t="s">
        <v>36</v>
      </c>
      <c r="C745" s="25" t="s">
        <v>57</v>
      </c>
    </row>
    <row r="746" spans="1:3" x14ac:dyDescent="0.25">
      <c r="A746" s="28">
        <v>3425</v>
      </c>
      <c r="B746" s="25" t="s">
        <v>36</v>
      </c>
      <c r="C746" s="25" t="s">
        <v>57</v>
      </c>
    </row>
    <row r="747" spans="1:3" x14ac:dyDescent="0.25">
      <c r="A747" s="28">
        <v>3425</v>
      </c>
      <c r="B747" s="25" t="s">
        <v>36</v>
      </c>
      <c r="C747" s="25" t="s">
        <v>57</v>
      </c>
    </row>
    <row r="748" spans="1:3" x14ac:dyDescent="0.25">
      <c r="A748" s="28">
        <v>3425</v>
      </c>
      <c r="B748" s="25" t="s">
        <v>36</v>
      </c>
      <c r="C748" s="25" t="s">
        <v>57</v>
      </c>
    </row>
    <row r="749" spans="1:3" x14ac:dyDescent="0.25">
      <c r="A749" s="28">
        <v>3425</v>
      </c>
      <c r="B749" s="25" t="s">
        <v>36</v>
      </c>
      <c r="C749" s="25" t="s">
        <v>57</v>
      </c>
    </row>
    <row r="750" spans="1:3" x14ac:dyDescent="0.25">
      <c r="A750" s="28">
        <v>3425</v>
      </c>
      <c r="B750" s="25" t="s">
        <v>36</v>
      </c>
      <c r="C750" s="25" t="s">
        <v>57</v>
      </c>
    </row>
    <row r="751" spans="1:3" x14ac:dyDescent="0.25">
      <c r="A751" s="28">
        <v>3425</v>
      </c>
      <c r="B751" s="25" t="s">
        <v>36</v>
      </c>
      <c r="C751" s="25" t="s">
        <v>57</v>
      </c>
    </row>
    <row r="752" spans="1:3" x14ac:dyDescent="0.25">
      <c r="A752" s="28">
        <v>3425</v>
      </c>
      <c r="B752" s="25" t="s">
        <v>36</v>
      </c>
      <c r="C752" s="25" t="s">
        <v>57</v>
      </c>
    </row>
    <row r="753" spans="1:3" x14ac:dyDescent="0.25">
      <c r="A753" s="28">
        <v>3425</v>
      </c>
      <c r="B753" s="25" t="s">
        <v>36</v>
      </c>
      <c r="C753" s="25" t="s">
        <v>57</v>
      </c>
    </row>
    <row r="754" spans="1:3" x14ac:dyDescent="0.25">
      <c r="A754" s="28">
        <v>3425</v>
      </c>
      <c r="B754" s="25" t="s">
        <v>36</v>
      </c>
      <c r="C754" s="25" t="s">
        <v>57</v>
      </c>
    </row>
    <row r="755" spans="1:3" x14ac:dyDescent="0.25">
      <c r="A755" s="28">
        <v>3712</v>
      </c>
      <c r="B755" s="25" t="s">
        <v>36</v>
      </c>
      <c r="C755" s="25" t="s">
        <v>57</v>
      </c>
    </row>
    <row r="756" spans="1:3" x14ac:dyDescent="0.25">
      <c r="A756" s="28">
        <v>3712</v>
      </c>
      <c r="B756" s="25" t="s">
        <v>36</v>
      </c>
      <c r="C756" s="25" t="s">
        <v>57</v>
      </c>
    </row>
    <row r="757" spans="1:3" x14ac:dyDescent="0.25">
      <c r="A757" s="28">
        <v>3712</v>
      </c>
      <c r="B757" s="25" t="s">
        <v>36</v>
      </c>
      <c r="C757" s="25" t="s">
        <v>57</v>
      </c>
    </row>
    <row r="758" spans="1:3" x14ac:dyDescent="0.25">
      <c r="A758" s="28">
        <v>3712</v>
      </c>
      <c r="B758" s="25" t="s">
        <v>36</v>
      </c>
      <c r="C758" s="25" t="s">
        <v>57</v>
      </c>
    </row>
    <row r="759" spans="1:3" x14ac:dyDescent="0.25">
      <c r="A759" s="28">
        <v>3712</v>
      </c>
      <c r="B759" s="25" t="s">
        <v>36</v>
      </c>
      <c r="C759" s="25" t="s">
        <v>57</v>
      </c>
    </row>
    <row r="760" spans="1:3" x14ac:dyDescent="0.25">
      <c r="A760" s="28">
        <v>3712</v>
      </c>
      <c r="B760" s="25" t="s">
        <v>36</v>
      </c>
      <c r="C760" s="25" t="s">
        <v>57</v>
      </c>
    </row>
    <row r="761" spans="1:3" x14ac:dyDescent="0.25">
      <c r="A761" s="28">
        <v>3712</v>
      </c>
      <c r="B761" s="25" t="s">
        <v>36</v>
      </c>
      <c r="C761" s="25" t="s">
        <v>57</v>
      </c>
    </row>
    <row r="762" spans="1:3" x14ac:dyDescent="0.25">
      <c r="A762" s="28">
        <v>3712</v>
      </c>
      <c r="B762" s="25" t="s">
        <v>36</v>
      </c>
      <c r="C762" s="25" t="s">
        <v>57</v>
      </c>
    </row>
    <row r="763" spans="1:3" x14ac:dyDescent="0.25">
      <c r="A763" s="28">
        <v>3712</v>
      </c>
      <c r="B763" s="25" t="s">
        <v>36</v>
      </c>
      <c r="C763" s="25" t="s">
        <v>57</v>
      </c>
    </row>
    <row r="764" spans="1:3" x14ac:dyDescent="0.25">
      <c r="A764" s="28">
        <v>3712</v>
      </c>
      <c r="B764" s="25" t="s">
        <v>36</v>
      </c>
      <c r="C764" s="25" t="s">
        <v>57</v>
      </c>
    </row>
    <row r="765" spans="1:3" x14ac:dyDescent="0.25">
      <c r="A765" s="28">
        <v>3821</v>
      </c>
      <c r="B765" s="25" t="s">
        <v>36</v>
      </c>
      <c r="C765" s="25" t="s">
        <v>57</v>
      </c>
    </row>
    <row r="766" spans="1:3" x14ac:dyDescent="0.25">
      <c r="A766" s="28">
        <v>3950</v>
      </c>
      <c r="B766" s="25" t="s">
        <v>36</v>
      </c>
      <c r="C766" s="25" t="s">
        <v>56</v>
      </c>
    </row>
    <row r="767" spans="1:3" x14ac:dyDescent="0.25">
      <c r="A767" s="28">
        <v>3950</v>
      </c>
      <c r="B767" s="25" t="s">
        <v>36</v>
      </c>
      <c r="C767" s="25" t="s">
        <v>56</v>
      </c>
    </row>
    <row r="768" spans="1:3" x14ac:dyDescent="0.25">
      <c r="A768" s="28">
        <v>3950</v>
      </c>
      <c r="B768" s="25" t="s">
        <v>36</v>
      </c>
      <c r="C768" s="25" t="s">
        <v>56</v>
      </c>
    </row>
    <row r="769" spans="1:3" x14ac:dyDescent="0.25">
      <c r="A769" s="28">
        <v>4060</v>
      </c>
      <c r="B769" s="25" t="s">
        <v>36</v>
      </c>
      <c r="C769" s="25" t="s">
        <v>57</v>
      </c>
    </row>
    <row r="770" spans="1:3" x14ac:dyDescent="0.25">
      <c r="A770" s="28">
        <v>4060</v>
      </c>
      <c r="B770" s="25" t="s">
        <v>36</v>
      </c>
      <c r="C770" s="25" t="s">
        <v>57</v>
      </c>
    </row>
    <row r="771" spans="1:3" x14ac:dyDescent="0.25">
      <c r="A771" s="28">
        <v>4060</v>
      </c>
      <c r="B771" s="25" t="s">
        <v>36</v>
      </c>
      <c r="C771" s="25" t="s">
        <v>57</v>
      </c>
    </row>
    <row r="772" spans="1:3" x14ac:dyDescent="0.25">
      <c r="A772" s="28">
        <v>4060</v>
      </c>
      <c r="B772" s="25" t="s">
        <v>36</v>
      </c>
      <c r="C772" s="25" t="s">
        <v>57</v>
      </c>
    </row>
    <row r="773" spans="1:3" x14ac:dyDescent="0.25">
      <c r="A773" s="28">
        <v>4060</v>
      </c>
      <c r="B773" s="25" t="s">
        <v>36</v>
      </c>
      <c r="C773" s="25" t="s">
        <v>57</v>
      </c>
    </row>
    <row r="774" spans="1:3" x14ac:dyDescent="0.25">
      <c r="A774" s="28">
        <v>4060</v>
      </c>
      <c r="B774" s="25" t="s">
        <v>36</v>
      </c>
      <c r="C774" s="25" t="s">
        <v>57</v>
      </c>
    </row>
    <row r="775" spans="1:3" x14ac:dyDescent="0.25">
      <c r="A775" s="28">
        <v>4060</v>
      </c>
      <c r="B775" s="25" t="s">
        <v>36</v>
      </c>
      <c r="C775" s="25" t="s">
        <v>57</v>
      </c>
    </row>
    <row r="776" spans="1:3" x14ac:dyDescent="0.25">
      <c r="A776" s="28">
        <v>4140</v>
      </c>
      <c r="B776" s="25" t="s">
        <v>36</v>
      </c>
      <c r="C776" s="25" t="s">
        <v>57</v>
      </c>
    </row>
    <row r="777" spans="1:3" x14ac:dyDescent="0.25">
      <c r="A777" s="28">
        <v>4140</v>
      </c>
      <c r="B777" s="25" t="s">
        <v>36</v>
      </c>
      <c r="C777" s="25" t="s">
        <v>57</v>
      </c>
    </row>
    <row r="778" spans="1:3" x14ac:dyDescent="0.25">
      <c r="A778" s="28">
        <v>4140</v>
      </c>
      <c r="B778" s="25" t="s">
        <v>36</v>
      </c>
      <c r="C778" s="25" t="s">
        <v>57</v>
      </c>
    </row>
    <row r="779" spans="1:3" x14ac:dyDescent="0.25">
      <c r="A779" s="28">
        <v>4140</v>
      </c>
      <c r="B779" s="25" t="s">
        <v>36</v>
      </c>
      <c r="C779" s="25" t="s">
        <v>57</v>
      </c>
    </row>
    <row r="780" spans="1:3" x14ac:dyDescent="0.25">
      <c r="A780" s="28">
        <v>4140</v>
      </c>
      <c r="B780" s="25" t="s">
        <v>36</v>
      </c>
      <c r="C780" s="25" t="s">
        <v>57</v>
      </c>
    </row>
    <row r="781" spans="1:3" x14ac:dyDescent="0.25">
      <c r="A781" s="28">
        <v>4140</v>
      </c>
      <c r="B781" s="25" t="s">
        <v>36</v>
      </c>
      <c r="C781" s="25" t="s">
        <v>57</v>
      </c>
    </row>
    <row r="782" spans="1:3" x14ac:dyDescent="0.25">
      <c r="A782" s="28">
        <v>4149</v>
      </c>
      <c r="B782" s="25" t="s">
        <v>36</v>
      </c>
      <c r="C782" s="25" t="s">
        <v>57</v>
      </c>
    </row>
    <row r="783" spans="1:3" x14ac:dyDescent="0.25">
      <c r="A783" s="28">
        <v>4149</v>
      </c>
      <c r="B783" s="25" t="s">
        <v>36</v>
      </c>
      <c r="C783" s="25" t="s">
        <v>57</v>
      </c>
    </row>
    <row r="784" spans="1:3" x14ac:dyDescent="0.25">
      <c r="A784" s="28">
        <v>4149</v>
      </c>
      <c r="B784" s="25" t="s">
        <v>36</v>
      </c>
      <c r="C784" s="25" t="s">
        <v>57</v>
      </c>
    </row>
    <row r="785" spans="1:3" x14ac:dyDescent="0.25">
      <c r="A785" s="28">
        <v>4160</v>
      </c>
      <c r="B785" s="25" t="s">
        <v>36</v>
      </c>
      <c r="C785" s="25" t="s">
        <v>57</v>
      </c>
    </row>
    <row r="786" spans="1:3" x14ac:dyDescent="0.25">
      <c r="A786" s="28">
        <v>4198</v>
      </c>
      <c r="B786" s="25" t="s">
        <v>36</v>
      </c>
      <c r="C786" s="25" t="s">
        <v>57</v>
      </c>
    </row>
    <row r="787" spans="1:3" x14ac:dyDescent="0.25">
      <c r="A787" s="28">
        <v>4198</v>
      </c>
      <c r="B787" s="25" t="s">
        <v>36</v>
      </c>
      <c r="C787" s="25" t="s">
        <v>57</v>
      </c>
    </row>
    <row r="788" spans="1:3" x14ac:dyDescent="0.25">
      <c r="A788" s="28">
        <v>4198</v>
      </c>
      <c r="B788" s="25" t="s">
        <v>36</v>
      </c>
      <c r="C788" s="25" t="s">
        <v>57</v>
      </c>
    </row>
    <row r="789" spans="1:3" x14ac:dyDescent="0.25">
      <c r="A789" s="28">
        <v>4198</v>
      </c>
      <c r="B789" s="25" t="s">
        <v>36</v>
      </c>
      <c r="C789" s="25" t="s">
        <v>57</v>
      </c>
    </row>
    <row r="790" spans="1:3" x14ac:dyDescent="0.25">
      <c r="A790" s="28">
        <v>4198</v>
      </c>
      <c r="B790" s="25" t="s">
        <v>36</v>
      </c>
      <c r="C790" s="25" t="s">
        <v>57</v>
      </c>
    </row>
    <row r="791" spans="1:3" x14ac:dyDescent="0.25">
      <c r="A791" s="28">
        <v>4214</v>
      </c>
      <c r="B791" s="25" t="s">
        <v>36</v>
      </c>
      <c r="C791" s="25" t="s">
        <v>57</v>
      </c>
    </row>
    <row r="792" spans="1:3" x14ac:dyDescent="0.25">
      <c r="A792" s="28">
        <v>4214</v>
      </c>
      <c r="B792" s="25" t="s">
        <v>36</v>
      </c>
      <c r="C792" s="25" t="s">
        <v>57</v>
      </c>
    </row>
    <row r="793" spans="1:3" x14ac:dyDescent="0.25">
      <c r="A793" s="28">
        <v>4221</v>
      </c>
      <c r="B793" s="25" t="s">
        <v>36</v>
      </c>
      <c r="C793" s="25" t="s">
        <v>57</v>
      </c>
    </row>
    <row r="794" spans="1:3" x14ac:dyDescent="0.25">
      <c r="A794" s="28">
        <v>4221</v>
      </c>
      <c r="B794" s="25" t="s">
        <v>36</v>
      </c>
      <c r="C794" s="25" t="s">
        <v>57</v>
      </c>
    </row>
    <row r="795" spans="1:3" x14ac:dyDescent="0.25">
      <c r="A795" s="28">
        <v>4222</v>
      </c>
      <c r="B795" s="25" t="s">
        <v>36</v>
      </c>
      <c r="C795" s="25" t="s">
        <v>56</v>
      </c>
    </row>
    <row r="796" spans="1:3" x14ac:dyDescent="0.25">
      <c r="A796" s="28">
        <v>4222</v>
      </c>
      <c r="B796" s="25" t="s">
        <v>36</v>
      </c>
      <c r="C796" s="25" t="s">
        <v>56</v>
      </c>
    </row>
    <row r="797" spans="1:3" x14ac:dyDescent="0.25">
      <c r="A797" s="28">
        <v>4222</v>
      </c>
      <c r="B797" s="25" t="s">
        <v>36</v>
      </c>
      <c r="C797" s="25" t="s">
        <v>56</v>
      </c>
    </row>
    <row r="798" spans="1:3" x14ac:dyDescent="0.25">
      <c r="A798" s="28">
        <v>4222</v>
      </c>
      <c r="B798" s="25" t="s">
        <v>36</v>
      </c>
      <c r="C798" s="25" t="s">
        <v>56</v>
      </c>
    </row>
    <row r="799" spans="1:3" x14ac:dyDescent="0.25">
      <c r="A799" s="28">
        <v>4222</v>
      </c>
      <c r="B799" s="25" t="s">
        <v>36</v>
      </c>
      <c r="C799" s="25" t="s">
        <v>56</v>
      </c>
    </row>
    <row r="800" spans="1:3" x14ac:dyDescent="0.25">
      <c r="A800" s="28">
        <v>4222</v>
      </c>
      <c r="B800" s="25" t="s">
        <v>36</v>
      </c>
      <c r="C800" s="25" t="s">
        <v>56</v>
      </c>
    </row>
    <row r="801" spans="1:3" x14ac:dyDescent="0.25">
      <c r="A801" s="28">
        <v>4222</v>
      </c>
      <c r="B801" s="25" t="s">
        <v>36</v>
      </c>
      <c r="C801" s="25" t="s">
        <v>56</v>
      </c>
    </row>
    <row r="802" spans="1:3" x14ac:dyDescent="0.25">
      <c r="A802" s="28">
        <v>4222</v>
      </c>
      <c r="B802" s="25" t="s">
        <v>36</v>
      </c>
      <c r="C802" s="25" t="s">
        <v>56</v>
      </c>
    </row>
    <row r="803" spans="1:3" x14ac:dyDescent="0.25">
      <c r="A803" s="28">
        <v>4222</v>
      </c>
      <c r="B803" s="25" t="s">
        <v>36</v>
      </c>
      <c r="C803" s="25" t="s">
        <v>56</v>
      </c>
    </row>
    <row r="804" spans="1:3" x14ac:dyDescent="0.25">
      <c r="A804" s="28">
        <v>4222</v>
      </c>
      <c r="B804" s="25" t="s">
        <v>36</v>
      </c>
      <c r="C804" s="25" t="s">
        <v>56</v>
      </c>
    </row>
    <row r="805" spans="1:3" x14ac:dyDescent="0.25">
      <c r="A805" s="28">
        <v>4222</v>
      </c>
      <c r="B805" s="25" t="s">
        <v>36</v>
      </c>
      <c r="C805" s="25" t="s">
        <v>56</v>
      </c>
    </row>
    <row r="806" spans="1:3" x14ac:dyDescent="0.25">
      <c r="A806" s="28">
        <v>4222</v>
      </c>
      <c r="B806" s="25" t="s">
        <v>36</v>
      </c>
      <c r="C806" s="25" t="s">
        <v>56</v>
      </c>
    </row>
    <row r="807" spans="1:3" x14ac:dyDescent="0.25">
      <c r="A807" s="28">
        <v>4222</v>
      </c>
      <c r="B807" s="25" t="s">
        <v>36</v>
      </c>
      <c r="C807" s="25" t="s">
        <v>56</v>
      </c>
    </row>
    <row r="808" spans="1:3" x14ac:dyDescent="0.25">
      <c r="A808" s="28">
        <v>4222</v>
      </c>
      <c r="B808" s="25" t="s">
        <v>36</v>
      </c>
      <c r="C808" s="25" t="s">
        <v>56</v>
      </c>
    </row>
    <row r="809" spans="1:3" x14ac:dyDescent="0.25">
      <c r="A809" s="28">
        <v>4222</v>
      </c>
      <c r="B809" s="25" t="s">
        <v>36</v>
      </c>
      <c r="C809" s="25" t="s">
        <v>56</v>
      </c>
    </row>
    <row r="810" spans="1:3" x14ac:dyDescent="0.25">
      <c r="A810" s="28">
        <v>4222</v>
      </c>
      <c r="B810" s="25" t="s">
        <v>36</v>
      </c>
      <c r="C810" s="25" t="s">
        <v>56</v>
      </c>
    </row>
    <row r="811" spans="1:3" x14ac:dyDescent="0.25">
      <c r="A811" s="28">
        <v>4222</v>
      </c>
      <c r="B811" s="25" t="s">
        <v>36</v>
      </c>
      <c r="C811" s="25" t="s">
        <v>56</v>
      </c>
    </row>
    <row r="812" spans="1:3" x14ac:dyDescent="0.25">
      <c r="A812" s="28">
        <v>4222</v>
      </c>
      <c r="B812" s="25" t="s">
        <v>36</v>
      </c>
      <c r="C812" s="25" t="s">
        <v>56</v>
      </c>
    </row>
    <row r="813" spans="1:3" x14ac:dyDescent="0.25">
      <c r="A813" s="28">
        <v>4306</v>
      </c>
      <c r="B813" s="25" t="s">
        <v>36</v>
      </c>
      <c r="C813" s="25" t="s">
        <v>57</v>
      </c>
    </row>
    <row r="814" spans="1:3" x14ac:dyDescent="0.25">
      <c r="A814" s="28">
        <v>4319</v>
      </c>
      <c r="B814" s="25" t="s">
        <v>36</v>
      </c>
      <c r="C814" s="25" t="s">
        <v>56</v>
      </c>
    </row>
    <row r="815" spans="1:3" x14ac:dyDescent="0.25">
      <c r="A815" s="28">
        <v>4319</v>
      </c>
      <c r="B815" s="25" t="s">
        <v>36</v>
      </c>
      <c r="C815" s="25" t="s">
        <v>56</v>
      </c>
    </row>
    <row r="816" spans="1:3" x14ac:dyDescent="0.25">
      <c r="A816" s="28">
        <v>4319</v>
      </c>
      <c r="B816" s="25" t="s">
        <v>36</v>
      </c>
      <c r="C816" s="25" t="s">
        <v>56</v>
      </c>
    </row>
    <row r="817" spans="1:3" x14ac:dyDescent="0.25">
      <c r="A817" s="28">
        <v>4319</v>
      </c>
      <c r="B817" s="25" t="s">
        <v>36</v>
      </c>
      <c r="C817" s="25" t="s">
        <v>56</v>
      </c>
    </row>
    <row r="818" spans="1:3" x14ac:dyDescent="0.25">
      <c r="A818" s="28">
        <v>4319</v>
      </c>
      <c r="B818" s="25" t="s">
        <v>36</v>
      </c>
      <c r="C818" s="25" t="s">
        <v>56</v>
      </c>
    </row>
    <row r="819" spans="1:3" x14ac:dyDescent="0.25">
      <c r="A819" s="28">
        <v>4319</v>
      </c>
      <c r="B819" s="25" t="s">
        <v>36</v>
      </c>
      <c r="C819" s="25" t="s">
        <v>56</v>
      </c>
    </row>
    <row r="820" spans="1:3" x14ac:dyDescent="0.25">
      <c r="A820" s="28">
        <v>4319</v>
      </c>
      <c r="B820" s="25" t="s">
        <v>36</v>
      </c>
      <c r="C820" s="25" t="s">
        <v>56</v>
      </c>
    </row>
    <row r="821" spans="1:3" x14ac:dyDescent="0.25">
      <c r="A821" s="28">
        <v>4319</v>
      </c>
      <c r="B821" s="25" t="s">
        <v>36</v>
      </c>
      <c r="C821" s="25" t="s">
        <v>56</v>
      </c>
    </row>
    <row r="822" spans="1:3" x14ac:dyDescent="0.25">
      <c r="A822" s="28">
        <v>4319</v>
      </c>
      <c r="B822" s="25" t="s">
        <v>36</v>
      </c>
      <c r="C822" s="25" t="s">
        <v>56</v>
      </c>
    </row>
    <row r="823" spans="1:3" x14ac:dyDescent="0.25">
      <c r="A823" s="28">
        <v>4319</v>
      </c>
      <c r="B823" s="25" t="s">
        <v>36</v>
      </c>
      <c r="C823" s="25" t="s">
        <v>56</v>
      </c>
    </row>
    <row r="824" spans="1:3" x14ac:dyDescent="0.25">
      <c r="A824" s="28">
        <v>4319</v>
      </c>
      <c r="B824" s="25" t="s">
        <v>36</v>
      </c>
      <c r="C824" s="25" t="s">
        <v>56</v>
      </c>
    </row>
    <row r="825" spans="1:3" x14ac:dyDescent="0.25">
      <c r="A825" s="28">
        <v>4319</v>
      </c>
      <c r="B825" s="25" t="s">
        <v>36</v>
      </c>
      <c r="C825" s="25" t="s">
        <v>56</v>
      </c>
    </row>
    <row r="826" spans="1:3" x14ac:dyDescent="0.25">
      <c r="A826" s="28">
        <v>4319</v>
      </c>
      <c r="B826" s="25" t="s">
        <v>36</v>
      </c>
      <c r="C826" s="25" t="s">
        <v>56</v>
      </c>
    </row>
    <row r="827" spans="1:3" x14ac:dyDescent="0.25">
      <c r="A827" s="28">
        <v>4319</v>
      </c>
      <c r="B827" s="25" t="s">
        <v>36</v>
      </c>
      <c r="C827" s="25" t="s">
        <v>56</v>
      </c>
    </row>
    <row r="828" spans="1:3" x14ac:dyDescent="0.25">
      <c r="A828" s="28">
        <v>4319</v>
      </c>
      <c r="B828" s="25" t="s">
        <v>36</v>
      </c>
      <c r="C828" s="25" t="s">
        <v>56</v>
      </c>
    </row>
    <row r="829" spans="1:3" x14ac:dyDescent="0.25">
      <c r="A829" s="28">
        <v>4319</v>
      </c>
      <c r="B829" s="25" t="s">
        <v>36</v>
      </c>
      <c r="C829" s="25" t="s">
        <v>56</v>
      </c>
    </row>
    <row r="830" spans="1:3" x14ac:dyDescent="0.25">
      <c r="A830" s="28">
        <v>4319</v>
      </c>
      <c r="B830" s="25" t="s">
        <v>36</v>
      </c>
      <c r="C830" s="25" t="s">
        <v>56</v>
      </c>
    </row>
    <row r="831" spans="1:3" x14ac:dyDescent="0.25">
      <c r="A831" s="28">
        <v>4319</v>
      </c>
      <c r="B831" s="25" t="s">
        <v>36</v>
      </c>
      <c r="C831" s="25" t="s">
        <v>56</v>
      </c>
    </row>
    <row r="832" spans="1:3" x14ac:dyDescent="0.25">
      <c r="A832" s="28">
        <v>4319</v>
      </c>
      <c r="B832" s="25" t="s">
        <v>36</v>
      </c>
      <c r="C832" s="25" t="s">
        <v>56</v>
      </c>
    </row>
    <row r="833" spans="1:3" x14ac:dyDescent="0.25">
      <c r="A833" s="28">
        <v>4319</v>
      </c>
      <c r="B833" s="25" t="s">
        <v>36</v>
      </c>
      <c r="C833" s="25" t="s">
        <v>56</v>
      </c>
    </row>
    <row r="834" spans="1:3" x14ac:dyDescent="0.25">
      <c r="A834" s="28">
        <v>4319</v>
      </c>
      <c r="B834" s="25" t="s">
        <v>36</v>
      </c>
      <c r="C834" s="25" t="s">
        <v>56</v>
      </c>
    </row>
    <row r="835" spans="1:3" x14ac:dyDescent="0.25">
      <c r="A835" s="28">
        <v>4319</v>
      </c>
      <c r="B835" s="25" t="s">
        <v>36</v>
      </c>
      <c r="C835" s="25" t="s">
        <v>56</v>
      </c>
    </row>
    <row r="836" spans="1:3" x14ac:dyDescent="0.25">
      <c r="A836" s="28">
        <v>4319</v>
      </c>
      <c r="B836" s="25" t="s">
        <v>36</v>
      </c>
      <c r="C836" s="25" t="s">
        <v>56</v>
      </c>
    </row>
    <row r="837" spans="1:3" x14ac:dyDescent="0.25">
      <c r="A837" s="28">
        <v>4319</v>
      </c>
      <c r="B837" s="25" t="s">
        <v>36</v>
      </c>
      <c r="C837" s="25" t="s">
        <v>56</v>
      </c>
    </row>
    <row r="838" spans="1:3" x14ac:dyDescent="0.25">
      <c r="A838" s="28">
        <v>4319</v>
      </c>
      <c r="B838" s="25" t="s">
        <v>36</v>
      </c>
      <c r="C838" s="25" t="s">
        <v>56</v>
      </c>
    </row>
    <row r="839" spans="1:3" x14ac:dyDescent="0.25">
      <c r="A839" s="28">
        <v>4319</v>
      </c>
      <c r="B839" s="25" t="s">
        <v>36</v>
      </c>
      <c r="C839" s="25" t="s">
        <v>56</v>
      </c>
    </row>
    <row r="840" spans="1:3" x14ac:dyDescent="0.25">
      <c r="A840" s="28">
        <v>4319</v>
      </c>
      <c r="B840" s="25" t="s">
        <v>36</v>
      </c>
      <c r="C840" s="25" t="s">
        <v>56</v>
      </c>
    </row>
    <row r="841" spans="1:3" x14ac:dyDescent="0.25">
      <c r="A841" s="28">
        <v>4319</v>
      </c>
      <c r="B841" s="25" t="s">
        <v>36</v>
      </c>
      <c r="C841" s="25" t="s">
        <v>56</v>
      </c>
    </row>
    <row r="842" spans="1:3" x14ac:dyDescent="0.25">
      <c r="A842" s="28">
        <v>4319</v>
      </c>
      <c r="B842" s="25" t="s">
        <v>36</v>
      </c>
      <c r="C842" s="25" t="s">
        <v>56</v>
      </c>
    </row>
    <row r="843" spans="1:3" x14ac:dyDescent="0.25">
      <c r="A843" s="28">
        <v>4319</v>
      </c>
      <c r="B843" s="25" t="s">
        <v>36</v>
      </c>
      <c r="C843" s="25" t="s">
        <v>56</v>
      </c>
    </row>
    <row r="844" spans="1:3" x14ac:dyDescent="0.25">
      <c r="A844" s="28">
        <v>4319</v>
      </c>
      <c r="B844" s="25" t="s">
        <v>36</v>
      </c>
      <c r="C844" s="25" t="s">
        <v>56</v>
      </c>
    </row>
    <row r="845" spans="1:3" x14ac:dyDescent="0.25">
      <c r="A845" s="28">
        <v>4319</v>
      </c>
      <c r="B845" s="25" t="s">
        <v>36</v>
      </c>
      <c r="C845" s="25" t="s">
        <v>56</v>
      </c>
    </row>
    <row r="846" spans="1:3" x14ac:dyDescent="0.25">
      <c r="A846" s="28">
        <v>4319</v>
      </c>
      <c r="B846" s="25" t="s">
        <v>36</v>
      </c>
      <c r="C846" s="25" t="s">
        <v>56</v>
      </c>
    </row>
    <row r="847" spans="1:3" x14ac:dyDescent="0.25">
      <c r="A847" s="28">
        <v>4319</v>
      </c>
      <c r="B847" s="25" t="s">
        <v>36</v>
      </c>
      <c r="C847" s="25" t="s">
        <v>56</v>
      </c>
    </row>
    <row r="848" spans="1:3" x14ac:dyDescent="0.25">
      <c r="A848" s="28">
        <v>4319</v>
      </c>
      <c r="B848" s="25" t="s">
        <v>36</v>
      </c>
      <c r="C848" s="25" t="s">
        <v>56</v>
      </c>
    </row>
    <row r="849" spans="1:3" x14ac:dyDescent="0.25">
      <c r="A849" s="28">
        <v>4319</v>
      </c>
      <c r="B849" s="25" t="s">
        <v>36</v>
      </c>
      <c r="C849" s="25" t="s">
        <v>56</v>
      </c>
    </row>
    <row r="850" spans="1:3" x14ac:dyDescent="0.25">
      <c r="A850" s="28">
        <v>4319</v>
      </c>
      <c r="B850" s="25" t="s">
        <v>36</v>
      </c>
      <c r="C850" s="25" t="s">
        <v>56</v>
      </c>
    </row>
    <row r="851" spans="1:3" x14ac:dyDescent="0.25">
      <c r="A851" s="28">
        <v>4319</v>
      </c>
      <c r="B851" s="25" t="s">
        <v>36</v>
      </c>
      <c r="C851" s="25" t="s">
        <v>56</v>
      </c>
    </row>
    <row r="852" spans="1:3" x14ac:dyDescent="0.25">
      <c r="A852" s="28">
        <v>4319</v>
      </c>
      <c r="B852" s="25" t="s">
        <v>36</v>
      </c>
      <c r="C852" s="25" t="s">
        <v>56</v>
      </c>
    </row>
    <row r="853" spans="1:3" x14ac:dyDescent="0.25">
      <c r="A853" s="28">
        <v>4319</v>
      </c>
      <c r="B853" s="25" t="s">
        <v>36</v>
      </c>
      <c r="C853" s="25" t="s">
        <v>56</v>
      </c>
    </row>
    <row r="854" spans="1:3" x14ac:dyDescent="0.25">
      <c r="A854" s="28">
        <v>4319</v>
      </c>
      <c r="B854" s="25" t="s">
        <v>36</v>
      </c>
      <c r="C854" s="25" t="s">
        <v>56</v>
      </c>
    </row>
    <row r="855" spans="1:3" x14ac:dyDescent="0.25">
      <c r="A855" s="28">
        <v>4319</v>
      </c>
      <c r="B855" s="25" t="s">
        <v>36</v>
      </c>
      <c r="C855" s="25" t="s">
        <v>56</v>
      </c>
    </row>
    <row r="856" spans="1:3" x14ac:dyDescent="0.25">
      <c r="A856" s="28">
        <v>4319</v>
      </c>
      <c r="B856" s="25" t="s">
        <v>36</v>
      </c>
      <c r="C856" s="25" t="s">
        <v>56</v>
      </c>
    </row>
    <row r="857" spans="1:3" x14ac:dyDescent="0.25">
      <c r="A857" s="28">
        <v>4319</v>
      </c>
      <c r="B857" s="25" t="s">
        <v>36</v>
      </c>
      <c r="C857" s="25" t="s">
        <v>56</v>
      </c>
    </row>
    <row r="858" spans="1:3" x14ac:dyDescent="0.25">
      <c r="A858" s="28">
        <v>4319</v>
      </c>
      <c r="B858" s="25" t="s">
        <v>36</v>
      </c>
      <c r="C858" s="25" t="s">
        <v>56</v>
      </c>
    </row>
    <row r="859" spans="1:3" x14ac:dyDescent="0.25">
      <c r="A859" s="28">
        <v>4319</v>
      </c>
      <c r="B859" s="25" t="s">
        <v>36</v>
      </c>
      <c r="C859" s="25" t="s">
        <v>56</v>
      </c>
    </row>
    <row r="860" spans="1:3" x14ac:dyDescent="0.25">
      <c r="A860" s="28">
        <v>4319</v>
      </c>
      <c r="B860" s="25" t="s">
        <v>36</v>
      </c>
      <c r="C860" s="25" t="s">
        <v>56</v>
      </c>
    </row>
    <row r="861" spans="1:3" x14ac:dyDescent="0.25">
      <c r="A861" s="28">
        <v>4319</v>
      </c>
      <c r="B861" s="25" t="s">
        <v>36</v>
      </c>
      <c r="C861" s="25" t="s">
        <v>56</v>
      </c>
    </row>
    <row r="862" spans="1:3" x14ac:dyDescent="0.25">
      <c r="A862" s="28">
        <v>4319</v>
      </c>
      <c r="B862" s="25" t="s">
        <v>36</v>
      </c>
      <c r="C862" s="25" t="s">
        <v>56</v>
      </c>
    </row>
    <row r="863" spans="1:3" x14ac:dyDescent="0.25">
      <c r="A863" s="28">
        <v>4319</v>
      </c>
      <c r="B863" s="25" t="s">
        <v>36</v>
      </c>
      <c r="C863" s="25" t="s">
        <v>56</v>
      </c>
    </row>
    <row r="864" spans="1:3" x14ac:dyDescent="0.25">
      <c r="A864" s="28">
        <v>4319</v>
      </c>
      <c r="B864" s="25" t="s">
        <v>36</v>
      </c>
      <c r="C864" s="25" t="s">
        <v>56</v>
      </c>
    </row>
    <row r="865" spans="1:3" x14ac:dyDescent="0.25">
      <c r="A865" s="28">
        <v>4319</v>
      </c>
      <c r="B865" s="25" t="s">
        <v>36</v>
      </c>
      <c r="C865" s="25" t="s">
        <v>56</v>
      </c>
    </row>
    <row r="866" spans="1:3" x14ac:dyDescent="0.25">
      <c r="A866" s="28">
        <v>4319</v>
      </c>
      <c r="B866" s="25" t="s">
        <v>36</v>
      </c>
      <c r="C866" s="25" t="s">
        <v>56</v>
      </c>
    </row>
    <row r="867" spans="1:3" x14ac:dyDescent="0.25">
      <c r="A867" s="28">
        <v>4319</v>
      </c>
      <c r="B867" s="25" t="s">
        <v>36</v>
      </c>
      <c r="C867" s="25" t="s">
        <v>56</v>
      </c>
    </row>
    <row r="868" spans="1:3" x14ac:dyDescent="0.25">
      <c r="A868" s="28">
        <v>4319</v>
      </c>
      <c r="B868" s="25" t="s">
        <v>36</v>
      </c>
      <c r="C868" s="25" t="s">
        <v>56</v>
      </c>
    </row>
    <row r="869" spans="1:3" x14ac:dyDescent="0.25">
      <c r="A869" s="28">
        <v>4319</v>
      </c>
      <c r="B869" s="25" t="s">
        <v>36</v>
      </c>
      <c r="C869" s="25" t="s">
        <v>56</v>
      </c>
    </row>
    <row r="870" spans="1:3" x14ac:dyDescent="0.25">
      <c r="A870" s="28">
        <v>4319</v>
      </c>
      <c r="B870" s="25" t="s">
        <v>36</v>
      </c>
      <c r="C870" s="25" t="s">
        <v>56</v>
      </c>
    </row>
    <row r="871" spans="1:3" x14ac:dyDescent="0.25">
      <c r="A871" s="28">
        <v>4319</v>
      </c>
      <c r="B871" s="25" t="s">
        <v>36</v>
      </c>
      <c r="C871" s="25" t="s">
        <v>56</v>
      </c>
    </row>
    <row r="872" spans="1:3" x14ac:dyDescent="0.25">
      <c r="A872" s="28">
        <v>4319</v>
      </c>
      <c r="B872" s="25" t="s">
        <v>36</v>
      </c>
      <c r="C872" s="25" t="s">
        <v>56</v>
      </c>
    </row>
    <row r="873" spans="1:3" x14ac:dyDescent="0.25">
      <c r="A873" s="28">
        <v>4319</v>
      </c>
      <c r="B873" s="25" t="s">
        <v>36</v>
      </c>
      <c r="C873" s="25" t="s">
        <v>56</v>
      </c>
    </row>
    <row r="874" spans="1:3" x14ac:dyDescent="0.25">
      <c r="A874" s="28">
        <v>4319</v>
      </c>
      <c r="B874" s="25" t="s">
        <v>36</v>
      </c>
      <c r="C874" s="25" t="s">
        <v>56</v>
      </c>
    </row>
    <row r="875" spans="1:3" x14ac:dyDescent="0.25">
      <c r="A875" s="28">
        <v>4319</v>
      </c>
      <c r="B875" s="25" t="s">
        <v>36</v>
      </c>
      <c r="C875" s="25" t="s">
        <v>56</v>
      </c>
    </row>
    <row r="876" spans="1:3" x14ac:dyDescent="0.25">
      <c r="A876" s="28">
        <v>4319</v>
      </c>
      <c r="B876" s="25" t="s">
        <v>36</v>
      </c>
      <c r="C876" s="25" t="s">
        <v>56</v>
      </c>
    </row>
    <row r="877" spans="1:3" x14ac:dyDescent="0.25">
      <c r="A877" s="28">
        <v>4319</v>
      </c>
      <c r="B877" s="25" t="s">
        <v>36</v>
      </c>
      <c r="C877" s="25" t="s">
        <v>56</v>
      </c>
    </row>
    <row r="878" spans="1:3" x14ac:dyDescent="0.25">
      <c r="A878" s="28">
        <v>4319</v>
      </c>
      <c r="B878" s="25" t="s">
        <v>36</v>
      </c>
      <c r="C878" s="25" t="s">
        <v>56</v>
      </c>
    </row>
    <row r="879" spans="1:3" x14ac:dyDescent="0.25">
      <c r="A879" s="28">
        <v>4319</v>
      </c>
      <c r="B879" s="25" t="s">
        <v>36</v>
      </c>
      <c r="C879" s="25" t="s">
        <v>56</v>
      </c>
    </row>
    <row r="880" spans="1:3" x14ac:dyDescent="0.25">
      <c r="A880" s="28">
        <v>4319</v>
      </c>
      <c r="B880" s="25" t="s">
        <v>36</v>
      </c>
      <c r="C880" s="25" t="s">
        <v>56</v>
      </c>
    </row>
    <row r="881" spans="1:3" x14ac:dyDescent="0.25">
      <c r="A881" s="28">
        <v>4319</v>
      </c>
      <c r="B881" s="25" t="s">
        <v>36</v>
      </c>
      <c r="C881" s="25" t="s">
        <v>56</v>
      </c>
    </row>
    <row r="882" spans="1:3" x14ac:dyDescent="0.25">
      <c r="A882" s="28">
        <v>4319</v>
      </c>
      <c r="B882" s="25" t="s">
        <v>36</v>
      </c>
      <c r="C882" s="25" t="s">
        <v>56</v>
      </c>
    </row>
    <row r="883" spans="1:3" x14ac:dyDescent="0.25">
      <c r="A883" s="28">
        <v>4319</v>
      </c>
      <c r="B883" s="25" t="s">
        <v>36</v>
      </c>
      <c r="C883" s="25" t="s">
        <v>57</v>
      </c>
    </row>
    <row r="884" spans="1:3" x14ac:dyDescent="0.25">
      <c r="A884" s="28">
        <v>4399</v>
      </c>
      <c r="B884" s="25" t="s">
        <v>36</v>
      </c>
      <c r="C884" s="25" t="s">
        <v>57</v>
      </c>
    </row>
    <row r="885" spans="1:3" x14ac:dyDescent="0.25">
      <c r="A885" s="28">
        <v>4399</v>
      </c>
      <c r="B885" s="25" t="s">
        <v>36</v>
      </c>
      <c r="C885" s="25" t="s">
        <v>57</v>
      </c>
    </row>
    <row r="886" spans="1:3" x14ac:dyDescent="0.25">
      <c r="A886" s="28">
        <v>4399</v>
      </c>
      <c r="B886" s="25" t="s">
        <v>36</v>
      </c>
      <c r="C886" s="25" t="s">
        <v>57</v>
      </c>
    </row>
    <row r="887" spans="1:3" x14ac:dyDescent="0.25">
      <c r="A887" s="28">
        <v>4399</v>
      </c>
      <c r="B887" s="25" t="s">
        <v>36</v>
      </c>
      <c r="C887" s="25" t="s">
        <v>57</v>
      </c>
    </row>
    <row r="888" spans="1:3" x14ac:dyDescent="0.25">
      <c r="A888" s="28">
        <v>4399</v>
      </c>
      <c r="B888" s="25" t="s">
        <v>36</v>
      </c>
      <c r="C888" s="25" t="s">
        <v>57</v>
      </c>
    </row>
    <row r="889" spans="1:3" x14ac:dyDescent="0.25">
      <c r="A889" s="28">
        <v>4399</v>
      </c>
      <c r="B889" s="25" t="s">
        <v>36</v>
      </c>
      <c r="C889" s="25" t="s">
        <v>57</v>
      </c>
    </row>
    <row r="890" spans="1:3" x14ac:dyDescent="0.25">
      <c r="A890" s="28">
        <v>4434</v>
      </c>
      <c r="B890" s="25" t="s">
        <v>36</v>
      </c>
      <c r="C890" s="25" t="s">
        <v>57</v>
      </c>
    </row>
    <row r="891" spans="1:3" x14ac:dyDescent="0.25">
      <c r="A891" s="28">
        <v>4818</v>
      </c>
      <c r="B891" s="25" t="s">
        <v>36</v>
      </c>
      <c r="C891" s="25" t="s">
        <v>57</v>
      </c>
    </row>
    <row r="892" spans="1:3" x14ac:dyDescent="0.25">
      <c r="A892" s="28">
        <v>4818</v>
      </c>
      <c r="B892" s="25" t="s">
        <v>36</v>
      </c>
      <c r="C892" s="25" t="s">
        <v>57</v>
      </c>
    </row>
    <row r="893" spans="1:3" x14ac:dyDescent="0.25">
      <c r="A893" s="28">
        <v>4818</v>
      </c>
      <c r="B893" s="25" t="s">
        <v>36</v>
      </c>
      <c r="C893" s="25" t="s">
        <v>57</v>
      </c>
    </row>
    <row r="894" spans="1:3" x14ac:dyDescent="0.25">
      <c r="A894" s="28">
        <v>4818</v>
      </c>
      <c r="B894" s="25" t="s">
        <v>36</v>
      </c>
      <c r="C894" s="25" t="s">
        <v>57</v>
      </c>
    </row>
    <row r="895" spans="1:3" x14ac:dyDescent="0.25">
      <c r="A895" s="28">
        <v>4818</v>
      </c>
      <c r="B895" s="25" t="s">
        <v>36</v>
      </c>
      <c r="C895" s="25" t="s">
        <v>57</v>
      </c>
    </row>
    <row r="896" spans="1:3" x14ac:dyDescent="0.25">
      <c r="A896" s="28">
        <v>4818</v>
      </c>
      <c r="B896" s="25" t="s">
        <v>36</v>
      </c>
      <c r="C896" s="25" t="s">
        <v>57</v>
      </c>
    </row>
    <row r="897" spans="1:3" x14ac:dyDescent="0.25">
      <c r="A897" s="28">
        <v>4818</v>
      </c>
      <c r="B897" s="25" t="s">
        <v>36</v>
      </c>
      <c r="C897" s="25" t="s">
        <v>57</v>
      </c>
    </row>
    <row r="898" spans="1:3" x14ac:dyDescent="0.25">
      <c r="A898" s="28">
        <v>4818</v>
      </c>
      <c r="B898" s="25" t="s">
        <v>36</v>
      </c>
      <c r="C898" s="25" t="s">
        <v>57</v>
      </c>
    </row>
    <row r="899" spans="1:3" x14ac:dyDescent="0.25">
      <c r="A899" s="28">
        <v>4818</v>
      </c>
      <c r="B899" s="25" t="s">
        <v>36</v>
      </c>
      <c r="C899" s="25" t="s">
        <v>57</v>
      </c>
    </row>
    <row r="900" spans="1:3" x14ac:dyDescent="0.25">
      <c r="A900" s="28">
        <v>4818</v>
      </c>
      <c r="B900" s="25" t="s">
        <v>36</v>
      </c>
      <c r="C900" s="25" t="s">
        <v>57</v>
      </c>
    </row>
    <row r="901" spans="1:3" x14ac:dyDescent="0.25">
      <c r="A901" s="28">
        <v>4818</v>
      </c>
      <c r="B901" s="25" t="s">
        <v>36</v>
      </c>
      <c r="C901" s="25" t="s">
        <v>57</v>
      </c>
    </row>
    <row r="902" spans="1:3" x14ac:dyDescent="0.25">
      <c r="A902" s="28">
        <v>4818</v>
      </c>
      <c r="B902" s="25" t="s">
        <v>36</v>
      </c>
      <c r="C902" s="25" t="s">
        <v>57</v>
      </c>
    </row>
    <row r="903" spans="1:3" x14ac:dyDescent="0.25">
      <c r="A903" s="28">
        <v>4818</v>
      </c>
      <c r="B903" s="25" t="s">
        <v>36</v>
      </c>
      <c r="C903" s="25" t="s">
        <v>57</v>
      </c>
    </row>
    <row r="904" spans="1:3" x14ac:dyDescent="0.25">
      <c r="A904" s="28">
        <v>4818</v>
      </c>
      <c r="B904" s="25" t="s">
        <v>36</v>
      </c>
      <c r="C904" s="25" t="s">
        <v>57</v>
      </c>
    </row>
    <row r="905" spans="1:3" x14ac:dyDescent="0.25">
      <c r="A905" s="28">
        <v>4848</v>
      </c>
      <c r="B905" s="25" t="s">
        <v>36</v>
      </c>
      <c r="C905" s="25" t="s">
        <v>57</v>
      </c>
    </row>
    <row r="906" spans="1:3" x14ac:dyDescent="0.25">
      <c r="A906" s="28">
        <v>4848</v>
      </c>
      <c r="B906" s="25" t="s">
        <v>36</v>
      </c>
      <c r="C906" s="25" t="s">
        <v>57</v>
      </c>
    </row>
    <row r="907" spans="1:3" x14ac:dyDescent="0.25">
      <c r="A907" s="28">
        <v>5360</v>
      </c>
      <c r="B907" s="25" t="s">
        <v>36</v>
      </c>
      <c r="C907" s="25" t="s">
        <v>56</v>
      </c>
    </row>
    <row r="908" spans="1:3" x14ac:dyDescent="0.25">
      <c r="A908" s="28">
        <v>5360</v>
      </c>
      <c r="B908" s="25" t="s">
        <v>36</v>
      </c>
      <c r="C908" s="25" t="s">
        <v>56</v>
      </c>
    </row>
    <row r="909" spans="1:3" x14ac:dyDescent="0.25">
      <c r="A909" s="28">
        <v>5585</v>
      </c>
      <c r="B909" s="25" t="s">
        <v>36</v>
      </c>
      <c r="C909" s="25" t="s">
        <v>57</v>
      </c>
    </row>
    <row r="910" spans="1:3" x14ac:dyDescent="0.25">
      <c r="A910" s="28">
        <v>5585</v>
      </c>
      <c r="B910" s="25" t="s">
        <v>36</v>
      </c>
      <c r="C910" s="25" t="s">
        <v>57</v>
      </c>
    </row>
    <row r="911" spans="1:3" x14ac:dyDescent="0.25">
      <c r="A911" s="28">
        <v>5585</v>
      </c>
      <c r="B911" s="25" t="s">
        <v>36</v>
      </c>
      <c r="C911" s="25" t="s">
        <v>57</v>
      </c>
    </row>
    <row r="912" spans="1:3" x14ac:dyDescent="0.25">
      <c r="A912" s="28">
        <v>5585</v>
      </c>
      <c r="B912" s="25" t="s">
        <v>36</v>
      </c>
      <c r="C912" s="25" t="s">
        <v>57</v>
      </c>
    </row>
    <row r="913" spans="1:3" x14ac:dyDescent="0.25">
      <c r="A913" s="28">
        <v>5585</v>
      </c>
      <c r="B913" s="25" t="s">
        <v>36</v>
      </c>
      <c r="C913" s="25" t="s">
        <v>56</v>
      </c>
    </row>
    <row r="914" spans="1:3" x14ac:dyDescent="0.25">
      <c r="A914" s="28">
        <v>5585</v>
      </c>
      <c r="B914" s="25" t="s">
        <v>36</v>
      </c>
      <c r="C914" s="25" t="s">
        <v>56</v>
      </c>
    </row>
    <row r="915" spans="1:3" x14ac:dyDescent="0.25">
      <c r="A915" s="28">
        <v>5585</v>
      </c>
      <c r="B915" s="25" t="s">
        <v>36</v>
      </c>
      <c r="C915" s="25" t="s">
        <v>56</v>
      </c>
    </row>
    <row r="916" spans="1:3" x14ac:dyDescent="0.25">
      <c r="A916" s="28">
        <v>5585</v>
      </c>
      <c r="B916" s="25" t="s">
        <v>36</v>
      </c>
      <c r="C916" s="25" t="s">
        <v>56</v>
      </c>
    </row>
    <row r="917" spans="1:3" x14ac:dyDescent="0.25">
      <c r="A917" s="28">
        <v>5585</v>
      </c>
      <c r="B917" s="25" t="s">
        <v>36</v>
      </c>
      <c r="C917" s="25" t="s">
        <v>56</v>
      </c>
    </row>
    <row r="918" spans="1:3" x14ac:dyDescent="0.25">
      <c r="A918" s="28">
        <v>5585</v>
      </c>
      <c r="B918" s="25" t="s">
        <v>36</v>
      </c>
      <c r="C918" s="25" t="s">
        <v>56</v>
      </c>
    </row>
    <row r="919" spans="1:3" x14ac:dyDescent="0.25">
      <c r="A919" s="28">
        <v>5981</v>
      </c>
      <c r="B919" s="25" t="s">
        <v>36</v>
      </c>
      <c r="C919" s="25" t="s">
        <v>57</v>
      </c>
    </row>
    <row r="920" spans="1:3" x14ac:dyDescent="0.25">
      <c r="A920" s="28">
        <v>5981</v>
      </c>
      <c r="B920" s="25" t="s">
        <v>36</v>
      </c>
      <c r="C920" s="25" t="s">
        <v>57</v>
      </c>
    </row>
    <row r="921" spans="1:3" x14ac:dyDescent="0.25">
      <c r="A921" s="28">
        <v>5981</v>
      </c>
      <c r="B921" s="25" t="s">
        <v>36</v>
      </c>
      <c r="C921" s="25" t="s">
        <v>57</v>
      </c>
    </row>
    <row r="922" spans="1:3" x14ac:dyDescent="0.25">
      <c r="A922" s="28">
        <v>5981</v>
      </c>
      <c r="B922" s="25" t="s">
        <v>36</v>
      </c>
      <c r="C922" s="25" t="s">
        <v>57</v>
      </c>
    </row>
    <row r="923" spans="1:3" x14ac:dyDescent="0.25">
      <c r="A923" s="28">
        <v>5981</v>
      </c>
      <c r="B923" s="25" t="s">
        <v>36</v>
      </c>
      <c r="C923" s="25" t="s">
        <v>57</v>
      </c>
    </row>
    <row r="924" spans="1:3" x14ac:dyDescent="0.25">
      <c r="A924" s="28">
        <v>5981</v>
      </c>
      <c r="B924" s="25" t="s">
        <v>36</v>
      </c>
      <c r="C924" s="25" t="s">
        <v>57</v>
      </c>
    </row>
    <row r="925" spans="1:3" x14ac:dyDescent="0.25">
      <c r="A925" s="28">
        <v>5981</v>
      </c>
      <c r="B925" s="25" t="s">
        <v>36</v>
      </c>
      <c r="C925" s="25" t="s">
        <v>57</v>
      </c>
    </row>
    <row r="926" spans="1:3" x14ac:dyDescent="0.25">
      <c r="A926" s="28">
        <v>5981</v>
      </c>
      <c r="B926" s="25" t="s">
        <v>36</v>
      </c>
      <c r="C926" s="25" t="s">
        <v>57</v>
      </c>
    </row>
    <row r="927" spans="1:3" x14ac:dyDescent="0.25">
      <c r="A927" s="28">
        <v>5981</v>
      </c>
      <c r="B927" s="25" t="s">
        <v>36</v>
      </c>
      <c r="C927" s="25" t="s">
        <v>57</v>
      </c>
    </row>
    <row r="928" spans="1:3" x14ac:dyDescent="0.25">
      <c r="A928" s="28">
        <v>5981</v>
      </c>
      <c r="B928" s="25" t="s">
        <v>36</v>
      </c>
      <c r="C928" s="25" t="s">
        <v>57</v>
      </c>
    </row>
    <row r="929" spans="1:3" x14ac:dyDescent="0.25">
      <c r="A929" s="28">
        <v>5981</v>
      </c>
      <c r="B929" s="25" t="s">
        <v>36</v>
      </c>
      <c r="C929" s="25" t="s">
        <v>57</v>
      </c>
    </row>
    <row r="930" spans="1:3" x14ac:dyDescent="0.25">
      <c r="A930" s="28">
        <v>5981</v>
      </c>
      <c r="B930" s="25" t="s">
        <v>36</v>
      </c>
      <c r="C930" s="25" t="s">
        <v>57</v>
      </c>
    </row>
    <row r="931" spans="1:3" x14ac:dyDescent="0.25">
      <c r="A931" s="28">
        <v>6250</v>
      </c>
      <c r="B931" s="25" t="s">
        <v>36</v>
      </c>
      <c r="C931" s="25" t="s">
        <v>57</v>
      </c>
    </row>
    <row r="932" spans="1:3" x14ac:dyDescent="0.25">
      <c r="A932" s="28">
        <v>6515</v>
      </c>
      <c r="B932" s="25" t="s">
        <v>36</v>
      </c>
      <c r="C932" s="25" t="s">
        <v>57</v>
      </c>
    </row>
    <row r="933" spans="1:3" x14ac:dyDescent="0.25">
      <c r="A933" s="28">
        <v>6515</v>
      </c>
      <c r="B933" s="25" t="s">
        <v>36</v>
      </c>
      <c r="C933" s="25" t="s">
        <v>57</v>
      </c>
    </row>
    <row r="934" spans="1:3" x14ac:dyDescent="0.25">
      <c r="A934" s="28">
        <v>6595</v>
      </c>
      <c r="B934" s="25" t="s">
        <v>36</v>
      </c>
      <c r="C934" s="25" t="s">
        <v>57</v>
      </c>
    </row>
    <row r="935" spans="1:3" x14ac:dyDescent="0.25">
      <c r="A935" s="28">
        <v>6836</v>
      </c>
      <c r="B935" s="25" t="s">
        <v>36</v>
      </c>
      <c r="C935" s="25" t="s">
        <v>57</v>
      </c>
    </row>
    <row r="936" spans="1:3" x14ac:dyDescent="0.25">
      <c r="A936" s="28">
        <v>6836</v>
      </c>
      <c r="B936" s="25" t="s">
        <v>36</v>
      </c>
      <c r="C936" s="25" t="s">
        <v>57</v>
      </c>
    </row>
    <row r="937" spans="1:3" x14ac:dyDescent="0.25">
      <c r="A937" s="28">
        <v>6836</v>
      </c>
      <c r="B937" s="25" t="s">
        <v>36</v>
      </c>
      <c r="C937" s="25" t="s">
        <v>57</v>
      </c>
    </row>
    <row r="938" spans="1:3" x14ac:dyDescent="0.25">
      <c r="A938" s="28">
        <v>6836</v>
      </c>
      <c r="B938" s="25" t="s">
        <v>36</v>
      </c>
      <c r="C938" s="25" t="s">
        <v>57</v>
      </c>
    </row>
    <row r="939" spans="1:3" x14ac:dyDescent="0.25">
      <c r="A939" s="28">
        <v>7070</v>
      </c>
      <c r="B939" s="25" t="s">
        <v>36</v>
      </c>
      <c r="C939" s="25" t="s">
        <v>57</v>
      </c>
    </row>
    <row r="940" spans="1:3" x14ac:dyDescent="0.25">
      <c r="A940" s="28">
        <v>7070</v>
      </c>
      <c r="B940" s="25" t="s">
        <v>36</v>
      </c>
      <c r="C940" s="25" t="s">
        <v>57</v>
      </c>
    </row>
    <row r="941" spans="1:3" x14ac:dyDescent="0.25">
      <c r="A941" s="28">
        <v>7070</v>
      </c>
      <c r="B941" s="25" t="s">
        <v>36</v>
      </c>
      <c r="C941" s="25" t="s">
        <v>57</v>
      </c>
    </row>
    <row r="942" spans="1:3" x14ac:dyDescent="0.25">
      <c r="A942" s="28">
        <v>7070</v>
      </c>
      <c r="B942" s="25" t="s">
        <v>36</v>
      </c>
      <c r="C942" s="25" t="s">
        <v>57</v>
      </c>
    </row>
    <row r="943" spans="1:3" x14ac:dyDescent="0.25">
      <c r="A943" s="28">
        <v>7070</v>
      </c>
      <c r="B943" s="25" t="s">
        <v>36</v>
      </c>
      <c r="C943" s="25" t="s">
        <v>57</v>
      </c>
    </row>
    <row r="944" spans="1:3" x14ac:dyDescent="0.25">
      <c r="A944" s="28">
        <v>7070</v>
      </c>
      <c r="B944" s="25" t="s">
        <v>36</v>
      </c>
      <c r="C944" s="25" t="s">
        <v>57</v>
      </c>
    </row>
    <row r="945" spans="1:3" x14ac:dyDescent="0.25">
      <c r="A945" s="28">
        <v>7070</v>
      </c>
      <c r="B945" s="25" t="s">
        <v>36</v>
      </c>
      <c r="C945" s="25" t="s">
        <v>57</v>
      </c>
    </row>
    <row r="946" spans="1:3" x14ac:dyDescent="0.25">
      <c r="A946" s="28">
        <v>7215</v>
      </c>
      <c r="B946" s="25" t="s">
        <v>36</v>
      </c>
      <c r="C946" s="25" t="s">
        <v>56</v>
      </c>
    </row>
    <row r="947" spans="1:3" x14ac:dyDescent="0.25">
      <c r="A947" s="28">
        <v>7215</v>
      </c>
      <c r="B947" s="25" t="s">
        <v>36</v>
      </c>
      <c r="C947" s="25" t="s">
        <v>56</v>
      </c>
    </row>
    <row r="948" spans="1:3" x14ac:dyDescent="0.25">
      <c r="A948" s="28">
        <v>7215</v>
      </c>
      <c r="B948" s="25" t="s">
        <v>36</v>
      </c>
      <c r="C948" s="25" t="s">
        <v>56</v>
      </c>
    </row>
    <row r="949" spans="1:3" x14ac:dyDescent="0.25">
      <c r="A949" s="28">
        <v>7215</v>
      </c>
      <c r="B949" s="25" t="s">
        <v>36</v>
      </c>
      <c r="C949" s="25" t="s">
        <v>56</v>
      </c>
    </row>
    <row r="950" spans="1:3" x14ac:dyDescent="0.25">
      <c r="A950" s="28">
        <v>7215</v>
      </c>
      <c r="B950" s="25" t="s">
        <v>36</v>
      </c>
      <c r="C950" s="25" t="s">
        <v>56</v>
      </c>
    </row>
    <row r="951" spans="1:3" x14ac:dyDescent="0.25">
      <c r="A951" s="28">
        <v>7215</v>
      </c>
      <c r="B951" s="25" t="s">
        <v>36</v>
      </c>
      <c r="C951" s="25" t="s">
        <v>56</v>
      </c>
    </row>
    <row r="952" spans="1:3" x14ac:dyDescent="0.25">
      <c r="A952" s="28">
        <v>7215</v>
      </c>
      <c r="B952" s="25" t="s">
        <v>36</v>
      </c>
      <c r="C952" s="25" t="s">
        <v>56</v>
      </c>
    </row>
    <row r="953" spans="1:3" x14ac:dyDescent="0.25">
      <c r="A953" s="28">
        <v>7215</v>
      </c>
      <c r="B953" s="25" t="s">
        <v>36</v>
      </c>
      <c r="C953" s="25" t="s">
        <v>56</v>
      </c>
    </row>
    <row r="954" spans="1:3" x14ac:dyDescent="0.25">
      <c r="A954" s="28">
        <v>7215</v>
      </c>
      <c r="B954" s="25" t="s">
        <v>36</v>
      </c>
      <c r="C954" s="25" t="s">
        <v>56</v>
      </c>
    </row>
    <row r="955" spans="1:3" x14ac:dyDescent="0.25">
      <c r="A955" s="28">
        <v>7215</v>
      </c>
      <c r="B955" s="25" t="s">
        <v>36</v>
      </c>
      <c r="C955" s="25" t="s">
        <v>56</v>
      </c>
    </row>
    <row r="956" spans="1:3" x14ac:dyDescent="0.25">
      <c r="A956" s="28">
        <v>7215</v>
      </c>
      <c r="B956" s="25" t="s">
        <v>36</v>
      </c>
      <c r="C956" s="25" t="s">
        <v>56</v>
      </c>
    </row>
    <row r="957" spans="1:3" x14ac:dyDescent="0.25">
      <c r="A957" s="28">
        <v>7215</v>
      </c>
      <c r="B957" s="25" t="s">
        <v>36</v>
      </c>
      <c r="C957" s="25" t="s">
        <v>56</v>
      </c>
    </row>
    <row r="958" spans="1:3" x14ac:dyDescent="0.25">
      <c r="A958" s="28">
        <v>7215</v>
      </c>
      <c r="B958" s="25" t="s">
        <v>36</v>
      </c>
      <c r="C958" s="25" t="s">
        <v>56</v>
      </c>
    </row>
    <row r="959" spans="1:3" x14ac:dyDescent="0.25">
      <c r="A959" s="28">
        <v>7215</v>
      </c>
      <c r="B959" s="25" t="s">
        <v>36</v>
      </c>
      <c r="C959" s="25" t="s">
        <v>56</v>
      </c>
    </row>
    <row r="960" spans="1:3" x14ac:dyDescent="0.25">
      <c r="A960" s="28">
        <v>7215</v>
      </c>
      <c r="B960" s="25" t="s">
        <v>36</v>
      </c>
      <c r="C960" s="25" t="s">
        <v>56</v>
      </c>
    </row>
    <row r="961" spans="1:3" x14ac:dyDescent="0.25">
      <c r="A961" s="28">
        <v>7215</v>
      </c>
      <c r="B961" s="25" t="s">
        <v>36</v>
      </c>
      <c r="C961" s="25" t="s">
        <v>56</v>
      </c>
    </row>
    <row r="962" spans="1:3" x14ac:dyDescent="0.25">
      <c r="A962" s="28">
        <v>7215</v>
      </c>
      <c r="B962" s="25" t="s">
        <v>36</v>
      </c>
      <c r="C962" s="25" t="s">
        <v>56</v>
      </c>
    </row>
    <row r="963" spans="1:3" x14ac:dyDescent="0.25">
      <c r="A963" s="28">
        <v>7215</v>
      </c>
      <c r="B963" s="25" t="s">
        <v>36</v>
      </c>
      <c r="C963" s="25" t="s">
        <v>56</v>
      </c>
    </row>
    <row r="964" spans="1:3" x14ac:dyDescent="0.25">
      <c r="A964" s="28">
        <v>7215</v>
      </c>
      <c r="B964" s="25" t="s">
        <v>36</v>
      </c>
      <c r="C964" s="25" t="s">
        <v>56</v>
      </c>
    </row>
    <row r="965" spans="1:3" x14ac:dyDescent="0.25">
      <c r="A965" s="28">
        <v>7215</v>
      </c>
      <c r="B965" s="25" t="s">
        <v>36</v>
      </c>
      <c r="C965" s="25" t="s">
        <v>56</v>
      </c>
    </row>
    <row r="966" spans="1:3" x14ac:dyDescent="0.25">
      <c r="A966" s="28">
        <v>7215</v>
      </c>
      <c r="B966" s="25" t="s">
        <v>36</v>
      </c>
      <c r="C966" s="25" t="s">
        <v>56</v>
      </c>
    </row>
    <row r="967" spans="1:3" x14ac:dyDescent="0.25">
      <c r="A967" s="28">
        <v>7215</v>
      </c>
      <c r="B967" s="25" t="s">
        <v>36</v>
      </c>
      <c r="C967" s="25" t="s">
        <v>56</v>
      </c>
    </row>
    <row r="968" spans="1:3" x14ac:dyDescent="0.25">
      <c r="A968" s="28">
        <v>7215</v>
      </c>
      <c r="B968" s="25" t="s">
        <v>36</v>
      </c>
      <c r="C968" s="25" t="s">
        <v>56</v>
      </c>
    </row>
    <row r="969" spans="1:3" x14ac:dyDescent="0.25">
      <c r="A969" s="28">
        <v>7215</v>
      </c>
      <c r="B969" s="25" t="s">
        <v>36</v>
      </c>
      <c r="C969" s="25" t="s">
        <v>56</v>
      </c>
    </row>
    <row r="970" spans="1:3" x14ac:dyDescent="0.25">
      <c r="A970" s="28">
        <v>7215</v>
      </c>
      <c r="B970" s="25" t="s">
        <v>36</v>
      </c>
      <c r="C970" s="25" t="s">
        <v>56</v>
      </c>
    </row>
    <row r="971" spans="1:3" x14ac:dyDescent="0.25">
      <c r="A971" s="28">
        <v>7215</v>
      </c>
      <c r="B971" s="25" t="s">
        <v>36</v>
      </c>
      <c r="C971" s="25" t="s">
        <v>56</v>
      </c>
    </row>
    <row r="972" spans="1:3" x14ac:dyDescent="0.25">
      <c r="A972" s="28">
        <v>7215</v>
      </c>
      <c r="B972" s="25" t="s">
        <v>36</v>
      </c>
      <c r="C972" s="25" t="s">
        <v>56</v>
      </c>
    </row>
    <row r="973" spans="1:3" x14ac:dyDescent="0.25">
      <c r="A973" s="28">
        <v>7655</v>
      </c>
      <c r="B973" s="25" t="s">
        <v>36</v>
      </c>
      <c r="C973" s="25" t="s">
        <v>57</v>
      </c>
    </row>
    <row r="974" spans="1:3" x14ac:dyDescent="0.25">
      <c r="A974" s="28">
        <v>7655</v>
      </c>
      <c r="B974" s="25" t="s">
        <v>36</v>
      </c>
      <c r="C974" s="25" t="s">
        <v>57</v>
      </c>
    </row>
    <row r="975" spans="1:3" x14ac:dyDescent="0.25">
      <c r="A975" s="28">
        <v>7655</v>
      </c>
      <c r="B975" s="25" t="s">
        <v>36</v>
      </c>
      <c r="C975" s="25" t="s">
        <v>57</v>
      </c>
    </row>
    <row r="976" spans="1:3" x14ac:dyDescent="0.25">
      <c r="A976" s="28">
        <v>7655</v>
      </c>
      <c r="B976" s="25" t="s">
        <v>36</v>
      </c>
      <c r="C976" s="25" t="s">
        <v>57</v>
      </c>
    </row>
    <row r="977" spans="1:3" x14ac:dyDescent="0.25">
      <c r="A977" s="28">
        <v>7745</v>
      </c>
      <c r="B977" s="25" t="s">
        <v>36</v>
      </c>
      <c r="C977" s="25" t="s">
        <v>57</v>
      </c>
    </row>
    <row r="978" spans="1:3" x14ac:dyDescent="0.25">
      <c r="A978" s="28">
        <v>8065</v>
      </c>
      <c r="B978" s="25" t="s">
        <v>36</v>
      </c>
      <c r="C978" s="25" t="s">
        <v>57</v>
      </c>
    </row>
    <row r="979" spans="1:3" x14ac:dyDescent="0.25">
      <c r="A979" s="28">
        <v>8225</v>
      </c>
      <c r="B979" s="25" t="s">
        <v>36</v>
      </c>
      <c r="C979" s="25" t="s">
        <v>56</v>
      </c>
    </row>
    <row r="980" spans="1:3" x14ac:dyDescent="0.25">
      <c r="A980" s="28">
        <v>8225</v>
      </c>
      <c r="B980" s="25" t="s">
        <v>36</v>
      </c>
      <c r="C980" s="25" t="s">
        <v>56</v>
      </c>
    </row>
    <row r="981" spans="1:3" x14ac:dyDescent="0.25">
      <c r="A981" s="28">
        <v>8225</v>
      </c>
      <c r="B981" s="25" t="s">
        <v>36</v>
      </c>
      <c r="C981" s="25" t="s">
        <v>56</v>
      </c>
    </row>
    <row r="982" spans="1:3" x14ac:dyDescent="0.25">
      <c r="A982" s="28">
        <v>8325</v>
      </c>
      <c r="B982" s="25" t="s">
        <v>36</v>
      </c>
      <c r="C982" s="25" t="s">
        <v>57</v>
      </c>
    </row>
    <row r="983" spans="1:3" x14ac:dyDescent="0.25">
      <c r="A983" s="28">
        <v>8450</v>
      </c>
      <c r="B983" s="25" t="s">
        <v>36</v>
      </c>
      <c r="C983" s="25" t="s">
        <v>57</v>
      </c>
    </row>
    <row r="984" spans="1:3" x14ac:dyDescent="0.25">
      <c r="A984" s="28">
        <v>8450</v>
      </c>
      <c r="B984" s="25" t="s">
        <v>36</v>
      </c>
      <c r="C984" s="25" t="s">
        <v>57</v>
      </c>
    </row>
    <row r="985" spans="1:3" x14ac:dyDescent="0.25">
      <c r="A985" s="28">
        <v>8455</v>
      </c>
      <c r="B985" s="25" t="s">
        <v>36</v>
      </c>
      <c r="C985" s="25" t="s">
        <v>57</v>
      </c>
    </row>
    <row r="986" spans="1:3" x14ac:dyDescent="0.25">
      <c r="A986" s="28">
        <v>8455</v>
      </c>
      <c r="B986" s="25" t="s">
        <v>36</v>
      </c>
      <c r="C986" s="25" t="s">
        <v>57</v>
      </c>
    </row>
    <row r="987" spans="1:3" x14ac:dyDescent="0.25">
      <c r="A987" s="28">
        <v>8455</v>
      </c>
      <c r="B987" s="25" t="s">
        <v>36</v>
      </c>
      <c r="C987" s="25" t="s">
        <v>57</v>
      </c>
    </row>
    <row r="988" spans="1:3" x14ac:dyDescent="0.25">
      <c r="A988" s="28">
        <v>8455</v>
      </c>
      <c r="B988" s="25" t="s">
        <v>36</v>
      </c>
      <c r="C988" s="25" t="s">
        <v>57</v>
      </c>
    </row>
    <row r="989" spans="1:3" x14ac:dyDescent="0.25">
      <c r="A989" s="28">
        <v>8592</v>
      </c>
      <c r="B989" s="25" t="s">
        <v>36</v>
      </c>
      <c r="C989" s="25" t="s">
        <v>57</v>
      </c>
    </row>
    <row r="990" spans="1:3" x14ac:dyDescent="0.25">
      <c r="A990" s="28">
        <v>8592</v>
      </c>
      <c r="B990" s="25" t="s">
        <v>36</v>
      </c>
      <c r="C990" s="25" t="s">
        <v>57</v>
      </c>
    </row>
    <row r="991" spans="1:3" x14ac:dyDescent="0.25">
      <c r="A991" s="28">
        <v>8592</v>
      </c>
      <c r="B991" s="25" t="s">
        <v>36</v>
      </c>
      <c r="C991" s="25" t="s">
        <v>57</v>
      </c>
    </row>
    <row r="992" spans="1:3" x14ac:dyDescent="0.25">
      <c r="A992" s="28">
        <v>8592</v>
      </c>
      <c r="B992" s="25" t="s">
        <v>36</v>
      </c>
      <c r="C992" s="25" t="s">
        <v>57</v>
      </c>
    </row>
    <row r="993" spans="1:3" x14ac:dyDescent="0.25">
      <c r="A993" s="28">
        <v>8592</v>
      </c>
      <c r="B993" s="25" t="s">
        <v>36</v>
      </c>
      <c r="C993" s="25" t="s">
        <v>57</v>
      </c>
    </row>
    <row r="994" spans="1:3" x14ac:dyDescent="0.25">
      <c r="A994" s="28">
        <v>8592</v>
      </c>
      <c r="B994" s="25" t="s">
        <v>36</v>
      </c>
      <c r="C994" s="25" t="s">
        <v>57</v>
      </c>
    </row>
    <row r="995" spans="1:3" x14ac:dyDescent="0.25">
      <c r="A995" s="28">
        <v>8592</v>
      </c>
      <c r="B995" s="25" t="s">
        <v>36</v>
      </c>
      <c r="C995" s="25" t="s">
        <v>57</v>
      </c>
    </row>
    <row r="996" spans="1:3" x14ac:dyDescent="0.25">
      <c r="A996" s="28">
        <v>8592</v>
      </c>
      <c r="B996" s="25" t="s">
        <v>36</v>
      </c>
      <c r="C996" s="25" t="s">
        <v>57</v>
      </c>
    </row>
    <row r="997" spans="1:3" x14ac:dyDescent="0.25">
      <c r="A997" s="28">
        <v>8592</v>
      </c>
      <c r="B997" s="25" t="s">
        <v>36</v>
      </c>
      <c r="C997" s="25" t="s">
        <v>57</v>
      </c>
    </row>
    <row r="998" spans="1:3" x14ac:dyDescent="0.25">
      <c r="A998" s="28">
        <v>8592</v>
      </c>
      <c r="B998" s="25" t="s">
        <v>36</v>
      </c>
      <c r="C998" s="25" t="s">
        <v>57</v>
      </c>
    </row>
    <row r="999" spans="1:3" x14ac:dyDescent="0.25">
      <c r="A999" s="28">
        <v>8592</v>
      </c>
      <c r="B999" s="25" t="s">
        <v>36</v>
      </c>
      <c r="C999" s="25" t="s">
        <v>57</v>
      </c>
    </row>
    <row r="1000" spans="1:3" x14ac:dyDescent="0.25">
      <c r="A1000" s="28">
        <v>8592</v>
      </c>
      <c r="B1000" s="25" t="s">
        <v>36</v>
      </c>
      <c r="C1000" s="25" t="s">
        <v>57</v>
      </c>
    </row>
    <row r="1001" spans="1:3" x14ac:dyDescent="0.25">
      <c r="A1001" s="28">
        <v>8592</v>
      </c>
      <c r="B1001" s="25" t="s">
        <v>36</v>
      </c>
      <c r="C1001" s="25" t="s">
        <v>57</v>
      </c>
    </row>
    <row r="1002" spans="1:3" x14ac:dyDescent="0.25">
      <c r="A1002" s="28">
        <v>8592</v>
      </c>
      <c r="B1002" s="25" t="s">
        <v>36</v>
      </c>
      <c r="C1002" s="25" t="s">
        <v>57</v>
      </c>
    </row>
    <row r="1003" spans="1:3" x14ac:dyDescent="0.25">
      <c r="A1003" s="28">
        <v>8592</v>
      </c>
      <c r="B1003" s="25" t="s">
        <v>36</v>
      </c>
      <c r="C1003" s="25" t="s">
        <v>57</v>
      </c>
    </row>
    <row r="1004" spans="1:3" x14ac:dyDescent="0.25">
      <c r="A1004" s="28">
        <v>8592</v>
      </c>
      <c r="B1004" s="25" t="s">
        <v>36</v>
      </c>
      <c r="C1004" s="25" t="s">
        <v>57</v>
      </c>
    </row>
    <row r="1005" spans="1:3" x14ac:dyDescent="0.25">
      <c r="A1005" s="28">
        <v>8592</v>
      </c>
      <c r="B1005" s="25" t="s">
        <v>36</v>
      </c>
      <c r="C1005" s="25" t="s">
        <v>57</v>
      </c>
    </row>
    <row r="1006" spans="1:3" x14ac:dyDescent="0.25">
      <c r="A1006" s="28">
        <v>8592</v>
      </c>
      <c r="B1006" s="25" t="s">
        <v>36</v>
      </c>
      <c r="C1006" s="25" t="s">
        <v>57</v>
      </c>
    </row>
    <row r="1007" spans="1:3" x14ac:dyDescent="0.25">
      <c r="A1007" s="28">
        <v>8592</v>
      </c>
      <c r="B1007" s="25" t="s">
        <v>36</v>
      </c>
      <c r="C1007" s="25" t="s">
        <v>57</v>
      </c>
    </row>
    <row r="1008" spans="1:3" x14ac:dyDescent="0.25">
      <c r="A1008" s="28">
        <v>8592</v>
      </c>
      <c r="B1008" s="25" t="s">
        <v>36</v>
      </c>
      <c r="C1008" s="25" t="s">
        <v>57</v>
      </c>
    </row>
    <row r="1009" spans="1:3" x14ac:dyDescent="0.25">
      <c r="A1009" s="28">
        <v>8592</v>
      </c>
      <c r="B1009" s="25" t="s">
        <v>36</v>
      </c>
      <c r="C1009" s="25" t="s">
        <v>57</v>
      </c>
    </row>
    <row r="1010" spans="1:3" x14ac:dyDescent="0.25">
      <c r="A1010" s="28">
        <v>8592</v>
      </c>
      <c r="B1010" s="25" t="s">
        <v>36</v>
      </c>
      <c r="C1010" s="25" t="s">
        <v>57</v>
      </c>
    </row>
    <row r="1011" spans="1:3" x14ac:dyDescent="0.25">
      <c r="A1011" s="28">
        <v>8592</v>
      </c>
      <c r="B1011" s="25" t="s">
        <v>36</v>
      </c>
      <c r="C1011" s="25" t="s">
        <v>57</v>
      </c>
    </row>
    <row r="1012" spans="1:3" x14ac:dyDescent="0.25">
      <c r="A1012" s="28">
        <v>8592</v>
      </c>
      <c r="B1012" s="25" t="s">
        <v>36</v>
      </c>
      <c r="C1012" s="25" t="s">
        <v>57</v>
      </c>
    </row>
    <row r="1013" spans="1:3" x14ac:dyDescent="0.25">
      <c r="A1013" s="28">
        <v>8592</v>
      </c>
      <c r="B1013" s="25" t="s">
        <v>36</v>
      </c>
      <c r="C1013" s="25" t="s">
        <v>57</v>
      </c>
    </row>
    <row r="1014" spans="1:3" x14ac:dyDescent="0.25">
      <c r="A1014" s="28">
        <v>8592</v>
      </c>
      <c r="B1014" s="25" t="s">
        <v>36</v>
      </c>
      <c r="C1014" s="25" t="s">
        <v>57</v>
      </c>
    </row>
    <row r="1015" spans="1:3" x14ac:dyDescent="0.25">
      <c r="A1015" s="28">
        <v>8592</v>
      </c>
      <c r="B1015" s="25" t="s">
        <v>36</v>
      </c>
      <c r="C1015" s="25" t="s">
        <v>57</v>
      </c>
    </row>
    <row r="1016" spans="1:3" x14ac:dyDescent="0.25">
      <c r="A1016" s="28">
        <v>8592</v>
      </c>
      <c r="B1016" s="25" t="s">
        <v>36</v>
      </c>
      <c r="C1016" s="25" t="s">
        <v>57</v>
      </c>
    </row>
    <row r="1017" spans="1:3" x14ac:dyDescent="0.25">
      <c r="A1017" s="28">
        <v>8592</v>
      </c>
      <c r="B1017" s="25" t="s">
        <v>36</v>
      </c>
      <c r="C1017" s="25" t="s">
        <v>57</v>
      </c>
    </row>
    <row r="1018" spans="1:3" x14ac:dyDescent="0.25">
      <c r="A1018" s="28">
        <v>8592</v>
      </c>
      <c r="B1018" s="25" t="s">
        <v>36</v>
      </c>
      <c r="C1018" s="25" t="s">
        <v>57</v>
      </c>
    </row>
    <row r="1019" spans="1:3" x14ac:dyDescent="0.25">
      <c r="A1019" s="28">
        <v>8592</v>
      </c>
      <c r="B1019" s="25" t="s">
        <v>36</v>
      </c>
      <c r="C1019" s="25" t="s">
        <v>57</v>
      </c>
    </row>
    <row r="1020" spans="1:3" x14ac:dyDescent="0.25">
      <c r="A1020" s="28">
        <v>8592</v>
      </c>
      <c r="B1020" s="25" t="s">
        <v>36</v>
      </c>
      <c r="C1020" s="25" t="s">
        <v>57</v>
      </c>
    </row>
    <row r="1021" spans="1:3" x14ac:dyDescent="0.25">
      <c r="A1021" s="28">
        <v>8592</v>
      </c>
      <c r="B1021" s="25" t="s">
        <v>36</v>
      </c>
      <c r="C1021" s="25" t="s">
        <v>57</v>
      </c>
    </row>
    <row r="1022" spans="1:3" x14ac:dyDescent="0.25">
      <c r="A1022" s="28">
        <v>8592</v>
      </c>
      <c r="B1022" s="25" t="s">
        <v>36</v>
      </c>
      <c r="C1022" s="25" t="s">
        <v>57</v>
      </c>
    </row>
    <row r="1023" spans="1:3" x14ac:dyDescent="0.25">
      <c r="A1023" s="28">
        <v>8592</v>
      </c>
      <c r="B1023" s="25" t="s">
        <v>36</v>
      </c>
      <c r="C1023" s="25" t="s">
        <v>57</v>
      </c>
    </row>
    <row r="1024" spans="1:3" x14ac:dyDescent="0.25">
      <c r="A1024" s="28">
        <v>8592</v>
      </c>
      <c r="B1024" s="25" t="s">
        <v>36</v>
      </c>
      <c r="C1024" s="25" t="s">
        <v>57</v>
      </c>
    </row>
    <row r="1025" spans="1:3" x14ac:dyDescent="0.25">
      <c r="A1025" s="28">
        <v>8592</v>
      </c>
      <c r="B1025" s="25" t="s">
        <v>36</v>
      </c>
      <c r="C1025" s="25" t="s">
        <v>57</v>
      </c>
    </row>
    <row r="1026" spans="1:3" x14ac:dyDescent="0.25">
      <c r="A1026" s="28">
        <v>8592</v>
      </c>
      <c r="B1026" s="25" t="s">
        <v>36</v>
      </c>
      <c r="C1026" s="25" t="s">
        <v>57</v>
      </c>
    </row>
    <row r="1027" spans="1:3" x14ac:dyDescent="0.25">
      <c r="A1027" s="28">
        <v>8592</v>
      </c>
      <c r="B1027" s="25" t="s">
        <v>36</v>
      </c>
      <c r="C1027" s="25" t="s">
        <v>57</v>
      </c>
    </row>
    <row r="1028" spans="1:3" x14ac:dyDescent="0.25">
      <c r="A1028" s="28">
        <v>8592</v>
      </c>
      <c r="B1028" s="25" t="s">
        <v>36</v>
      </c>
      <c r="C1028" s="25" t="s">
        <v>57</v>
      </c>
    </row>
    <row r="1029" spans="1:3" x14ac:dyDescent="0.25">
      <c r="A1029" s="28">
        <v>8592</v>
      </c>
      <c r="B1029" s="25" t="s">
        <v>36</v>
      </c>
      <c r="C1029" s="25" t="s">
        <v>57</v>
      </c>
    </row>
    <row r="1030" spans="1:3" x14ac:dyDescent="0.25">
      <c r="A1030" s="28">
        <v>8592</v>
      </c>
      <c r="B1030" s="25" t="s">
        <v>36</v>
      </c>
      <c r="C1030" s="25" t="s">
        <v>57</v>
      </c>
    </row>
    <row r="1031" spans="1:3" x14ac:dyDescent="0.25">
      <c r="A1031" s="28">
        <v>8592</v>
      </c>
      <c r="B1031" s="25" t="s">
        <v>36</v>
      </c>
      <c r="C1031" s="25" t="s">
        <v>57</v>
      </c>
    </row>
    <row r="1032" spans="1:3" x14ac:dyDescent="0.25">
      <c r="A1032" s="28">
        <v>8592</v>
      </c>
      <c r="B1032" s="25" t="s">
        <v>36</v>
      </c>
      <c r="C1032" s="25" t="s">
        <v>57</v>
      </c>
    </row>
    <row r="1033" spans="1:3" x14ac:dyDescent="0.25">
      <c r="A1033" s="28">
        <v>8592</v>
      </c>
      <c r="B1033" s="25" t="s">
        <v>36</v>
      </c>
      <c r="C1033" s="25" t="s">
        <v>57</v>
      </c>
    </row>
    <row r="1034" spans="1:3" x14ac:dyDescent="0.25">
      <c r="A1034" s="28">
        <v>8592</v>
      </c>
      <c r="B1034" s="25" t="s">
        <v>36</v>
      </c>
      <c r="C1034" s="25" t="s">
        <v>57</v>
      </c>
    </row>
    <row r="1035" spans="1:3" x14ac:dyDescent="0.25">
      <c r="A1035" s="28">
        <v>8592</v>
      </c>
      <c r="B1035" s="25" t="s">
        <v>36</v>
      </c>
      <c r="C1035" s="25" t="s">
        <v>57</v>
      </c>
    </row>
    <row r="1036" spans="1:3" x14ac:dyDescent="0.25">
      <c r="A1036" s="28">
        <v>8592</v>
      </c>
      <c r="B1036" s="25" t="s">
        <v>36</v>
      </c>
      <c r="C1036" s="25" t="s">
        <v>57</v>
      </c>
    </row>
    <row r="1037" spans="1:3" x14ac:dyDescent="0.25">
      <c r="A1037" s="28">
        <v>8592</v>
      </c>
      <c r="B1037" s="25" t="s">
        <v>36</v>
      </c>
      <c r="C1037" s="25" t="s">
        <v>57</v>
      </c>
    </row>
    <row r="1038" spans="1:3" x14ac:dyDescent="0.25">
      <c r="A1038" s="28">
        <v>8592</v>
      </c>
      <c r="B1038" s="25" t="s">
        <v>36</v>
      </c>
      <c r="C1038" s="25" t="s">
        <v>57</v>
      </c>
    </row>
    <row r="1039" spans="1:3" x14ac:dyDescent="0.25">
      <c r="A1039" s="28">
        <v>8592</v>
      </c>
      <c r="B1039" s="25" t="s">
        <v>36</v>
      </c>
      <c r="C1039" s="25" t="s">
        <v>57</v>
      </c>
    </row>
    <row r="1040" spans="1:3" x14ac:dyDescent="0.25">
      <c r="A1040" s="28">
        <v>8592</v>
      </c>
      <c r="B1040" s="25" t="s">
        <v>36</v>
      </c>
      <c r="C1040" s="25" t="s">
        <v>57</v>
      </c>
    </row>
    <row r="1041" spans="1:3" x14ac:dyDescent="0.25">
      <c r="A1041" s="28">
        <v>8592</v>
      </c>
      <c r="B1041" s="25" t="s">
        <v>36</v>
      </c>
      <c r="C1041" s="25" t="s">
        <v>57</v>
      </c>
    </row>
    <row r="1042" spans="1:3" x14ac:dyDescent="0.25">
      <c r="A1042" s="28">
        <v>8592</v>
      </c>
      <c r="B1042" s="25" t="s">
        <v>36</v>
      </c>
      <c r="C1042" s="25" t="s">
        <v>57</v>
      </c>
    </row>
    <row r="1043" spans="1:3" x14ac:dyDescent="0.25">
      <c r="A1043" s="28">
        <v>9275</v>
      </c>
      <c r="B1043" s="25" t="s">
        <v>36</v>
      </c>
      <c r="C1043" s="25" t="s">
        <v>56</v>
      </c>
    </row>
    <row r="1044" spans="1:3" x14ac:dyDescent="0.25">
      <c r="A1044" s="28">
        <v>9275</v>
      </c>
      <c r="B1044" s="25" t="s">
        <v>36</v>
      </c>
      <c r="C1044" s="25" t="s">
        <v>56</v>
      </c>
    </row>
    <row r="1045" spans="1:3" x14ac:dyDescent="0.25">
      <c r="A1045" s="28">
        <v>9275</v>
      </c>
      <c r="B1045" s="25" t="s">
        <v>36</v>
      </c>
      <c r="C1045" s="25" t="s">
        <v>56</v>
      </c>
    </row>
    <row r="1046" spans="1:3" x14ac:dyDescent="0.25">
      <c r="A1046" s="28">
        <v>9275</v>
      </c>
      <c r="B1046" s="25" t="s">
        <v>36</v>
      </c>
      <c r="C1046" s="25" t="s">
        <v>56</v>
      </c>
    </row>
    <row r="1047" spans="1:3" x14ac:dyDescent="0.25">
      <c r="A1047" s="28">
        <v>9275</v>
      </c>
      <c r="B1047" s="25" t="s">
        <v>36</v>
      </c>
      <c r="C1047" s="25" t="s">
        <v>56</v>
      </c>
    </row>
    <row r="1048" spans="1:3" x14ac:dyDescent="0.25">
      <c r="A1048" s="28">
        <v>9275</v>
      </c>
      <c r="B1048" s="25" t="s">
        <v>36</v>
      </c>
      <c r="C1048" s="25" t="s">
        <v>56</v>
      </c>
    </row>
    <row r="1049" spans="1:3" x14ac:dyDescent="0.25">
      <c r="A1049" s="28">
        <v>9275</v>
      </c>
      <c r="B1049" s="25" t="s">
        <v>36</v>
      </c>
      <c r="C1049" s="25" t="s">
        <v>56</v>
      </c>
    </row>
    <row r="1050" spans="1:3" x14ac:dyDescent="0.25">
      <c r="A1050" s="28">
        <v>9345</v>
      </c>
      <c r="B1050" s="25" t="s">
        <v>36</v>
      </c>
      <c r="C1050" s="25" t="s">
        <v>57</v>
      </c>
    </row>
    <row r="1051" spans="1:3" x14ac:dyDescent="0.25">
      <c r="A1051" s="28">
        <v>9345</v>
      </c>
      <c r="B1051" s="25" t="s">
        <v>36</v>
      </c>
      <c r="C1051" s="25" t="s">
        <v>57</v>
      </c>
    </row>
    <row r="1052" spans="1:3" x14ac:dyDescent="0.25">
      <c r="A1052" s="28">
        <v>9345</v>
      </c>
      <c r="B1052" s="25" t="s">
        <v>36</v>
      </c>
      <c r="C1052" s="25" t="s">
        <v>57</v>
      </c>
    </row>
    <row r="1053" spans="1:3" x14ac:dyDescent="0.25">
      <c r="A1053" s="28">
        <v>9350</v>
      </c>
      <c r="B1053" s="25" t="s">
        <v>36</v>
      </c>
      <c r="C1053" s="25" t="s">
        <v>57</v>
      </c>
    </row>
  </sheetData>
  <autoFilter ref="A1:C1053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4"/>
  <sheetViews>
    <sheetView workbookViewId="0">
      <selection activeCell="B7" sqref="B7"/>
    </sheetView>
  </sheetViews>
  <sheetFormatPr defaultRowHeight="15" x14ac:dyDescent="0.25"/>
  <cols>
    <col min="1" max="1" width="35.42578125" bestFit="1" customWidth="1"/>
    <col min="2" max="2" width="16.42578125" bestFit="1" customWidth="1"/>
    <col min="3" max="4" width="9.85546875" bestFit="1" customWidth="1"/>
    <col min="5" max="5" width="11.28515625" customWidth="1"/>
    <col min="6" max="6" width="6" style="2" bestFit="1" customWidth="1"/>
    <col min="7" max="7" width="5.42578125" bestFit="1" customWidth="1"/>
    <col min="8" max="8" width="15" bestFit="1" customWidth="1"/>
    <col min="9" max="13" width="9.28515625" bestFit="1" customWidth="1"/>
    <col min="14" max="14" width="9.85546875" bestFit="1" customWidth="1"/>
  </cols>
  <sheetData>
    <row r="1" spans="1:14" ht="15.75" x14ac:dyDescent="0.25">
      <c r="A1" s="32" t="s">
        <v>79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25">
      <c r="A2" s="12" t="s">
        <v>80</v>
      </c>
      <c r="B2" s="26" t="s">
        <v>34</v>
      </c>
      <c r="C2" s="26" t="s">
        <v>35</v>
      </c>
      <c r="D2" s="26" t="s">
        <v>36</v>
      </c>
      <c r="E2" s="26" t="s">
        <v>37</v>
      </c>
      <c r="F2" s="26" t="s">
        <v>38</v>
      </c>
      <c r="G2" s="26" t="s">
        <v>39</v>
      </c>
      <c r="H2" s="26" t="s">
        <v>40</v>
      </c>
      <c r="I2" s="26" t="s">
        <v>41</v>
      </c>
      <c r="J2" s="26" t="s">
        <v>42</v>
      </c>
      <c r="K2" s="26" t="s">
        <v>43</v>
      </c>
      <c r="L2" s="26" t="s">
        <v>44</v>
      </c>
      <c r="M2" s="26" t="s">
        <v>45</v>
      </c>
      <c r="N2" s="26" t="s">
        <v>7</v>
      </c>
    </row>
    <row r="3" spans="1:14" x14ac:dyDescent="0.25">
      <c r="A3" s="4" t="s">
        <v>81</v>
      </c>
      <c r="B3" s="5">
        <f>SUMPRODUCT(('CM YTD'!$A$2:$A$9998&lt;&gt;"")*('CM YTD'!$C$2:$C$9998="Y")*('CM YTD'!$B$2:$B$9998=B$2)*(1/COUNTIF('CM YTD'!$A$2:$A$9998,'CM YTD'!$A$2:$A$9998&amp;"")))</f>
        <v>2.5688672438672411</v>
      </c>
      <c r="C3" s="5">
        <f>SUMPRODUCT(('CM YTD'!$A$2:$A$9998&lt;&gt;"")*('CM YTD'!$C$2:$C$9998="Y")*('CM YTD'!$B$2:$B$9998=C$2)*(1/COUNTIF('CM YTD'!$A$2:$A$9998,'CM YTD'!$A$2:$A$9998&amp;"")))</f>
        <v>2.2430014430014422</v>
      </c>
      <c r="D3" s="5">
        <f>SUMPRODUCT(('CM YTD'!$A$2:$A$9998&lt;&gt;"")*('CM YTD'!$C$2:$C$9998="Y")*('CM YTD'!$B$2:$B$9998=D$2)*(1/COUNTIF('CM YTD'!$A$2:$A$9998,'CM YTD'!$A$2:$A$9998&amp;"")))</f>
        <v>4.8468614718614687</v>
      </c>
      <c r="E3" s="5">
        <f>SUMPRODUCT(('CM YTD'!$C$2:$C$9998="Y")*('CM YTD'!$A$2:$A$9998&lt;&gt;"")*('CM YTD'!$B$2:$B$9998=E$2)*(1/COUNTIF('CM YTD'!$A$2:$A$9998,'CM YTD'!$A$2:$A$9998&amp;"")))</f>
        <v>0</v>
      </c>
      <c r="F3" s="5">
        <f>SUMPRODUCT(('CM YTD'!$C$2:$C$9998="Y")*('CM YTD'!$A$2:$A$9998&lt;&gt;"")*('CM YTD'!$B$2:$B$9998=F$2)*(1/COUNTIF('CM YTD'!$A$2:$A$9998,'CM YTD'!$A$2:$A$9998&amp;"")))</f>
        <v>0</v>
      </c>
      <c r="G3" s="5">
        <f>SUMPRODUCT(('CM YTD'!$C$2:$C$9998="Y")*('CM YTD'!$A$2:$A$9998&lt;&gt;"")*('CM YTD'!$B$2:$B$9998=G$2)*(1/COUNTIF('CM YTD'!$A$2:$A$9998,'CM YTD'!$A$2:$A$9998&amp;"")))</f>
        <v>0</v>
      </c>
      <c r="H3" s="5">
        <f>SUMPRODUCT(('CM YTD'!$C$2:$C$9998="Y")*('CM YTD'!$A$2:$A$9998&lt;&gt;"")*('CM YTD'!$B$2:$B$9998=H$2)*(1/COUNTIF('CM YTD'!$A$2:$A$9998,'CM YTD'!$A$2:$A$9998&amp;"")))</f>
        <v>0</v>
      </c>
      <c r="I3" s="5">
        <f>SUMPRODUCT(('CM YTD'!$C$2:$C$9998="Y")*('CM YTD'!$A$2:$A$9998&lt;&gt;"")*('CM YTD'!$B$2:$B$9998=I$2)*(1/COUNTIF('CM YTD'!$A$2:$A$9998,'CM YTD'!$A$2:$A$9998&amp;"")))</f>
        <v>0</v>
      </c>
      <c r="J3" s="5">
        <f>SUMPRODUCT(('CM YTD'!$C$2:$C$9998="Y")*('CM YTD'!$A$2:$A$9998&lt;&gt;"")*('CM YTD'!$B$2:$B$9998=J$2)*(1/COUNTIF('CM YTD'!$A$2:$A$9998,'CM YTD'!$A$2:$A$9998&amp;"")))</f>
        <v>0</v>
      </c>
      <c r="K3" s="5">
        <f>SUMPRODUCT(('CM YTD'!$C$2:$C$9998="Y")*('CM YTD'!$A$2:$A$9998&lt;&gt;"")*('CM YTD'!$B$2:$B$9998=K$2)*(1/COUNTIF('CM YTD'!$A$2:$A$9998,'CM YTD'!$A$2:$A$9998&amp;"")))</f>
        <v>0</v>
      </c>
      <c r="L3" s="5">
        <f>SUMPRODUCT(('CM YTD'!$C$2:$C$9998="Y")*('CM YTD'!$A$2:$A$9998&lt;&gt;"")*('CM YTD'!$B$2:$B$9998=L$2)*(1/COUNTIF('CM YTD'!$A$2:$A$9998,'CM YTD'!$A$2:$A$9998&amp;"")))</f>
        <v>0</v>
      </c>
      <c r="M3" s="5">
        <f>SUMPRODUCT(('CM YTD'!$C$2:$C$9998="Y")*('CM YTD'!$A$2:$A$9998&lt;&gt;"")*('CM YTD'!$B$2:$B$9998=M$2)*(1/COUNTIF('CM YTD'!$A$2:$A$9998,'CM YTD'!$A$2:$A$9998&amp;"")))</f>
        <v>0</v>
      </c>
      <c r="N3" s="11"/>
    </row>
    <row r="4" spans="1:14" x14ac:dyDescent="0.25">
      <c r="A4" s="4" t="s">
        <v>82</v>
      </c>
      <c r="B4" s="5">
        <f>SUMPRODUCT(('CM YTD'!$A$2:$A$9998&lt;&gt;"")*('CM YTD'!$C$2:$C$9998="N")*('CM YTD'!$B$2:$B$9998=B$2)*(1/COUNTIF('CM YTD'!$A$2:$A$9998,'CM YTD'!$A$2:$A$9998&amp;"")))</f>
        <v>19.604414508278214</v>
      </c>
      <c r="C4" s="5">
        <f>SUMPRODUCT(('CM YTD'!$A$2:$A$9998&lt;&gt;"")*('CM YTD'!$C$2:$C$9998="N")*('CM YTD'!$B$2:$B$9998=C$2)*(1/COUNTIF('CM YTD'!$A$2:$A$9998,'CM YTD'!$A$2:$A$9998&amp;"")))</f>
        <v>27.666675605480872</v>
      </c>
      <c r="D4" s="5">
        <f>SUMPRODUCT(('CM YTD'!$A$2:$A$9998&lt;&gt;"")*('CM YTD'!$C$2:$C$9998="N")*('CM YTD'!$B$2:$B$9998=D$2)*(1/COUNTIF('CM YTD'!$A$2:$A$9998,'CM YTD'!$A$2:$A$9998&amp;"")))</f>
        <v>27.070179727510883</v>
      </c>
      <c r="E4" s="5">
        <f>SUMPRODUCT(('CM YTD'!$C$2:$C$9998="N")*('CM YTD'!$A$2:$A$9998&lt;&gt;"")*('CM YTD'!$B$2:$B$9998=E$2)*(1/COUNTIF('CM YTD'!$A$2:$A$9998,'CM YTD'!$A$2:$A$9998&amp;"")))</f>
        <v>0</v>
      </c>
      <c r="F4" s="5">
        <f>SUMPRODUCT(('CM YTD'!$C$2:$C$9998="N")*('CM YTD'!$A$2:$A$9998&lt;&gt;"")*('CM YTD'!$B$2:$B$9998=F$2)*(1/COUNTIF('CM YTD'!$A$2:$A$9998,'CM YTD'!$A$2:$A$9998&amp;"")))</f>
        <v>0</v>
      </c>
      <c r="G4" s="5">
        <f>SUMPRODUCT(('CM YTD'!$C$2:$C$9998="N")*('CM YTD'!$A$2:$A$9998&lt;&gt;"")*('CM YTD'!$B$2:$B$9998=G$2)*(1/COUNTIF('CM YTD'!$A$2:$A$9998,'CM YTD'!$A$2:$A$9998&amp;"")))</f>
        <v>0</v>
      </c>
      <c r="H4" s="5">
        <f>SUMPRODUCT(('CM YTD'!$C$2:$C$9998="N")*('CM YTD'!$A$2:$A$9998&lt;&gt;"")*('CM YTD'!$B$2:$B$9998=H$2)*(1/COUNTIF('CM YTD'!$A$2:$A$9998,'CM YTD'!$A$2:$A$9998&amp;"")))</f>
        <v>0</v>
      </c>
      <c r="I4" s="5">
        <f>SUMPRODUCT(('CM YTD'!$C$2:$C$9998="N")*('CM YTD'!$A$2:$A$9998&lt;&gt;"")*('CM YTD'!$B$2:$B$9998=I$2)*(1/COUNTIF('CM YTD'!$A$2:$A$9998,'CM YTD'!$A$2:$A$9998&amp;"")))</f>
        <v>0</v>
      </c>
      <c r="J4" s="5">
        <f>SUMPRODUCT(('CM YTD'!$C$2:$C$9998="N")*('CM YTD'!$A$2:$A$9998&lt;&gt;"")*('CM YTD'!$B$2:$B$9998=J$2)*(1/COUNTIF('CM YTD'!$A$2:$A$9998,'CM YTD'!$A$2:$A$9998&amp;"")))</f>
        <v>0</v>
      </c>
      <c r="K4" s="5">
        <f>SUMPRODUCT(('CM YTD'!$C$2:$C$9998="N")*('CM YTD'!$A$2:$A$9998&lt;&gt;"")*('CM YTD'!$B$2:$B$9998=K$2)*(1/COUNTIF('CM YTD'!$A$2:$A$9998,'CM YTD'!$A$2:$A$9998&amp;"")))</f>
        <v>0</v>
      </c>
      <c r="L4" s="5">
        <f>SUMPRODUCT(('CM YTD'!$C$2:$C$9998="N")*('CM YTD'!$A$2:$A$9998&lt;&gt;"")*('CM YTD'!$B$2:$B$9998=L$2)*(1/COUNTIF('CM YTD'!$A$2:$A$9998,'CM YTD'!$A$2:$A$9998&amp;"")))</f>
        <v>0</v>
      </c>
      <c r="M4" s="5">
        <f>SUMPRODUCT(('CM YTD'!$C$2:$C$9998="N")*('CM YTD'!$A$2:$A$9998&lt;&gt;"")*('CM YTD'!$B$2:$B$9998=M$2)*(1/COUNTIF('CM YTD'!$A$2:$A$9998,'CM YTD'!$A$2:$A$9998&amp;"")))</f>
        <v>0</v>
      </c>
      <c r="N4" s="11"/>
    </row>
    <row r="5" spans="1:14" ht="16.5" thickBot="1" x14ac:dyDescent="0.3">
      <c r="A5" s="6" t="s">
        <v>53</v>
      </c>
      <c r="B5" s="8">
        <f t="shared" ref="B5:M5" si="0">SUM(B3:B4)</f>
        <v>22.173281752145456</v>
      </c>
      <c r="C5" s="8">
        <f t="shared" si="0"/>
        <v>29.909677048482315</v>
      </c>
      <c r="D5" s="8">
        <f t="shared" si="0"/>
        <v>31.917041199372353</v>
      </c>
      <c r="E5" s="8">
        <f t="shared" si="0"/>
        <v>0</v>
      </c>
      <c r="F5" s="8">
        <f t="shared" si="0"/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 t="shared" si="0"/>
        <v>0</v>
      </c>
      <c r="K5" s="8">
        <f t="shared" si="0"/>
        <v>0</v>
      </c>
      <c r="L5" s="8">
        <f t="shared" si="0"/>
        <v>0</v>
      </c>
      <c r="M5" s="8">
        <f t="shared" si="0"/>
        <v>0</v>
      </c>
      <c r="N5" s="8"/>
    </row>
    <row r="6" spans="1:14" x14ac:dyDescent="0.25">
      <c r="F6"/>
    </row>
    <row r="7" spans="1:14" x14ac:dyDescent="0.25">
      <c r="F7"/>
    </row>
    <row r="8" spans="1:14" x14ac:dyDescent="0.25">
      <c r="F8"/>
    </row>
    <row r="9" spans="1:14" x14ac:dyDescent="0.25">
      <c r="F9"/>
    </row>
    <row r="10" spans="1:14" x14ac:dyDescent="0.25">
      <c r="F10"/>
    </row>
    <row r="11" spans="1:14" x14ac:dyDescent="0.25">
      <c r="F11"/>
    </row>
    <row r="12" spans="1:14" x14ac:dyDescent="0.25">
      <c r="F12"/>
    </row>
    <row r="13" spans="1:14" x14ac:dyDescent="0.25">
      <c r="F13"/>
    </row>
    <row r="14" spans="1:14" x14ac:dyDescent="0.25">
      <c r="F14"/>
    </row>
    <row r="15" spans="1:14" x14ac:dyDescent="0.25">
      <c r="F15"/>
    </row>
    <row r="16" spans="1:14" x14ac:dyDescent="0.25">
      <c r="F16"/>
    </row>
    <row r="17" spans="6:6" x14ac:dyDescent="0.25">
      <c r="F17"/>
    </row>
    <row r="18" spans="6:6" x14ac:dyDescent="0.25">
      <c r="F18"/>
    </row>
    <row r="19" spans="6:6" x14ac:dyDescent="0.25">
      <c r="F19"/>
    </row>
    <row r="20" spans="6:6" x14ac:dyDescent="0.25">
      <c r="F20"/>
    </row>
    <row r="21" spans="6:6" x14ac:dyDescent="0.25">
      <c r="F21"/>
    </row>
    <row r="22" spans="6:6" x14ac:dyDescent="0.25">
      <c r="F22"/>
    </row>
    <row r="23" spans="6:6" x14ac:dyDescent="0.25">
      <c r="F23"/>
    </row>
    <row r="24" spans="6:6" x14ac:dyDescent="0.25">
      <c r="F24"/>
    </row>
    <row r="25" spans="6:6" x14ac:dyDescent="0.25">
      <c r="F25"/>
    </row>
    <row r="26" spans="6:6" x14ac:dyDescent="0.25">
      <c r="F26"/>
    </row>
    <row r="27" spans="6:6" x14ac:dyDescent="0.25">
      <c r="F27"/>
    </row>
    <row r="28" spans="6:6" x14ac:dyDescent="0.25">
      <c r="F28"/>
    </row>
    <row r="29" spans="6:6" x14ac:dyDescent="0.25">
      <c r="F29"/>
    </row>
    <row r="30" spans="6:6" x14ac:dyDescent="0.25">
      <c r="F30"/>
    </row>
    <row r="31" spans="6:6" x14ac:dyDescent="0.25">
      <c r="F31"/>
    </row>
    <row r="32" spans="6:6" x14ac:dyDescent="0.25">
      <c r="F32"/>
    </row>
    <row r="33" spans="6:6" x14ac:dyDescent="0.25">
      <c r="F33"/>
    </row>
    <row r="34" spans="6:6" x14ac:dyDescent="0.25">
      <c r="F34"/>
    </row>
    <row r="35" spans="6:6" x14ac:dyDescent="0.25">
      <c r="F35"/>
    </row>
    <row r="36" spans="6:6" x14ac:dyDescent="0.25">
      <c r="F36"/>
    </row>
    <row r="37" spans="6:6" x14ac:dyDescent="0.25">
      <c r="F37"/>
    </row>
    <row r="38" spans="6:6" x14ac:dyDescent="0.25">
      <c r="F38"/>
    </row>
    <row r="39" spans="6:6" x14ac:dyDescent="0.25">
      <c r="F39"/>
    </row>
    <row r="40" spans="6:6" x14ac:dyDescent="0.25">
      <c r="F40"/>
    </row>
    <row r="41" spans="6:6" x14ac:dyDescent="0.25">
      <c r="F41"/>
    </row>
    <row r="42" spans="6:6" x14ac:dyDescent="0.25">
      <c r="F42"/>
    </row>
    <row r="43" spans="6:6" x14ac:dyDescent="0.25">
      <c r="F43"/>
    </row>
    <row r="44" spans="6:6" x14ac:dyDescent="0.25">
      <c r="F44"/>
    </row>
    <row r="45" spans="6:6" x14ac:dyDescent="0.25">
      <c r="F45"/>
    </row>
    <row r="46" spans="6:6" x14ac:dyDescent="0.25">
      <c r="F46"/>
    </row>
    <row r="47" spans="6:6" x14ac:dyDescent="0.25">
      <c r="F47"/>
    </row>
    <row r="48" spans="6:6" x14ac:dyDescent="0.25">
      <c r="F48"/>
    </row>
    <row r="49" spans="6:6" x14ac:dyDescent="0.25">
      <c r="F49"/>
    </row>
    <row r="50" spans="6:6" x14ac:dyDescent="0.25">
      <c r="F50"/>
    </row>
    <row r="51" spans="6:6" x14ac:dyDescent="0.25">
      <c r="F51"/>
    </row>
    <row r="52" spans="6:6" x14ac:dyDescent="0.25">
      <c r="F52"/>
    </row>
    <row r="53" spans="6:6" x14ac:dyDescent="0.25">
      <c r="F53"/>
    </row>
    <row r="54" spans="6:6" x14ac:dyDescent="0.25">
      <c r="F54"/>
    </row>
    <row r="55" spans="6:6" x14ac:dyDescent="0.25">
      <c r="F55"/>
    </row>
    <row r="56" spans="6:6" x14ac:dyDescent="0.25">
      <c r="F56"/>
    </row>
    <row r="57" spans="6:6" x14ac:dyDescent="0.25">
      <c r="F57"/>
    </row>
    <row r="58" spans="6:6" x14ac:dyDescent="0.25">
      <c r="F58"/>
    </row>
    <row r="59" spans="6:6" x14ac:dyDescent="0.25">
      <c r="F59"/>
    </row>
    <row r="60" spans="6:6" x14ac:dyDescent="0.25">
      <c r="F60"/>
    </row>
    <row r="61" spans="6:6" x14ac:dyDescent="0.25">
      <c r="F61"/>
    </row>
    <row r="62" spans="6:6" x14ac:dyDescent="0.25">
      <c r="F62"/>
    </row>
    <row r="63" spans="6:6" x14ac:dyDescent="0.25">
      <c r="F63"/>
    </row>
    <row r="64" spans="6:6" x14ac:dyDescent="0.25">
      <c r="F64"/>
    </row>
    <row r="65" spans="6:6" x14ac:dyDescent="0.25">
      <c r="F65"/>
    </row>
    <row r="66" spans="6:6" x14ac:dyDescent="0.25">
      <c r="F66"/>
    </row>
    <row r="67" spans="6:6" x14ac:dyDescent="0.25">
      <c r="F67"/>
    </row>
    <row r="68" spans="6:6" x14ac:dyDescent="0.25">
      <c r="F68"/>
    </row>
    <row r="69" spans="6:6" x14ac:dyDescent="0.25">
      <c r="F69"/>
    </row>
    <row r="70" spans="6:6" x14ac:dyDescent="0.25">
      <c r="F70"/>
    </row>
    <row r="71" spans="6:6" x14ac:dyDescent="0.25">
      <c r="F71"/>
    </row>
    <row r="72" spans="6:6" x14ac:dyDescent="0.25">
      <c r="F72"/>
    </row>
    <row r="73" spans="6:6" x14ac:dyDescent="0.25">
      <c r="F73"/>
    </row>
    <row r="74" spans="6:6" x14ac:dyDescent="0.25">
      <c r="F74"/>
    </row>
    <row r="75" spans="6:6" x14ac:dyDescent="0.25">
      <c r="F75"/>
    </row>
    <row r="76" spans="6:6" x14ac:dyDescent="0.25">
      <c r="F76"/>
    </row>
    <row r="77" spans="6:6" x14ac:dyDescent="0.25">
      <c r="F77"/>
    </row>
    <row r="78" spans="6:6" x14ac:dyDescent="0.25">
      <c r="F78"/>
    </row>
    <row r="79" spans="6:6" x14ac:dyDescent="0.25">
      <c r="F79"/>
    </row>
    <row r="80" spans="6:6" x14ac:dyDescent="0.25">
      <c r="F80"/>
    </row>
    <row r="81" spans="6:6" x14ac:dyDescent="0.25">
      <c r="F81"/>
    </row>
    <row r="82" spans="6:6" x14ac:dyDescent="0.25">
      <c r="F82"/>
    </row>
    <row r="83" spans="6:6" x14ac:dyDescent="0.25">
      <c r="F83"/>
    </row>
    <row r="84" spans="6:6" x14ac:dyDescent="0.25">
      <c r="F84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RB (2)</vt:lpstr>
      <vt:lpstr>CM YTD</vt:lpstr>
      <vt:lpstr>RB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2020-04-20T22:39:23Z</dcterms:modified>
</cp:coreProperties>
</file>