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9200" windowHeight="11400"/>
  </bookViews>
  <sheets>
    <sheet name="رواتب شهر    -2010" sheetId="1" r:id="rId1"/>
    <sheet name="Sheet2" sheetId="2" r:id="rId2"/>
    <sheet name="Sheet1" sheetId="8" r:id="rId3"/>
  </sheets>
  <definedNames>
    <definedName name="_xlnm._FilterDatabase" localSheetId="0" hidden="1">'رواتب شهر    -2010'!#REF!</definedName>
    <definedName name="_xlnm.Print_Area" localSheetId="0">'رواتب شهر    -2010'!$A$1:$AB$73</definedName>
  </definedNames>
  <calcPr calcId="124519"/>
</workbook>
</file>

<file path=xl/calcChain.xml><?xml version="1.0" encoding="utf-8"?>
<calcChain xmlns="http://schemas.openxmlformats.org/spreadsheetml/2006/main">
  <c r="T6" i="1"/>
  <c r="T7"/>
  <c r="Z7" s="1"/>
  <c r="T8"/>
  <c r="T9"/>
  <c r="Z9" s="1"/>
  <c r="AA9" s="1"/>
  <c r="T10"/>
  <c r="T11"/>
  <c r="V11" s="1"/>
  <c r="W11" s="1"/>
  <c r="X11" s="1"/>
  <c r="T12"/>
  <c r="T13"/>
  <c r="Z13" s="1"/>
  <c r="AA13" s="1"/>
  <c r="T14"/>
  <c r="T15"/>
  <c r="Z15" s="1"/>
  <c r="AA15" s="1"/>
  <c r="T16"/>
  <c r="T17"/>
  <c r="Z17" s="1"/>
  <c r="AA17" s="1"/>
  <c r="T18"/>
  <c r="T19"/>
  <c r="Z19" s="1"/>
  <c r="AA19" s="1"/>
  <c r="T20"/>
  <c r="T21"/>
  <c r="V21" s="1"/>
  <c r="W21" s="1"/>
  <c r="X21" s="1"/>
  <c r="T22"/>
  <c r="T23"/>
  <c r="Z23" s="1"/>
  <c r="AA23" s="1"/>
  <c r="T24"/>
  <c r="T25"/>
  <c r="Z25" s="1"/>
  <c r="AA25" s="1"/>
  <c r="T26"/>
  <c r="T27"/>
  <c r="T28"/>
  <c r="T29"/>
  <c r="Z29" s="1"/>
  <c r="AA29" s="1"/>
  <c r="T30"/>
  <c r="T31"/>
  <c r="Z31" s="1"/>
  <c r="AA31" s="1"/>
  <c r="T32"/>
  <c r="T33"/>
  <c r="V33" s="1"/>
  <c r="W33" s="1"/>
  <c r="X33" s="1"/>
  <c r="T34"/>
  <c r="T35"/>
  <c r="V35" s="1"/>
  <c r="W35" s="1"/>
  <c r="X35" s="1"/>
  <c r="T36"/>
  <c r="T37"/>
  <c r="T38"/>
  <c r="T39"/>
  <c r="V39" s="1"/>
  <c r="W39" s="1"/>
  <c r="X39" s="1"/>
  <c r="T40"/>
  <c r="T41"/>
  <c r="T42"/>
  <c r="T43"/>
  <c r="T44"/>
  <c r="T45"/>
  <c r="Z45" s="1"/>
  <c r="AA45" s="1"/>
  <c r="T46"/>
  <c r="T47"/>
  <c r="V47" s="1"/>
  <c r="W47" s="1"/>
  <c r="X47" s="1"/>
  <c r="T48"/>
  <c r="T49"/>
  <c r="Z49" s="1"/>
  <c r="AA49" s="1"/>
  <c r="T50"/>
  <c r="T51"/>
  <c r="Z51" s="1"/>
  <c r="AA51" s="1"/>
  <c r="T52"/>
  <c r="T53"/>
  <c r="T54"/>
  <c r="T55"/>
  <c r="V55" s="1"/>
  <c r="W55" s="1"/>
  <c r="X55" s="1"/>
  <c r="T56"/>
  <c r="T57"/>
  <c r="Z57" s="1"/>
  <c r="AA57" s="1"/>
  <c r="T58"/>
  <c r="T59"/>
  <c r="V59" s="1"/>
  <c r="W59" s="1"/>
  <c r="X59" s="1"/>
  <c r="T60"/>
  <c r="T61"/>
  <c r="Z61" s="1"/>
  <c r="AA61" s="1"/>
  <c r="T62"/>
  <c r="T63"/>
  <c r="T64"/>
  <c r="T5"/>
  <c r="V5" s="1"/>
  <c r="Q47"/>
  <c r="P47"/>
  <c r="O47"/>
  <c r="Z47"/>
  <c r="M47"/>
  <c r="AA47"/>
  <c r="L47"/>
  <c r="K47"/>
  <c r="Q46"/>
  <c r="Z46"/>
  <c r="P46"/>
  <c r="O46"/>
  <c r="M46"/>
  <c r="L46"/>
  <c r="K46"/>
  <c r="Q45"/>
  <c r="P45"/>
  <c r="O45"/>
  <c r="M45"/>
  <c r="L45"/>
  <c r="K45"/>
  <c r="K65"/>
  <c r="K72"/>
  <c r="K73"/>
  <c r="Q44"/>
  <c r="P44"/>
  <c r="O44"/>
  <c r="M44"/>
  <c r="L44"/>
  <c r="K44"/>
  <c r="Q63"/>
  <c r="P63"/>
  <c r="O63"/>
  <c r="Z63"/>
  <c r="M63"/>
  <c r="AA63"/>
  <c r="L63"/>
  <c r="K63"/>
  <c r="Q62"/>
  <c r="P62"/>
  <c r="O62"/>
  <c r="Z62"/>
  <c r="M62"/>
  <c r="L62"/>
  <c r="K62"/>
  <c r="Q61"/>
  <c r="P61"/>
  <c r="O61"/>
  <c r="M61"/>
  <c r="L61"/>
  <c r="K61"/>
  <c r="Q60"/>
  <c r="P60"/>
  <c r="Z60"/>
  <c r="O60"/>
  <c r="M60"/>
  <c r="V60"/>
  <c r="W60" s="1"/>
  <c r="X60" s="1"/>
  <c r="L60"/>
  <c r="K60"/>
  <c r="Q59"/>
  <c r="P59"/>
  <c r="O59"/>
  <c r="Z59"/>
  <c r="M59"/>
  <c r="AA59"/>
  <c r="L59"/>
  <c r="K59"/>
  <c r="Q58"/>
  <c r="P58"/>
  <c r="O58"/>
  <c r="Z58"/>
  <c r="M58"/>
  <c r="L58"/>
  <c r="K58"/>
  <c r="Q57"/>
  <c r="P57"/>
  <c r="O57"/>
  <c r="M57"/>
  <c r="L57"/>
  <c r="K57"/>
  <c r="Q56"/>
  <c r="P56"/>
  <c r="O56"/>
  <c r="Z56"/>
  <c r="M56"/>
  <c r="AA56"/>
  <c r="L56"/>
  <c r="K56"/>
  <c r="Q55"/>
  <c r="Z55"/>
  <c r="AA55" s="1"/>
  <c r="P55"/>
  <c r="O55"/>
  <c r="M55"/>
  <c r="L55"/>
  <c r="K55"/>
  <c r="Q54"/>
  <c r="Z54"/>
  <c r="P54"/>
  <c r="O54"/>
  <c r="M54"/>
  <c r="L54"/>
  <c r="K54"/>
  <c r="Q53"/>
  <c r="P53"/>
  <c r="O53"/>
  <c r="Z53"/>
  <c r="M53"/>
  <c r="L53"/>
  <c r="K53"/>
  <c r="Q52"/>
  <c r="P52"/>
  <c r="O52"/>
  <c r="Z52"/>
  <c r="M52"/>
  <c r="AA52"/>
  <c r="L52"/>
  <c r="K52"/>
  <c r="Q51"/>
  <c r="P51"/>
  <c r="O51"/>
  <c r="M51"/>
  <c r="L51"/>
  <c r="K51"/>
  <c r="Q50"/>
  <c r="Z50"/>
  <c r="AA50" s="1"/>
  <c r="P50"/>
  <c r="O50"/>
  <c r="M50"/>
  <c r="L50"/>
  <c r="K50"/>
  <c r="Q49"/>
  <c r="P49"/>
  <c r="O49"/>
  <c r="M49"/>
  <c r="L49"/>
  <c r="K49"/>
  <c r="Q48"/>
  <c r="P48"/>
  <c r="O48"/>
  <c r="Z48"/>
  <c r="M48"/>
  <c r="AA48"/>
  <c r="L48"/>
  <c r="K48"/>
  <c r="Q43"/>
  <c r="Z43"/>
  <c r="P43"/>
  <c r="O43"/>
  <c r="M43"/>
  <c r="AA43"/>
  <c r="L43"/>
  <c r="K43"/>
  <c r="Q42"/>
  <c r="Z42"/>
  <c r="AA42" s="1"/>
  <c r="P42"/>
  <c r="O42"/>
  <c r="M42"/>
  <c r="V42"/>
  <c r="W42" s="1"/>
  <c r="X42" s="1"/>
  <c r="L42"/>
  <c r="K42"/>
  <c r="Q41"/>
  <c r="P41"/>
  <c r="O41"/>
  <c r="Z41"/>
  <c r="M41"/>
  <c r="V41"/>
  <c r="W41" s="1"/>
  <c r="X41" s="1"/>
  <c r="L41"/>
  <c r="K41"/>
  <c r="Q40"/>
  <c r="P40"/>
  <c r="O40"/>
  <c r="Z40"/>
  <c r="AA40" s="1"/>
  <c r="M40"/>
  <c r="V40"/>
  <c r="W40" s="1"/>
  <c r="X40" s="1"/>
  <c r="L40"/>
  <c r="K40"/>
  <c r="Q39"/>
  <c r="P39"/>
  <c r="O39"/>
  <c r="Z39"/>
  <c r="AA39" s="1"/>
  <c r="M39"/>
  <c r="L39"/>
  <c r="K39"/>
  <c r="Q38"/>
  <c r="P38"/>
  <c r="O38"/>
  <c r="M38"/>
  <c r="L38"/>
  <c r="K38"/>
  <c r="Q37"/>
  <c r="P37"/>
  <c r="O37"/>
  <c r="M37"/>
  <c r="L37"/>
  <c r="K37"/>
  <c r="Q36"/>
  <c r="P36"/>
  <c r="O36"/>
  <c r="M36"/>
  <c r="V36"/>
  <c r="W36" s="1"/>
  <c r="X36" s="1"/>
  <c r="L36"/>
  <c r="K36"/>
  <c r="Q35"/>
  <c r="P35"/>
  <c r="O35"/>
  <c r="Z35"/>
  <c r="M35"/>
  <c r="L35"/>
  <c r="K35"/>
  <c r="Q34"/>
  <c r="P34"/>
  <c r="O34"/>
  <c r="M34"/>
  <c r="V34"/>
  <c r="W34" s="1"/>
  <c r="X34" s="1"/>
  <c r="L34"/>
  <c r="K34"/>
  <c r="Q33"/>
  <c r="P33"/>
  <c r="O33"/>
  <c r="M33"/>
  <c r="L33"/>
  <c r="K33"/>
  <c r="Q32"/>
  <c r="P32"/>
  <c r="O32"/>
  <c r="M32"/>
  <c r="V32"/>
  <c r="W32"/>
  <c r="X32" s="1"/>
  <c r="L32"/>
  <c r="K32"/>
  <c r="Q31"/>
  <c r="P31"/>
  <c r="O31"/>
  <c r="M31"/>
  <c r="L31"/>
  <c r="K31"/>
  <c r="Q30"/>
  <c r="P30"/>
  <c r="O30"/>
  <c r="M30"/>
  <c r="L30"/>
  <c r="K30"/>
  <c r="Q29"/>
  <c r="P29"/>
  <c r="O29"/>
  <c r="M29"/>
  <c r="V29"/>
  <c r="W29" s="1"/>
  <c r="X29" s="1"/>
  <c r="L29"/>
  <c r="K29"/>
  <c r="Q28"/>
  <c r="P28"/>
  <c r="O28"/>
  <c r="M28"/>
  <c r="L28"/>
  <c r="K28"/>
  <c r="Q27"/>
  <c r="P27"/>
  <c r="O27"/>
  <c r="Z27"/>
  <c r="AA27" s="1"/>
  <c r="M27"/>
  <c r="L27"/>
  <c r="K27"/>
  <c r="Q26"/>
  <c r="P26"/>
  <c r="O26"/>
  <c r="M26"/>
  <c r="L26"/>
  <c r="K26"/>
  <c r="Q25"/>
  <c r="P25"/>
  <c r="O25"/>
  <c r="M25"/>
  <c r="L25"/>
  <c r="K25"/>
  <c r="Q24"/>
  <c r="P24"/>
  <c r="O24"/>
  <c r="M24"/>
  <c r="V24"/>
  <c r="W24"/>
  <c r="X24" s="1"/>
  <c r="L24"/>
  <c r="K24"/>
  <c r="Q23"/>
  <c r="P23"/>
  <c r="O23"/>
  <c r="M23"/>
  <c r="L23"/>
  <c r="K23"/>
  <c r="Q22"/>
  <c r="P22"/>
  <c r="O22"/>
  <c r="M22"/>
  <c r="L22"/>
  <c r="K22"/>
  <c r="Q21"/>
  <c r="P21"/>
  <c r="O21"/>
  <c r="M21"/>
  <c r="L21"/>
  <c r="K21"/>
  <c r="Q20"/>
  <c r="P20"/>
  <c r="O20"/>
  <c r="M20"/>
  <c r="L20"/>
  <c r="K20"/>
  <c r="Q19"/>
  <c r="P19"/>
  <c r="O19"/>
  <c r="M19"/>
  <c r="V19"/>
  <c r="W19" s="1"/>
  <c r="X19" s="1"/>
  <c r="L19"/>
  <c r="K19"/>
  <c r="Q18"/>
  <c r="P18"/>
  <c r="O18"/>
  <c r="M18"/>
  <c r="L18"/>
  <c r="K18"/>
  <c r="Q17"/>
  <c r="P17"/>
  <c r="O17"/>
  <c r="M17"/>
  <c r="L17"/>
  <c r="K17"/>
  <c r="Q16"/>
  <c r="P16"/>
  <c r="O16"/>
  <c r="M16"/>
  <c r="L16"/>
  <c r="K16"/>
  <c r="Q15"/>
  <c r="P15"/>
  <c r="O15"/>
  <c r="M15"/>
  <c r="L15"/>
  <c r="K15"/>
  <c r="Q14"/>
  <c r="P14"/>
  <c r="O14"/>
  <c r="M14"/>
  <c r="L14"/>
  <c r="K14"/>
  <c r="Q13"/>
  <c r="P13"/>
  <c r="O13"/>
  <c r="M13"/>
  <c r="L13"/>
  <c r="K13"/>
  <c r="Q12"/>
  <c r="P12"/>
  <c r="O12"/>
  <c r="M12"/>
  <c r="V12"/>
  <c r="W12"/>
  <c r="X12" s="1"/>
  <c r="L12"/>
  <c r="K12"/>
  <c r="Q11"/>
  <c r="P11"/>
  <c r="O11"/>
  <c r="M11"/>
  <c r="L11"/>
  <c r="K11"/>
  <c r="Q10"/>
  <c r="P10"/>
  <c r="O10"/>
  <c r="M10"/>
  <c r="AA10"/>
  <c r="L10"/>
  <c r="K10"/>
  <c r="E65"/>
  <c r="E72"/>
  <c r="E73"/>
  <c r="F65"/>
  <c r="F72"/>
  <c r="F73"/>
  <c r="G65"/>
  <c r="G72"/>
  <c r="G73"/>
  <c r="H65"/>
  <c r="H72"/>
  <c r="H73"/>
  <c r="I65"/>
  <c r="I72"/>
  <c r="I73"/>
  <c r="K5"/>
  <c r="K6"/>
  <c r="K8"/>
  <c r="K9"/>
  <c r="K64"/>
  <c r="K7"/>
  <c r="L5"/>
  <c r="L6"/>
  <c r="L7"/>
  <c r="L8"/>
  <c r="L9"/>
  <c r="L64"/>
  <c r="J65"/>
  <c r="J72"/>
  <c r="J73"/>
  <c r="M5"/>
  <c r="M6"/>
  <c r="M7"/>
  <c r="M8"/>
  <c r="M9"/>
  <c r="M64"/>
  <c r="O5"/>
  <c r="O6"/>
  <c r="O8"/>
  <c r="O9"/>
  <c r="O64"/>
  <c r="O7"/>
  <c r="P5"/>
  <c r="P6"/>
  <c r="P7"/>
  <c r="P8"/>
  <c r="P9"/>
  <c r="P64"/>
  <c r="Q5"/>
  <c r="Q6"/>
  <c r="Z6"/>
  <c r="Q8"/>
  <c r="V8"/>
  <c r="W8"/>
  <c r="X8" s="1"/>
  <c r="Q9"/>
  <c r="Q64"/>
  <c r="Q7"/>
  <c r="R65"/>
  <c r="R72"/>
  <c r="R73"/>
  <c r="S65"/>
  <c r="S72"/>
  <c r="S73"/>
  <c r="U65"/>
  <c r="U72"/>
  <c r="U73"/>
  <c r="D65"/>
  <c r="D72"/>
  <c r="D73"/>
  <c r="C73"/>
  <c r="AA58"/>
  <c r="AA60"/>
  <c r="AA62"/>
  <c r="V58"/>
  <c r="W58"/>
  <c r="X58" s="1"/>
  <c r="V62"/>
  <c r="W62" s="1"/>
  <c r="X62" s="1"/>
  <c r="V57"/>
  <c r="W57" s="1"/>
  <c r="X57" s="1"/>
  <c r="V63"/>
  <c r="W63" s="1"/>
  <c r="X63" s="1"/>
  <c r="AA54"/>
  <c r="AA53"/>
  <c r="V50"/>
  <c r="W50" s="1"/>
  <c r="X50" s="1"/>
  <c r="V54"/>
  <c r="W54"/>
  <c r="X54" s="1"/>
  <c r="V51"/>
  <c r="W51" s="1"/>
  <c r="X51" s="1"/>
  <c r="V53"/>
  <c r="W53" s="1"/>
  <c r="X53" s="1"/>
  <c r="V48"/>
  <c r="W48" s="1"/>
  <c r="X48" s="1"/>
  <c r="V52"/>
  <c r="W52"/>
  <c r="X52" s="1"/>
  <c r="V56"/>
  <c r="W56" s="1"/>
  <c r="X56" s="1"/>
  <c r="V26"/>
  <c r="W26"/>
  <c r="X26" s="1"/>
  <c r="V64"/>
  <c r="W64" s="1"/>
  <c r="X64" s="1"/>
  <c r="Y64" s="1"/>
  <c r="Z24"/>
  <c r="Z26"/>
  <c r="AA26"/>
  <c r="Z28"/>
  <c r="AA28"/>
  <c r="Z30"/>
  <c r="AA30"/>
  <c r="Z32"/>
  <c r="Z33"/>
  <c r="AA33" s="1"/>
  <c r="Z34"/>
  <c r="AA34" s="1"/>
  <c r="Z36"/>
  <c r="AA36" s="1"/>
  <c r="Z37"/>
  <c r="AA37" s="1"/>
  <c r="Z38"/>
  <c r="AA38" s="1"/>
  <c r="V30"/>
  <c r="W30" s="1"/>
  <c r="X30" s="1"/>
  <c r="V38"/>
  <c r="W38"/>
  <c r="X38" s="1"/>
  <c r="V25"/>
  <c r="W25" s="1"/>
  <c r="X25" s="1"/>
  <c r="V37"/>
  <c r="W37" s="1"/>
  <c r="X37" s="1"/>
  <c r="V28"/>
  <c r="W28"/>
  <c r="X28" s="1"/>
  <c r="V27"/>
  <c r="W27" s="1"/>
  <c r="X27" s="1"/>
  <c r="V23"/>
  <c r="W23" s="1"/>
  <c r="X23" s="1"/>
  <c r="AA6"/>
  <c r="Z5"/>
  <c r="AA5" s="1"/>
  <c r="Z8"/>
  <c r="AA8"/>
  <c r="V13"/>
  <c r="W13" s="1"/>
  <c r="X13" s="1"/>
  <c r="V14"/>
  <c r="W14"/>
  <c r="Z14"/>
  <c r="AA14"/>
  <c r="V6"/>
  <c r="W6" s="1"/>
  <c r="X6" s="1"/>
  <c r="V7"/>
  <c r="W7" s="1"/>
  <c r="X7" s="1"/>
  <c r="V10"/>
  <c r="W10"/>
  <c r="X10" s="1"/>
  <c r="Z11"/>
  <c r="AA11" s="1"/>
  <c r="L65"/>
  <c r="L72"/>
  <c r="L73"/>
  <c r="Z10"/>
  <c r="V17"/>
  <c r="W17" s="1"/>
  <c r="X17" s="1"/>
  <c r="V15"/>
  <c r="W15" s="1"/>
  <c r="X15" s="1"/>
  <c r="Z12"/>
  <c r="AA12"/>
  <c r="P65"/>
  <c r="P72"/>
  <c r="P73"/>
  <c r="V20"/>
  <c r="W20" s="1"/>
  <c r="X20" s="1"/>
  <c r="Z20"/>
  <c r="AA20"/>
  <c r="V18"/>
  <c r="W18"/>
  <c r="X18" s="1"/>
  <c r="Z18"/>
  <c r="AA18" s="1"/>
  <c r="V22"/>
  <c r="W22" s="1"/>
  <c r="X22" s="1"/>
  <c r="Z22"/>
  <c r="AA22"/>
  <c r="V16"/>
  <c r="W16"/>
  <c r="X16" s="1"/>
  <c r="Z16"/>
  <c r="AA41"/>
  <c r="AA32"/>
  <c r="AA35"/>
  <c r="AA24"/>
  <c r="AA16"/>
  <c r="AA46"/>
  <c r="Q65"/>
  <c r="Q72"/>
  <c r="Q73"/>
  <c r="V46"/>
  <c r="W46" s="1"/>
  <c r="X46" s="1"/>
  <c r="O65"/>
  <c r="O72"/>
  <c r="O73"/>
  <c r="V45"/>
  <c r="W45" s="1"/>
  <c r="X45" s="1"/>
  <c r="Z44"/>
  <c r="AA44"/>
  <c r="V44"/>
  <c r="W44"/>
  <c r="X44" s="1"/>
  <c r="V43"/>
  <c r="W43" s="1"/>
  <c r="X43" s="1"/>
  <c r="M65"/>
  <c r="M72"/>
  <c r="M73"/>
  <c r="X14"/>
  <c r="Z64" l="1"/>
  <c r="AA64" s="1"/>
  <c r="Y65"/>
  <c r="Y72" s="1"/>
  <c r="Y73" s="1"/>
  <c r="AA7"/>
  <c r="V9"/>
  <c r="W9" s="1"/>
  <c r="X9" s="1"/>
  <c r="V31"/>
  <c r="W31" s="1"/>
  <c r="X31" s="1"/>
  <c r="Z21"/>
  <c r="AA21" s="1"/>
  <c r="AA65" s="1"/>
  <c r="AA72" s="1"/>
  <c r="AA73" s="1"/>
  <c r="V49"/>
  <c r="W49" s="1"/>
  <c r="X49" s="1"/>
  <c r="V61"/>
  <c r="W61" s="1"/>
  <c r="X61" s="1"/>
  <c r="V65"/>
  <c r="V72" s="1"/>
  <c r="V73" s="1"/>
  <c r="W5"/>
  <c r="T65"/>
  <c r="T72" s="1"/>
  <c r="T73" s="1"/>
  <c r="Z65" l="1"/>
  <c r="Z72" s="1"/>
  <c r="Z73" s="1"/>
  <c r="X5"/>
  <c r="X65" s="1"/>
  <c r="X72" s="1"/>
  <c r="X73" s="1"/>
  <c r="W65"/>
  <c r="W72" s="1"/>
  <c r="W73" s="1"/>
</calcChain>
</file>

<file path=xl/sharedStrings.xml><?xml version="1.0" encoding="utf-8"?>
<sst xmlns="http://schemas.openxmlformats.org/spreadsheetml/2006/main" count="108" uniqueCount="91">
  <si>
    <t>م</t>
  </si>
  <si>
    <t>الأجر الأساسى</t>
  </si>
  <si>
    <t>الأجر المتغير</t>
  </si>
  <si>
    <t>علاوة خاصة متغيرة</t>
  </si>
  <si>
    <t>علاوة إجتماعية</t>
  </si>
  <si>
    <t>الحوافز</t>
  </si>
  <si>
    <t>حصة الشركة 26%</t>
  </si>
  <si>
    <t>حصة الشركة 24%</t>
  </si>
  <si>
    <t>إجمالى الراتب الشهرى الشامل</t>
  </si>
  <si>
    <t>تأمينات 14%</t>
  </si>
  <si>
    <t>جزاءات</t>
  </si>
  <si>
    <t>سلف</t>
  </si>
  <si>
    <t>غياب</t>
  </si>
  <si>
    <t>صندوق إعانة الطوارئ 1%</t>
  </si>
  <si>
    <t>إجمالى المستقطع</t>
  </si>
  <si>
    <t>صافى المستحق</t>
  </si>
  <si>
    <t>التوقيع</t>
  </si>
  <si>
    <t>الإجمالــــــــــــــــى</t>
  </si>
  <si>
    <t>الإســـــــــــم</t>
  </si>
  <si>
    <t>الإستحقاقـــــــــــــات</t>
  </si>
  <si>
    <t>الإستقطاعـــــــــــــــات</t>
  </si>
  <si>
    <t>أخرى</t>
  </si>
  <si>
    <t>الإدارة</t>
  </si>
  <si>
    <t>أيام العمل</t>
  </si>
  <si>
    <t>الراتب الشهرى الخاضع للضريبة</t>
  </si>
  <si>
    <t xml:space="preserve">  الوعاء     الضريبى   ( سنويا )</t>
  </si>
  <si>
    <t>الأجور الأساسية</t>
  </si>
  <si>
    <t>الأجور المتغيرة</t>
  </si>
  <si>
    <t>العلاوات الإجتماعية</t>
  </si>
  <si>
    <t>إجمالى الرواتب الشهرية الشاملة</t>
  </si>
  <si>
    <t>العلاوات الخاصة المتغيرة</t>
  </si>
  <si>
    <t>تأمينات11%</t>
  </si>
  <si>
    <t>الإدارة الماليـــــــــــــة</t>
  </si>
  <si>
    <t>الضريبة المستحقة ( سنويا)</t>
  </si>
  <si>
    <t xml:space="preserve"> ضريبة   كسب العمل المستحقة (شهريا )</t>
  </si>
  <si>
    <t>عدد العمالة</t>
  </si>
  <si>
    <t>إجمالى صافى المستحق</t>
  </si>
  <si>
    <t>الأجور الأساسى</t>
  </si>
  <si>
    <t>السلف</t>
  </si>
  <si>
    <t>الجزاءات</t>
  </si>
  <si>
    <t>الغياب</t>
  </si>
  <si>
    <t xml:space="preserve">إجمالى   ضريبة   كسب العمل </t>
  </si>
  <si>
    <t>سيد هارون</t>
  </si>
  <si>
    <t>اسراء</t>
  </si>
  <si>
    <t>عمي عاطف</t>
  </si>
  <si>
    <t>عماد الطويل</t>
  </si>
  <si>
    <t>حاتم</t>
  </si>
  <si>
    <t>ماجد</t>
  </si>
  <si>
    <t>د علاء</t>
  </si>
  <si>
    <t>اسلام طارق</t>
  </si>
  <si>
    <t>مصطفى عبد الخالق</t>
  </si>
  <si>
    <t>محمود جمال</t>
  </si>
  <si>
    <t>سامي أبو عيطة</t>
  </si>
  <si>
    <t>حسني عاطف</t>
  </si>
  <si>
    <t>مصطفى نصر</t>
  </si>
  <si>
    <t>محمد حسن</t>
  </si>
  <si>
    <t>احمد جالون</t>
  </si>
  <si>
    <t>حليمو</t>
  </si>
  <si>
    <t>محمد فتحي مندوب</t>
  </si>
  <si>
    <t>محمد شيتوس</t>
  </si>
  <si>
    <t>محمد شيدقيو</t>
  </si>
  <si>
    <t>عبد الرحمن شيدقيو سائق</t>
  </si>
  <si>
    <t>مصطفى الديب</t>
  </si>
  <si>
    <t>حمدي فزاني</t>
  </si>
  <si>
    <t>عبد المنعم عاطف</t>
  </si>
  <si>
    <t>علي أبو عيطة</t>
  </si>
  <si>
    <t>محمود صبحي</t>
  </si>
  <si>
    <t>احمد عبده الصغير</t>
  </si>
  <si>
    <t>محمد هشام</t>
  </si>
  <si>
    <t>علي عطية أبو موسى</t>
  </si>
  <si>
    <t>مبروك</t>
  </si>
  <si>
    <t xml:space="preserve">مصطفى محمد </t>
  </si>
  <si>
    <t>خالد أبو موسى</t>
  </si>
  <si>
    <t>وردية + أقساط</t>
  </si>
  <si>
    <t>ام ياسمين نظافة</t>
  </si>
  <si>
    <t>الأجرة</t>
  </si>
  <si>
    <t>احمد تبع النجار</t>
  </si>
  <si>
    <t>جمال البواب</t>
  </si>
  <si>
    <t>قسط ماكينة</t>
  </si>
  <si>
    <t>إسماعيل سائق</t>
  </si>
  <si>
    <t>احمد عادل سائق</t>
  </si>
  <si>
    <t>بوجي الصغير</t>
  </si>
  <si>
    <t>علاء تبع النجار</t>
  </si>
  <si>
    <t>مصطفى سعيد تحضير</t>
  </si>
  <si>
    <t>مرتبات 2020/03</t>
  </si>
  <si>
    <t>محمود بوجي</t>
  </si>
  <si>
    <t>احمد يارو</t>
  </si>
  <si>
    <t>اسلام يارو</t>
  </si>
  <si>
    <t>احمد سعيد</t>
  </si>
  <si>
    <t>مصطفى احمد محي</t>
  </si>
  <si>
    <t>عدد أيام الغياب</t>
  </si>
</sst>
</file>

<file path=xl/styles.xml><?xml version="1.0" encoding="utf-8"?>
<styleSheet xmlns="http://schemas.openxmlformats.org/spreadsheetml/2006/main">
  <fonts count="9">
    <font>
      <sz val="10"/>
      <name val="Arial"/>
      <charset val="178"/>
    </font>
    <font>
      <sz val="8"/>
      <name val="Arial"/>
      <charset val="178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0"/>
      <color indexed="8"/>
      <name val="Arial"/>
      <charset val="178"/>
    </font>
    <font>
      <b/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right" vertical="center" wrapText="1"/>
    </xf>
    <xf numFmtId="0" fontId="8" fillId="0" borderId="6" xfId="1" applyFont="1" applyFill="1" applyBorder="1" applyAlignment="1">
      <alignment horizontal="right" vertical="center" wrapText="1"/>
    </xf>
    <xf numFmtId="0" fontId="8" fillId="0" borderId="7" xfId="1" applyFont="1" applyFill="1" applyBorder="1" applyAlignment="1">
      <alignment horizontal="right" vertical="center" wrapText="1"/>
    </xf>
    <xf numFmtId="4" fontId="4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13" xfId="1" applyFont="1" applyFill="1" applyBorder="1" applyAlignment="1">
      <alignment horizontal="right" vertical="center" wrapText="1"/>
    </xf>
    <xf numFmtId="0" fontId="0" fillId="0" borderId="14" xfId="0" applyBorder="1" applyAlignment="1">
      <alignment vertical="center"/>
    </xf>
    <xf numFmtId="0" fontId="2" fillId="4" borderId="8" xfId="0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4" fontId="4" fillId="5" borderId="5" xfId="0" applyNumberFormat="1" applyFont="1" applyFill="1" applyBorder="1" applyAlignment="1">
      <alignment horizontal="center" vertical="center"/>
    </xf>
    <xf numFmtId="4" fontId="4" fillId="5" borderId="6" xfId="0" applyNumberFormat="1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5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4" fontId="4" fillId="6" borderId="5" xfId="0" applyNumberFormat="1" applyFont="1" applyFill="1" applyBorder="1" applyAlignment="1">
      <alignment horizontal="center" vertical="center"/>
    </xf>
    <xf numFmtId="4" fontId="4" fillId="6" borderId="6" xfId="0" applyNumberFormat="1" applyFont="1" applyFill="1" applyBorder="1" applyAlignment="1">
      <alignment horizontal="center" vertical="center"/>
    </xf>
    <xf numFmtId="0" fontId="4" fillId="6" borderId="6" xfId="0" applyNumberFormat="1" applyFont="1" applyFill="1" applyBorder="1" applyAlignment="1">
      <alignment horizontal="center" vertical="center"/>
    </xf>
    <xf numFmtId="0" fontId="4" fillId="6" borderId="5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0</xdr:row>
      <xdr:rowOff>57150</xdr:rowOff>
    </xdr:from>
    <xdr:to>
      <xdr:col>12</xdr:col>
      <xdr:colOff>400050</xdr:colOff>
      <xdr:row>0</xdr:row>
      <xdr:rowOff>361950</xdr:rowOff>
    </xdr:to>
    <xdr:sp macro="" textlink="">
      <xdr:nvSpPr>
        <xdr:cNvPr id="1352" name="WordArt 1"/>
        <xdr:cNvSpPr>
          <a:spLocks noChangeArrowheads="1" noChangeShapeType="1" noTextEdit="1"/>
        </xdr:cNvSpPr>
      </xdr:nvSpPr>
      <xdr:spPr bwMode="auto">
        <a:xfrm>
          <a:off x="147237450" y="57150"/>
          <a:ext cx="847725" cy="3048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moveTo>
                <a:pt x="0" y="21600"/>
              </a:moveTo>
              <a:lnTo>
                <a:pt x="21600" y="21600"/>
              </a:lnTo>
            </a:path>
          </a:pathLst>
        </a:custGeom>
        <a:solidFill>
          <a:srgbClr val="B2B2B2">
            <a:alpha val="50195"/>
          </a:srgbClr>
        </a:solidFill>
        <a:ln w="12700">
          <a:solidFill>
            <a:srgbClr val="3333CC"/>
          </a:solidFill>
          <a:round/>
          <a:headEnd/>
          <a:tailEnd/>
        </a:ln>
        <a:effectLst>
          <a:outerShdw dist="45791" dir="2021404" algn="ctr" rotWithShape="0">
            <a:srgbClr val="9999FF"/>
          </a:outerShdw>
        </a:effectLst>
      </xdr:spPr>
    </xdr:sp>
    <xdr:clientData/>
  </xdr:twoCellAnchor>
  <xdr:twoCellAnchor>
    <xdr:from>
      <xdr:col>11</xdr:col>
      <xdr:colOff>123825</xdr:colOff>
      <xdr:row>67</xdr:row>
      <xdr:rowOff>66675</xdr:rowOff>
    </xdr:from>
    <xdr:to>
      <xdr:col>15</xdr:col>
      <xdr:colOff>295275</xdr:colOff>
      <xdr:row>67</xdr:row>
      <xdr:rowOff>371475</xdr:rowOff>
    </xdr:to>
    <xdr:sp macro="" textlink="">
      <xdr:nvSpPr>
        <xdr:cNvPr id="1353" name="WordArt 17"/>
        <xdr:cNvSpPr>
          <a:spLocks noChangeArrowheads="1" noChangeShapeType="1" noTextEdit="1"/>
        </xdr:cNvSpPr>
      </xdr:nvSpPr>
      <xdr:spPr bwMode="auto">
        <a:xfrm>
          <a:off x="145875375" y="24212550"/>
          <a:ext cx="2286000" cy="3048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moveTo>
                <a:pt x="0" y="21600"/>
              </a:moveTo>
              <a:lnTo>
                <a:pt x="21600" y="21600"/>
              </a:lnTo>
            </a:path>
          </a:pathLst>
        </a:custGeom>
        <a:solidFill>
          <a:srgbClr val="B2B2B2">
            <a:alpha val="50195"/>
          </a:srgbClr>
        </a:solidFill>
        <a:ln w="12700">
          <a:solidFill>
            <a:srgbClr val="3333CC"/>
          </a:solidFill>
          <a:round/>
          <a:headEnd/>
          <a:tailEnd/>
        </a:ln>
        <a:effectLst>
          <a:outerShdw dist="45791" dir="2021404" algn="ctr" rotWithShape="0">
            <a:srgbClr val="9999FF"/>
          </a:outerShdw>
        </a:effectLst>
      </xdr:spPr>
    </xdr:sp>
    <xdr:clientData/>
  </xdr:twoCellAnchor>
  <xdr:twoCellAnchor>
    <xdr:from>
      <xdr:col>11</xdr:col>
      <xdr:colOff>9525</xdr:colOff>
      <xdr:row>0</xdr:row>
      <xdr:rowOff>0</xdr:rowOff>
    </xdr:from>
    <xdr:to>
      <xdr:col>16</xdr:col>
      <xdr:colOff>9525</xdr:colOff>
      <xdr:row>1</xdr:row>
      <xdr:rowOff>0</xdr:rowOff>
    </xdr:to>
    <xdr:sp macro="" textlink="">
      <xdr:nvSpPr>
        <xdr:cNvPr id="1354" name="Rectangle 18"/>
        <xdr:cNvSpPr>
          <a:spLocks noChangeArrowheads="1"/>
        </xdr:cNvSpPr>
      </xdr:nvSpPr>
      <xdr:spPr bwMode="auto">
        <a:xfrm>
          <a:off x="145722975" y="0"/>
          <a:ext cx="2552700" cy="4381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67</xdr:row>
      <xdr:rowOff>19050</xdr:rowOff>
    </xdr:from>
    <xdr:to>
      <xdr:col>16</xdr:col>
      <xdr:colOff>0</xdr:colOff>
      <xdr:row>68</xdr:row>
      <xdr:rowOff>19050</xdr:rowOff>
    </xdr:to>
    <xdr:sp macro="" textlink="">
      <xdr:nvSpPr>
        <xdr:cNvPr id="1355" name="Rectangle 26"/>
        <xdr:cNvSpPr>
          <a:spLocks noChangeArrowheads="1"/>
        </xdr:cNvSpPr>
      </xdr:nvSpPr>
      <xdr:spPr bwMode="auto">
        <a:xfrm>
          <a:off x="145732500" y="24164925"/>
          <a:ext cx="2552700" cy="4381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74"/>
  <sheetViews>
    <sheetView rightToLeft="1" tabSelected="1" zoomScale="70" zoomScaleNormal="70" workbookViewId="0">
      <selection activeCell="N7" sqref="N7"/>
    </sheetView>
  </sheetViews>
  <sheetFormatPr defaultRowHeight="12.75"/>
  <cols>
    <col min="1" max="1" width="5.85546875" style="1" customWidth="1"/>
    <col min="2" max="2" width="25.5703125" customWidth="1"/>
    <col min="3" max="3" width="5.28515625" style="1" customWidth="1"/>
    <col min="4" max="4" width="10.5703125" style="1" bestFit="1" customWidth="1"/>
    <col min="5" max="5" width="8" style="1" bestFit="1" customWidth="1"/>
    <col min="6" max="6" width="10.28515625" style="1" hidden="1" customWidth="1"/>
    <col min="7" max="7" width="8" style="1" hidden="1" customWidth="1"/>
    <col min="8" max="9" width="9.42578125" style="1" customWidth="1"/>
    <col min="10" max="10" width="10.85546875" style="1" customWidth="1"/>
    <col min="11" max="11" width="10.28515625" style="1" customWidth="1"/>
    <col min="12" max="12" width="9.7109375" style="1" customWidth="1"/>
    <col min="13" max="13" width="12.5703125" style="1" customWidth="1"/>
    <col min="14" max="14" width="6.85546875" style="1" customWidth="1"/>
    <col min="15" max="15" width="9.42578125" style="1" bestFit="1" customWidth="1"/>
    <col min="16" max="16" width="6.5703125" style="1" bestFit="1" customWidth="1"/>
    <col min="17" max="17" width="8.140625" style="1" bestFit="1" customWidth="1"/>
    <col min="18" max="18" width="9.140625" style="1"/>
    <col min="19" max="19" width="8.28515625" style="1" customWidth="1"/>
    <col min="20" max="20" width="9.28515625" style="1" customWidth="1"/>
    <col min="21" max="21" width="7.5703125" style="1" customWidth="1"/>
    <col min="22" max="22" width="7.85546875" style="1" hidden="1" customWidth="1"/>
    <col min="23" max="23" width="9.85546875" style="1" hidden="1" customWidth="1"/>
    <col min="24" max="24" width="10.140625" style="1" hidden="1" customWidth="1"/>
    <col min="25" max="25" width="11.7109375" style="1" customWidth="1"/>
    <col min="26" max="26" width="10.42578125" style="1" customWidth="1"/>
    <col min="27" max="27" width="11" style="1" customWidth="1"/>
    <col min="28" max="28" width="16.42578125" customWidth="1"/>
  </cols>
  <sheetData>
    <row r="1" spans="1:28" ht="35.1" customHeight="1" thickTop="1" thickBot="1">
      <c r="L1" s="62" t="s">
        <v>84</v>
      </c>
      <c r="M1" s="63"/>
      <c r="N1" s="63"/>
      <c r="O1" s="63"/>
      <c r="P1" s="64"/>
    </row>
    <row r="2" spans="1:28" ht="14.25" customHeight="1" thickTop="1" thickBot="1">
      <c r="L2" s="9"/>
      <c r="M2" s="9"/>
      <c r="N2" s="9"/>
      <c r="O2" s="9"/>
      <c r="P2" s="9"/>
    </row>
    <row r="3" spans="1:28" ht="24.75" customHeight="1" thickTop="1">
      <c r="A3" s="81" t="s">
        <v>0</v>
      </c>
      <c r="B3" s="68" t="s">
        <v>18</v>
      </c>
      <c r="C3" s="68" t="s">
        <v>23</v>
      </c>
      <c r="D3" s="65" t="s">
        <v>19</v>
      </c>
      <c r="E3" s="66"/>
      <c r="F3" s="66"/>
      <c r="G3" s="66"/>
      <c r="H3" s="66"/>
      <c r="I3" s="66"/>
      <c r="J3" s="66"/>
      <c r="K3" s="66"/>
      <c r="L3" s="67"/>
      <c r="M3" s="68" t="s">
        <v>8</v>
      </c>
      <c r="N3" s="61"/>
      <c r="O3" s="65" t="s">
        <v>20</v>
      </c>
      <c r="P3" s="66"/>
      <c r="Q3" s="66"/>
      <c r="R3" s="66"/>
      <c r="S3" s="66"/>
      <c r="T3" s="66"/>
      <c r="U3" s="66"/>
      <c r="V3" s="66"/>
      <c r="W3" s="66"/>
      <c r="X3" s="66"/>
      <c r="Y3" s="67"/>
      <c r="Z3" s="72" t="s">
        <v>14</v>
      </c>
      <c r="AA3" s="68" t="s">
        <v>15</v>
      </c>
      <c r="AB3" s="70" t="s">
        <v>16</v>
      </c>
    </row>
    <row r="4" spans="1:28" ht="71.25" customHeight="1" thickBot="1">
      <c r="A4" s="82"/>
      <c r="B4" s="69"/>
      <c r="C4" s="69"/>
      <c r="D4" s="10" t="s">
        <v>1</v>
      </c>
      <c r="E4" s="10" t="s">
        <v>75</v>
      </c>
      <c r="F4" s="26" t="s">
        <v>1</v>
      </c>
      <c r="G4" s="26" t="s">
        <v>2</v>
      </c>
      <c r="H4" s="10" t="s">
        <v>3</v>
      </c>
      <c r="I4" s="10" t="s">
        <v>4</v>
      </c>
      <c r="J4" s="10" t="s">
        <v>5</v>
      </c>
      <c r="K4" s="10" t="s">
        <v>6</v>
      </c>
      <c r="L4" s="10" t="s">
        <v>7</v>
      </c>
      <c r="M4" s="69"/>
      <c r="N4" s="58" t="s">
        <v>90</v>
      </c>
      <c r="O4" s="10" t="s">
        <v>9</v>
      </c>
      <c r="P4" s="10" t="s">
        <v>31</v>
      </c>
      <c r="Q4" s="10" t="s">
        <v>13</v>
      </c>
      <c r="R4" s="43" t="s">
        <v>11</v>
      </c>
      <c r="S4" s="10" t="s">
        <v>10</v>
      </c>
      <c r="T4" s="41" t="s">
        <v>12</v>
      </c>
      <c r="U4" s="51" t="s">
        <v>21</v>
      </c>
      <c r="V4" s="10" t="s">
        <v>24</v>
      </c>
      <c r="W4" s="15" t="s">
        <v>25</v>
      </c>
      <c r="X4" s="11" t="s">
        <v>33</v>
      </c>
      <c r="Y4" s="11" t="s">
        <v>34</v>
      </c>
      <c r="Z4" s="73"/>
      <c r="AA4" s="69"/>
      <c r="AB4" s="71"/>
    </row>
    <row r="5" spans="1:28" ht="27.95" customHeight="1" thickTop="1" thickBot="1">
      <c r="A5" s="21">
        <v>1</v>
      </c>
      <c r="B5" s="27" t="s">
        <v>46</v>
      </c>
      <c r="C5" s="12">
        <v>0</v>
      </c>
      <c r="D5" s="6">
        <v>6000</v>
      </c>
      <c r="E5" s="6">
        <v>200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f>F5*26%</f>
        <v>0</v>
      </c>
      <c r="L5" s="6">
        <f>G5*24%</f>
        <v>0</v>
      </c>
      <c r="M5" s="6">
        <f>D5+E5+H5+I5+J5</f>
        <v>6200</v>
      </c>
      <c r="N5" s="6">
        <v>1</v>
      </c>
      <c r="O5" s="6">
        <f>F5*14%</f>
        <v>0</v>
      </c>
      <c r="P5" s="6">
        <f>G5*11%</f>
        <v>0</v>
      </c>
      <c r="Q5" s="6">
        <f>F5*1%</f>
        <v>0</v>
      </c>
      <c r="R5" s="44">
        <v>0</v>
      </c>
      <c r="S5" s="6">
        <v>0</v>
      </c>
      <c r="T5" s="42">
        <f>(D5/30)*N5</f>
        <v>200</v>
      </c>
      <c r="U5" s="52">
        <v>0</v>
      </c>
      <c r="V5" s="6">
        <f>M5-H5-I5-T5-S5-Q5-P5-O5</f>
        <v>6000</v>
      </c>
      <c r="W5" s="18">
        <f>IF(V5*12-9000&gt;1,V5*12-9000,0)</f>
        <v>63000</v>
      </c>
      <c r="X5" s="18">
        <f>IF(W5&lt;=20000,W5*10%,IF(W5&lt;=60000,20000*10%+(W5-20000)*15%,20000*10%+40000*15%+(W5-20000-40000)*20%))</f>
        <v>8600</v>
      </c>
      <c r="Y5" s="6">
        <v>0</v>
      </c>
      <c r="Z5" s="6">
        <f>O5+P5+Q5+R5+S5+T5+U5+Y5</f>
        <v>200</v>
      </c>
      <c r="AA5" s="6">
        <f>M5-Z5</f>
        <v>6000</v>
      </c>
      <c r="AB5" s="3"/>
    </row>
    <row r="6" spans="1:28" ht="27.95" customHeight="1" thickTop="1" thickBot="1">
      <c r="A6" s="22">
        <v>2</v>
      </c>
      <c r="B6" s="28" t="s">
        <v>47</v>
      </c>
      <c r="C6" s="13">
        <v>0</v>
      </c>
      <c r="D6" s="7">
        <v>5500</v>
      </c>
      <c r="E6" s="7">
        <v>200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f>F6*26%</f>
        <v>0</v>
      </c>
      <c r="L6" s="7">
        <f>G6*24%</f>
        <v>0</v>
      </c>
      <c r="M6" s="7">
        <f>D6+E6+H6+I6+J6</f>
        <v>5700</v>
      </c>
      <c r="N6" s="7">
        <v>2</v>
      </c>
      <c r="O6" s="7">
        <f>F6*14%</f>
        <v>0</v>
      </c>
      <c r="P6" s="7">
        <f>G6*11%</f>
        <v>0</v>
      </c>
      <c r="Q6" s="7">
        <f>F6*1%</f>
        <v>0</v>
      </c>
      <c r="R6" s="45">
        <v>0</v>
      </c>
      <c r="S6" s="7">
        <v>0</v>
      </c>
      <c r="T6" s="42">
        <f t="shared" ref="T6:T64" si="0">(D6/30)*N6</f>
        <v>366.66666666666669</v>
      </c>
      <c r="U6" s="53">
        <v>0</v>
      </c>
      <c r="V6" s="7">
        <f>M6-H6-I6-T6-S6-Q6-P6-O6</f>
        <v>5333.333333333333</v>
      </c>
      <c r="W6" s="19">
        <f>IF(V6*12-9000&gt;1,V6*12-9000,0)</f>
        <v>55000</v>
      </c>
      <c r="X6" s="19">
        <f>IF(W6&lt;=20000,W6*10%,IF(W6&lt;=60000,20000*10%+(W6-20000)*15%,20000*10%+40000*15%+(W6-20000-40000)*20%))</f>
        <v>7250</v>
      </c>
      <c r="Y6" s="7">
        <v>0</v>
      </c>
      <c r="Z6" s="7">
        <f t="shared" ref="Z6:Z22" si="1">Y6+T6+R6+Q6+U6+S6+P6+O6</f>
        <v>366.66666666666669</v>
      </c>
      <c r="AA6" s="7">
        <f>M6-Z6</f>
        <v>5333.333333333333</v>
      </c>
      <c r="AB6" s="4"/>
    </row>
    <row r="7" spans="1:28" ht="27.95" customHeight="1" thickTop="1" thickBot="1">
      <c r="A7" s="22">
        <v>3</v>
      </c>
      <c r="B7" s="28" t="s">
        <v>48</v>
      </c>
      <c r="C7" s="13">
        <v>0</v>
      </c>
      <c r="D7" s="7">
        <v>5000</v>
      </c>
      <c r="E7" s="7">
        <v>200</v>
      </c>
      <c r="F7" s="30">
        <v>0</v>
      </c>
      <c r="G7" s="30">
        <v>0</v>
      </c>
      <c r="H7" s="7">
        <v>0</v>
      </c>
      <c r="I7" s="7">
        <v>0</v>
      </c>
      <c r="J7" s="7">
        <v>0</v>
      </c>
      <c r="K7" s="7">
        <f>F7*26%</f>
        <v>0</v>
      </c>
      <c r="L7" s="7">
        <f>G7*24%</f>
        <v>0</v>
      </c>
      <c r="M7" s="7">
        <f>D7+E7+H7+I7+J7</f>
        <v>5200</v>
      </c>
      <c r="N7" s="7"/>
      <c r="O7" s="7">
        <f>F7*14%</f>
        <v>0</v>
      </c>
      <c r="P7" s="7">
        <f>G7*11%</f>
        <v>0</v>
      </c>
      <c r="Q7" s="7">
        <f>F7*1%</f>
        <v>0</v>
      </c>
      <c r="R7" s="48">
        <v>0</v>
      </c>
      <c r="S7" s="7">
        <v>0</v>
      </c>
      <c r="T7" s="42">
        <f t="shared" si="0"/>
        <v>0</v>
      </c>
      <c r="U7" s="53">
        <v>0</v>
      </c>
      <c r="V7" s="7">
        <f>M7-H7-I7-T7-S7-Q7-P7-O7</f>
        <v>5200</v>
      </c>
      <c r="W7" s="19">
        <f>IF(V7*12-9000&gt;1,V7*12-9000,0)</f>
        <v>53400</v>
      </c>
      <c r="X7" s="19">
        <f>IF(W7&lt;=20000,W7*10%,IF(W7&lt;=60000,20000*10%+(W7-20000)*15%,20000*10%+40000*15%+(W7-20000-40000)*20%))</f>
        <v>7010</v>
      </c>
      <c r="Y7" s="7">
        <v>0</v>
      </c>
      <c r="Z7" s="7">
        <f t="shared" si="1"/>
        <v>0</v>
      </c>
      <c r="AA7" s="7">
        <f>M7-Z7</f>
        <v>5200</v>
      </c>
      <c r="AB7" s="4"/>
    </row>
    <row r="8" spans="1:28" ht="27.95" customHeight="1" thickTop="1" thickBot="1">
      <c r="A8" s="22">
        <v>4</v>
      </c>
      <c r="B8" s="28" t="s">
        <v>49</v>
      </c>
      <c r="C8" s="13">
        <v>0</v>
      </c>
      <c r="D8" s="7">
        <v>4250</v>
      </c>
      <c r="E8" s="7">
        <v>200</v>
      </c>
      <c r="F8" s="30">
        <v>0</v>
      </c>
      <c r="G8" s="30">
        <v>0</v>
      </c>
      <c r="H8" s="7">
        <v>0</v>
      </c>
      <c r="I8" s="7">
        <v>0</v>
      </c>
      <c r="J8" s="7">
        <v>0</v>
      </c>
      <c r="K8" s="7">
        <f>F8*26%</f>
        <v>0</v>
      </c>
      <c r="L8" s="7">
        <f>G8*24%</f>
        <v>0</v>
      </c>
      <c r="M8" s="7">
        <f>D8+E8+H8+I8+J8</f>
        <v>4450</v>
      </c>
      <c r="N8" s="7"/>
      <c r="O8" s="7">
        <f>F8*14%</f>
        <v>0</v>
      </c>
      <c r="P8" s="7">
        <f>G8*11%</f>
        <v>0</v>
      </c>
      <c r="Q8" s="7">
        <f>F8*1%</f>
        <v>0</v>
      </c>
      <c r="R8" s="45">
        <v>0</v>
      </c>
      <c r="S8" s="7">
        <v>0</v>
      </c>
      <c r="T8" s="42">
        <f t="shared" si="0"/>
        <v>0</v>
      </c>
      <c r="U8" s="53">
        <v>0</v>
      </c>
      <c r="V8" s="7">
        <f>M8-H8-I8-T8-S8-Q8-P8-O8</f>
        <v>4450</v>
      </c>
      <c r="W8" s="19">
        <f>IF(V8*12-9000&gt;1,V8*12-9000,0)</f>
        <v>44400</v>
      </c>
      <c r="X8" s="19">
        <f>IF(W8&lt;=20000,W8*10%,IF(W8&lt;=60000,20000*10%+(W8-20000)*15%,20000*10%+40000*15%+(W8-20000-40000)*20%))</f>
        <v>5660</v>
      </c>
      <c r="Y8" s="7">
        <v>0</v>
      </c>
      <c r="Z8" s="7">
        <f t="shared" si="1"/>
        <v>0</v>
      </c>
      <c r="AA8" s="7">
        <f>M8-Z8</f>
        <v>4450</v>
      </c>
      <c r="AB8" s="4"/>
    </row>
    <row r="9" spans="1:28" ht="27.95" customHeight="1" thickTop="1" thickBot="1">
      <c r="A9" s="22">
        <v>5</v>
      </c>
      <c r="B9" s="28" t="s">
        <v>42</v>
      </c>
      <c r="C9" s="13">
        <v>0</v>
      </c>
      <c r="D9" s="7">
        <v>5000</v>
      </c>
      <c r="E9" s="7">
        <v>200</v>
      </c>
      <c r="F9" s="30">
        <v>0</v>
      </c>
      <c r="G9" s="30">
        <v>0</v>
      </c>
      <c r="H9" s="7">
        <v>0</v>
      </c>
      <c r="I9" s="7">
        <v>0</v>
      </c>
      <c r="J9" s="7">
        <v>0</v>
      </c>
      <c r="K9" s="7">
        <f>F9*26%</f>
        <v>0</v>
      </c>
      <c r="L9" s="7">
        <f>G9*24%</f>
        <v>0</v>
      </c>
      <c r="M9" s="7">
        <f>D9+E9+H9+I9+J9</f>
        <v>5200</v>
      </c>
      <c r="N9" s="7"/>
      <c r="O9" s="7">
        <f>F9*14%</f>
        <v>0</v>
      </c>
      <c r="P9" s="7">
        <f>G9*11%</f>
        <v>0</v>
      </c>
      <c r="Q9" s="7">
        <f>F9*1%</f>
        <v>0</v>
      </c>
      <c r="R9" s="45">
        <v>0</v>
      </c>
      <c r="S9" s="7">
        <v>0</v>
      </c>
      <c r="T9" s="42">
        <f t="shared" si="0"/>
        <v>0</v>
      </c>
      <c r="U9" s="53">
        <v>0</v>
      </c>
      <c r="V9" s="7">
        <f>M9-H9-I9-T9-S9-Q9-P9-O9</f>
        <v>5200</v>
      </c>
      <c r="W9" s="19">
        <f>IF(V9*12-9000&gt;1,V9*12-9000,0)</f>
        <v>53400</v>
      </c>
      <c r="X9" s="19">
        <f>IF(W9&lt;=20000,W9*10%,IF(W9&lt;=60000,20000*10%+(W9-20000)*15%,20000*10%+40000*15%+(W9-20000-40000)*20%))</f>
        <v>7010</v>
      </c>
      <c r="Y9" s="7">
        <v>0</v>
      </c>
      <c r="Z9" s="7">
        <f t="shared" si="1"/>
        <v>0</v>
      </c>
      <c r="AA9" s="7">
        <f>M9-Z9</f>
        <v>5200</v>
      </c>
      <c r="AB9" s="4"/>
    </row>
    <row r="10" spans="1:28" ht="27.95" customHeight="1" thickTop="1" thickBot="1">
      <c r="A10" s="22">
        <v>6</v>
      </c>
      <c r="B10" s="28" t="s">
        <v>50</v>
      </c>
      <c r="C10" s="13">
        <v>0</v>
      </c>
      <c r="D10" s="7">
        <v>5000</v>
      </c>
      <c r="E10" s="7">
        <v>200</v>
      </c>
      <c r="F10" s="30">
        <v>0</v>
      </c>
      <c r="G10" s="30">
        <v>0</v>
      </c>
      <c r="H10" s="7">
        <v>0</v>
      </c>
      <c r="I10" s="7">
        <v>0</v>
      </c>
      <c r="J10" s="7">
        <v>0</v>
      </c>
      <c r="K10" s="7">
        <f t="shared" ref="K10:K22" si="2">F10*26%</f>
        <v>0</v>
      </c>
      <c r="L10" s="7">
        <f t="shared" ref="L10:L22" si="3">G10*24%</f>
        <v>0</v>
      </c>
      <c r="M10" s="7">
        <f t="shared" ref="M10:M22" si="4">D10+E10+H10+I10+J10</f>
        <v>5200</v>
      </c>
      <c r="N10" s="7"/>
      <c r="O10" s="7">
        <f t="shared" ref="O10:O22" si="5">F10*14%</f>
        <v>0</v>
      </c>
      <c r="P10" s="7">
        <f t="shared" ref="P10:P22" si="6">G10*11%</f>
        <v>0</v>
      </c>
      <c r="Q10" s="7">
        <f t="shared" ref="Q10:Q22" si="7">F10*1%</f>
        <v>0</v>
      </c>
      <c r="R10" s="45">
        <v>0</v>
      </c>
      <c r="S10" s="7">
        <v>0</v>
      </c>
      <c r="T10" s="42">
        <f t="shared" si="0"/>
        <v>0</v>
      </c>
      <c r="U10" s="53">
        <v>0</v>
      </c>
      <c r="V10" s="7">
        <f t="shared" ref="V10:V22" si="8">M10-H10-I10-T10-S10-Q10-P10-O10</f>
        <v>5200</v>
      </c>
      <c r="W10" s="19">
        <f t="shared" ref="W10:W22" si="9">IF(V10*12-9000&gt;1,V10*12-9000,0)</f>
        <v>53400</v>
      </c>
      <c r="X10" s="19">
        <f t="shared" ref="X10:X22" si="10">IF(W10&lt;=20000,W10*10%,IF(W10&lt;=60000,20000*10%+(W10-20000)*15%,20000*10%+40000*15%+(W10-20000-40000)*20%))</f>
        <v>7010</v>
      </c>
      <c r="Y10" s="7">
        <v>0</v>
      </c>
      <c r="Z10" s="7">
        <f t="shared" si="1"/>
        <v>0</v>
      </c>
      <c r="AA10" s="7">
        <f t="shared" ref="AA10:AA22" si="11">M10-Z10</f>
        <v>5200</v>
      </c>
      <c r="AB10" s="4"/>
    </row>
    <row r="11" spans="1:28" ht="27.95" customHeight="1" thickTop="1" thickBot="1">
      <c r="A11" s="22">
        <v>7</v>
      </c>
      <c r="B11" s="28" t="s">
        <v>51</v>
      </c>
      <c r="C11" s="13">
        <v>0</v>
      </c>
      <c r="D11" s="7">
        <v>4000</v>
      </c>
      <c r="E11" s="7">
        <v>200</v>
      </c>
      <c r="F11" s="30">
        <v>0</v>
      </c>
      <c r="G11" s="30">
        <v>0</v>
      </c>
      <c r="H11" s="7">
        <v>0</v>
      </c>
      <c r="I11" s="7">
        <v>0</v>
      </c>
      <c r="J11" s="7">
        <v>0</v>
      </c>
      <c r="K11" s="7">
        <f t="shared" si="2"/>
        <v>0</v>
      </c>
      <c r="L11" s="7">
        <f t="shared" si="3"/>
        <v>0</v>
      </c>
      <c r="M11" s="7">
        <f t="shared" si="4"/>
        <v>4200</v>
      </c>
      <c r="N11" s="7"/>
      <c r="O11" s="7">
        <f t="shared" si="5"/>
        <v>0</v>
      </c>
      <c r="P11" s="7">
        <f t="shared" si="6"/>
        <v>0</v>
      </c>
      <c r="Q11" s="7">
        <f t="shared" si="7"/>
        <v>0</v>
      </c>
      <c r="R11" s="45">
        <v>0</v>
      </c>
      <c r="S11" s="7">
        <v>0</v>
      </c>
      <c r="T11" s="42">
        <f t="shared" si="0"/>
        <v>0</v>
      </c>
      <c r="U11" s="53">
        <v>0</v>
      </c>
      <c r="V11" s="7">
        <f t="shared" si="8"/>
        <v>4200</v>
      </c>
      <c r="W11" s="19">
        <f t="shared" si="9"/>
        <v>41400</v>
      </c>
      <c r="X11" s="19">
        <f t="shared" si="10"/>
        <v>5210</v>
      </c>
      <c r="Y11" s="7">
        <v>0</v>
      </c>
      <c r="Z11" s="7">
        <f t="shared" si="1"/>
        <v>0</v>
      </c>
      <c r="AA11" s="7">
        <f t="shared" si="11"/>
        <v>4200</v>
      </c>
      <c r="AB11" s="4"/>
    </row>
    <row r="12" spans="1:28" ht="27.95" customHeight="1" thickTop="1" thickBot="1">
      <c r="A12" s="22">
        <v>8</v>
      </c>
      <c r="B12" s="28" t="s">
        <v>43</v>
      </c>
      <c r="C12" s="13">
        <v>0</v>
      </c>
      <c r="D12" s="7">
        <v>3400</v>
      </c>
      <c r="E12" s="7">
        <v>0</v>
      </c>
      <c r="F12" s="30">
        <v>0</v>
      </c>
      <c r="G12" s="30">
        <v>0</v>
      </c>
      <c r="H12" s="7">
        <v>0</v>
      </c>
      <c r="I12" s="7">
        <v>0</v>
      </c>
      <c r="J12" s="7">
        <v>0</v>
      </c>
      <c r="K12" s="7">
        <f t="shared" si="2"/>
        <v>0</v>
      </c>
      <c r="L12" s="7">
        <f t="shared" si="3"/>
        <v>0</v>
      </c>
      <c r="M12" s="7">
        <f t="shared" si="4"/>
        <v>3400</v>
      </c>
      <c r="N12" s="7"/>
      <c r="O12" s="7">
        <f t="shared" si="5"/>
        <v>0</v>
      </c>
      <c r="P12" s="7">
        <f t="shared" si="6"/>
        <v>0</v>
      </c>
      <c r="Q12" s="7">
        <f t="shared" si="7"/>
        <v>0</v>
      </c>
      <c r="R12" s="45">
        <v>0</v>
      </c>
      <c r="S12" s="7">
        <v>0</v>
      </c>
      <c r="T12" s="42">
        <f t="shared" si="0"/>
        <v>0</v>
      </c>
      <c r="U12" s="53">
        <v>0</v>
      </c>
      <c r="V12" s="7">
        <f t="shared" si="8"/>
        <v>3400</v>
      </c>
      <c r="W12" s="19">
        <f t="shared" si="9"/>
        <v>31800</v>
      </c>
      <c r="X12" s="19">
        <f t="shared" si="10"/>
        <v>3770</v>
      </c>
      <c r="Y12" s="7">
        <v>0</v>
      </c>
      <c r="Z12" s="7">
        <f t="shared" si="1"/>
        <v>0</v>
      </c>
      <c r="AA12" s="7">
        <f t="shared" si="11"/>
        <v>3400</v>
      </c>
      <c r="AB12" s="4"/>
    </row>
    <row r="13" spans="1:28" ht="27.95" customHeight="1" thickTop="1" thickBot="1">
      <c r="A13" s="22">
        <v>9</v>
      </c>
      <c r="B13" s="28" t="s">
        <v>89</v>
      </c>
      <c r="C13" s="13">
        <v>0</v>
      </c>
      <c r="D13" s="7">
        <v>3700</v>
      </c>
      <c r="E13" s="7">
        <v>200</v>
      </c>
      <c r="F13" s="30">
        <v>0</v>
      </c>
      <c r="G13" s="30">
        <v>0</v>
      </c>
      <c r="H13" s="7">
        <v>0</v>
      </c>
      <c r="I13" s="7">
        <v>0</v>
      </c>
      <c r="J13" s="7">
        <v>0</v>
      </c>
      <c r="K13" s="7">
        <f t="shared" si="2"/>
        <v>0</v>
      </c>
      <c r="L13" s="7">
        <f t="shared" si="3"/>
        <v>0</v>
      </c>
      <c r="M13" s="7">
        <f t="shared" si="4"/>
        <v>3900</v>
      </c>
      <c r="N13" s="7"/>
      <c r="O13" s="7">
        <f t="shared" si="5"/>
        <v>0</v>
      </c>
      <c r="P13" s="7">
        <f t="shared" si="6"/>
        <v>0</v>
      </c>
      <c r="Q13" s="7">
        <f t="shared" si="7"/>
        <v>0</v>
      </c>
      <c r="R13" s="45">
        <v>0</v>
      </c>
      <c r="S13" s="7">
        <v>0</v>
      </c>
      <c r="T13" s="42">
        <f t="shared" si="0"/>
        <v>0</v>
      </c>
      <c r="U13" s="53">
        <v>0</v>
      </c>
      <c r="V13" s="7">
        <f t="shared" si="8"/>
        <v>3900</v>
      </c>
      <c r="W13" s="19">
        <f t="shared" si="9"/>
        <v>37800</v>
      </c>
      <c r="X13" s="19">
        <f t="shared" si="10"/>
        <v>4670</v>
      </c>
      <c r="Y13" s="7">
        <v>0</v>
      </c>
      <c r="Z13" s="7">
        <f t="shared" si="1"/>
        <v>0</v>
      </c>
      <c r="AA13" s="7">
        <f t="shared" si="11"/>
        <v>3900</v>
      </c>
      <c r="AB13" s="4"/>
    </row>
    <row r="14" spans="1:28" ht="27.95" customHeight="1" thickTop="1" thickBot="1">
      <c r="A14" s="22">
        <v>10</v>
      </c>
      <c r="B14" s="28" t="s">
        <v>52</v>
      </c>
      <c r="C14" s="13">
        <v>0</v>
      </c>
      <c r="D14" s="7">
        <v>3300</v>
      </c>
      <c r="E14" s="7">
        <v>200</v>
      </c>
      <c r="F14" s="30">
        <v>0</v>
      </c>
      <c r="G14" s="30">
        <v>0</v>
      </c>
      <c r="H14" s="7">
        <v>0</v>
      </c>
      <c r="I14" s="7">
        <v>0</v>
      </c>
      <c r="J14" s="7">
        <v>0</v>
      </c>
      <c r="K14" s="7">
        <f t="shared" si="2"/>
        <v>0</v>
      </c>
      <c r="L14" s="7">
        <f t="shared" si="3"/>
        <v>0</v>
      </c>
      <c r="M14" s="7">
        <f t="shared" si="4"/>
        <v>3500</v>
      </c>
      <c r="N14" s="7"/>
      <c r="O14" s="7">
        <f t="shared" si="5"/>
        <v>0</v>
      </c>
      <c r="P14" s="7">
        <f t="shared" si="6"/>
        <v>0</v>
      </c>
      <c r="Q14" s="7">
        <f t="shared" si="7"/>
        <v>0</v>
      </c>
      <c r="R14" s="48">
        <v>0</v>
      </c>
      <c r="S14" s="7">
        <v>0</v>
      </c>
      <c r="T14" s="42">
        <f t="shared" si="0"/>
        <v>0</v>
      </c>
      <c r="U14" s="54">
        <v>0</v>
      </c>
      <c r="V14" s="7">
        <f t="shared" si="8"/>
        <v>3500</v>
      </c>
      <c r="W14" s="19">
        <f t="shared" si="9"/>
        <v>33000</v>
      </c>
      <c r="X14" s="19">
        <f t="shared" si="10"/>
        <v>3950</v>
      </c>
      <c r="Y14" s="7">
        <v>0</v>
      </c>
      <c r="Z14" s="7">
        <f t="shared" si="1"/>
        <v>0</v>
      </c>
      <c r="AA14" s="7">
        <f t="shared" si="11"/>
        <v>3500</v>
      </c>
      <c r="AB14" s="4"/>
    </row>
    <row r="15" spans="1:28" ht="27.95" customHeight="1" thickTop="1" thickBot="1">
      <c r="A15" s="22">
        <v>11</v>
      </c>
      <c r="B15" s="28" t="s">
        <v>53</v>
      </c>
      <c r="C15" s="13">
        <v>0</v>
      </c>
      <c r="D15" s="7">
        <v>3000</v>
      </c>
      <c r="E15" s="7">
        <v>200</v>
      </c>
      <c r="F15" s="30">
        <v>0</v>
      </c>
      <c r="G15" s="30">
        <v>0</v>
      </c>
      <c r="H15" s="7">
        <v>0</v>
      </c>
      <c r="I15" s="7">
        <v>0</v>
      </c>
      <c r="J15" s="7">
        <v>0</v>
      </c>
      <c r="K15" s="7">
        <f t="shared" si="2"/>
        <v>0</v>
      </c>
      <c r="L15" s="7">
        <f t="shared" si="3"/>
        <v>0</v>
      </c>
      <c r="M15" s="7">
        <f t="shared" si="4"/>
        <v>3200</v>
      </c>
      <c r="N15" s="7"/>
      <c r="O15" s="7">
        <f t="shared" si="5"/>
        <v>0</v>
      </c>
      <c r="P15" s="7">
        <f t="shared" si="6"/>
        <v>0</v>
      </c>
      <c r="Q15" s="7">
        <f t="shared" si="7"/>
        <v>0</v>
      </c>
      <c r="R15" s="45">
        <v>0</v>
      </c>
      <c r="S15" s="7">
        <v>0</v>
      </c>
      <c r="T15" s="42">
        <f t="shared" si="0"/>
        <v>0</v>
      </c>
      <c r="U15" s="54">
        <v>0</v>
      </c>
      <c r="V15" s="7">
        <f t="shared" si="8"/>
        <v>3200</v>
      </c>
      <c r="W15" s="19">
        <f t="shared" si="9"/>
        <v>29400</v>
      </c>
      <c r="X15" s="19">
        <f t="shared" si="10"/>
        <v>3410</v>
      </c>
      <c r="Y15" s="7">
        <v>0</v>
      </c>
      <c r="Z15" s="7">
        <f t="shared" si="1"/>
        <v>0</v>
      </c>
      <c r="AA15" s="7">
        <f t="shared" si="11"/>
        <v>3200</v>
      </c>
      <c r="AB15" s="4"/>
    </row>
    <row r="16" spans="1:28" ht="27.95" customHeight="1" thickTop="1" thickBot="1">
      <c r="A16" s="22">
        <v>12</v>
      </c>
      <c r="B16" s="28" t="s">
        <v>54</v>
      </c>
      <c r="C16" s="13">
        <v>0</v>
      </c>
      <c r="D16" s="7">
        <v>3500</v>
      </c>
      <c r="E16" s="7">
        <v>200</v>
      </c>
      <c r="F16" s="30">
        <v>0</v>
      </c>
      <c r="G16" s="30">
        <v>0</v>
      </c>
      <c r="H16" s="7">
        <v>0</v>
      </c>
      <c r="I16" s="7">
        <v>0</v>
      </c>
      <c r="J16" s="7">
        <v>0</v>
      </c>
      <c r="K16" s="7">
        <f t="shared" si="2"/>
        <v>0</v>
      </c>
      <c r="L16" s="7">
        <f t="shared" si="3"/>
        <v>0</v>
      </c>
      <c r="M16" s="7">
        <f t="shared" si="4"/>
        <v>3700</v>
      </c>
      <c r="N16" s="7"/>
      <c r="O16" s="7">
        <f t="shared" si="5"/>
        <v>0</v>
      </c>
      <c r="P16" s="7">
        <f t="shared" si="6"/>
        <v>0</v>
      </c>
      <c r="Q16" s="7">
        <f t="shared" si="7"/>
        <v>0</v>
      </c>
      <c r="R16" s="45">
        <v>0</v>
      </c>
      <c r="S16" s="7">
        <v>0</v>
      </c>
      <c r="T16" s="42">
        <f t="shared" si="0"/>
        <v>0</v>
      </c>
      <c r="U16" s="54">
        <v>0</v>
      </c>
      <c r="V16" s="7">
        <f t="shared" si="8"/>
        <v>3700</v>
      </c>
      <c r="W16" s="19">
        <f t="shared" si="9"/>
        <v>35400</v>
      </c>
      <c r="X16" s="19">
        <f t="shared" si="10"/>
        <v>4310</v>
      </c>
      <c r="Y16" s="7">
        <v>0</v>
      </c>
      <c r="Z16" s="49">
        <f t="shared" si="1"/>
        <v>0</v>
      </c>
      <c r="AA16" s="7">
        <f t="shared" si="11"/>
        <v>3700</v>
      </c>
      <c r="AB16" s="4"/>
    </row>
    <row r="17" spans="1:28" ht="27.95" customHeight="1" thickTop="1" thickBot="1">
      <c r="A17" s="22">
        <v>13</v>
      </c>
      <c r="B17" s="28" t="s">
        <v>55</v>
      </c>
      <c r="C17" s="13">
        <v>0</v>
      </c>
      <c r="D17" s="7">
        <v>3500</v>
      </c>
      <c r="E17" s="7">
        <v>200</v>
      </c>
      <c r="F17" s="30">
        <v>0</v>
      </c>
      <c r="G17" s="30">
        <v>0</v>
      </c>
      <c r="H17" s="7">
        <v>0</v>
      </c>
      <c r="I17" s="7">
        <v>0</v>
      </c>
      <c r="J17" s="7">
        <v>0</v>
      </c>
      <c r="K17" s="7">
        <f t="shared" si="2"/>
        <v>0</v>
      </c>
      <c r="L17" s="7">
        <f t="shared" si="3"/>
        <v>0</v>
      </c>
      <c r="M17" s="7">
        <f t="shared" si="4"/>
        <v>3700</v>
      </c>
      <c r="N17" s="7"/>
      <c r="O17" s="7">
        <f t="shared" si="5"/>
        <v>0</v>
      </c>
      <c r="P17" s="7">
        <f t="shared" si="6"/>
        <v>0</v>
      </c>
      <c r="Q17" s="7">
        <f t="shared" si="7"/>
        <v>0</v>
      </c>
      <c r="R17" s="48">
        <v>0</v>
      </c>
      <c r="S17" s="7">
        <v>0</v>
      </c>
      <c r="T17" s="42">
        <f t="shared" si="0"/>
        <v>0</v>
      </c>
      <c r="U17" s="53">
        <v>0</v>
      </c>
      <c r="V17" s="7">
        <f t="shared" si="8"/>
        <v>3700</v>
      </c>
      <c r="W17" s="19">
        <f t="shared" si="9"/>
        <v>35400</v>
      </c>
      <c r="X17" s="19">
        <f t="shared" si="10"/>
        <v>4310</v>
      </c>
      <c r="Y17" s="7">
        <v>0</v>
      </c>
      <c r="Z17" s="7">
        <f t="shared" si="1"/>
        <v>0</v>
      </c>
      <c r="AA17" s="7">
        <f t="shared" si="11"/>
        <v>3700</v>
      </c>
      <c r="AB17" s="4"/>
    </row>
    <row r="18" spans="1:28" ht="27.95" customHeight="1" thickTop="1" thickBot="1">
      <c r="A18" s="22">
        <v>14</v>
      </c>
      <c r="B18" s="28" t="s">
        <v>58</v>
      </c>
      <c r="C18" s="13">
        <v>0</v>
      </c>
      <c r="D18" s="7">
        <v>3500</v>
      </c>
      <c r="E18" s="7">
        <v>200</v>
      </c>
      <c r="F18" s="30">
        <v>0</v>
      </c>
      <c r="G18" s="30">
        <v>0</v>
      </c>
      <c r="H18" s="7">
        <v>0</v>
      </c>
      <c r="I18" s="7">
        <v>0</v>
      </c>
      <c r="J18" s="7">
        <v>0</v>
      </c>
      <c r="K18" s="7">
        <f t="shared" si="2"/>
        <v>0</v>
      </c>
      <c r="L18" s="7">
        <f t="shared" si="3"/>
        <v>0</v>
      </c>
      <c r="M18" s="7">
        <f t="shared" si="4"/>
        <v>3700</v>
      </c>
      <c r="N18" s="7"/>
      <c r="O18" s="7">
        <f t="shared" si="5"/>
        <v>0</v>
      </c>
      <c r="P18" s="7">
        <f t="shared" si="6"/>
        <v>0</v>
      </c>
      <c r="Q18" s="7">
        <f t="shared" si="7"/>
        <v>0</v>
      </c>
      <c r="R18" s="48">
        <v>0</v>
      </c>
      <c r="S18" s="7">
        <v>0</v>
      </c>
      <c r="T18" s="42">
        <f t="shared" si="0"/>
        <v>0</v>
      </c>
      <c r="U18" s="53">
        <v>0</v>
      </c>
      <c r="V18" s="7">
        <f t="shared" si="8"/>
        <v>3700</v>
      </c>
      <c r="W18" s="19">
        <f t="shared" si="9"/>
        <v>35400</v>
      </c>
      <c r="X18" s="19">
        <f t="shared" si="10"/>
        <v>4310</v>
      </c>
      <c r="Y18" s="7">
        <v>0</v>
      </c>
      <c r="Z18" s="7">
        <f t="shared" si="1"/>
        <v>0</v>
      </c>
      <c r="AA18" s="7">
        <f t="shared" si="11"/>
        <v>3700</v>
      </c>
      <c r="AB18" s="4"/>
    </row>
    <row r="19" spans="1:28" ht="27.95" customHeight="1" thickTop="1" thickBot="1">
      <c r="A19" s="22">
        <v>15</v>
      </c>
      <c r="B19" s="28" t="s">
        <v>83</v>
      </c>
      <c r="C19" s="13">
        <v>0</v>
      </c>
      <c r="D19" s="7">
        <v>3000</v>
      </c>
      <c r="E19" s="7">
        <v>50</v>
      </c>
      <c r="F19" s="30">
        <v>0</v>
      </c>
      <c r="G19" s="30">
        <v>0</v>
      </c>
      <c r="H19" s="7">
        <v>0</v>
      </c>
      <c r="I19" s="7">
        <v>0</v>
      </c>
      <c r="J19" s="7">
        <v>0</v>
      </c>
      <c r="K19" s="7">
        <f t="shared" si="2"/>
        <v>0</v>
      </c>
      <c r="L19" s="7">
        <f t="shared" si="3"/>
        <v>0</v>
      </c>
      <c r="M19" s="7">
        <f t="shared" si="4"/>
        <v>3050</v>
      </c>
      <c r="N19" s="7"/>
      <c r="O19" s="7">
        <f t="shared" si="5"/>
        <v>0</v>
      </c>
      <c r="P19" s="7">
        <f t="shared" si="6"/>
        <v>0</v>
      </c>
      <c r="Q19" s="7">
        <f t="shared" si="7"/>
        <v>0</v>
      </c>
      <c r="R19" s="48">
        <v>0</v>
      </c>
      <c r="S19" s="7">
        <v>0</v>
      </c>
      <c r="T19" s="42">
        <f t="shared" si="0"/>
        <v>0</v>
      </c>
      <c r="U19" s="53">
        <v>0</v>
      </c>
      <c r="V19" s="7">
        <f t="shared" si="8"/>
        <v>3050</v>
      </c>
      <c r="W19" s="19">
        <f t="shared" si="9"/>
        <v>27600</v>
      </c>
      <c r="X19" s="19">
        <f t="shared" si="10"/>
        <v>3140</v>
      </c>
      <c r="Y19" s="7">
        <v>0</v>
      </c>
      <c r="Z19" s="7">
        <f t="shared" si="1"/>
        <v>0</v>
      </c>
      <c r="AA19" s="7">
        <f t="shared" si="11"/>
        <v>3050</v>
      </c>
      <c r="AB19" s="4"/>
    </row>
    <row r="20" spans="1:28" ht="27.95" customHeight="1" thickTop="1" thickBot="1">
      <c r="A20" s="22">
        <v>16</v>
      </c>
      <c r="B20" s="28" t="s">
        <v>59</v>
      </c>
      <c r="C20" s="13">
        <v>0</v>
      </c>
      <c r="D20" s="7">
        <v>3500</v>
      </c>
      <c r="E20" s="7">
        <v>200</v>
      </c>
      <c r="F20" s="30">
        <v>0</v>
      </c>
      <c r="G20" s="30">
        <v>0</v>
      </c>
      <c r="H20" s="7">
        <v>0</v>
      </c>
      <c r="I20" s="7">
        <v>0</v>
      </c>
      <c r="J20" s="7">
        <v>0</v>
      </c>
      <c r="K20" s="7">
        <f t="shared" si="2"/>
        <v>0</v>
      </c>
      <c r="L20" s="7">
        <f t="shared" si="3"/>
        <v>0</v>
      </c>
      <c r="M20" s="7">
        <f t="shared" si="4"/>
        <v>3700</v>
      </c>
      <c r="N20" s="7"/>
      <c r="O20" s="7">
        <f t="shared" si="5"/>
        <v>0</v>
      </c>
      <c r="P20" s="7">
        <f t="shared" si="6"/>
        <v>0</v>
      </c>
      <c r="Q20" s="7">
        <f t="shared" si="7"/>
        <v>0</v>
      </c>
      <c r="R20" s="45">
        <v>0</v>
      </c>
      <c r="S20" s="7">
        <v>0</v>
      </c>
      <c r="T20" s="42">
        <f t="shared" si="0"/>
        <v>0</v>
      </c>
      <c r="U20" s="53">
        <v>0</v>
      </c>
      <c r="V20" s="7">
        <f t="shared" si="8"/>
        <v>3700</v>
      </c>
      <c r="W20" s="19">
        <f t="shared" si="9"/>
        <v>35400</v>
      </c>
      <c r="X20" s="19">
        <f t="shared" si="10"/>
        <v>4310</v>
      </c>
      <c r="Y20" s="7">
        <v>0</v>
      </c>
      <c r="Z20" s="7">
        <f t="shared" si="1"/>
        <v>0</v>
      </c>
      <c r="AA20" s="7">
        <f t="shared" si="11"/>
        <v>3700</v>
      </c>
      <c r="AB20" s="4"/>
    </row>
    <row r="21" spans="1:28" ht="27.95" customHeight="1" thickTop="1" thickBot="1">
      <c r="A21" s="22">
        <v>17</v>
      </c>
      <c r="B21" s="28" t="s">
        <v>56</v>
      </c>
      <c r="C21" s="13">
        <v>0</v>
      </c>
      <c r="D21" s="7">
        <v>3700</v>
      </c>
      <c r="E21" s="7">
        <v>0</v>
      </c>
      <c r="F21" s="30">
        <v>0</v>
      </c>
      <c r="G21" s="30">
        <v>0</v>
      </c>
      <c r="H21" s="7">
        <v>0</v>
      </c>
      <c r="I21" s="7">
        <v>0</v>
      </c>
      <c r="J21" s="7">
        <v>0</v>
      </c>
      <c r="K21" s="7">
        <f t="shared" si="2"/>
        <v>0</v>
      </c>
      <c r="L21" s="7">
        <f t="shared" si="3"/>
        <v>0</v>
      </c>
      <c r="M21" s="7">
        <f t="shared" si="4"/>
        <v>3700</v>
      </c>
      <c r="N21" s="7"/>
      <c r="O21" s="7">
        <f t="shared" si="5"/>
        <v>0</v>
      </c>
      <c r="P21" s="7">
        <f t="shared" si="6"/>
        <v>0</v>
      </c>
      <c r="Q21" s="7">
        <f t="shared" si="7"/>
        <v>0</v>
      </c>
      <c r="R21" s="48">
        <v>0</v>
      </c>
      <c r="S21" s="7">
        <v>0</v>
      </c>
      <c r="T21" s="42">
        <f t="shared" si="0"/>
        <v>0</v>
      </c>
      <c r="U21" s="54">
        <v>0</v>
      </c>
      <c r="V21" s="7">
        <f t="shared" si="8"/>
        <v>3700</v>
      </c>
      <c r="W21" s="19">
        <f t="shared" si="9"/>
        <v>35400</v>
      </c>
      <c r="X21" s="19">
        <f t="shared" si="10"/>
        <v>4310</v>
      </c>
      <c r="Y21" s="7">
        <v>0</v>
      </c>
      <c r="Z21" s="7">
        <f t="shared" si="1"/>
        <v>0</v>
      </c>
      <c r="AA21" s="7">
        <f t="shared" si="11"/>
        <v>3700</v>
      </c>
      <c r="AB21" s="4"/>
    </row>
    <row r="22" spans="1:28" ht="27.95" customHeight="1" thickTop="1" thickBot="1">
      <c r="A22" s="22">
        <v>18</v>
      </c>
      <c r="B22" s="28" t="s">
        <v>57</v>
      </c>
      <c r="C22" s="13">
        <v>0</v>
      </c>
      <c r="D22" s="7">
        <v>3700</v>
      </c>
      <c r="E22" s="7">
        <v>200</v>
      </c>
      <c r="F22" s="30">
        <v>0</v>
      </c>
      <c r="G22" s="30">
        <v>0</v>
      </c>
      <c r="H22" s="7">
        <v>0</v>
      </c>
      <c r="I22" s="7">
        <v>0</v>
      </c>
      <c r="J22" s="7">
        <v>0</v>
      </c>
      <c r="K22" s="7">
        <f t="shared" si="2"/>
        <v>0</v>
      </c>
      <c r="L22" s="7">
        <f t="shared" si="3"/>
        <v>0</v>
      </c>
      <c r="M22" s="7">
        <f t="shared" si="4"/>
        <v>3900</v>
      </c>
      <c r="N22" s="7"/>
      <c r="O22" s="7">
        <f t="shared" si="5"/>
        <v>0</v>
      </c>
      <c r="P22" s="7">
        <f t="shared" si="6"/>
        <v>0</v>
      </c>
      <c r="Q22" s="7">
        <f t="shared" si="7"/>
        <v>0</v>
      </c>
      <c r="R22" s="48">
        <v>0</v>
      </c>
      <c r="S22" s="7">
        <v>0</v>
      </c>
      <c r="T22" s="42">
        <f t="shared" si="0"/>
        <v>0</v>
      </c>
      <c r="U22" s="53">
        <v>0</v>
      </c>
      <c r="V22" s="7">
        <f t="shared" si="8"/>
        <v>3900</v>
      </c>
      <c r="W22" s="19">
        <f t="shared" si="9"/>
        <v>37800</v>
      </c>
      <c r="X22" s="19">
        <f t="shared" si="10"/>
        <v>4670</v>
      </c>
      <c r="Y22" s="7">
        <v>0</v>
      </c>
      <c r="Z22" s="7">
        <f t="shared" si="1"/>
        <v>0</v>
      </c>
      <c r="AA22" s="7">
        <f t="shared" si="11"/>
        <v>3900</v>
      </c>
      <c r="AB22" s="4"/>
    </row>
    <row r="23" spans="1:28" ht="27.95" customHeight="1" thickTop="1" thickBot="1">
      <c r="A23" s="38">
        <v>19</v>
      </c>
      <c r="B23" s="39" t="s">
        <v>60</v>
      </c>
      <c r="C23" s="12">
        <v>0</v>
      </c>
      <c r="D23" s="6">
        <v>0</v>
      </c>
      <c r="E23" s="6">
        <v>200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f>F23*26%</f>
        <v>0</v>
      </c>
      <c r="L23" s="6">
        <f>G23*24%</f>
        <v>0</v>
      </c>
      <c r="M23" s="6">
        <f>D23+E23+H23+I23+J23</f>
        <v>200</v>
      </c>
      <c r="N23" s="6"/>
      <c r="O23" s="6">
        <f>F23*14%</f>
        <v>0</v>
      </c>
      <c r="P23" s="6">
        <f>G23*11%</f>
        <v>0</v>
      </c>
      <c r="Q23" s="6">
        <f>F23*1%</f>
        <v>0</v>
      </c>
      <c r="R23" s="44">
        <v>0</v>
      </c>
      <c r="S23" s="6">
        <v>0</v>
      </c>
      <c r="T23" s="42">
        <f t="shared" si="0"/>
        <v>0</v>
      </c>
      <c r="U23" s="52">
        <v>0</v>
      </c>
      <c r="V23" s="6">
        <f>M23-H23-I23-T23-S23-Q23-P23-O23</f>
        <v>200</v>
      </c>
      <c r="W23" s="18">
        <f>IF(V23*12-9000&gt;1,V23*12-9000,0)</f>
        <v>0</v>
      </c>
      <c r="X23" s="18">
        <f>IF(W23&lt;=20000,W23*10%,IF(W23&lt;=60000,20000*10%+(W23-20000)*15%,20000*10%+40000*15%+(W23-20000-40000)*20%))</f>
        <v>0</v>
      </c>
      <c r="Y23" s="6">
        <v>0</v>
      </c>
      <c r="Z23" s="6">
        <f>O23+P23+Q23+R23+S23+T23+U23+Y23</f>
        <v>0</v>
      </c>
      <c r="AA23" s="6">
        <f>M23-Z23</f>
        <v>200</v>
      </c>
      <c r="AB23" s="40"/>
    </row>
    <row r="24" spans="1:28" ht="27.95" customHeight="1" thickTop="1" thickBot="1">
      <c r="A24" s="38">
        <v>20</v>
      </c>
      <c r="B24" s="39" t="s">
        <v>80</v>
      </c>
      <c r="C24" s="12">
        <v>0</v>
      </c>
      <c r="D24" s="6">
        <v>0</v>
      </c>
      <c r="E24" s="6">
        <v>200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f t="shared" ref="K24:K39" si="12">F24*26%</f>
        <v>0</v>
      </c>
      <c r="L24" s="6">
        <f t="shared" ref="L24:L39" si="13">G24*24%</f>
        <v>0</v>
      </c>
      <c r="M24" s="6">
        <f t="shared" ref="M24:M39" si="14">D24+E24+H24+I24+J24</f>
        <v>200</v>
      </c>
      <c r="N24" s="6"/>
      <c r="O24" s="6">
        <f t="shared" ref="O24:O39" si="15">F24*14%</f>
        <v>0</v>
      </c>
      <c r="P24" s="6">
        <f t="shared" ref="P24:P39" si="16">G24*11%</f>
        <v>0</v>
      </c>
      <c r="Q24" s="6">
        <f t="shared" ref="Q24:Q39" si="17">F24*1%</f>
        <v>0</v>
      </c>
      <c r="R24" s="44">
        <v>0</v>
      </c>
      <c r="S24" s="6">
        <v>0</v>
      </c>
      <c r="T24" s="42">
        <f t="shared" si="0"/>
        <v>0</v>
      </c>
      <c r="U24" s="52">
        <v>0</v>
      </c>
      <c r="V24" s="6">
        <f t="shared" ref="V24:V39" si="18">M24-H24-I24-T24-S24-Q24-P24-O24</f>
        <v>200</v>
      </c>
      <c r="W24" s="18">
        <f t="shared" ref="W24:W63" si="19">IF(V24*12-9000&gt;1,V24*12-9000,0)</f>
        <v>0</v>
      </c>
      <c r="X24" s="18">
        <f t="shared" ref="X24:X63" si="20">IF(W24&lt;=20000,W24*10%,IF(W24&lt;=60000,20000*10%+(W24-20000)*15%,20000*10%+40000*15%+(W24-20000-40000)*20%))</f>
        <v>0</v>
      </c>
      <c r="Y24" s="6">
        <v>0</v>
      </c>
      <c r="Z24" s="6">
        <f t="shared" ref="Z24:Z39" si="21">O24+P24+Q24+R24+S24+T24+U24+Y24</f>
        <v>0</v>
      </c>
      <c r="AA24" s="6">
        <f t="shared" ref="AA24:AA39" si="22">M24-Z24</f>
        <v>200</v>
      </c>
      <c r="AB24" s="40"/>
    </row>
    <row r="25" spans="1:28" ht="27.95" customHeight="1" thickTop="1" thickBot="1">
      <c r="A25" s="38">
        <v>21</v>
      </c>
      <c r="B25" s="39" t="s">
        <v>61</v>
      </c>
      <c r="C25" s="12">
        <v>0</v>
      </c>
      <c r="D25" s="6">
        <v>3700</v>
      </c>
      <c r="E25" s="6">
        <v>200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f t="shared" si="12"/>
        <v>0</v>
      </c>
      <c r="L25" s="6">
        <f t="shared" si="13"/>
        <v>0</v>
      </c>
      <c r="M25" s="6">
        <f t="shared" si="14"/>
        <v>3900</v>
      </c>
      <c r="N25" s="6"/>
      <c r="O25" s="6">
        <f t="shared" si="15"/>
        <v>0</v>
      </c>
      <c r="P25" s="6">
        <f t="shared" si="16"/>
        <v>0</v>
      </c>
      <c r="Q25" s="6">
        <f t="shared" si="17"/>
        <v>0</v>
      </c>
      <c r="R25" s="50">
        <v>0</v>
      </c>
      <c r="S25" s="6">
        <v>0</v>
      </c>
      <c r="T25" s="42">
        <f t="shared" si="0"/>
        <v>0</v>
      </c>
      <c r="U25" s="52">
        <v>0</v>
      </c>
      <c r="V25" s="6">
        <f t="shared" si="18"/>
        <v>3900</v>
      </c>
      <c r="W25" s="18">
        <f t="shared" si="19"/>
        <v>37800</v>
      </c>
      <c r="X25" s="18">
        <f t="shared" si="20"/>
        <v>4670</v>
      </c>
      <c r="Y25" s="6">
        <v>0</v>
      </c>
      <c r="Z25" s="6">
        <f t="shared" si="21"/>
        <v>0</v>
      </c>
      <c r="AA25" s="6">
        <f t="shared" si="22"/>
        <v>3900</v>
      </c>
      <c r="AB25" s="40"/>
    </row>
    <row r="26" spans="1:28" ht="27.95" customHeight="1" thickTop="1" thickBot="1">
      <c r="A26" s="38">
        <v>22</v>
      </c>
      <c r="B26" s="39" t="s">
        <v>79</v>
      </c>
      <c r="C26" s="12">
        <v>0</v>
      </c>
      <c r="D26" s="6">
        <v>3700</v>
      </c>
      <c r="E26" s="6">
        <v>200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f t="shared" si="12"/>
        <v>0</v>
      </c>
      <c r="L26" s="6">
        <f t="shared" si="13"/>
        <v>0</v>
      </c>
      <c r="M26" s="6">
        <f t="shared" si="14"/>
        <v>3900</v>
      </c>
      <c r="N26" s="6"/>
      <c r="O26" s="6">
        <f t="shared" si="15"/>
        <v>0</v>
      </c>
      <c r="P26" s="6">
        <f t="shared" si="16"/>
        <v>0</v>
      </c>
      <c r="Q26" s="6">
        <f t="shared" si="17"/>
        <v>0</v>
      </c>
      <c r="R26" s="50">
        <v>0</v>
      </c>
      <c r="S26" s="6">
        <v>0</v>
      </c>
      <c r="T26" s="42">
        <f t="shared" si="0"/>
        <v>0</v>
      </c>
      <c r="U26" s="52">
        <v>0</v>
      </c>
      <c r="V26" s="6">
        <f t="shared" si="18"/>
        <v>3900</v>
      </c>
      <c r="W26" s="18">
        <f t="shared" si="19"/>
        <v>37800</v>
      </c>
      <c r="X26" s="18">
        <f t="shared" si="20"/>
        <v>4670</v>
      </c>
      <c r="Y26" s="6">
        <v>0</v>
      </c>
      <c r="Z26" s="6">
        <f t="shared" si="21"/>
        <v>0</v>
      </c>
      <c r="AA26" s="6">
        <f t="shared" si="22"/>
        <v>3900</v>
      </c>
      <c r="AB26" s="40"/>
    </row>
    <row r="27" spans="1:28" ht="27.95" customHeight="1" thickTop="1" thickBot="1">
      <c r="A27" s="38">
        <v>23</v>
      </c>
      <c r="B27" s="39" t="s">
        <v>62</v>
      </c>
      <c r="C27" s="12">
        <v>0</v>
      </c>
      <c r="D27" s="6">
        <v>4250</v>
      </c>
      <c r="E27" s="6">
        <v>200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f t="shared" si="12"/>
        <v>0</v>
      </c>
      <c r="L27" s="6">
        <f t="shared" si="13"/>
        <v>0</v>
      </c>
      <c r="M27" s="6">
        <f t="shared" si="14"/>
        <v>4450</v>
      </c>
      <c r="N27" s="6"/>
      <c r="O27" s="6">
        <f t="shared" si="15"/>
        <v>0</v>
      </c>
      <c r="P27" s="6">
        <f t="shared" si="16"/>
        <v>0</v>
      </c>
      <c r="Q27" s="6">
        <f t="shared" si="17"/>
        <v>0</v>
      </c>
      <c r="R27" s="50">
        <v>0</v>
      </c>
      <c r="S27" s="6">
        <v>0</v>
      </c>
      <c r="T27" s="42">
        <f t="shared" si="0"/>
        <v>0</v>
      </c>
      <c r="U27" s="52">
        <v>0</v>
      </c>
      <c r="V27" s="6">
        <f t="shared" si="18"/>
        <v>4450</v>
      </c>
      <c r="W27" s="18">
        <f t="shared" si="19"/>
        <v>44400</v>
      </c>
      <c r="X27" s="18">
        <f t="shared" si="20"/>
        <v>5660</v>
      </c>
      <c r="Y27" s="6">
        <v>0</v>
      </c>
      <c r="Z27" s="6">
        <f t="shared" si="21"/>
        <v>0</v>
      </c>
      <c r="AA27" s="6">
        <f t="shared" si="22"/>
        <v>4450</v>
      </c>
      <c r="AB27" s="40"/>
    </row>
    <row r="28" spans="1:28" ht="27.95" customHeight="1" thickTop="1" thickBot="1">
      <c r="A28" s="38">
        <v>24</v>
      </c>
      <c r="B28" s="39" t="s">
        <v>63</v>
      </c>
      <c r="C28" s="12">
        <v>0</v>
      </c>
      <c r="D28" s="6">
        <v>4000</v>
      </c>
      <c r="E28" s="6">
        <v>200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f t="shared" si="12"/>
        <v>0</v>
      </c>
      <c r="L28" s="6">
        <f t="shared" si="13"/>
        <v>0</v>
      </c>
      <c r="M28" s="6">
        <f t="shared" si="14"/>
        <v>4200</v>
      </c>
      <c r="N28" s="6"/>
      <c r="O28" s="6">
        <f t="shared" si="15"/>
        <v>0</v>
      </c>
      <c r="P28" s="6">
        <f t="shared" si="16"/>
        <v>0</v>
      </c>
      <c r="Q28" s="6">
        <f t="shared" si="17"/>
        <v>0</v>
      </c>
      <c r="R28" s="50">
        <v>0</v>
      </c>
      <c r="S28" s="6">
        <v>0</v>
      </c>
      <c r="T28" s="42">
        <f t="shared" si="0"/>
        <v>0</v>
      </c>
      <c r="U28" s="55">
        <v>0</v>
      </c>
      <c r="V28" s="6">
        <f t="shared" si="18"/>
        <v>4200</v>
      </c>
      <c r="W28" s="18">
        <f t="shared" si="19"/>
        <v>41400</v>
      </c>
      <c r="X28" s="18">
        <f t="shared" si="20"/>
        <v>5210</v>
      </c>
      <c r="Y28" s="6">
        <v>0</v>
      </c>
      <c r="Z28" s="6">
        <f t="shared" si="21"/>
        <v>0</v>
      </c>
      <c r="AA28" s="6">
        <f t="shared" si="22"/>
        <v>4200</v>
      </c>
      <c r="AB28" s="40"/>
    </row>
    <row r="29" spans="1:28" ht="27.95" customHeight="1" thickTop="1" thickBot="1">
      <c r="A29" s="38">
        <v>25</v>
      </c>
      <c r="B29" s="39" t="s">
        <v>44</v>
      </c>
      <c r="C29" s="12">
        <v>0</v>
      </c>
      <c r="D29" s="6">
        <v>3500</v>
      </c>
      <c r="E29" s="6">
        <v>200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f t="shared" si="12"/>
        <v>0</v>
      </c>
      <c r="L29" s="6">
        <f t="shared" si="13"/>
        <v>0</v>
      </c>
      <c r="M29" s="6">
        <f t="shared" si="14"/>
        <v>3700</v>
      </c>
      <c r="N29" s="6"/>
      <c r="O29" s="6">
        <f t="shared" si="15"/>
        <v>0</v>
      </c>
      <c r="P29" s="6">
        <f t="shared" si="16"/>
        <v>0</v>
      </c>
      <c r="Q29" s="6">
        <f t="shared" si="17"/>
        <v>0</v>
      </c>
      <c r="R29" s="44">
        <v>0</v>
      </c>
      <c r="S29" s="6">
        <v>0</v>
      </c>
      <c r="T29" s="42">
        <f t="shared" si="0"/>
        <v>0</v>
      </c>
      <c r="U29" s="52">
        <v>0</v>
      </c>
      <c r="V29" s="6">
        <f t="shared" si="18"/>
        <v>3700</v>
      </c>
      <c r="W29" s="18">
        <f t="shared" si="19"/>
        <v>35400</v>
      </c>
      <c r="X29" s="18">
        <f t="shared" si="20"/>
        <v>4310</v>
      </c>
      <c r="Y29" s="6">
        <v>0</v>
      </c>
      <c r="Z29" s="6">
        <f t="shared" si="21"/>
        <v>0</v>
      </c>
      <c r="AA29" s="6">
        <f t="shared" si="22"/>
        <v>3700</v>
      </c>
      <c r="AB29" s="40"/>
    </row>
    <row r="30" spans="1:28" ht="27.95" customHeight="1" thickTop="1" thickBot="1">
      <c r="A30" s="38">
        <v>26</v>
      </c>
      <c r="B30" s="39" t="s">
        <v>64</v>
      </c>
      <c r="C30" s="12">
        <v>0</v>
      </c>
      <c r="D30" s="6">
        <v>3200</v>
      </c>
      <c r="E30" s="6">
        <v>200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f t="shared" si="12"/>
        <v>0</v>
      </c>
      <c r="L30" s="6">
        <f t="shared" si="13"/>
        <v>0</v>
      </c>
      <c r="M30" s="6">
        <f t="shared" si="14"/>
        <v>3400</v>
      </c>
      <c r="N30" s="6"/>
      <c r="O30" s="6">
        <f t="shared" si="15"/>
        <v>0</v>
      </c>
      <c r="P30" s="6">
        <f t="shared" si="16"/>
        <v>0</v>
      </c>
      <c r="Q30" s="6">
        <f t="shared" si="17"/>
        <v>0</v>
      </c>
      <c r="R30" s="50">
        <v>0</v>
      </c>
      <c r="S30" s="6">
        <v>0</v>
      </c>
      <c r="T30" s="42">
        <f t="shared" si="0"/>
        <v>0</v>
      </c>
      <c r="U30" s="52">
        <v>0</v>
      </c>
      <c r="V30" s="6">
        <f t="shared" si="18"/>
        <v>3400</v>
      </c>
      <c r="W30" s="18">
        <f t="shared" si="19"/>
        <v>31800</v>
      </c>
      <c r="X30" s="18">
        <f t="shared" si="20"/>
        <v>3770</v>
      </c>
      <c r="Y30" s="6">
        <v>0</v>
      </c>
      <c r="Z30" s="6">
        <f t="shared" si="21"/>
        <v>0</v>
      </c>
      <c r="AA30" s="6">
        <f t="shared" si="22"/>
        <v>3400</v>
      </c>
      <c r="AB30" s="40"/>
    </row>
    <row r="31" spans="1:28" ht="27.95" customHeight="1" thickTop="1" thickBot="1">
      <c r="A31" s="38">
        <v>27</v>
      </c>
      <c r="B31" s="39" t="s">
        <v>65</v>
      </c>
      <c r="C31" s="12">
        <v>0</v>
      </c>
      <c r="D31" s="6">
        <v>3000</v>
      </c>
      <c r="E31" s="6">
        <v>200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f t="shared" si="12"/>
        <v>0</v>
      </c>
      <c r="L31" s="6">
        <f t="shared" si="13"/>
        <v>0</v>
      </c>
      <c r="M31" s="6">
        <f t="shared" si="14"/>
        <v>3200</v>
      </c>
      <c r="N31" s="6"/>
      <c r="O31" s="6">
        <f t="shared" si="15"/>
        <v>0</v>
      </c>
      <c r="P31" s="6">
        <f t="shared" si="16"/>
        <v>0</v>
      </c>
      <c r="Q31" s="6">
        <f t="shared" si="17"/>
        <v>0</v>
      </c>
      <c r="R31" s="44">
        <v>0</v>
      </c>
      <c r="S31" s="6">
        <v>0</v>
      </c>
      <c r="T31" s="42">
        <f t="shared" si="0"/>
        <v>0</v>
      </c>
      <c r="U31" s="52">
        <v>0</v>
      </c>
      <c r="V31" s="6">
        <f t="shared" si="18"/>
        <v>3200</v>
      </c>
      <c r="W31" s="18">
        <f t="shared" si="19"/>
        <v>29400</v>
      </c>
      <c r="X31" s="18">
        <f t="shared" si="20"/>
        <v>3410</v>
      </c>
      <c r="Y31" s="6">
        <v>0</v>
      </c>
      <c r="Z31" s="6">
        <f t="shared" si="21"/>
        <v>0</v>
      </c>
      <c r="AA31" s="6">
        <f t="shared" si="22"/>
        <v>3200</v>
      </c>
      <c r="AB31" s="40"/>
    </row>
    <row r="32" spans="1:28" ht="27.95" customHeight="1" thickTop="1" thickBot="1">
      <c r="A32" s="38">
        <v>28</v>
      </c>
      <c r="B32" s="39" t="s">
        <v>66</v>
      </c>
      <c r="C32" s="12">
        <v>0</v>
      </c>
      <c r="D32" s="6">
        <v>0</v>
      </c>
      <c r="E32" s="6">
        <v>200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f t="shared" si="12"/>
        <v>0</v>
      </c>
      <c r="L32" s="6">
        <f t="shared" si="13"/>
        <v>0</v>
      </c>
      <c r="M32" s="6">
        <f t="shared" si="14"/>
        <v>200</v>
      </c>
      <c r="N32" s="6"/>
      <c r="O32" s="6">
        <f t="shared" si="15"/>
        <v>0</v>
      </c>
      <c r="P32" s="6">
        <f t="shared" si="16"/>
        <v>0</v>
      </c>
      <c r="Q32" s="6">
        <f t="shared" si="17"/>
        <v>0</v>
      </c>
      <c r="R32" s="44">
        <v>0</v>
      </c>
      <c r="S32" s="6">
        <v>0</v>
      </c>
      <c r="T32" s="42">
        <f t="shared" si="0"/>
        <v>0</v>
      </c>
      <c r="U32" s="52">
        <v>0</v>
      </c>
      <c r="V32" s="6">
        <f t="shared" si="18"/>
        <v>200</v>
      </c>
      <c r="W32" s="18">
        <f t="shared" si="19"/>
        <v>0</v>
      </c>
      <c r="X32" s="18">
        <f t="shared" si="20"/>
        <v>0</v>
      </c>
      <c r="Y32" s="6">
        <v>0</v>
      </c>
      <c r="Z32" s="6">
        <f t="shared" si="21"/>
        <v>0</v>
      </c>
      <c r="AA32" s="6">
        <f t="shared" si="22"/>
        <v>200</v>
      </c>
      <c r="AB32" s="40"/>
    </row>
    <row r="33" spans="1:28" ht="27.95" customHeight="1" thickTop="1" thickBot="1">
      <c r="A33" s="38">
        <v>29</v>
      </c>
      <c r="B33" s="39" t="s">
        <v>67</v>
      </c>
      <c r="C33" s="12">
        <v>0</v>
      </c>
      <c r="D33" s="6">
        <v>1700</v>
      </c>
      <c r="E33" s="6">
        <v>200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f t="shared" si="12"/>
        <v>0</v>
      </c>
      <c r="L33" s="6">
        <f t="shared" si="13"/>
        <v>0</v>
      </c>
      <c r="M33" s="6">
        <f t="shared" si="14"/>
        <v>1900</v>
      </c>
      <c r="N33" s="6"/>
      <c r="O33" s="6">
        <f t="shared" si="15"/>
        <v>0</v>
      </c>
      <c r="P33" s="6">
        <f t="shared" si="16"/>
        <v>0</v>
      </c>
      <c r="Q33" s="6">
        <f t="shared" si="17"/>
        <v>0</v>
      </c>
      <c r="R33" s="44">
        <v>0</v>
      </c>
      <c r="S33" s="6">
        <v>0</v>
      </c>
      <c r="T33" s="42">
        <f t="shared" si="0"/>
        <v>0</v>
      </c>
      <c r="U33" s="52">
        <v>0</v>
      </c>
      <c r="V33" s="6">
        <f t="shared" si="18"/>
        <v>1900</v>
      </c>
      <c r="W33" s="18">
        <f t="shared" si="19"/>
        <v>13800</v>
      </c>
      <c r="X33" s="18">
        <f t="shared" si="20"/>
        <v>1380</v>
      </c>
      <c r="Y33" s="6">
        <v>0</v>
      </c>
      <c r="Z33" s="6">
        <f t="shared" si="21"/>
        <v>0</v>
      </c>
      <c r="AA33" s="6">
        <f t="shared" si="22"/>
        <v>1900</v>
      </c>
      <c r="AB33" s="40"/>
    </row>
    <row r="34" spans="1:28" ht="27.95" customHeight="1" thickTop="1" thickBot="1">
      <c r="A34" s="38">
        <v>30</v>
      </c>
      <c r="B34" s="39" t="s">
        <v>68</v>
      </c>
      <c r="C34" s="12">
        <v>0</v>
      </c>
      <c r="D34" s="6">
        <v>2100</v>
      </c>
      <c r="E34" s="6">
        <v>200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f t="shared" si="12"/>
        <v>0</v>
      </c>
      <c r="L34" s="6">
        <f t="shared" si="13"/>
        <v>0</v>
      </c>
      <c r="M34" s="6">
        <f t="shared" si="14"/>
        <v>2300</v>
      </c>
      <c r="N34" s="6"/>
      <c r="O34" s="6">
        <f t="shared" si="15"/>
        <v>0</v>
      </c>
      <c r="P34" s="6">
        <f t="shared" si="16"/>
        <v>0</v>
      </c>
      <c r="Q34" s="6">
        <f t="shared" si="17"/>
        <v>0</v>
      </c>
      <c r="R34" s="44">
        <v>0</v>
      </c>
      <c r="S34" s="6">
        <v>0</v>
      </c>
      <c r="T34" s="42">
        <f t="shared" si="0"/>
        <v>0</v>
      </c>
      <c r="U34" s="52">
        <v>0</v>
      </c>
      <c r="V34" s="6">
        <f t="shared" si="18"/>
        <v>2300</v>
      </c>
      <c r="W34" s="18">
        <f t="shared" si="19"/>
        <v>18600</v>
      </c>
      <c r="X34" s="18">
        <f t="shared" si="20"/>
        <v>1860</v>
      </c>
      <c r="Y34" s="6">
        <v>0</v>
      </c>
      <c r="Z34" s="6">
        <f t="shared" si="21"/>
        <v>0</v>
      </c>
      <c r="AA34" s="6">
        <f t="shared" si="22"/>
        <v>2300</v>
      </c>
      <c r="AB34" s="40"/>
    </row>
    <row r="35" spans="1:28" ht="27.95" customHeight="1" thickTop="1" thickBot="1">
      <c r="A35" s="38">
        <v>31</v>
      </c>
      <c r="B35" s="39" t="s">
        <v>69</v>
      </c>
      <c r="C35" s="12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f t="shared" si="12"/>
        <v>0</v>
      </c>
      <c r="L35" s="6">
        <f t="shared" si="13"/>
        <v>0</v>
      </c>
      <c r="M35" s="6">
        <f t="shared" si="14"/>
        <v>0</v>
      </c>
      <c r="N35" s="6"/>
      <c r="O35" s="6">
        <f t="shared" si="15"/>
        <v>0</v>
      </c>
      <c r="P35" s="6">
        <f t="shared" si="16"/>
        <v>0</v>
      </c>
      <c r="Q35" s="6">
        <f t="shared" si="17"/>
        <v>0</v>
      </c>
      <c r="R35" s="50">
        <v>0</v>
      </c>
      <c r="S35" s="6">
        <v>0</v>
      </c>
      <c r="T35" s="42">
        <f t="shared" si="0"/>
        <v>0</v>
      </c>
      <c r="U35" s="52">
        <v>0</v>
      </c>
      <c r="V35" s="6">
        <f t="shared" si="18"/>
        <v>0</v>
      </c>
      <c r="W35" s="18">
        <f t="shared" si="19"/>
        <v>0</v>
      </c>
      <c r="X35" s="18">
        <f t="shared" si="20"/>
        <v>0</v>
      </c>
      <c r="Y35" s="6">
        <v>0</v>
      </c>
      <c r="Z35" s="6">
        <f t="shared" si="21"/>
        <v>0</v>
      </c>
      <c r="AA35" s="6">
        <f t="shared" si="22"/>
        <v>0</v>
      </c>
      <c r="AB35" s="40"/>
    </row>
    <row r="36" spans="1:28" ht="27.95" customHeight="1" thickTop="1" thickBot="1">
      <c r="A36" s="38">
        <v>32</v>
      </c>
      <c r="B36" s="39" t="s">
        <v>45</v>
      </c>
      <c r="C36" s="12">
        <v>0</v>
      </c>
      <c r="D36" s="6">
        <v>3200</v>
      </c>
      <c r="E36" s="6">
        <v>200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f t="shared" si="12"/>
        <v>0</v>
      </c>
      <c r="L36" s="6">
        <f t="shared" si="13"/>
        <v>0</v>
      </c>
      <c r="M36" s="6">
        <f t="shared" si="14"/>
        <v>3400</v>
      </c>
      <c r="N36" s="6"/>
      <c r="O36" s="6">
        <f t="shared" si="15"/>
        <v>0</v>
      </c>
      <c r="P36" s="6">
        <f t="shared" si="16"/>
        <v>0</v>
      </c>
      <c r="Q36" s="6">
        <f t="shared" si="17"/>
        <v>0</v>
      </c>
      <c r="R36" s="50">
        <v>0</v>
      </c>
      <c r="S36" s="6">
        <v>0</v>
      </c>
      <c r="T36" s="42">
        <f t="shared" si="0"/>
        <v>0</v>
      </c>
      <c r="U36" s="52">
        <v>0</v>
      </c>
      <c r="V36" s="6">
        <f t="shared" si="18"/>
        <v>3400</v>
      </c>
      <c r="W36" s="18">
        <f t="shared" si="19"/>
        <v>31800</v>
      </c>
      <c r="X36" s="18">
        <f t="shared" si="20"/>
        <v>3770</v>
      </c>
      <c r="Y36" s="6">
        <v>0</v>
      </c>
      <c r="Z36" s="6">
        <f t="shared" si="21"/>
        <v>0</v>
      </c>
      <c r="AA36" s="6">
        <f t="shared" si="22"/>
        <v>3400</v>
      </c>
      <c r="AB36" s="40"/>
    </row>
    <row r="37" spans="1:28" ht="27.95" customHeight="1" thickTop="1" thickBot="1">
      <c r="A37" s="38">
        <v>33</v>
      </c>
      <c r="B37" s="39" t="s">
        <v>70</v>
      </c>
      <c r="C37" s="12">
        <v>0</v>
      </c>
      <c r="D37" s="6">
        <v>2800</v>
      </c>
      <c r="E37" s="6">
        <v>200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f t="shared" si="12"/>
        <v>0</v>
      </c>
      <c r="L37" s="6">
        <f t="shared" si="13"/>
        <v>0</v>
      </c>
      <c r="M37" s="6">
        <f t="shared" si="14"/>
        <v>3000</v>
      </c>
      <c r="N37" s="6"/>
      <c r="O37" s="6">
        <f t="shared" si="15"/>
        <v>0</v>
      </c>
      <c r="P37" s="6">
        <f t="shared" si="16"/>
        <v>0</v>
      </c>
      <c r="Q37" s="6">
        <f t="shared" si="17"/>
        <v>0</v>
      </c>
      <c r="R37" s="50">
        <v>0</v>
      </c>
      <c r="S37" s="6">
        <v>0</v>
      </c>
      <c r="T37" s="42">
        <f t="shared" si="0"/>
        <v>0</v>
      </c>
      <c r="U37" s="55">
        <v>0</v>
      </c>
      <c r="V37" s="6">
        <f t="shared" si="18"/>
        <v>3000</v>
      </c>
      <c r="W37" s="18">
        <f t="shared" si="19"/>
        <v>27000</v>
      </c>
      <c r="X37" s="18">
        <f t="shared" si="20"/>
        <v>3050</v>
      </c>
      <c r="Y37" s="6">
        <v>0</v>
      </c>
      <c r="Z37" s="6">
        <f t="shared" si="21"/>
        <v>0</v>
      </c>
      <c r="AA37" s="6">
        <f t="shared" si="22"/>
        <v>3000</v>
      </c>
      <c r="AB37" s="40"/>
    </row>
    <row r="38" spans="1:28" ht="27.95" customHeight="1" thickTop="1" thickBot="1">
      <c r="A38" s="38">
        <v>34</v>
      </c>
      <c r="B38" s="39" t="s">
        <v>71</v>
      </c>
      <c r="C38" s="12">
        <v>0</v>
      </c>
      <c r="D38" s="6">
        <v>3200</v>
      </c>
      <c r="E38" s="6">
        <v>200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f t="shared" si="12"/>
        <v>0</v>
      </c>
      <c r="L38" s="6">
        <f t="shared" si="13"/>
        <v>0</v>
      </c>
      <c r="M38" s="6">
        <f t="shared" si="14"/>
        <v>3400</v>
      </c>
      <c r="N38" s="6"/>
      <c r="O38" s="6">
        <f t="shared" si="15"/>
        <v>0</v>
      </c>
      <c r="P38" s="6">
        <f t="shared" si="16"/>
        <v>0</v>
      </c>
      <c r="Q38" s="6">
        <f t="shared" si="17"/>
        <v>0</v>
      </c>
      <c r="R38" s="50">
        <v>0</v>
      </c>
      <c r="S38" s="6">
        <v>0</v>
      </c>
      <c r="T38" s="42">
        <f t="shared" si="0"/>
        <v>0</v>
      </c>
      <c r="U38" s="52">
        <v>0</v>
      </c>
      <c r="V38" s="6">
        <f t="shared" si="18"/>
        <v>3400</v>
      </c>
      <c r="W38" s="18">
        <f t="shared" si="19"/>
        <v>31800</v>
      </c>
      <c r="X38" s="18">
        <f t="shared" si="20"/>
        <v>3770</v>
      </c>
      <c r="Y38" s="6">
        <v>0</v>
      </c>
      <c r="Z38" s="6">
        <f t="shared" si="21"/>
        <v>0</v>
      </c>
      <c r="AA38" s="6">
        <f t="shared" si="22"/>
        <v>3400</v>
      </c>
      <c r="AB38" s="40"/>
    </row>
    <row r="39" spans="1:28" ht="27.95" customHeight="1" thickTop="1" thickBot="1">
      <c r="A39" s="38">
        <v>35</v>
      </c>
      <c r="B39" s="39" t="s">
        <v>72</v>
      </c>
      <c r="C39" s="12">
        <v>0</v>
      </c>
      <c r="D39" s="6">
        <v>2500</v>
      </c>
      <c r="E39" s="6">
        <v>200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f t="shared" si="12"/>
        <v>0</v>
      </c>
      <c r="L39" s="6">
        <f t="shared" si="13"/>
        <v>0</v>
      </c>
      <c r="M39" s="6">
        <f t="shared" si="14"/>
        <v>2700</v>
      </c>
      <c r="N39" s="6"/>
      <c r="O39" s="6">
        <f t="shared" si="15"/>
        <v>0</v>
      </c>
      <c r="P39" s="6">
        <f t="shared" si="16"/>
        <v>0</v>
      </c>
      <c r="Q39" s="6">
        <f t="shared" si="17"/>
        <v>0</v>
      </c>
      <c r="R39" s="44">
        <v>0</v>
      </c>
      <c r="S39" s="6">
        <v>0</v>
      </c>
      <c r="T39" s="42">
        <f t="shared" si="0"/>
        <v>0</v>
      </c>
      <c r="U39" s="52">
        <v>0</v>
      </c>
      <c r="V39" s="6">
        <f t="shared" si="18"/>
        <v>2700</v>
      </c>
      <c r="W39" s="18">
        <f t="shared" si="19"/>
        <v>23400</v>
      </c>
      <c r="X39" s="18">
        <f t="shared" si="20"/>
        <v>2510</v>
      </c>
      <c r="Y39" s="6">
        <v>0</v>
      </c>
      <c r="Z39" s="6">
        <f t="shared" si="21"/>
        <v>0</v>
      </c>
      <c r="AA39" s="6">
        <f t="shared" si="22"/>
        <v>2700</v>
      </c>
      <c r="AB39" s="40"/>
    </row>
    <row r="40" spans="1:28" ht="27.95" customHeight="1" thickTop="1" thickBot="1">
      <c r="A40" s="38">
        <v>36</v>
      </c>
      <c r="B40" s="39" t="s">
        <v>81</v>
      </c>
      <c r="C40" s="12">
        <v>0</v>
      </c>
      <c r="D40" s="6">
        <v>1700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f t="shared" ref="K40:K63" si="23">F40*26%</f>
        <v>0</v>
      </c>
      <c r="L40" s="6">
        <f t="shared" ref="L40:L63" si="24">G40*24%</f>
        <v>0</v>
      </c>
      <c r="M40" s="6">
        <f t="shared" ref="M40:M63" si="25">D40+E40+H40+I40+J40</f>
        <v>1700</v>
      </c>
      <c r="N40" s="6"/>
      <c r="O40" s="6">
        <f t="shared" ref="O40:O63" si="26">F40*14%</f>
        <v>0</v>
      </c>
      <c r="P40" s="6">
        <f t="shared" ref="P40:P63" si="27">G40*11%</f>
        <v>0</v>
      </c>
      <c r="Q40" s="6">
        <f t="shared" ref="Q40:Q63" si="28">F40*1%</f>
        <v>0</v>
      </c>
      <c r="R40" s="44">
        <v>0</v>
      </c>
      <c r="S40" s="6">
        <v>0</v>
      </c>
      <c r="T40" s="42">
        <f t="shared" si="0"/>
        <v>0</v>
      </c>
      <c r="U40" s="52">
        <v>0</v>
      </c>
      <c r="V40" s="6">
        <f t="shared" ref="V40:V63" si="29">M40-H40-I40-T40-S40-Q40-P40-O40</f>
        <v>1700</v>
      </c>
      <c r="W40" s="18">
        <f t="shared" si="19"/>
        <v>11400</v>
      </c>
      <c r="X40" s="18">
        <f t="shared" si="20"/>
        <v>1140</v>
      </c>
      <c r="Y40" s="6">
        <v>0</v>
      </c>
      <c r="Z40" s="6">
        <f t="shared" ref="Z40:Z63" si="30">O40+P40+Q40+R40+S40+T40+U40+Y40</f>
        <v>0</v>
      </c>
      <c r="AA40" s="6">
        <f t="shared" ref="AA40:AA63" si="31">M40-Z40</f>
        <v>1700</v>
      </c>
      <c r="AB40" s="40"/>
    </row>
    <row r="41" spans="1:28" ht="27.95" customHeight="1" thickTop="1" thickBot="1">
      <c r="A41" s="38">
        <v>37</v>
      </c>
      <c r="B41" s="39" t="s">
        <v>76</v>
      </c>
      <c r="C41" s="12">
        <v>0</v>
      </c>
      <c r="D41" s="6">
        <v>2500</v>
      </c>
      <c r="E41" s="6">
        <v>200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f t="shared" si="23"/>
        <v>0</v>
      </c>
      <c r="L41" s="6">
        <f t="shared" si="24"/>
        <v>0</v>
      </c>
      <c r="M41" s="6">
        <f t="shared" si="25"/>
        <v>2700</v>
      </c>
      <c r="N41" s="6"/>
      <c r="O41" s="6">
        <f t="shared" si="26"/>
        <v>0</v>
      </c>
      <c r="P41" s="6">
        <f t="shared" si="27"/>
        <v>0</v>
      </c>
      <c r="Q41" s="6">
        <f t="shared" si="28"/>
        <v>0</v>
      </c>
      <c r="R41" s="44">
        <v>0</v>
      </c>
      <c r="S41" s="6">
        <v>0</v>
      </c>
      <c r="T41" s="42">
        <f t="shared" si="0"/>
        <v>0</v>
      </c>
      <c r="U41" s="52">
        <v>0</v>
      </c>
      <c r="V41" s="6">
        <f t="shared" si="29"/>
        <v>2700</v>
      </c>
      <c r="W41" s="18">
        <f t="shared" si="19"/>
        <v>23400</v>
      </c>
      <c r="X41" s="18">
        <f t="shared" si="20"/>
        <v>2510</v>
      </c>
      <c r="Y41" s="6">
        <v>0</v>
      </c>
      <c r="Z41" s="6">
        <f t="shared" si="30"/>
        <v>0</v>
      </c>
      <c r="AA41" s="6">
        <f t="shared" si="31"/>
        <v>2700</v>
      </c>
      <c r="AB41" s="40"/>
    </row>
    <row r="42" spans="1:28" ht="27.95" customHeight="1" thickTop="1" thickBot="1">
      <c r="A42" s="38">
        <v>38</v>
      </c>
      <c r="B42" s="39" t="s">
        <v>82</v>
      </c>
      <c r="C42" s="12">
        <v>0</v>
      </c>
      <c r="D42" s="6">
        <v>2500</v>
      </c>
      <c r="E42" s="6">
        <v>200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f t="shared" si="23"/>
        <v>0</v>
      </c>
      <c r="L42" s="6">
        <f t="shared" si="24"/>
        <v>0</v>
      </c>
      <c r="M42" s="6">
        <f t="shared" si="25"/>
        <v>2700</v>
      </c>
      <c r="N42" s="6"/>
      <c r="O42" s="6">
        <f t="shared" si="26"/>
        <v>0</v>
      </c>
      <c r="P42" s="6">
        <f t="shared" si="27"/>
        <v>0</v>
      </c>
      <c r="Q42" s="6">
        <f t="shared" si="28"/>
        <v>0</v>
      </c>
      <c r="R42" s="44">
        <v>0</v>
      </c>
      <c r="S42" s="6">
        <v>0</v>
      </c>
      <c r="T42" s="42">
        <f t="shared" si="0"/>
        <v>0</v>
      </c>
      <c r="U42" s="52">
        <v>0</v>
      </c>
      <c r="V42" s="6">
        <f t="shared" si="29"/>
        <v>2700</v>
      </c>
      <c r="W42" s="18">
        <f t="shared" si="19"/>
        <v>23400</v>
      </c>
      <c r="X42" s="18">
        <f t="shared" si="20"/>
        <v>2510</v>
      </c>
      <c r="Y42" s="6">
        <v>0</v>
      </c>
      <c r="Z42" s="6">
        <f t="shared" si="30"/>
        <v>0</v>
      </c>
      <c r="AA42" s="6">
        <f t="shared" si="31"/>
        <v>2700</v>
      </c>
      <c r="AB42" s="40"/>
    </row>
    <row r="43" spans="1:28" ht="27.95" customHeight="1" thickTop="1" thickBot="1">
      <c r="A43" s="38">
        <v>39</v>
      </c>
      <c r="B43" s="39" t="s">
        <v>85</v>
      </c>
      <c r="C43" s="12">
        <v>0</v>
      </c>
      <c r="D43" s="6">
        <v>1100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f t="shared" si="23"/>
        <v>0</v>
      </c>
      <c r="L43" s="6">
        <f t="shared" si="24"/>
        <v>0</v>
      </c>
      <c r="M43" s="6">
        <f t="shared" si="25"/>
        <v>1100</v>
      </c>
      <c r="N43" s="6"/>
      <c r="O43" s="6">
        <f t="shared" si="26"/>
        <v>0</v>
      </c>
      <c r="P43" s="6">
        <f t="shared" si="27"/>
        <v>0</v>
      </c>
      <c r="Q43" s="6">
        <f t="shared" si="28"/>
        <v>0</v>
      </c>
      <c r="R43" s="44">
        <v>0</v>
      </c>
      <c r="S43" s="6">
        <v>0</v>
      </c>
      <c r="T43" s="42">
        <f t="shared" si="0"/>
        <v>0</v>
      </c>
      <c r="U43" s="52">
        <v>0</v>
      </c>
      <c r="V43" s="6">
        <f t="shared" si="29"/>
        <v>1100</v>
      </c>
      <c r="W43" s="18">
        <f t="shared" si="19"/>
        <v>4200</v>
      </c>
      <c r="X43" s="18">
        <f t="shared" si="20"/>
        <v>420</v>
      </c>
      <c r="Y43" s="6">
        <v>0</v>
      </c>
      <c r="Z43" s="6">
        <f t="shared" si="30"/>
        <v>0</v>
      </c>
      <c r="AA43" s="6">
        <f t="shared" si="31"/>
        <v>1100</v>
      </c>
      <c r="AB43" s="40"/>
    </row>
    <row r="44" spans="1:28" ht="27.95" customHeight="1" thickTop="1" thickBot="1">
      <c r="A44" s="38">
        <v>39</v>
      </c>
      <c r="B44" s="39" t="s">
        <v>86</v>
      </c>
      <c r="C44" s="12">
        <v>0</v>
      </c>
      <c r="D44" s="6">
        <v>3000</v>
      </c>
      <c r="E44" s="6">
        <v>200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f>F44*26%</f>
        <v>0</v>
      </c>
      <c r="L44" s="6">
        <f>G44*24%</f>
        <v>0</v>
      </c>
      <c r="M44" s="6">
        <f>D44+E44+H44+I44+J44</f>
        <v>3200</v>
      </c>
      <c r="N44" s="6"/>
      <c r="O44" s="6">
        <f>F44*14%</f>
        <v>0</v>
      </c>
      <c r="P44" s="6">
        <f>G44*11%</f>
        <v>0</v>
      </c>
      <c r="Q44" s="6">
        <f>F44*1%</f>
        <v>0</v>
      </c>
      <c r="R44" s="44">
        <v>0</v>
      </c>
      <c r="S44" s="6">
        <v>0</v>
      </c>
      <c r="T44" s="42">
        <f t="shared" si="0"/>
        <v>0</v>
      </c>
      <c r="U44" s="52">
        <v>0</v>
      </c>
      <c r="V44" s="6">
        <f>M44-H44-I44-T44-S44-Q44-P44-O44</f>
        <v>3200</v>
      </c>
      <c r="W44" s="18">
        <f>IF(V44*12-9000&gt;1,V44*12-9000,0)</f>
        <v>29400</v>
      </c>
      <c r="X44" s="18">
        <f>IF(W44&lt;=20000,W44*10%,IF(W44&lt;=60000,20000*10%+(W44-20000)*15%,20000*10%+40000*15%+(W44-20000-40000)*20%))</f>
        <v>3410</v>
      </c>
      <c r="Y44" s="6">
        <v>0</v>
      </c>
      <c r="Z44" s="6">
        <f>O44+P44+Q44+R44+S44+T44+U44+Y44</f>
        <v>0</v>
      </c>
      <c r="AA44" s="6">
        <f>M44-Z44</f>
        <v>3200</v>
      </c>
      <c r="AB44" s="40"/>
    </row>
    <row r="45" spans="1:28" ht="27.95" customHeight="1" thickTop="1" thickBot="1">
      <c r="A45" s="38">
        <v>39</v>
      </c>
      <c r="B45" s="39" t="s">
        <v>87</v>
      </c>
      <c r="C45" s="12">
        <v>0</v>
      </c>
      <c r="D45" s="6">
        <v>1100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f>F45*26%</f>
        <v>0</v>
      </c>
      <c r="L45" s="6">
        <f>G45*24%</f>
        <v>0</v>
      </c>
      <c r="M45" s="6">
        <f>D45+E45+H45+I45+J45</f>
        <v>1100</v>
      </c>
      <c r="N45" s="6"/>
      <c r="O45" s="6">
        <f>F45*14%</f>
        <v>0</v>
      </c>
      <c r="P45" s="6">
        <f>G45*11%</f>
        <v>0</v>
      </c>
      <c r="Q45" s="6">
        <f>F45*1%</f>
        <v>0</v>
      </c>
      <c r="R45" s="44">
        <v>0</v>
      </c>
      <c r="S45" s="6">
        <v>0</v>
      </c>
      <c r="T45" s="42">
        <f t="shared" si="0"/>
        <v>0</v>
      </c>
      <c r="U45" s="52">
        <v>0</v>
      </c>
      <c r="V45" s="6">
        <f>M45-H45-I45-T45-S45-Q45-P45-O45</f>
        <v>1100</v>
      </c>
      <c r="W45" s="18">
        <f>IF(V45*12-9000&gt;1,V45*12-9000,0)</f>
        <v>4200</v>
      </c>
      <c r="X45" s="18">
        <f>IF(W45&lt;=20000,W45*10%,IF(W45&lt;=60000,20000*10%+(W45-20000)*15%,20000*10%+40000*15%+(W45-20000-40000)*20%))</f>
        <v>420</v>
      </c>
      <c r="Y45" s="6">
        <v>0</v>
      </c>
      <c r="Z45" s="6">
        <f>O45+P45+Q45+R45+S45+T45+U45+Y45</f>
        <v>0</v>
      </c>
      <c r="AA45" s="6">
        <f>M45-Z45</f>
        <v>1100</v>
      </c>
      <c r="AB45" s="40"/>
    </row>
    <row r="46" spans="1:28" ht="27.95" customHeight="1" thickTop="1" thickBot="1">
      <c r="A46" s="38">
        <v>39</v>
      </c>
      <c r="B46" s="39" t="s">
        <v>88</v>
      </c>
      <c r="C46" s="12">
        <v>0</v>
      </c>
      <c r="D46" s="6">
        <v>1100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f>F46*26%</f>
        <v>0</v>
      </c>
      <c r="L46" s="6">
        <f>G46*24%</f>
        <v>0</v>
      </c>
      <c r="M46" s="6">
        <f>D46+E46+H46+I46+J46</f>
        <v>1100</v>
      </c>
      <c r="N46" s="6"/>
      <c r="O46" s="6">
        <f>F46*14%</f>
        <v>0</v>
      </c>
      <c r="P46" s="6">
        <f>G46*11%</f>
        <v>0</v>
      </c>
      <c r="Q46" s="6">
        <f>F46*1%</f>
        <v>0</v>
      </c>
      <c r="R46" s="44">
        <v>0</v>
      </c>
      <c r="S46" s="6">
        <v>0</v>
      </c>
      <c r="T46" s="42">
        <f t="shared" si="0"/>
        <v>0</v>
      </c>
      <c r="U46" s="52">
        <v>0</v>
      </c>
      <c r="V46" s="6">
        <f>M46-H46-I46-T46-S46-Q46-P46-O46</f>
        <v>1100</v>
      </c>
      <c r="W46" s="18">
        <f>IF(V46*12-9000&gt;1,V46*12-9000,0)</f>
        <v>4200</v>
      </c>
      <c r="X46" s="18">
        <f>IF(W46&lt;=20000,W46*10%,IF(W46&lt;=60000,20000*10%+(W46-20000)*15%,20000*10%+40000*15%+(W46-20000-40000)*20%))</f>
        <v>420</v>
      </c>
      <c r="Y46" s="6">
        <v>0</v>
      </c>
      <c r="Z46" s="6">
        <f>O46+P46+Q46+R46+S46+T46+U46+Y46</f>
        <v>0</v>
      </c>
      <c r="AA46" s="6">
        <f>M46-Z46</f>
        <v>1100</v>
      </c>
      <c r="AB46" s="40"/>
    </row>
    <row r="47" spans="1:28" ht="27.95" customHeight="1" thickTop="1" thickBot="1">
      <c r="A47" s="38">
        <v>39</v>
      </c>
      <c r="B47" s="39"/>
      <c r="C47" s="12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f>F47*26%</f>
        <v>0</v>
      </c>
      <c r="L47" s="6">
        <f>G47*24%</f>
        <v>0</v>
      </c>
      <c r="M47" s="6">
        <f>D47+E47+H47+I47+J47</f>
        <v>0</v>
      </c>
      <c r="N47" s="6"/>
      <c r="O47" s="6">
        <f>F47*14%</f>
        <v>0</v>
      </c>
      <c r="P47" s="6">
        <f>G47*11%</f>
        <v>0</v>
      </c>
      <c r="Q47" s="6">
        <f>F47*1%</f>
        <v>0</v>
      </c>
      <c r="R47" s="44">
        <v>0</v>
      </c>
      <c r="S47" s="6">
        <v>0</v>
      </c>
      <c r="T47" s="42">
        <f t="shared" si="0"/>
        <v>0</v>
      </c>
      <c r="U47" s="52">
        <v>0</v>
      </c>
      <c r="V47" s="6">
        <f>M47-H47-I47-T47-S47-Q47-P47-O47</f>
        <v>0</v>
      </c>
      <c r="W47" s="18">
        <f>IF(V47*12-9000&gt;1,V47*12-9000,0)</f>
        <v>0</v>
      </c>
      <c r="X47" s="18">
        <f>IF(W47&lt;=20000,W47*10%,IF(W47&lt;=60000,20000*10%+(W47-20000)*15%,20000*10%+40000*15%+(W47-20000-40000)*20%))</f>
        <v>0</v>
      </c>
      <c r="Y47" s="6">
        <v>0</v>
      </c>
      <c r="Z47" s="6">
        <f>O47+P47+Q47+R47+S47+T47+U47+Y47</f>
        <v>0</v>
      </c>
      <c r="AA47" s="6">
        <f>M47-Z47</f>
        <v>0</v>
      </c>
      <c r="AB47" s="40"/>
    </row>
    <row r="48" spans="1:28" ht="27.95" customHeight="1" thickTop="1" thickBot="1">
      <c r="A48" s="38">
        <v>44</v>
      </c>
      <c r="B48" s="39"/>
      <c r="C48" s="12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f t="shared" si="23"/>
        <v>0</v>
      </c>
      <c r="L48" s="6">
        <f t="shared" si="24"/>
        <v>0</v>
      </c>
      <c r="M48" s="6">
        <f t="shared" si="25"/>
        <v>0</v>
      </c>
      <c r="N48" s="6"/>
      <c r="O48" s="6">
        <f t="shared" si="26"/>
        <v>0</v>
      </c>
      <c r="P48" s="6">
        <f t="shared" si="27"/>
        <v>0</v>
      </c>
      <c r="Q48" s="6">
        <f t="shared" si="28"/>
        <v>0</v>
      </c>
      <c r="R48" s="44">
        <v>0</v>
      </c>
      <c r="S48" s="6">
        <v>0</v>
      </c>
      <c r="T48" s="42">
        <f t="shared" si="0"/>
        <v>0</v>
      </c>
      <c r="U48" s="52">
        <v>0</v>
      </c>
      <c r="V48" s="6">
        <f t="shared" si="29"/>
        <v>0</v>
      </c>
      <c r="W48" s="18">
        <f t="shared" si="19"/>
        <v>0</v>
      </c>
      <c r="X48" s="18">
        <f t="shared" si="20"/>
        <v>0</v>
      </c>
      <c r="Y48" s="6">
        <v>0</v>
      </c>
      <c r="Z48" s="6">
        <f t="shared" si="30"/>
        <v>0</v>
      </c>
      <c r="AA48" s="6">
        <f t="shared" si="31"/>
        <v>0</v>
      </c>
      <c r="AB48" s="40"/>
    </row>
    <row r="49" spans="1:28" ht="27.95" customHeight="1" thickTop="1" thickBot="1">
      <c r="A49" s="38">
        <v>45</v>
      </c>
      <c r="B49" s="39"/>
      <c r="C49" s="12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f t="shared" si="23"/>
        <v>0</v>
      </c>
      <c r="L49" s="6">
        <f t="shared" si="24"/>
        <v>0</v>
      </c>
      <c r="M49" s="6">
        <f t="shared" si="25"/>
        <v>0</v>
      </c>
      <c r="N49" s="6"/>
      <c r="O49" s="6">
        <f t="shared" si="26"/>
        <v>0</v>
      </c>
      <c r="P49" s="6">
        <f t="shared" si="27"/>
        <v>0</v>
      </c>
      <c r="Q49" s="6">
        <f t="shared" si="28"/>
        <v>0</v>
      </c>
      <c r="R49" s="44">
        <v>0</v>
      </c>
      <c r="S49" s="6">
        <v>0</v>
      </c>
      <c r="T49" s="42">
        <f t="shared" si="0"/>
        <v>0</v>
      </c>
      <c r="U49" s="52">
        <v>0</v>
      </c>
      <c r="V49" s="6">
        <f t="shared" si="29"/>
        <v>0</v>
      </c>
      <c r="W49" s="18">
        <f t="shared" si="19"/>
        <v>0</v>
      </c>
      <c r="X49" s="18">
        <f t="shared" si="20"/>
        <v>0</v>
      </c>
      <c r="Y49" s="6">
        <v>0</v>
      </c>
      <c r="Z49" s="6">
        <f t="shared" si="30"/>
        <v>0</v>
      </c>
      <c r="AA49" s="6">
        <f t="shared" si="31"/>
        <v>0</v>
      </c>
      <c r="AB49" s="40"/>
    </row>
    <row r="50" spans="1:28" ht="27.95" customHeight="1" thickTop="1" thickBot="1">
      <c r="A50" s="38">
        <v>46</v>
      </c>
      <c r="B50" s="39"/>
      <c r="C50" s="12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f t="shared" si="23"/>
        <v>0</v>
      </c>
      <c r="L50" s="6">
        <f t="shared" si="24"/>
        <v>0</v>
      </c>
      <c r="M50" s="6">
        <f t="shared" si="25"/>
        <v>0</v>
      </c>
      <c r="N50" s="6"/>
      <c r="O50" s="6">
        <f t="shared" si="26"/>
        <v>0</v>
      </c>
      <c r="P50" s="6">
        <f t="shared" si="27"/>
        <v>0</v>
      </c>
      <c r="Q50" s="6">
        <f t="shared" si="28"/>
        <v>0</v>
      </c>
      <c r="R50" s="44">
        <v>0</v>
      </c>
      <c r="S50" s="6">
        <v>0</v>
      </c>
      <c r="T50" s="42">
        <f t="shared" si="0"/>
        <v>0</v>
      </c>
      <c r="U50" s="52">
        <v>0</v>
      </c>
      <c r="V50" s="6">
        <f t="shared" si="29"/>
        <v>0</v>
      </c>
      <c r="W50" s="18">
        <f t="shared" si="19"/>
        <v>0</v>
      </c>
      <c r="X50" s="18">
        <f t="shared" si="20"/>
        <v>0</v>
      </c>
      <c r="Y50" s="6">
        <v>0</v>
      </c>
      <c r="Z50" s="6">
        <f t="shared" si="30"/>
        <v>0</v>
      </c>
      <c r="AA50" s="6">
        <f t="shared" si="31"/>
        <v>0</v>
      </c>
      <c r="AB50" s="40"/>
    </row>
    <row r="51" spans="1:28" ht="27.95" customHeight="1" thickTop="1" thickBot="1">
      <c r="A51" s="38">
        <v>47</v>
      </c>
      <c r="B51" s="39"/>
      <c r="C51" s="12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f t="shared" si="23"/>
        <v>0</v>
      </c>
      <c r="L51" s="6">
        <f t="shared" si="24"/>
        <v>0</v>
      </c>
      <c r="M51" s="6">
        <f t="shared" si="25"/>
        <v>0</v>
      </c>
      <c r="N51" s="6"/>
      <c r="O51" s="6">
        <f t="shared" si="26"/>
        <v>0</v>
      </c>
      <c r="P51" s="6">
        <f t="shared" si="27"/>
        <v>0</v>
      </c>
      <c r="Q51" s="6">
        <f t="shared" si="28"/>
        <v>0</v>
      </c>
      <c r="R51" s="44">
        <v>0</v>
      </c>
      <c r="S51" s="6">
        <v>0</v>
      </c>
      <c r="T51" s="42">
        <f t="shared" si="0"/>
        <v>0</v>
      </c>
      <c r="U51" s="52">
        <v>0</v>
      </c>
      <c r="V51" s="6">
        <f t="shared" si="29"/>
        <v>0</v>
      </c>
      <c r="W51" s="18">
        <f t="shared" si="19"/>
        <v>0</v>
      </c>
      <c r="X51" s="18">
        <f t="shared" si="20"/>
        <v>0</v>
      </c>
      <c r="Y51" s="6">
        <v>0</v>
      </c>
      <c r="Z51" s="6">
        <f t="shared" si="30"/>
        <v>0</v>
      </c>
      <c r="AA51" s="6">
        <f t="shared" si="31"/>
        <v>0</v>
      </c>
      <c r="AB51" s="40"/>
    </row>
    <row r="52" spans="1:28" ht="27.95" customHeight="1" thickTop="1" thickBot="1">
      <c r="A52" s="38">
        <v>48</v>
      </c>
      <c r="B52" s="39"/>
      <c r="C52" s="12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si="23"/>
        <v>0</v>
      </c>
      <c r="L52" s="6">
        <f t="shared" si="24"/>
        <v>0</v>
      </c>
      <c r="M52" s="6">
        <f t="shared" si="25"/>
        <v>0</v>
      </c>
      <c r="N52" s="6"/>
      <c r="O52" s="6">
        <f t="shared" si="26"/>
        <v>0</v>
      </c>
      <c r="P52" s="6">
        <f t="shared" si="27"/>
        <v>0</v>
      </c>
      <c r="Q52" s="6">
        <f t="shared" si="28"/>
        <v>0</v>
      </c>
      <c r="R52" s="44">
        <v>0</v>
      </c>
      <c r="S52" s="6">
        <v>0</v>
      </c>
      <c r="T52" s="42">
        <f t="shared" si="0"/>
        <v>0</v>
      </c>
      <c r="U52" s="52">
        <v>0</v>
      </c>
      <c r="V52" s="6">
        <f t="shared" si="29"/>
        <v>0</v>
      </c>
      <c r="W52" s="18">
        <f t="shared" si="19"/>
        <v>0</v>
      </c>
      <c r="X52" s="18">
        <f t="shared" si="20"/>
        <v>0</v>
      </c>
      <c r="Y52" s="6">
        <v>0</v>
      </c>
      <c r="Z52" s="6">
        <f t="shared" si="30"/>
        <v>0</v>
      </c>
      <c r="AA52" s="6">
        <f t="shared" si="31"/>
        <v>0</v>
      </c>
      <c r="AB52" s="40"/>
    </row>
    <row r="53" spans="1:28" ht="27.95" customHeight="1" thickTop="1" thickBot="1">
      <c r="A53" s="38">
        <v>49</v>
      </c>
      <c r="B53" s="39"/>
      <c r="C53" s="12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f t="shared" si="23"/>
        <v>0</v>
      </c>
      <c r="L53" s="6">
        <f t="shared" si="24"/>
        <v>0</v>
      </c>
      <c r="M53" s="6">
        <f t="shared" si="25"/>
        <v>0</v>
      </c>
      <c r="N53" s="6"/>
      <c r="O53" s="6">
        <f t="shared" si="26"/>
        <v>0</v>
      </c>
      <c r="P53" s="6">
        <f t="shared" si="27"/>
        <v>0</v>
      </c>
      <c r="Q53" s="6">
        <f t="shared" si="28"/>
        <v>0</v>
      </c>
      <c r="R53" s="44">
        <v>0</v>
      </c>
      <c r="S53" s="6">
        <v>0</v>
      </c>
      <c r="T53" s="42">
        <f t="shared" si="0"/>
        <v>0</v>
      </c>
      <c r="U53" s="52">
        <v>0</v>
      </c>
      <c r="V53" s="6">
        <f t="shared" si="29"/>
        <v>0</v>
      </c>
      <c r="W53" s="18">
        <f t="shared" si="19"/>
        <v>0</v>
      </c>
      <c r="X53" s="18">
        <f t="shared" si="20"/>
        <v>0</v>
      </c>
      <c r="Y53" s="6">
        <v>0</v>
      </c>
      <c r="Z53" s="6">
        <f t="shared" si="30"/>
        <v>0</v>
      </c>
      <c r="AA53" s="6">
        <f t="shared" si="31"/>
        <v>0</v>
      </c>
      <c r="AB53" s="40"/>
    </row>
    <row r="54" spans="1:28" ht="27.95" customHeight="1" thickTop="1" thickBot="1">
      <c r="A54" s="38">
        <v>50</v>
      </c>
      <c r="B54" s="39"/>
      <c r="C54" s="12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f t="shared" si="23"/>
        <v>0</v>
      </c>
      <c r="L54" s="6">
        <f t="shared" si="24"/>
        <v>0</v>
      </c>
      <c r="M54" s="6">
        <f t="shared" si="25"/>
        <v>0</v>
      </c>
      <c r="N54" s="6"/>
      <c r="O54" s="6">
        <f t="shared" si="26"/>
        <v>0</v>
      </c>
      <c r="P54" s="6">
        <f t="shared" si="27"/>
        <v>0</v>
      </c>
      <c r="Q54" s="6">
        <f t="shared" si="28"/>
        <v>0</v>
      </c>
      <c r="R54" s="44">
        <v>0</v>
      </c>
      <c r="S54" s="6">
        <v>0</v>
      </c>
      <c r="T54" s="42">
        <f t="shared" si="0"/>
        <v>0</v>
      </c>
      <c r="U54" s="52">
        <v>0</v>
      </c>
      <c r="V54" s="6">
        <f t="shared" si="29"/>
        <v>0</v>
      </c>
      <c r="W54" s="18">
        <f t="shared" si="19"/>
        <v>0</v>
      </c>
      <c r="X54" s="18">
        <f t="shared" si="20"/>
        <v>0</v>
      </c>
      <c r="Y54" s="6">
        <v>0</v>
      </c>
      <c r="Z54" s="6">
        <f t="shared" si="30"/>
        <v>0</v>
      </c>
      <c r="AA54" s="6">
        <f t="shared" si="31"/>
        <v>0</v>
      </c>
      <c r="AB54" s="40"/>
    </row>
    <row r="55" spans="1:28" ht="27.95" customHeight="1" thickTop="1" thickBot="1">
      <c r="A55" s="38">
        <v>51</v>
      </c>
      <c r="B55" s="39"/>
      <c r="C55" s="12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f t="shared" si="23"/>
        <v>0</v>
      </c>
      <c r="L55" s="6">
        <f t="shared" si="24"/>
        <v>0</v>
      </c>
      <c r="M55" s="6">
        <f t="shared" si="25"/>
        <v>0</v>
      </c>
      <c r="N55" s="6"/>
      <c r="O55" s="6">
        <f t="shared" si="26"/>
        <v>0</v>
      </c>
      <c r="P55" s="6">
        <f t="shared" si="27"/>
        <v>0</v>
      </c>
      <c r="Q55" s="6">
        <f t="shared" si="28"/>
        <v>0</v>
      </c>
      <c r="R55" s="44">
        <v>0</v>
      </c>
      <c r="S55" s="6">
        <v>0</v>
      </c>
      <c r="T55" s="42">
        <f t="shared" si="0"/>
        <v>0</v>
      </c>
      <c r="U55" s="52">
        <v>0</v>
      </c>
      <c r="V55" s="6">
        <f t="shared" si="29"/>
        <v>0</v>
      </c>
      <c r="W55" s="18">
        <f t="shared" si="19"/>
        <v>0</v>
      </c>
      <c r="X55" s="18">
        <f t="shared" si="20"/>
        <v>0</v>
      </c>
      <c r="Y55" s="6">
        <v>0</v>
      </c>
      <c r="Z55" s="6">
        <f t="shared" si="30"/>
        <v>0</v>
      </c>
      <c r="AA55" s="6">
        <f t="shared" si="31"/>
        <v>0</v>
      </c>
      <c r="AB55" s="40"/>
    </row>
    <row r="56" spans="1:28" ht="27.95" customHeight="1" thickTop="1" thickBot="1">
      <c r="A56" s="38">
        <v>52</v>
      </c>
      <c r="B56" s="39"/>
      <c r="C56" s="12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f t="shared" si="23"/>
        <v>0</v>
      </c>
      <c r="L56" s="6">
        <f t="shared" si="24"/>
        <v>0</v>
      </c>
      <c r="M56" s="6">
        <f t="shared" si="25"/>
        <v>0</v>
      </c>
      <c r="N56" s="6"/>
      <c r="O56" s="6">
        <f t="shared" si="26"/>
        <v>0</v>
      </c>
      <c r="P56" s="6">
        <f t="shared" si="27"/>
        <v>0</v>
      </c>
      <c r="Q56" s="6">
        <f t="shared" si="28"/>
        <v>0</v>
      </c>
      <c r="R56" s="44">
        <v>0</v>
      </c>
      <c r="S56" s="6">
        <v>0</v>
      </c>
      <c r="T56" s="42">
        <f t="shared" si="0"/>
        <v>0</v>
      </c>
      <c r="U56" s="52">
        <v>0</v>
      </c>
      <c r="V56" s="6">
        <f t="shared" si="29"/>
        <v>0</v>
      </c>
      <c r="W56" s="18">
        <f t="shared" si="19"/>
        <v>0</v>
      </c>
      <c r="X56" s="18">
        <f t="shared" si="20"/>
        <v>0</v>
      </c>
      <c r="Y56" s="6">
        <v>0</v>
      </c>
      <c r="Z56" s="6">
        <f t="shared" si="30"/>
        <v>0</v>
      </c>
      <c r="AA56" s="6">
        <f t="shared" si="31"/>
        <v>0</v>
      </c>
      <c r="AB56" s="40"/>
    </row>
    <row r="57" spans="1:28" ht="27.95" customHeight="1" thickTop="1" thickBot="1">
      <c r="A57" s="38">
        <v>53</v>
      </c>
      <c r="B57" s="39"/>
      <c r="C57" s="12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f t="shared" si="23"/>
        <v>0</v>
      </c>
      <c r="L57" s="6">
        <f t="shared" si="24"/>
        <v>0</v>
      </c>
      <c r="M57" s="6">
        <f t="shared" si="25"/>
        <v>0</v>
      </c>
      <c r="N57" s="6"/>
      <c r="O57" s="6">
        <f t="shared" si="26"/>
        <v>0</v>
      </c>
      <c r="P57" s="6">
        <f t="shared" si="27"/>
        <v>0</v>
      </c>
      <c r="Q57" s="6">
        <f t="shared" si="28"/>
        <v>0</v>
      </c>
      <c r="R57" s="44">
        <v>0</v>
      </c>
      <c r="S57" s="6">
        <v>0</v>
      </c>
      <c r="T57" s="42">
        <f t="shared" si="0"/>
        <v>0</v>
      </c>
      <c r="U57" s="52">
        <v>0</v>
      </c>
      <c r="V57" s="6">
        <f t="shared" si="29"/>
        <v>0</v>
      </c>
      <c r="W57" s="18">
        <f t="shared" si="19"/>
        <v>0</v>
      </c>
      <c r="X57" s="18">
        <f t="shared" si="20"/>
        <v>0</v>
      </c>
      <c r="Y57" s="6">
        <v>0</v>
      </c>
      <c r="Z57" s="6">
        <f t="shared" si="30"/>
        <v>0</v>
      </c>
      <c r="AA57" s="6">
        <f t="shared" si="31"/>
        <v>0</v>
      </c>
      <c r="AB57" s="40"/>
    </row>
    <row r="58" spans="1:28" ht="27.95" customHeight="1" thickTop="1" thickBot="1">
      <c r="A58" s="38">
        <v>54</v>
      </c>
      <c r="B58" s="39"/>
      <c r="C58" s="12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f t="shared" si="23"/>
        <v>0</v>
      </c>
      <c r="L58" s="6">
        <f t="shared" si="24"/>
        <v>0</v>
      </c>
      <c r="M58" s="6">
        <f t="shared" si="25"/>
        <v>0</v>
      </c>
      <c r="N58" s="6"/>
      <c r="O58" s="6">
        <f t="shared" si="26"/>
        <v>0</v>
      </c>
      <c r="P58" s="6">
        <f t="shared" si="27"/>
        <v>0</v>
      </c>
      <c r="Q58" s="6">
        <f t="shared" si="28"/>
        <v>0</v>
      </c>
      <c r="R58" s="44">
        <v>0</v>
      </c>
      <c r="S58" s="6">
        <v>0</v>
      </c>
      <c r="T58" s="42">
        <f t="shared" si="0"/>
        <v>0</v>
      </c>
      <c r="U58" s="52">
        <v>0</v>
      </c>
      <c r="V58" s="6">
        <f t="shared" si="29"/>
        <v>0</v>
      </c>
      <c r="W58" s="18">
        <f t="shared" si="19"/>
        <v>0</v>
      </c>
      <c r="X58" s="18">
        <f t="shared" si="20"/>
        <v>0</v>
      </c>
      <c r="Y58" s="6">
        <v>0</v>
      </c>
      <c r="Z58" s="6">
        <f t="shared" si="30"/>
        <v>0</v>
      </c>
      <c r="AA58" s="6">
        <f t="shared" si="31"/>
        <v>0</v>
      </c>
      <c r="AB58" s="40"/>
    </row>
    <row r="59" spans="1:28" ht="27.95" customHeight="1" thickTop="1" thickBot="1">
      <c r="A59" s="38">
        <v>55</v>
      </c>
      <c r="B59" s="39"/>
      <c r="C59" s="12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f t="shared" si="23"/>
        <v>0</v>
      </c>
      <c r="L59" s="6">
        <f t="shared" si="24"/>
        <v>0</v>
      </c>
      <c r="M59" s="6">
        <f t="shared" si="25"/>
        <v>0</v>
      </c>
      <c r="N59" s="6"/>
      <c r="O59" s="6">
        <f t="shared" si="26"/>
        <v>0</v>
      </c>
      <c r="P59" s="6">
        <f t="shared" si="27"/>
        <v>0</v>
      </c>
      <c r="Q59" s="6">
        <f t="shared" si="28"/>
        <v>0</v>
      </c>
      <c r="R59" s="44">
        <v>0</v>
      </c>
      <c r="S59" s="6">
        <v>0</v>
      </c>
      <c r="T59" s="42">
        <f t="shared" si="0"/>
        <v>0</v>
      </c>
      <c r="U59" s="52">
        <v>0</v>
      </c>
      <c r="V59" s="6">
        <f t="shared" si="29"/>
        <v>0</v>
      </c>
      <c r="W59" s="18">
        <f t="shared" si="19"/>
        <v>0</v>
      </c>
      <c r="X59" s="18">
        <f t="shared" si="20"/>
        <v>0</v>
      </c>
      <c r="Y59" s="6">
        <v>0</v>
      </c>
      <c r="Z59" s="6">
        <f t="shared" si="30"/>
        <v>0</v>
      </c>
      <c r="AA59" s="6">
        <f t="shared" si="31"/>
        <v>0</v>
      </c>
      <c r="AB59" s="40"/>
    </row>
    <row r="60" spans="1:28" ht="27.95" customHeight="1" thickTop="1" thickBot="1">
      <c r="A60" s="38">
        <v>56</v>
      </c>
      <c r="B60" s="39" t="s">
        <v>77</v>
      </c>
      <c r="C60" s="12">
        <v>0</v>
      </c>
      <c r="D60" s="6">
        <v>1500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f t="shared" si="23"/>
        <v>0</v>
      </c>
      <c r="L60" s="6">
        <f t="shared" si="24"/>
        <v>0</v>
      </c>
      <c r="M60" s="6">
        <f t="shared" si="25"/>
        <v>1500</v>
      </c>
      <c r="N60" s="6"/>
      <c r="O60" s="6">
        <f t="shared" si="26"/>
        <v>0</v>
      </c>
      <c r="P60" s="6">
        <f t="shared" si="27"/>
        <v>0</v>
      </c>
      <c r="Q60" s="6">
        <f t="shared" si="28"/>
        <v>0</v>
      </c>
      <c r="R60" s="44">
        <v>0</v>
      </c>
      <c r="S60" s="6">
        <v>0</v>
      </c>
      <c r="T60" s="42">
        <f t="shared" si="0"/>
        <v>0</v>
      </c>
      <c r="U60" s="52">
        <v>0</v>
      </c>
      <c r="V60" s="6">
        <f t="shared" si="29"/>
        <v>1500</v>
      </c>
      <c r="W60" s="18">
        <f t="shared" si="19"/>
        <v>9000</v>
      </c>
      <c r="X60" s="18">
        <f t="shared" si="20"/>
        <v>900</v>
      </c>
      <c r="Y60" s="6">
        <v>0</v>
      </c>
      <c r="Z60" s="6">
        <f t="shared" si="30"/>
        <v>0</v>
      </c>
      <c r="AA60" s="6">
        <f t="shared" si="31"/>
        <v>1500</v>
      </c>
      <c r="AB60" s="40"/>
    </row>
    <row r="61" spans="1:28" ht="27.95" customHeight="1" thickTop="1" thickBot="1">
      <c r="A61" s="38">
        <v>57</v>
      </c>
      <c r="B61" s="39" t="s">
        <v>74</v>
      </c>
      <c r="C61" s="12">
        <v>0</v>
      </c>
      <c r="D61" s="6">
        <v>1000</v>
      </c>
      <c r="E61" s="6">
        <v>200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f t="shared" si="23"/>
        <v>0</v>
      </c>
      <c r="L61" s="6">
        <f t="shared" si="24"/>
        <v>0</v>
      </c>
      <c r="M61" s="6">
        <f t="shared" si="25"/>
        <v>1200</v>
      </c>
      <c r="N61" s="6"/>
      <c r="O61" s="6">
        <f t="shared" si="26"/>
        <v>0</v>
      </c>
      <c r="P61" s="6">
        <f t="shared" si="27"/>
        <v>0</v>
      </c>
      <c r="Q61" s="6">
        <f t="shared" si="28"/>
        <v>0</v>
      </c>
      <c r="R61" s="44">
        <v>0</v>
      </c>
      <c r="S61" s="6">
        <v>0</v>
      </c>
      <c r="T61" s="42">
        <f t="shared" si="0"/>
        <v>0</v>
      </c>
      <c r="U61" s="52">
        <v>0</v>
      </c>
      <c r="V61" s="6">
        <f t="shared" si="29"/>
        <v>1200</v>
      </c>
      <c r="W61" s="18">
        <f t="shared" si="19"/>
        <v>5400</v>
      </c>
      <c r="X61" s="18">
        <f t="shared" si="20"/>
        <v>540</v>
      </c>
      <c r="Y61" s="6">
        <v>0</v>
      </c>
      <c r="Z61" s="6">
        <f t="shared" si="30"/>
        <v>0</v>
      </c>
      <c r="AA61" s="6">
        <f t="shared" si="31"/>
        <v>1200</v>
      </c>
      <c r="AB61" s="40"/>
    </row>
    <row r="62" spans="1:28" ht="27.95" customHeight="1" thickTop="1" thickBot="1">
      <c r="A62" s="38">
        <v>58</v>
      </c>
      <c r="B62" s="39" t="s">
        <v>73</v>
      </c>
      <c r="C62" s="12">
        <v>0</v>
      </c>
      <c r="D62" s="6">
        <v>8500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f t="shared" si="23"/>
        <v>0</v>
      </c>
      <c r="L62" s="6">
        <f t="shared" si="24"/>
        <v>0</v>
      </c>
      <c r="M62" s="6">
        <f t="shared" si="25"/>
        <v>8500</v>
      </c>
      <c r="N62" s="6"/>
      <c r="O62" s="6">
        <f t="shared" si="26"/>
        <v>0</v>
      </c>
      <c r="P62" s="6">
        <f t="shared" si="27"/>
        <v>0</v>
      </c>
      <c r="Q62" s="6">
        <f t="shared" si="28"/>
        <v>0</v>
      </c>
      <c r="R62" s="44">
        <v>0</v>
      </c>
      <c r="S62" s="6">
        <v>0</v>
      </c>
      <c r="T62" s="42">
        <f t="shared" si="0"/>
        <v>0</v>
      </c>
      <c r="U62" s="52">
        <v>0</v>
      </c>
      <c r="V62" s="6">
        <f t="shared" si="29"/>
        <v>8500</v>
      </c>
      <c r="W62" s="18">
        <f t="shared" si="19"/>
        <v>93000</v>
      </c>
      <c r="X62" s="18">
        <f t="shared" si="20"/>
        <v>14600</v>
      </c>
      <c r="Y62" s="6">
        <v>0</v>
      </c>
      <c r="Z62" s="6">
        <f t="shared" si="30"/>
        <v>0</v>
      </c>
      <c r="AA62" s="6">
        <f t="shared" si="31"/>
        <v>8500</v>
      </c>
      <c r="AB62" s="40"/>
    </row>
    <row r="63" spans="1:28" ht="27.95" customHeight="1" thickTop="1" thickBot="1">
      <c r="A63" s="38"/>
      <c r="B63" s="39" t="s">
        <v>78</v>
      </c>
      <c r="C63" s="12">
        <v>0</v>
      </c>
      <c r="D63" s="6">
        <v>5000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f t="shared" si="23"/>
        <v>0</v>
      </c>
      <c r="L63" s="6">
        <f t="shared" si="24"/>
        <v>0</v>
      </c>
      <c r="M63" s="6">
        <f t="shared" si="25"/>
        <v>5000</v>
      </c>
      <c r="N63" s="6"/>
      <c r="O63" s="6">
        <f t="shared" si="26"/>
        <v>0</v>
      </c>
      <c r="P63" s="6">
        <f t="shared" si="27"/>
        <v>0</v>
      </c>
      <c r="Q63" s="6">
        <f t="shared" si="28"/>
        <v>0</v>
      </c>
      <c r="R63" s="44">
        <v>0</v>
      </c>
      <c r="S63" s="6">
        <v>0</v>
      </c>
      <c r="T63" s="42">
        <f t="shared" si="0"/>
        <v>0</v>
      </c>
      <c r="U63" s="52">
        <v>0</v>
      </c>
      <c r="V63" s="6">
        <f t="shared" si="29"/>
        <v>5000</v>
      </c>
      <c r="W63" s="18">
        <f t="shared" si="19"/>
        <v>51000</v>
      </c>
      <c r="X63" s="18">
        <f t="shared" si="20"/>
        <v>6650</v>
      </c>
      <c r="Y63" s="6">
        <v>0</v>
      </c>
      <c r="Z63" s="6">
        <f t="shared" si="30"/>
        <v>0</v>
      </c>
      <c r="AA63" s="6">
        <f t="shared" si="31"/>
        <v>5000</v>
      </c>
      <c r="AB63" s="40"/>
    </row>
    <row r="64" spans="1:28" ht="27.95" customHeight="1" thickTop="1" thickBot="1">
      <c r="A64" s="23">
        <v>21</v>
      </c>
      <c r="B64" s="29"/>
      <c r="C64" s="14">
        <v>0</v>
      </c>
      <c r="D64" s="8">
        <v>0</v>
      </c>
      <c r="E64" s="8">
        <v>0</v>
      </c>
      <c r="F64" s="33">
        <v>0</v>
      </c>
      <c r="G64" s="33">
        <v>0</v>
      </c>
      <c r="H64" s="8">
        <v>0</v>
      </c>
      <c r="I64" s="8">
        <v>0</v>
      </c>
      <c r="J64" s="8">
        <v>0</v>
      </c>
      <c r="K64" s="8">
        <f>F64*26%</f>
        <v>0</v>
      </c>
      <c r="L64" s="8">
        <f>G64*24%</f>
        <v>0</v>
      </c>
      <c r="M64" s="8">
        <f>D64+E64+H64+I64+J64</f>
        <v>0</v>
      </c>
      <c r="N64" s="8"/>
      <c r="O64" s="8">
        <f>F64*14%</f>
        <v>0</v>
      </c>
      <c r="P64" s="8">
        <f>G64*11%</f>
        <v>0</v>
      </c>
      <c r="Q64" s="8">
        <f>F64*1%</f>
        <v>0</v>
      </c>
      <c r="R64" s="46">
        <v>0</v>
      </c>
      <c r="S64" s="8">
        <v>0</v>
      </c>
      <c r="T64" s="42">
        <f t="shared" si="0"/>
        <v>0</v>
      </c>
      <c r="U64" s="56">
        <v>0</v>
      </c>
      <c r="V64" s="8">
        <f>M64-H64-I64-T64-S64-Q64-P64-O64</f>
        <v>0</v>
      </c>
      <c r="W64" s="20">
        <f>IF(V64*12-9000&gt;1,V64*12-9000,0)</f>
        <v>0</v>
      </c>
      <c r="X64" s="20">
        <f>IF(W64&lt;=20000,W64*10%,IF(W64&lt;=60000,20000*10%+(W64-20000)*15%,20000*10%+40000*15%+(W64-20000-40000)*20%))</f>
        <v>0</v>
      </c>
      <c r="Y64" s="8">
        <f>X64/12</f>
        <v>0</v>
      </c>
      <c r="Z64" s="8">
        <f>Y64+T64+R64+Q64+U64+S64+P64+O64</f>
        <v>0</v>
      </c>
      <c r="AA64" s="8">
        <f>M64-Z64</f>
        <v>0</v>
      </c>
      <c r="AB64" s="5"/>
    </row>
    <row r="65" spans="1:28" ht="39" customHeight="1" thickTop="1" thickBot="1">
      <c r="A65" s="80" t="s">
        <v>17</v>
      </c>
      <c r="B65" s="80"/>
      <c r="C65" s="80"/>
      <c r="D65" s="36">
        <f t="shared" ref="D65:AA65" si="32">SUM(D5:D64)</f>
        <v>142400</v>
      </c>
      <c r="E65" s="36">
        <f t="shared" si="32"/>
        <v>7050</v>
      </c>
      <c r="F65" s="17">
        <f t="shared" si="32"/>
        <v>0</v>
      </c>
      <c r="G65" s="17">
        <f t="shared" si="32"/>
        <v>0</v>
      </c>
      <c r="H65" s="17">
        <f t="shared" si="32"/>
        <v>0</v>
      </c>
      <c r="I65" s="17">
        <f t="shared" si="32"/>
        <v>0</v>
      </c>
      <c r="J65" s="17">
        <f t="shared" si="32"/>
        <v>0</v>
      </c>
      <c r="K65" s="17">
        <f t="shared" si="32"/>
        <v>0</v>
      </c>
      <c r="L65" s="17">
        <f t="shared" si="32"/>
        <v>0</v>
      </c>
      <c r="M65" s="17">
        <f t="shared" si="32"/>
        <v>149450</v>
      </c>
      <c r="N65" s="17"/>
      <c r="O65" s="17">
        <f t="shared" si="32"/>
        <v>0</v>
      </c>
      <c r="P65" s="17">
        <f t="shared" si="32"/>
        <v>0</v>
      </c>
      <c r="Q65" s="17">
        <f t="shared" si="32"/>
        <v>0</v>
      </c>
      <c r="R65" s="36">
        <f t="shared" si="32"/>
        <v>0</v>
      </c>
      <c r="S65" s="17">
        <f t="shared" si="32"/>
        <v>0</v>
      </c>
      <c r="T65" s="36">
        <f t="shared" si="32"/>
        <v>566.66666666666674</v>
      </c>
      <c r="U65" s="57">
        <f t="shared" si="32"/>
        <v>0</v>
      </c>
      <c r="V65" s="17">
        <f t="shared" si="32"/>
        <v>148883.33333333331</v>
      </c>
      <c r="W65" s="17">
        <f t="shared" si="32"/>
        <v>1401400</v>
      </c>
      <c r="X65" s="17">
        <f t="shared" si="32"/>
        <v>174470</v>
      </c>
      <c r="Y65" s="17">
        <f t="shared" si="32"/>
        <v>0</v>
      </c>
      <c r="Z65" s="36">
        <f t="shared" si="32"/>
        <v>566.66666666666674</v>
      </c>
      <c r="AA65" s="36">
        <f t="shared" si="32"/>
        <v>148883.33333333331</v>
      </c>
      <c r="AB65" s="2"/>
    </row>
    <row r="66" spans="1:28" ht="39" customHeight="1" thickTop="1">
      <c r="A66" s="34"/>
      <c r="B66" s="34"/>
      <c r="C66" s="34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5"/>
    </row>
    <row r="67" spans="1:28" ht="13.5" thickBot="1"/>
    <row r="68" spans="1:28" ht="35.1" customHeight="1" thickTop="1" thickBot="1">
      <c r="L68" s="62"/>
      <c r="M68" s="63"/>
      <c r="N68" s="63"/>
      <c r="O68" s="63"/>
      <c r="P68" s="64"/>
      <c r="AA68"/>
    </row>
    <row r="69" spans="1:28" ht="14.25" thickTop="1" thickBot="1"/>
    <row r="70" spans="1:28" ht="24.75" customHeight="1" thickTop="1">
      <c r="A70" s="81" t="s">
        <v>0</v>
      </c>
      <c r="B70" s="83" t="s">
        <v>22</v>
      </c>
      <c r="C70" s="85" t="s">
        <v>35</v>
      </c>
      <c r="D70" s="65" t="s">
        <v>19</v>
      </c>
      <c r="E70" s="66"/>
      <c r="F70" s="66"/>
      <c r="G70" s="66"/>
      <c r="H70" s="66"/>
      <c r="I70" s="66"/>
      <c r="J70" s="66"/>
      <c r="K70" s="66"/>
      <c r="L70" s="67"/>
      <c r="M70" s="78" t="s">
        <v>29</v>
      </c>
      <c r="N70" s="60"/>
      <c r="O70" s="65" t="s">
        <v>20</v>
      </c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74" t="s">
        <v>14</v>
      </c>
      <c r="AA70" s="76" t="s">
        <v>36</v>
      </c>
    </row>
    <row r="71" spans="1:28" ht="63.75" thickBot="1">
      <c r="A71" s="82"/>
      <c r="B71" s="84"/>
      <c r="C71" s="86"/>
      <c r="D71" s="10" t="s">
        <v>26</v>
      </c>
      <c r="E71" s="10" t="s">
        <v>27</v>
      </c>
      <c r="F71" s="26" t="s">
        <v>37</v>
      </c>
      <c r="G71" s="26" t="s">
        <v>27</v>
      </c>
      <c r="H71" s="10" t="s">
        <v>30</v>
      </c>
      <c r="I71" s="10" t="s">
        <v>28</v>
      </c>
      <c r="J71" s="10" t="s">
        <v>5</v>
      </c>
      <c r="K71" s="10" t="s">
        <v>6</v>
      </c>
      <c r="L71" s="10" t="s">
        <v>7</v>
      </c>
      <c r="M71" s="79"/>
      <c r="N71" s="59"/>
      <c r="O71" s="10" t="s">
        <v>9</v>
      </c>
      <c r="P71" s="10" t="s">
        <v>31</v>
      </c>
      <c r="Q71" s="10" t="s">
        <v>13</v>
      </c>
      <c r="R71" s="10" t="s">
        <v>38</v>
      </c>
      <c r="S71" s="10" t="s">
        <v>39</v>
      </c>
      <c r="T71" s="10" t="s">
        <v>40</v>
      </c>
      <c r="U71" s="10" t="s">
        <v>21</v>
      </c>
      <c r="V71" s="10" t="s">
        <v>24</v>
      </c>
      <c r="W71" s="15" t="s">
        <v>25</v>
      </c>
      <c r="X71" s="11" t="s">
        <v>33</v>
      </c>
      <c r="Y71" s="11" t="s">
        <v>41</v>
      </c>
      <c r="Z71" s="75"/>
      <c r="AA71" s="77"/>
    </row>
    <row r="72" spans="1:28" ht="27.95" customHeight="1" thickTop="1" thickBot="1">
      <c r="A72" s="16">
        <v>1</v>
      </c>
      <c r="B72" s="24" t="s">
        <v>32</v>
      </c>
      <c r="C72" s="25">
        <v>0</v>
      </c>
      <c r="D72" s="37">
        <f t="shared" ref="D72:AA72" si="33">D65</f>
        <v>142400</v>
      </c>
      <c r="E72" s="37">
        <f t="shared" si="33"/>
        <v>7050</v>
      </c>
      <c r="F72" s="6">
        <f t="shared" si="33"/>
        <v>0</v>
      </c>
      <c r="G72" s="6">
        <f t="shared" si="33"/>
        <v>0</v>
      </c>
      <c r="H72" s="6">
        <f t="shared" si="33"/>
        <v>0</v>
      </c>
      <c r="I72" s="6">
        <f t="shared" si="33"/>
        <v>0</v>
      </c>
      <c r="J72" s="6">
        <f t="shared" si="33"/>
        <v>0</v>
      </c>
      <c r="K72" s="6">
        <f t="shared" si="33"/>
        <v>0</v>
      </c>
      <c r="L72" s="6">
        <f t="shared" si="33"/>
        <v>0</v>
      </c>
      <c r="M72" s="6">
        <f t="shared" si="33"/>
        <v>149450</v>
      </c>
      <c r="N72" s="6"/>
      <c r="O72" s="6">
        <f t="shared" si="33"/>
        <v>0</v>
      </c>
      <c r="P72" s="6">
        <f t="shared" si="33"/>
        <v>0</v>
      </c>
      <c r="Q72" s="6">
        <f t="shared" si="33"/>
        <v>0</v>
      </c>
      <c r="R72" s="37">
        <f t="shared" si="33"/>
        <v>0</v>
      </c>
      <c r="S72" s="6">
        <f t="shared" si="33"/>
        <v>0</v>
      </c>
      <c r="T72" s="37">
        <f t="shared" si="33"/>
        <v>566.66666666666674</v>
      </c>
      <c r="U72" s="37">
        <f t="shared" si="33"/>
        <v>0</v>
      </c>
      <c r="V72" s="6">
        <f t="shared" si="33"/>
        <v>148883.33333333331</v>
      </c>
      <c r="W72" s="6">
        <f t="shared" si="33"/>
        <v>1401400</v>
      </c>
      <c r="X72" s="6">
        <f t="shared" si="33"/>
        <v>174470</v>
      </c>
      <c r="Y72" s="6">
        <f t="shared" si="33"/>
        <v>0</v>
      </c>
      <c r="Z72" s="37">
        <f t="shared" si="33"/>
        <v>566.66666666666674</v>
      </c>
      <c r="AA72" s="47">
        <f t="shared" si="33"/>
        <v>148883.33333333331</v>
      </c>
    </row>
    <row r="73" spans="1:28" ht="39" customHeight="1" thickTop="1" thickBot="1">
      <c r="A73" s="80" t="s">
        <v>17</v>
      </c>
      <c r="B73" s="80"/>
      <c r="C73" s="31">
        <f t="shared" ref="C73:AA73" si="34">SUM(C72:C72)</f>
        <v>0</v>
      </c>
      <c r="D73" s="36">
        <f t="shared" si="34"/>
        <v>142400</v>
      </c>
      <c r="E73" s="36">
        <f t="shared" si="34"/>
        <v>7050</v>
      </c>
      <c r="F73" s="17">
        <f t="shared" si="34"/>
        <v>0</v>
      </c>
      <c r="G73" s="17">
        <f t="shared" si="34"/>
        <v>0</v>
      </c>
      <c r="H73" s="17">
        <f t="shared" si="34"/>
        <v>0</v>
      </c>
      <c r="I73" s="17">
        <f t="shared" si="34"/>
        <v>0</v>
      </c>
      <c r="J73" s="17">
        <f t="shared" si="34"/>
        <v>0</v>
      </c>
      <c r="K73" s="17">
        <f t="shared" si="34"/>
        <v>0</v>
      </c>
      <c r="L73" s="17">
        <f t="shared" si="34"/>
        <v>0</v>
      </c>
      <c r="M73" s="17">
        <f t="shared" si="34"/>
        <v>149450</v>
      </c>
      <c r="N73" s="17"/>
      <c r="O73" s="17">
        <f t="shared" si="34"/>
        <v>0</v>
      </c>
      <c r="P73" s="17">
        <f t="shared" si="34"/>
        <v>0</v>
      </c>
      <c r="Q73" s="17">
        <f t="shared" si="34"/>
        <v>0</v>
      </c>
      <c r="R73" s="36">
        <f t="shared" si="34"/>
        <v>0</v>
      </c>
      <c r="S73" s="17">
        <f t="shared" si="34"/>
        <v>0</v>
      </c>
      <c r="T73" s="36">
        <f t="shared" si="34"/>
        <v>566.66666666666674</v>
      </c>
      <c r="U73" s="36">
        <f t="shared" si="34"/>
        <v>0</v>
      </c>
      <c r="V73" s="17">
        <f t="shared" si="34"/>
        <v>148883.33333333331</v>
      </c>
      <c r="W73" s="17">
        <f t="shared" si="34"/>
        <v>1401400</v>
      </c>
      <c r="X73" s="17">
        <f t="shared" si="34"/>
        <v>174470</v>
      </c>
      <c r="Y73" s="17">
        <f t="shared" si="34"/>
        <v>0</v>
      </c>
      <c r="Z73" s="36">
        <f t="shared" si="34"/>
        <v>566.66666666666674</v>
      </c>
      <c r="AA73" s="36">
        <f t="shared" si="34"/>
        <v>148883.33333333331</v>
      </c>
    </row>
    <row r="74" spans="1:28" ht="13.5" thickTop="1"/>
  </sheetData>
  <mergeCells count="21">
    <mergeCell ref="A73:B73"/>
    <mergeCell ref="C3:C4"/>
    <mergeCell ref="A65:C65"/>
    <mergeCell ref="A70:A71"/>
    <mergeCell ref="B70:B71"/>
    <mergeCell ref="C70:C71"/>
    <mergeCell ref="A3:A4"/>
    <mergeCell ref="B3:B4"/>
    <mergeCell ref="Z70:Z71"/>
    <mergeCell ref="AA70:AA71"/>
    <mergeCell ref="D70:L70"/>
    <mergeCell ref="M70:M71"/>
    <mergeCell ref="L68:P68"/>
    <mergeCell ref="O70:Y70"/>
    <mergeCell ref="L1:P1"/>
    <mergeCell ref="D3:L3"/>
    <mergeCell ref="M3:M4"/>
    <mergeCell ref="O3:Y3"/>
    <mergeCell ref="AB3:AB4"/>
    <mergeCell ref="AA3:AA4"/>
    <mergeCell ref="Z3:Z4"/>
  </mergeCells>
  <phoneticPr fontId="1" type="noConversion"/>
  <printOptions horizontalCentered="1"/>
  <pageMargins left="0.2" right="0.2" top="1.5748031496062993" bottom="0.98425196850393704" header="0.27559055118110237" footer="0.51181102362204722"/>
  <pageSetup paperSize="9" scale="65" orientation="landscape" r:id="rId1"/>
  <headerFooter alignWithMargins="0">
    <oddHeader xml:space="preserve">&amp;L&amp;D&amp;C&amp;"Arial,Bold"&amp;14
&amp;R&amp;"Arial,Bold"&amp;14شركة..........................
</oddHeader>
    <oddFooter>&amp;L&amp;"Arial,Bold"&amp;14سلطة الإعتماد&amp;C&amp;"Arial,Bold"&amp;14                             مدير ش.ع                                                                         المراجعة                                                                &amp;R&amp;"Arial,Bold"&amp;14الأجور</oddFooter>
  </headerFooter>
  <rowBreaks count="1" manualBreakCount="1">
    <brk id="67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D30" sqref="D30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رواتب شهر    -2010</vt:lpstr>
      <vt:lpstr>Sheet2</vt:lpstr>
      <vt:lpstr>Sheet1</vt:lpstr>
      <vt:lpstr>'رواتب شهر    -2010'!Print_Area</vt:lpstr>
    </vt:vector>
  </TitlesOfParts>
  <Company>Warner Brothers Movie World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Bugs Bunny</dc:creator>
  <cp:lastModifiedBy>User</cp:lastModifiedBy>
  <cp:lastPrinted>2020-02-01T11:10:37Z</cp:lastPrinted>
  <dcterms:created xsi:type="dcterms:W3CDTF">2010-05-30T21:40:46Z</dcterms:created>
  <dcterms:modified xsi:type="dcterms:W3CDTF">2020-04-22T08:43:58Z</dcterms:modified>
</cp:coreProperties>
</file>