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ar Wageh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1" i="1" l="1"/>
  <c r="XFD2" i="1" s="1"/>
  <c r="XFD3" i="1" s="1"/>
  <c r="AK2" i="1" s="1"/>
  <c r="AK3" i="1" l="1"/>
  <c r="AL3" i="1" s="1"/>
  <c r="AI3" i="1"/>
  <c r="AI2" i="1"/>
  <c r="AJ3" i="1"/>
  <c r="AJ2" i="1"/>
  <c r="AL2" i="1" s="1"/>
  <c r="E17" i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l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l="1"/>
  <c r="AH1" i="1" s="1"/>
</calcChain>
</file>

<file path=xl/sharedStrings.xml><?xml version="1.0" encoding="utf-8"?>
<sst xmlns="http://schemas.openxmlformats.org/spreadsheetml/2006/main" count="69" uniqueCount="9">
  <si>
    <t>غياب</t>
  </si>
  <si>
    <t>قيمة الغياب</t>
  </si>
  <si>
    <t>المستحق</t>
  </si>
  <si>
    <t>الرقم</t>
  </si>
  <si>
    <t>الاسم</t>
  </si>
  <si>
    <t>القسم</t>
  </si>
  <si>
    <t>P</t>
  </si>
  <si>
    <t>X</t>
  </si>
  <si>
    <t>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</si>
</sst>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"/>
    <numFmt numFmtId="165" formatCode="d"/>
  </numFmts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shrinkToFit="1"/>
      <protection hidden="1"/>
    </xf>
    <xf numFmtId="164" fontId="2" fillId="3" borderId="1" xfId="0" applyNumberFormat="1" applyFont="1" applyFill="1" applyBorder="1" applyAlignment="1" applyProtection="1">
      <alignment horizontal="center" shrinkToFit="1"/>
      <protection locked="0" hidden="1"/>
    </xf>
    <xf numFmtId="165" fontId="3" fillId="2" borderId="1" xfId="0" applyNumberFormat="1" applyFont="1" applyFill="1" applyBorder="1" applyAlignment="1" applyProtection="1">
      <alignment horizontal="center" shrinkToFit="1"/>
      <protection hidden="1"/>
    </xf>
    <xf numFmtId="14" fontId="0" fillId="0" borderId="0" xfId="0" applyNumberFormat="1"/>
    <xf numFmtId="0" fontId="0" fillId="0" borderId="0" xfId="0" applyNumberFormat="1"/>
    <xf numFmtId="165" fontId="3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  <xf numFmtId="22" fontId="0" fillId="0" borderId="0" xfId="0" applyNumberFormat="1"/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C00000"/>
        </patternFill>
      </fill>
    </dxf>
    <dxf>
      <numFmt numFmtId="166" formatCode="&quot;&quot;"/>
    </dxf>
    <dxf>
      <fill>
        <patternFill>
          <bgColor rgb="FFFF0000"/>
        </patternFill>
      </fill>
    </dxf>
    <dxf>
      <numFmt numFmtId="166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114300</xdr:colOff>
      <xdr:row>8</xdr:row>
      <xdr:rowOff>66675</xdr:rowOff>
    </xdr:from>
    <xdr:to>
      <xdr:col>36</xdr:col>
      <xdr:colOff>9525</xdr:colOff>
      <xdr:row>11</xdr:row>
      <xdr:rowOff>19050</xdr:rowOff>
    </xdr:to>
    <xdr:sp macro="" textlink="">
      <xdr:nvSpPr>
        <xdr:cNvPr id="2" name="Rectangular Callout 1"/>
        <xdr:cNvSpPr/>
      </xdr:nvSpPr>
      <xdr:spPr>
        <a:xfrm>
          <a:off x="8134350" y="1619250"/>
          <a:ext cx="2600325" cy="523875"/>
        </a:xfrm>
        <a:prstGeom prst="wedgeRectCallout">
          <a:avLst>
            <a:gd name="adj1" fmla="val 76834"/>
            <a:gd name="adj2" fmla="val -2474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1200"/>
            <a:t>الناتج</a:t>
          </a:r>
          <a:r>
            <a:rPr lang="ar-SA" sz="1200" baseline="0"/>
            <a:t> الصحيح 450 لأن الحضور 3 أيام</a:t>
          </a: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topLeftCell="O1" workbookViewId="0">
      <selection activeCell="AL4" sqref="AL4"/>
    </sheetView>
  </sheetViews>
  <sheetFormatPr defaultRowHeight="15"/>
  <cols>
    <col min="4" max="34" width="3.7109375" customWidth="1"/>
    <col min="16384" max="16384" width="15.85546875" bestFit="1" customWidth="1"/>
  </cols>
  <sheetData>
    <row r="1" spans="1:38 16382:16384" ht="17.25">
      <c r="A1" s="1" t="s">
        <v>3</v>
      </c>
      <c r="B1" s="1" t="s">
        <v>4</v>
      </c>
      <c r="C1" s="1" t="s">
        <v>5</v>
      </c>
      <c r="D1" s="2">
        <v>43916</v>
      </c>
      <c r="E1" s="3">
        <f>D1+1</f>
        <v>43917</v>
      </c>
      <c r="F1" s="3">
        <f t="shared" ref="F1:AH1" si="0">E1+1</f>
        <v>43918</v>
      </c>
      <c r="G1" s="3">
        <f t="shared" si="0"/>
        <v>43919</v>
      </c>
      <c r="H1" s="3">
        <f t="shared" si="0"/>
        <v>43920</v>
      </c>
      <c r="I1" s="3">
        <f t="shared" si="0"/>
        <v>43921</v>
      </c>
      <c r="J1" s="3">
        <f t="shared" si="0"/>
        <v>43922</v>
      </c>
      <c r="K1" s="3">
        <f t="shared" si="0"/>
        <v>43923</v>
      </c>
      <c r="L1" s="3">
        <f t="shared" si="0"/>
        <v>43924</v>
      </c>
      <c r="M1" s="3">
        <f t="shared" si="0"/>
        <v>43925</v>
      </c>
      <c r="N1" s="3">
        <f t="shared" si="0"/>
        <v>43926</v>
      </c>
      <c r="O1" s="3">
        <f t="shared" si="0"/>
        <v>43927</v>
      </c>
      <c r="P1" s="3">
        <f t="shared" si="0"/>
        <v>43928</v>
      </c>
      <c r="Q1" s="3">
        <f t="shared" si="0"/>
        <v>43929</v>
      </c>
      <c r="R1" s="3">
        <f t="shared" si="0"/>
        <v>43930</v>
      </c>
      <c r="S1" s="3">
        <f t="shared" si="0"/>
        <v>43931</v>
      </c>
      <c r="T1" s="3">
        <f t="shared" si="0"/>
        <v>43932</v>
      </c>
      <c r="U1" s="3">
        <f t="shared" si="0"/>
        <v>43933</v>
      </c>
      <c r="V1" s="3">
        <f t="shared" si="0"/>
        <v>43934</v>
      </c>
      <c r="W1" s="3">
        <f t="shared" si="0"/>
        <v>43935</v>
      </c>
      <c r="X1" s="3">
        <f t="shared" si="0"/>
        <v>43936</v>
      </c>
      <c r="Y1" s="3">
        <f t="shared" si="0"/>
        <v>43937</v>
      </c>
      <c r="Z1" s="3">
        <f t="shared" si="0"/>
        <v>43938</v>
      </c>
      <c r="AA1" s="3">
        <f t="shared" si="0"/>
        <v>43939</v>
      </c>
      <c r="AB1" s="3">
        <f t="shared" si="0"/>
        <v>43940</v>
      </c>
      <c r="AC1" s="3">
        <f t="shared" si="0"/>
        <v>43941</v>
      </c>
      <c r="AD1" s="3">
        <f t="shared" si="0"/>
        <v>43942</v>
      </c>
      <c r="AE1" s="3">
        <f t="shared" si="0"/>
        <v>43943</v>
      </c>
      <c r="AF1" s="3">
        <f t="shared" si="0"/>
        <v>43944</v>
      </c>
      <c r="AG1" s="3">
        <f t="shared" si="0"/>
        <v>43945</v>
      </c>
      <c r="AH1" s="3">
        <f t="shared" si="0"/>
        <v>43946</v>
      </c>
      <c r="AI1" s="6" t="s">
        <v>8</v>
      </c>
      <c r="AJ1" s="7" t="s">
        <v>0</v>
      </c>
      <c r="AK1" s="8" t="s">
        <v>1</v>
      </c>
      <c r="AL1" s="8" t="s">
        <v>2</v>
      </c>
      <c r="XFB1">
        <v>1</v>
      </c>
      <c r="XFC1">
        <v>31</v>
      </c>
      <c r="XFD1" s="9">
        <f ca="1">+NOW()</f>
        <v>43956.405362384263</v>
      </c>
    </row>
    <row r="2" spans="1:38 16382:16384">
      <c r="D2" t="s">
        <v>6</v>
      </c>
      <c r="E2" t="s">
        <v>6</v>
      </c>
      <c r="F2" t="s">
        <v>7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  <c r="S2" t="s">
        <v>6</v>
      </c>
      <c r="T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  <c r="Z2" t="s">
        <v>6</v>
      </c>
      <c r="AA2" t="s">
        <v>6</v>
      </c>
      <c r="AB2" t="s">
        <v>6</v>
      </c>
      <c r="AC2" t="s">
        <v>6</v>
      </c>
      <c r="AD2" t="s">
        <v>6</v>
      </c>
      <c r="AE2" t="s">
        <v>6</v>
      </c>
      <c r="AF2" t="s">
        <v>6</v>
      </c>
      <c r="AG2" t="s">
        <v>6</v>
      </c>
      <c r="AH2" t="s">
        <v>6</v>
      </c>
      <c r="AI2" s="8">
        <f>COUNTIF($D2:$AH2,"P")</f>
        <v>30</v>
      </c>
      <c r="AJ2" s="8">
        <f>COUNTIF($D2:$AH2,"X")</f>
        <v>1</v>
      </c>
      <c r="AK2" s="10">
        <f ca="1">(4500/$XFD$3)*AJ2</f>
        <v>145.16129032258064</v>
      </c>
      <c r="AL2" s="10">
        <f ca="1">4500-AK2</f>
        <v>4354.8387096774195</v>
      </c>
      <c r="XFB2">
        <v>2</v>
      </c>
      <c r="XFC2">
        <v>28</v>
      </c>
      <c r="XFD2">
        <f ca="1">+MONTH(XFD1)</f>
        <v>5</v>
      </c>
    </row>
    <row r="3" spans="1:38 16382:16384">
      <c r="D3" t="s">
        <v>7</v>
      </c>
      <c r="E3" t="s">
        <v>6</v>
      </c>
      <c r="F3" t="s">
        <v>6</v>
      </c>
      <c r="G3" t="s">
        <v>6</v>
      </c>
      <c r="H3" t="s">
        <v>7</v>
      </c>
      <c r="I3" t="s">
        <v>7</v>
      </c>
      <c r="J3" t="s">
        <v>7</v>
      </c>
      <c r="K3" t="s">
        <v>7</v>
      </c>
      <c r="L3" t="s">
        <v>7</v>
      </c>
      <c r="M3" t="s">
        <v>7</v>
      </c>
      <c r="N3" t="s">
        <v>7</v>
      </c>
      <c r="O3" t="s">
        <v>7</v>
      </c>
      <c r="P3" t="s">
        <v>7</v>
      </c>
      <c r="Q3" t="s">
        <v>7</v>
      </c>
      <c r="R3" t="s">
        <v>7</v>
      </c>
      <c r="S3" t="s">
        <v>7</v>
      </c>
      <c r="T3" t="s">
        <v>7</v>
      </c>
      <c r="U3" t="s">
        <v>7</v>
      </c>
      <c r="V3" t="s">
        <v>7</v>
      </c>
      <c r="W3" t="s">
        <v>7</v>
      </c>
      <c r="X3" t="s">
        <v>7</v>
      </c>
      <c r="Y3" t="s">
        <v>7</v>
      </c>
      <c r="Z3" t="s">
        <v>7</v>
      </c>
      <c r="AA3" t="s">
        <v>7</v>
      </c>
      <c r="AB3" t="s">
        <v>7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s="8">
        <f>COUNTIF($D3:$AH3,"P")</f>
        <v>3</v>
      </c>
      <c r="AJ3" s="8">
        <f>COUNTIF($D3:$AH3,"X")</f>
        <v>28</v>
      </c>
      <c r="AK3" s="10">
        <f ca="1">(4500/$XFD$3)*AJ3</f>
        <v>4064.516129032258</v>
      </c>
      <c r="AL3" s="10">
        <f ca="1">4500-AK3</f>
        <v>435.48387096774195</v>
      </c>
      <c r="XFB3">
        <v>3</v>
      </c>
      <c r="XFC3">
        <v>31</v>
      </c>
      <c r="XFD3">
        <f ca="1">VLOOKUP($XFD$2,$XFB$1:$XFC$12,2,0)</f>
        <v>31</v>
      </c>
    </row>
    <row r="4" spans="1:38 16382:16384">
      <c r="XFB4">
        <v>4</v>
      </c>
      <c r="XFC4">
        <v>30</v>
      </c>
    </row>
    <row r="5" spans="1:38 16382:16384">
      <c r="F5" s="4"/>
      <c r="XFB5">
        <v>5</v>
      </c>
      <c r="XFC5">
        <v>31</v>
      </c>
    </row>
    <row r="6" spans="1:38 16382:16384">
      <c r="XFB6">
        <v>6</v>
      </c>
      <c r="XFC6">
        <v>30</v>
      </c>
    </row>
    <row r="7" spans="1:38 16382:16384">
      <c r="G7" s="4"/>
      <c r="XFB7">
        <v>7</v>
      </c>
      <c r="XFC7">
        <v>31</v>
      </c>
    </row>
    <row r="8" spans="1:38 16382:16384">
      <c r="XFB8">
        <v>8</v>
      </c>
      <c r="XFC8">
        <v>31</v>
      </c>
    </row>
    <row r="9" spans="1:38 16382:16384">
      <c r="XFB9">
        <v>9</v>
      </c>
      <c r="XFC9">
        <v>30</v>
      </c>
    </row>
    <row r="10" spans="1:38 16382:16384">
      <c r="XFB10">
        <v>10</v>
      </c>
      <c r="XFC10">
        <v>31</v>
      </c>
    </row>
    <row r="11" spans="1:38 16382:16384">
      <c r="XFB11">
        <v>11</v>
      </c>
      <c r="XFC11">
        <v>30</v>
      </c>
    </row>
    <row r="12" spans="1:38 16382:16384">
      <c r="XFB12">
        <v>12</v>
      </c>
      <c r="XFC12">
        <v>31</v>
      </c>
    </row>
    <row r="17" spans="5:5">
      <c r="E17" s="5">
        <f>DAY(EOMONTH(D1,0))</f>
        <v>31</v>
      </c>
    </row>
  </sheetData>
  <conditionalFormatting sqref="D1:AI1">
    <cfRule type="cellIs" dxfId="3" priority="4" operator="lessThan">
      <formula>1000</formula>
    </cfRule>
  </conditionalFormatting>
  <conditionalFormatting sqref="AA1:AI1">
    <cfRule type="expression" dxfId="2" priority="3">
      <formula>IF(DAY($AA1)&gt;25,"")</formula>
    </cfRule>
  </conditionalFormatting>
  <conditionalFormatting sqref="Z1:AI1">
    <cfRule type="expression" dxfId="1" priority="2">
      <formula>DAY(Z$3)&gt;25</formula>
    </cfRule>
  </conditionalFormatting>
  <conditionalFormatting sqref="D2:AH3">
    <cfRule type="expression" dxfId="0" priority="1">
      <formula>D2="X"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Omar Wageh</cp:lastModifiedBy>
  <dcterms:created xsi:type="dcterms:W3CDTF">2020-05-03T07:09:03Z</dcterms:created>
  <dcterms:modified xsi:type="dcterms:W3CDTF">2020-05-05T07:44:00Z</dcterms:modified>
</cp:coreProperties>
</file>