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ملاحظات للعمل" sheetId="2" r:id="rId1"/>
  </sheets>
  <calcPr calcId="162913"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4" i="2" l="1"/>
  <c r="S25" i="2"/>
  <c r="N25" i="2"/>
  <c r="I25" i="2"/>
  <c r="N24" i="2"/>
  <c r="I24" i="2"/>
  <c r="G24" i="2"/>
  <c r="S24" i="2" s="1"/>
  <c r="N23" i="2"/>
  <c r="I23" i="2"/>
  <c r="G23" i="2"/>
  <c r="S23" i="2" s="1"/>
  <c r="N22" i="2"/>
  <c r="I22" i="2"/>
  <c r="G22" i="2"/>
  <c r="S22" i="2" s="1"/>
  <c r="S21" i="2"/>
  <c r="G21" i="2"/>
  <c r="S20" i="2"/>
  <c r="G20" i="2"/>
  <c r="S19" i="2"/>
  <c r="G19" i="2"/>
  <c r="S26" i="2" l="1"/>
  <c r="N14" i="2" l="1"/>
  <c r="I14" i="2"/>
  <c r="N13" i="2"/>
  <c r="I13" i="2"/>
  <c r="G13" i="2"/>
  <c r="S13" i="2" s="1"/>
  <c r="N12" i="2"/>
  <c r="I12" i="2"/>
  <c r="G12" i="2"/>
  <c r="S12" i="2" s="1"/>
  <c r="N11" i="2"/>
  <c r="I11" i="2"/>
  <c r="G11" i="2"/>
  <c r="S11" i="2" s="1"/>
  <c r="G10" i="2"/>
  <c r="S10" i="2" s="1"/>
  <c r="G9" i="2"/>
  <c r="S9" i="2" s="1"/>
  <c r="G8" i="2"/>
  <c r="S8" i="2" s="1"/>
  <c r="G7" i="2"/>
  <c r="S7" i="2" s="1"/>
  <c r="I6" i="2"/>
  <c r="G6" i="2"/>
  <c r="S6" i="2" s="1"/>
  <c r="G5" i="2"/>
  <c r="S5" i="2" s="1"/>
  <c r="S15" i="2" l="1"/>
  <c r="I8" i="2"/>
  <c r="I9" i="2"/>
  <c r="I10" i="2"/>
  <c r="N8" i="2"/>
  <c r="N9" i="2"/>
  <c r="N10" i="2"/>
  <c r="I5" i="2"/>
  <c r="N5" i="2"/>
  <c r="N6" i="2"/>
  <c r="I7" i="2"/>
  <c r="N7" i="2"/>
  <c r="I19" i="2"/>
  <c r="N19" i="2"/>
  <c r="I20" i="2"/>
  <c r="N20" i="2"/>
  <c r="I21" i="2"/>
  <c r="N21" i="2"/>
</calcChain>
</file>

<file path=xl/sharedStrings.xml><?xml version="1.0" encoding="utf-8"?>
<sst xmlns="http://schemas.openxmlformats.org/spreadsheetml/2006/main" count="66" uniqueCount="32">
  <si>
    <t>US DOLLAR</t>
  </si>
  <si>
    <t>SYP</t>
  </si>
  <si>
    <t>عدد الأقساط</t>
  </si>
  <si>
    <t>رمز الدين</t>
  </si>
  <si>
    <t>تاريخ دين</t>
  </si>
  <si>
    <t>عملة</t>
  </si>
  <si>
    <t>مدين / دائن</t>
  </si>
  <si>
    <t>مبلغ</t>
  </si>
  <si>
    <t>الشخص</t>
  </si>
  <si>
    <t>تاريخ دين المسترجع</t>
  </si>
  <si>
    <t>عملة*</t>
  </si>
  <si>
    <t>مبلغ الدين المسترجع</t>
  </si>
  <si>
    <t>مبلغ الدين الموفى</t>
  </si>
  <si>
    <t>سعر الصرف</t>
  </si>
  <si>
    <t>باقي الذمم للشخص</t>
  </si>
  <si>
    <t>p1</t>
  </si>
  <si>
    <t>مدين</t>
  </si>
  <si>
    <t>طلال</t>
  </si>
  <si>
    <t>p2</t>
  </si>
  <si>
    <t>سمير</t>
  </si>
  <si>
    <t>p3</t>
  </si>
  <si>
    <t>زياد</t>
  </si>
  <si>
    <t>الإجمالي</t>
  </si>
  <si>
    <t xml:space="preserve">استاذي الكريم هذا ملف أحاول من خلاله احتساب الديون الباقية علي الشخص </t>
  </si>
  <si>
    <t>المشكلة لدي في عمود باقي الذمم للشخص في الجدول الأول طلال دين مني 10000 ل.س على نفس سطر رقم 5 سدد 5000 وفي السطر رقم 6 سدد 4000 باقي الذمة يلي عليه 1000</t>
  </si>
  <si>
    <t>سمير دين مني 10000 سدد 3000 باقي 7000 أذا أدخلت مبلغ 3000 في الخلية p8 و كتبت p2 في الخلية h8 سوف تتغير قيمة الخلية s7 لتصبح 4000</t>
  </si>
  <si>
    <t xml:space="preserve">أمور جيد الى الان في المعادلات لاني استخدم نفس العملة ل.س </t>
  </si>
  <si>
    <t xml:space="preserve"> مشكلة اذا اردت استرجاع الدين بغير عملة </t>
  </si>
  <si>
    <t xml:space="preserve">الشخص زياد دين مني 1000 دولار في الخلية p19 سدد لي مبلغ 500 دولار ولاكن بالعملة السورية حسب سعر الصرف 500 * 1000 = 500000 ,,, فاصبح باقي الذمة التي عليه 500 دولار كما الواضح في الخلية s19 المعادلة التي كتبتها شتغلت فقط بنفس السطر لم اعد استطيع حساب باقي الدفعات التي دفعها كما هو الواضح في السطر 20 و 21 لم يتم حسابهم  </t>
  </si>
  <si>
    <t>ارجوا ان يكون الشرح واضح</t>
  </si>
  <si>
    <t xml:space="preserve">اريد تعديل على المعادلة حتى يستطيع حساب جميع الدفعات التي سددت بعملات مختلفة    من المفترض ان يظهر قيمة الخلية s19 فقط 100 دولار  ارجوا إيجاد معادلة واحدة لحساب هذه الديون حتى لو تم تغير المعادلة كلها </t>
  </si>
  <si>
    <t>اظن ان ربط المعادلات بشرط وجود سعر صرف قد يسهل امر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</si>
</sst>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ل.س.‏&quot;\ * #,##0.00_-;_-&quot;ل.س.‏&quot;\ * #,##0.00\-;_-&quot;ل.س.‏&quot;\ * &quot;-&quot;??_-;_-@_-"/>
    <numFmt numFmtId="166" formatCode="_-[$ل.س.‏-2801]\ * #,##0_-;_-[$ل.س.‏-2801]\ * #,##0\-;_-[$ل.س.‏-2801]\ * &quot;-&quot;??_-;_-@_-"/>
    <numFmt numFmtId="168" formatCode="_-&quot;ل.س.‏&quot;\ * #,##0_-;_-&quot;ل.س.‏&quot;\ * #,##0\-;_-&quot;ل.س.‏&quot;\ * &quot;-&quot;??_-;_-@_-"/>
    <numFmt numFmtId="170" formatCode="_-[$$-409]* #,##0_ ;_-[$$-409]* \-#,##0\ ;_-[$$-409]* &quot;-&quot;_ ;_-@_ "/>
  </numFmts>
  <fonts count="8" x14ac:knownFonts="1">
    <font>
      <sz val="11"/>
      <color theme="1"/>
      <name val="Arial"/>
      <family val="2"/>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b/>
      <sz val="11"/>
      <color theme="0"/>
      <name val="Arial"/>
      <family val="2"/>
      <charset val="178"/>
      <scheme val="minor"/>
    </font>
    <font>
      <sz val="11"/>
      <color theme="1"/>
      <name val="Arial"/>
      <scheme val="minor"/>
    </font>
    <font>
      <sz val="11"/>
      <color theme="1"/>
      <name val="Arial"/>
      <family val="2"/>
      <scheme val="minor"/>
    </font>
    <font>
      <sz val="11"/>
      <color rgb="FFFF0000"/>
      <name val="Arial"/>
      <family val="2"/>
      <charset val="178"/>
      <scheme val="minor"/>
    </font>
  </fonts>
  <fills count="5">
    <fill>
      <patternFill patternType="none"/>
    </fill>
    <fill>
      <patternFill patternType="gray125"/>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3" fillId="0" borderId="0"/>
    <xf numFmtId="44" fontId="6" fillId="0" borderId="0" applyFont="0" applyFill="0" applyBorder="0" applyAlignment="0" applyProtection="0"/>
  </cellStyleXfs>
  <cellXfs count="30">
    <xf numFmtId="0" fontId="0" fillId="0" borderId="0" xfId="0"/>
    <xf numFmtId="0" fontId="3" fillId="0" borderId="0" xfId="1"/>
    <xf numFmtId="0" fontId="3" fillId="0" borderId="0" xfId="1" applyAlignment="1" applyProtection="1">
      <alignment horizontal="center" vertical="center"/>
      <protection locked="0"/>
    </xf>
    <xf numFmtId="0" fontId="3" fillId="0" borderId="5" xfId="1" applyBorder="1" applyAlignment="1" applyProtection="1">
      <alignment horizontal="center" vertical="center"/>
      <protection locked="0"/>
    </xf>
    <xf numFmtId="0" fontId="3" fillId="0" borderId="0" xfId="1" applyBorder="1" applyAlignment="1" applyProtection="1">
      <alignment vertical="center"/>
      <protection locked="0"/>
    </xf>
    <xf numFmtId="0" fontId="3" fillId="0" borderId="6" xfId="1" applyBorder="1" applyAlignment="1" applyProtection="1">
      <alignment horizontal="center" vertical="center"/>
      <protection locked="0"/>
    </xf>
    <xf numFmtId="0" fontId="4" fillId="2" borderId="6" xfId="1" applyFont="1" applyFill="1" applyBorder="1" applyAlignment="1" applyProtection="1">
      <alignment horizontal="center" vertical="center"/>
      <protection locked="0"/>
    </xf>
    <xf numFmtId="0" fontId="3" fillId="0" borderId="4" xfId="1" applyBorder="1" applyAlignment="1" applyProtection="1">
      <alignment horizontal="center" vertical="center"/>
      <protection locked="0"/>
    </xf>
    <xf numFmtId="0" fontId="3" fillId="0" borderId="3" xfId="1" applyBorder="1" applyAlignment="1" applyProtection="1">
      <alignment horizontal="center" vertical="center"/>
      <protection locked="0"/>
    </xf>
    <xf numFmtId="0" fontId="3" fillId="3" borderId="6" xfId="1" applyFont="1" applyFill="1" applyBorder="1" applyAlignment="1" applyProtection="1">
      <alignment horizontal="center" vertical="center"/>
      <protection locked="0"/>
    </xf>
    <xf numFmtId="14" fontId="3" fillId="0" borderId="7" xfId="1" applyNumberFormat="1" applyBorder="1" applyAlignment="1" applyProtection="1">
      <alignment horizontal="center" vertical="center"/>
      <protection locked="0"/>
    </xf>
    <xf numFmtId="14" fontId="3" fillId="0" borderId="5" xfId="1" applyNumberFormat="1" applyBorder="1" applyAlignment="1" applyProtection="1">
      <alignment horizontal="center" vertical="center"/>
      <protection locked="0"/>
    </xf>
    <xf numFmtId="0" fontId="3" fillId="0" borderId="5" xfId="1" applyNumberFormat="1" applyBorder="1" applyAlignment="1" applyProtection="1">
      <alignment horizontal="center" vertical="center"/>
      <protection locked="0"/>
    </xf>
    <xf numFmtId="0" fontId="3" fillId="0" borderId="8" xfId="1" applyBorder="1" applyAlignment="1" applyProtection="1">
      <alignment horizontal="center" vertical="center"/>
      <protection locked="0"/>
    </xf>
    <xf numFmtId="0" fontId="3" fillId="4" borderId="5" xfId="1" applyFont="1" applyFill="1" applyBorder="1" applyAlignment="1" applyProtection="1">
      <alignment horizontal="center" vertical="center"/>
      <protection locked="0"/>
    </xf>
    <xf numFmtId="0" fontId="3" fillId="3" borderId="5" xfId="1" applyFont="1" applyFill="1" applyBorder="1" applyAlignment="1" applyProtection="1">
      <alignment horizontal="center" vertical="center"/>
      <protection locked="0"/>
    </xf>
    <xf numFmtId="14" fontId="3" fillId="0" borderId="2" xfId="1" applyNumberFormat="1" applyBorder="1" applyAlignment="1" applyProtection="1">
      <alignment horizontal="center" vertical="center"/>
      <protection locked="0"/>
    </xf>
    <xf numFmtId="0" fontId="3" fillId="0" borderId="9" xfId="1" applyBorder="1" applyAlignment="1" applyProtection="1">
      <alignment horizontal="center" vertical="center"/>
      <protection locked="0"/>
    </xf>
    <xf numFmtId="0" fontId="2" fillId="0" borderId="5" xfId="1" applyFont="1" applyBorder="1" applyAlignment="1" applyProtection="1">
      <alignment horizontal="center" vertical="center"/>
      <protection locked="0"/>
    </xf>
    <xf numFmtId="0" fontId="5" fillId="0" borderId="9" xfId="0" applyNumberFormat="1" applyFont="1" applyFill="1" applyBorder="1" applyAlignment="1" applyProtection="1">
      <alignment horizontal="center" vertical="center"/>
      <protection locked="0"/>
    </xf>
    <xf numFmtId="0" fontId="5" fillId="0" borderId="2" xfId="0" applyNumberFormat="1" applyFont="1" applyFill="1" applyBorder="1" applyAlignment="1" applyProtection="1">
      <alignment horizontal="center" vertical="center"/>
      <protection locked="0"/>
    </xf>
    <xf numFmtId="0" fontId="5" fillId="0" borderId="1" xfId="0" applyNumberFormat="1" applyFont="1" applyFill="1" applyBorder="1" applyAlignment="1" applyProtection="1">
      <alignment horizontal="center" vertical="center"/>
      <protection locked="0"/>
    </xf>
    <xf numFmtId="0" fontId="1" fillId="0" borderId="0" xfId="1" applyFont="1"/>
    <xf numFmtId="0" fontId="1" fillId="4" borderId="5" xfId="1" applyFont="1" applyFill="1" applyBorder="1" applyAlignment="1" applyProtection="1">
      <alignment horizontal="center" vertical="center"/>
      <protection locked="0"/>
    </xf>
    <xf numFmtId="166" fontId="3" fillId="0" borderId="5" xfId="1" applyNumberFormat="1" applyBorder="1" applyAlignment="1" applyProtection="1">
      <alignment horizontal="center" vertical="center"/>
      <protection locked="0"/>
    </xf>
    <xf numFmtId="168" fontId="3" fillId="0" borderId="5" xfId="2" applyNumberFormat="1" applyFont="1" applyBorder="1" applyAlignment="1" applyProtection="1">
      <alignment horizontal="center" vertical="center"/>
      <protection locked="0"/>
    </xf>
    <xf numFmtId="168" fontId="3" fillId="0" borderId="8" xfId="2" applyNumberFormat="1" applyFont="1" applyBorder="1" applyAlignment="1" applyProtection="1">
      <alignment horizontal="center" vertical="center"/>
      <protection locked="0"/>
    </xf>
    <xf numFmtId="0" fontId="7" fillId="0" borderId="0" xfId="1" applyFont="1"/>
    <xf numFmtId="170" fontId="3" fillId="0" borderId="5" xfId="1" applyNumberFormat="1" applyBorder="1" applyAlignment="1" applyProtection="1">
      <alignment horizontal="center" vertical="center"/>
      <protection locked="0"/>
    </xf>
    <xf numFmtId="170" fontId="3" fillId="0" borderId="8" xfId="1" applyNumberFormat="1" applyBorder="1" applyAlignment="1" applyProtection="1">
      <alignment horizontal="center" vertical="center"/>
      <protection locked="0"/>
    </xf>
  </cellXfs>
  <cellStyles count="3">
    <cellStyle name="Currency" xfId="2" builtinId="4"/>
    <cellStyle name="Normal" xfId="0" builtinId="0"/>
    <cellStyle name="Normal 2" xfId="1"/>
  </cellStyles>
  <dxfs count="62">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theme="1"/>
        <name val="Arial"/>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numFmt numFmtId="0" formatCode="Genera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9" formatCode="d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numFmt numFmtId="0" formatCode="Genera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9" formatCode="d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protection locked="0" hidden="0"/>
    </dxf>
    <dxf>
      <border outline="0">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الجدول4" displayName="الجدول4" ref="G4:S15" totalsRowCount="1" headerRowDxfId="61" dataDxfId="59" headerRowBorderDxfId="60" tableBorderDxfId="58" totalsRowBorderDxfId="57">
  <autoFilter ref="G4:S14"/>
  <tableColumns count="13">
    <tableColumn id="14" name="عدد الأقساط" totalsRowLabel="الإجمالي" dataDxfId="56" totalsRowDxfId="25"/>
    <tableColumn id="15" name="رمز الدين" dataDxfId="55" totalsRowDxfId="24"/>
    <tableColumn id="1" name="تاريخ دين" dataDxfId="54" totalsRowDxfId="23">
      <calculatedColumnFormula>IF(الجدول4[[#This Row],[عملة]]&lt;&gt;"",IF(I5="",NOW(),I5),"")</calculatedColumnFormula>
    </tableColumn>
    <tableColumn id="2" name="عملة" dataDxfId="53" totalsRowDxfId="22"/>
    <tableColumn id="3" name="مدين / دائن" dataDxfId="52" totalsRowDxfId="21"/>
    <tableColumn id="4" name="مبلغ" dataDxfId="51" totalsRowDxfId="20"/>
    <tableColumn id="6" name="الشخص" dataDxfId="50" totalsRowDxfId="19"/>
    <tableColumn id="7" name="تاريخ دين المسترجع" dataDxfId="49" totalsRowDxfId="18">
      <calculatedColumnFormula>IF(الجدول4[[#This Row],[عملة*]]&lt;&gt;"",IF(N5="",NOW(),N5),"")</calculatedColumnFormula>
    </tableColumn>
    <tableColumn id="8" name="عملة*" dataDxfId="48" totalsRowDxfId="17"/>
    <tableColumn id="9" name="مبلغ الدين المسترجع" dataDxfId="47" totalsRowDxfId="16"/>
    <tableColumn id="10" name="مبلغ الدين الموفى" dataDxfId="46" totalsRowDxfId="15"/>
    <tableColumn id="11" name="سعر الصرف" dataDxfId="45" totalsRowDxfId="14"/>
    <tableColumn id="12" name="باقي الذمم للشخص" totalsRowFunction="count" dataDxfId="44" totalsRowDxfId="13">
      <calculatedColumnFormula>IF(الجدول4[[#This Row],[عدد الأقساط]]&gt;1,"",الجدول4[[#This Row],[مبلغ]]-SUMIF(الجدول4[رمز الدين],الجدول4[[#This Row],[رمز الدين]],الجدول4[مبلغ الدين المسترجع]))</calculatedColumnFormula>
    </tableColumn>
  </tableColumns>
  <tableStyleInfo name="TableStyleMedium9" showFirstColumn="0" showLastColumn="0" showRowStripes="1" showColumnStripes="0"/>
</table>
</file>

<file path=xl/tables/table2.xml><?xml version="1.0" encoding="utf-8"?>
<table xmlns="http://schemas.openxmlformats.org/spreadsheetml/2006/main" id="2" name="الجدول43" displayName="الجدول43" ref="G18:S26" totalsRowCount="1" headerRowDxfId="43" dataDxfId="42" headerRowBorderDxfId="40" tableBorderDxfId="41" totalsRowBorderDxfId="39">
  <autoFilter ref="G18:S25"/>
  <tableColumns count="13">
    <tableColumn id="14" name="عدد الأقساط" totalsRowLabel="الإجمالي" dataDxfId="38" totalsRowDxfId="12"/>
    <tableColumn id="15" name="رمز الدين" dataDxfId="37" totalsRowDxfId="11"/>
    <tableColumn id="1" name="تاريخ دين" dataDxfId="36" totalsRowDxfId="10">
      <calculatedColumnFormula>IF(الجدول43[[#This Row],[عملة]]&lt;&gt;"",IF(I19="",NOW(),I19),"")</calculatedColumnFormula>
    </tableColumn>
    <tableColumn id="2" name="عملة" dataDxfId="35" totalsRowDxfId="9"/>
    <tableColumn id="3" name="مدين / دائن" dataDxfId="34" totalsRowDxfId="8"/>
    <tableColumn id="4" name="مبلغ" dataDxfId="33" totalsRowDxfId="7"/>
    <tableColumn id="6" name="الشخص" dataDxfId="32" totalsRowDxfId="6"/>
    <tableColumn id="7" name="تاريخ دين المسترجع" dataDxfId="31" totalsRowDxfId="5">
      <calculatedColumnFormula>IF(الجدول43[[#This Row],[عملة*]]&lt;&gt;"",IF(N19="",NOW(),N19),"")</calculatedColumnFormula>
    </tableColumn>
    <tableColumn id="8" name="عملة*" dataDxfId="30" totalsRowDxfId="4"/>
    <tableColumn id="9" name="مبلغ الدين المسترجع" dataDxfId="29" totalsRowDxfId="3"/>
    <tableColumn id="10" name="مبلغ الدين الموفى" dataDxfId="28" totalsRowDxfId="2"/>
    <tableColumn id="11" name="سعر الصرف" dataDxfId="27" totalsRowDxfId="1"/>
    <tableColumn id="12" name="باقي الذمم للشخص" totalsRowFunction="count" dataDxfId="26" totalsRowDxfId="0">
      <calculatedColumnFormula>IF(الجدول43[[#This Row],[عملة*]]=الجدول43[[#This Row],[عملة]],الجدول43[[#This Row],[مدين / دائن]]-الجدول43[[#This Row],[مبلغ الدين المسترجع]],"")</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3:U26"/>
  <sheetViews>
    <sheetView rightToLeft="1" tabSelected="1" zoomScale="70" zoomScaleNormal="70" workbookViewId="0">
      <selection activeCell="U25" sqref="U25"/>
    </sheetView>
  </sheetViews>
  <sheetFormatPr defaultRowHeight="14.25" x14ac:dyDescent="0.2"/>
  <cols>
    <col min="1" max="6" width="9" style="1"/>
    <col min="7" max="7" width="12.625" style="1" bestFit="1" customWidth="1"/>
    <col min="8" max="8" width="11.25" style="1" bestFit="1" customWidth="1"/>
    <col min="9" max="9" width="11.375" style="2" bestFit="1" customWidth="1"/>
    <col min="10" max="10" width="11.25" style="2" bestFit="1" customWidth="1"/>
    <col min="11" max="11" width="12.375" style="2" bestFit="1" customWidth="1"/>
    <col min="12" max="12" width="14.5" style="2" bestFit="1" customWidth="1"/>
    <col min="13" max="13" width="10.25" style="2" bestFit="1" customWidth="1"/>
    <col min="14" max="14" width="17.875" style="2" bestFit="1" customWidth="1"/>
    <col min="15" max="15" width="11.25" style="2" bestFit="1" customWidth="1"/>
    <col min="16" max="16" width="17.875" style="2" bestFit="1" customWidth="1"/>
    <col min="17" max="17" width="15.875" style="2" hidden="1" customWidth="1"/>
    <col min="18" max="18" width="13" style="2" bestFit="1" customWidth="1"/>
    <col min="19" max="19" width="16.75" style="2" bestFit="1" customWidth="1"/>
    <col min="20" max="20" width="17.125" style="1" customWidth="1"/>
    <col min="21" max="21" width="225.125" style="1" bestFit="1" customWidth="1"/>
    <col min="22" max="16384" width="9" style="1"/>
  </cols>
  <sheetData>
    <row r="3" spans="7:21" x14ac:dyDescent="0.2">
      <c r="K3" s="4"/>
      <c r="L3" s="4"/>
    </row>
    <row r="4" spans="7:21" ht="15" x14ac:dyDescent="0.2">
      <c r="G4" s="5" t="s">
        <v>2</v>
      </c>
      <c r="H4" s="6" t="s">
        <v>3</v>
      </c>
      <c r="I4" s="7" t="s">
        <v>4</v>
      </c>
      <c r="J4" s="5" t="s">
        <v>5</v>
      </c>
      <c r="K4" s="5" t="s">
        <v>6</v>
      </c>
      <c r="L4" s="5" t="s">
        <v>7</v>
      </c>
      <c r="M4" s="5" t="s">
        <v>8</v>
      </c>
      <c r="N4" s="5" t="s">
        <v>9</v>
      </c>
      <c r="O4" s="5" t="s">
        <v>10</v>
      </c>
      <c r="P4" s="5" t="s">
        <v>11</v>
      </c>
      <c r="Q4" s="5" t="s">
        <v>12</v>
      </c>
      <c r="R4" s="5" t="s">
        <v>13</v>
      </c>
      <c r="S4" s="8" t="s">
        <v>14</v>
      </c>
    </row>
    <row r="5" spans="7:21" x14ac:dyDescent="0.2">
      <c r="G5" s="5">
        <f>COUNTIF($H$5:H5,H5)</f>
        <v>1</v>
      </c>
      <c r="H5" s="9" t="s">
        <v>15</v>
      </c>
      <c r="I5" s="10">
        <f ca="1">IF(الجدول4[[#This Row],[عملة]]&lt;&gt;"",IF(I5="",NOW(),I5),"")</f>
        <v>43956.783811574074</v>
      </c>
      <c r="J5" s="11" t="s">
        <v>1</v>
      </c>
      <c r="K5" s="12" t="s">
        <v>16</v>
      </c>
      <c r="L5" s="24">
        <v>10000</v>
      </c>
      <c r="M5" s="3" t="s">
        <v>17</v>
      </c>
      <c r="N5" s="11">
        <f ca="1">IF(الجدول4[[#This Row],[عملة*]]&lt;&gt;"",IF(N5="",NOW(),N5),"")</f>
        <v>43956.785074537038</v>
      </c>
      <c r="O5" s="11" t="s">
        <v>1</v>
      </c>
      <c r="P5" s="25">
        <v>5000</v>
      </c>
      <c r="Q5" s="3"/>
      <c r="R5" s="3"/>
      <c r="S5" s="26">
        <f>IF(الجدول4[[#This Row],[عدد الأقساط]]&gt;1,"",الجدول4[[#This Row],[مبلغ]]-SUMIF(الجدول4[رمز الدين],الجدول4[[#This Row],[رمز الدين]],الجدول4[مبلغ الدين المسترجع]))</f>
        <v>1000</v>
      </c>
    </row>
    <row r="6" spans="7:21" x14ac:dyDescent="0.2">
      <c r="G6" s="3">
        <f>COUNTIF($H$5:H6,H6)</f>
        <v>2</v>
      </c>
      <c r="H6" s="14" t="s">
        <v>15</v>
      </c>
      <c r="I6" s="10" t="str">
        <f ca="1">IF(الجدول4[[#This Row],[عملة]]&lt;&gt;"",IF(I6="",NOW(),I6),"")</f>
        <v/>
      </c>
      <c r="J6" s="3"/>
      <c r="K6" s="12" t="s">
        <v>16</v>
      </c>
      <c r="L6" s="3"/>
      <c r="M6" s="3" t="s">
        <v>17</v>
      </c>
      <c r="N6" s="11">
        <f ca="1">IF(الجدول4[[#This Row],[عملة*]]&lt;&gt;"",IF(N6="",NOW(),N6),"")</f>
        <v>43956.785074537038</v>
      </c>
      <c r="O6" s="11" t="s">
        <v>1</v>
      </c>
      <c r="P6" s="25">
        <v>4000</v>
      </c>
      <c r="Q6" s="3"/>
      <c r="R6" s="3"/>
      <c r="S6" s="13" t="str">
        <f>IF(الجدول4[[#This Row],[عدد الأقساط]]&gt;1,"",الجدول4[[#This Row],[مبلغ]]-SUMIF(الجدول4[رمز الدين],الجدول4[[#This Row],[رمز الدين]],الجدول4[مبلغ الدين المسترجع]))</f>
        <v/>
      </c>
      <c r="U6" s="22" t="s">
        <v>23</v>
      </c>
    </row>
    <row r="7" spans="7:21" x14ac:dyDescent="0.2">
      <c r="G7" s="3">
        <f>COUNTIF($H$5:H7,H7)</f>
        <v>1</v>
      </c>
      <c r="H7" s="15" t="s">
        <v>18</v>
      </c>
      <c r="I7" s="10">
        <f ca="1">IF(الجدول4[[#This Row],[عملة]]&lt;&gt;"",IF(I7="",NOW(),I7),"")</f>
        <v>43956.84241701389</v>
      </c>
      <c r="J7" s="11" t="s">
        <v>1</v>
      </c>
      <c r="K7" s="12" t="s">
        <v>16</v>
      </c>
      <c r="L7" s="25">
        <v>10000</v>
      </c>
      <c r="M7" s="3" t="s">
        <v>19</v>
      </c>
      <c r="N7" s="11">
        <f ca="1">IF(الجدول4[[#This Row],[عملة*]]&lt;&gt;"",IF(N7="",NOW(),N7),"")</f>
        <v>43957.738578240744</v>
      </c>
      <c r="O7" s="11" t="s">
        <v>1</v>
      </c>
      <c r="P7" s="25">
        <v>3000</v>
      </c>
      <c r="Q7" s="3"/>
      <c r="R7" s="3"/>
      <c r="S7" s="26">
        <f>IF(الجدول4[[#This Row],[عدد الأقساط]]&gt;1,"",الجدول4[[#This Row],[مبلغ]]-SUMIF(الجدول4[رمز الدين],الجدول4[[#This Row],[رمز الدين]],الجدول4[مبلغ الدين المسترجع]))</f>
        <v>7000</v>
      </c>
      <c r="U7" s="22" t="s">
        <v>24</v>
      </c>
    </row>
    <row r="8" spans="7:21" x14ac:dyDescent="0.2">
      <c r="G8" s="3">
        <f>COUNTIF($H$5:H8,H8)</f>
        <v>0</v>
      </c>
      <c r="H8" s="23"/>
      <c r="I8" s="10" t="str">
        <f ca="1">IF(الجدول4[[#This Row],[عملة]]&lt;&gt;"",IF(I8="",NOW(),I8),"")</f>
        <v/>
      </c>
      <c r="J8" s="3"/>
      <c r="K8" s="12"/>
      <c r="L8" s="3"/>
      <c r="M8" s="3"/>
      <c r="N8" s="11" t="str">
        <f ca="1">IF(الجدول4[[#This Row],[عملة*]]&lt;&gt;"",IF(N8="",NOW(),N8),"")</f>
        <v/>
      </c>
      <c r="O8" s="11"/>
      <c r="P8" s="25"/>
      <c r="Q8" s="3"/>
      <c r="R8" s="3"/>
      <c r="S8" s="13">
        <f>IF(الجدول4[[#This Row],[عدد الأقساط]]&gt;1,"",الجدول4[[#This Row],[مبلغ]]-SUMIF(الجدول4[رمز الدين],الجدول4[[#This Row],[رمز الدين]],الجدول4[مبلغ الدين المسترجع]))</f>
        <v>0</v>
      </c>
      <c r="U8" s="22" t="s">
        <v>25</v>
      </c>
    </row>
    <row r="9" spans="7:21" x14ac:dyDescent="0.2">
      <c r="G9" s="3">
        <f>COUNTIF($H$5:H9,H9)</f>
        <v>0</v>
      </c>
      <c r="H9" s="15"/>
      <c r="I9" s="10" t="str">
        <f ca="1">IF(الجدول4[[#This Row],[عملة]]&lt;&gt;"",IF(I9="",NOW(),I9),"")</f>
        <v/>
      </c>
      <c r="J9" s="3"/>
      <c r="K9" s="12"/>
      <c r="L9" s="3"/>
      <c r="M9" s="3"/>
      <c r="N9" s="11" t="str">
        <f ca="1">IF(الجدول4[[#This Row],[عملة*]]&lt;&gt;"",IF(N9="",NOW(),N9),"")</f>
        <v/>
      </c>
      <c r="O9" s="3"/>
      <c r="P9" s="3"/>
      <c r="Q9" s="3"/>
      <c r="R9" s="3"/>
      <c r="S9" s="13">
        <f>IF(الجدول4[[#This Row],[عدد الأقساط]]&gt;1,"",الجدول4[[#This Row],[مبلغ]]-SUMIF(الجدول4[رمز الدين],الجدول4[[#This Row],[رمز الدين]],الجدول4[مبلغ الدين المسترجع]))</f>
        <v>0</v>
      </c>
      <c r="U9" s="22" t="s">
        <v>26</v>
      </c>
    </row>
    <row r="10" spans="7:21" x14ac:dyDescent="0.2">
      <c r="G10" s="3">
        <f>COUNTIF($H$5:H10,H10)</f>
        <v>0</v>
      </c>
      <c r="H10" s="14"/>
      <c r="I10" s="10" t="str">
        <f ca="1">IF(الجدول4[[#This Row],[عملة]]&lt;&gt;"",IF(I10="",NOW(),I10),"")</f>
        <v/>
      </c>
      <c r="J10" s="18"/>
      <c r="K10" s="12"/>
      <c r="L10" s="3"/>
      <c r="M10" s="18"/>
      <c r="N10" s="11" t="str">
        <f ca="1">IF(الجدول4[[#This Row],[عملة*]]&lt;&gt;"",IF(N10="",NOW(),N10),"")</f>
        <v/>
      </c>
      <c r="O10" s="18"/>
      <c r="P10" s="3"/>
      <c r="Q10" s="3"/>
      <c r="R10" s="3"/>
      <c r="S10" s="13">
        <f>IF(الجدول4[[#This Row],[عدد الأقساط]]&gt;1,"",الجدول4[[#This Row],[مبلغ]]-SUMIF(الجدول4[رمز الدين],الجدول4[[#This Row],[رمز الدين]],الجدول4[مبلغ الدين المسترجع]))</f>
        <v>0</v>
      </c>
      <c r="U10" s="27" t="s">
        <v>27</v>
      </c>
    </row>
    <row r="11" spans="7:21" x14ac:dyDescent="0.2">
      <c r="G11" s="3">
        <f>COUNTIF($H$5:H11,H11)</f>
        <v>0</v>
      </c>
      <c r="H11" s="15"/>
      <c r="I11" s="10" t="str">
        <f ca="1">IF(الجدول4[[#This Row],[عملة]]&lt;&gt;"",IF(I11="",NOW(),I11),"")</f>
        <v/>
      </c>
      <c r="J11" s="3"/>
      <c r="K11" s="3"/>
      <c r="L11" s="3"/>
      <c r="M11" s="3"/>
      <c r="N11" s="11" t="str">
        <f ca="1">IF(الجدول4[[#This Row],[عملة*]]&lt;&gt;"",IF(N11="",NOW(),N11),"")</f>
        <v/>
      </c>
      <c r="O11" s="3"/>
      <c r="P11" s="3"/>
      <c r="Q11" s="3"/>
      <c r="R11" s="3"/>
      <c r="S11" s="13">
        <f>IF(الجدول4[[#This Row],[عدد الأقساط]]&gt;1,"",الجدول4[[#This Row],[مبلغ]]-SUMIF(الجدول4[رمز الدين],الجدول4[[#This Row],[رمز الدين]],الجدول4[مبلغ الدين المسترجع]))</f>
        <v>0</v>
      </c>
    </row>
    <row r="12" spans="7:21" x14ac:dyDescent="0.2">
      <c r="G12" s="3">
        <f>COUNTIF($H$5:H12,H12)</f>
        <v>0</v>
      </c>
      <c r="H12" s="14"/>
      <c r="I12" s="10" t="str">
        <f ca="1">IF(الجدول4[[#This Row],[عملة]]&lt;&gt;"",IF(I12="",NOW(),I12),"")</f>
        <v/>
      </c>
      <c r="J12" s="11"/>
      <c r="K12" s="3"/>
      <c r="L12" s="3"/>
      <c r="M12" s="3"/>
      <c r="N12" s="11" t="str">
        <f ca="1">IF(الجدول4[[#This Row],[عملة*]]&lt;&gt;"",IF(N12="",NOW(),N12),"")</f>
        <v/>
      </c>
      <c r="O12" s="11"/>
      <c r="P12" s="3"/>
      <c r="Q12" s="3"/>
      <c r="R12" s="3"/>
      <c r="S12" s="13">
        <f>IF(الجدول4[[#This Row],[عدد الأقساط]]&gt;1,"",الجدول4[[#This Row],[مبلغ]]-SUMIF(الجدول4[رمز الدين],الجدول4[[#This Row],[رمز الدين]],الجدول4[مبلغ الدين المسترجع]))</f>
        <v>0</v>
      </c>
    </row>
    <row r="13" spans="7:21" x14ac:dyDescent="0.2">
      <c r="G13" s="3">
        <f>COUNTIF($H$5:H13,H13)</f>
        <v>0</v>
      </c>
      <c r="H13" s="15"/>
      <c r="I13" s="16" t="str">
        <f ca="1">IF(الجدول4[[#This Row],[عملة]]&lt;&gt;"",IF(I13="",NOW(),I13),"")</f>
        <v/>
      </c>
      <c r="J13" s="17"/>
      <c r="K13" s="17"/>
      <c r="L13" s="17"/>
      <c r="M13" s="17"/>
      <c r="N13" s="11" t="str">
        <f ca="1">IF(الجدول4[[#This Row],[عملة*]]&lt;&gt;"",IF(N13="",NOW(),N13),"")</f>
        <v/>
      </c>
      <c r="O13" s="17"/>
      <c r="P13" s="17"/>
      <c r="Q13" s="17"/>
      <c r="R13" s="17"/>
      <c r="S13" s="13">
        <f>IF(الجدول4[[#This Row],[عدد الأقساط]]&gt;1,"",الجدول4[[#This Row],[مبلغ]]-SUMIF(الجدول4[رمز الدين],الجدول4[[#This Row],[رمز الدين]],الجدول4[مبلغ الدين المسترجع]))</f>
        <v>0</v>
      </c>
    </row>
    <row r="14" spans="7:21" x14ac:dyDescent="0.2">
      <c r="G14" s="17"/>
      <c r="H14" s="17"/>
      <c r="I14" s="16" t="str">
        <f ca="1">IF(الجدول4[[#This Row],[عملة]]&lt;&gt;"",IF(I14="",NOW(),I14),"")</f>
        <v/>
      </c>
      <c r="J14" s="17"/>
      <c r="K14" s="17"/>
      <c r="L14" s="17"/>
      <c r="M14" s="17"/>
      <c r="N14" s="11" t="str">
        <f ca="1">IF(الجدول4[[#This Row],[عملة*]]&lt;&gt;"",IF(N14="",NOW(),N14),"")</f>
        <v/>
      </c>
      <c r="O14" s="17"/>
      <c r="P14" s="17"/>
      <c r="Q14" s="17"/>
      <c r="R14" s="17"/>
      <c r="S14" s="13">
        <f>IF(الجدول4[[#This Row],[عدد الأقساط]]&gt;1,"",الجدول4[[#This Row],[مبلغ]]-SUMIF(الجدول4[رمز الدين],الجدول4[[#This Row],[رمز الدين]],الجدول4[مبلغ الدين المسترجع]))</f>
        <v>0</v>
      </c>
    </row>
    <row r="15" spans="7:21" x14ac:dyDescent="0.2">
      <c r="G15" s="19" t="s">
        <v>22</v>
      </c>
      <c r="H15" s="19"/>
      <c r="I15" s="20"/>
      <c r="J15" s="19"/>
      <c r="K15" s="19"/>
      <c r="L15" s="19"/>
      <c r="M15" s="19"/>
      <c r="N15" s="19"/>
      <c r="O15" s="19"/>
      <c r="P15" s="19"/>
      <c r="Q15" s="19"/>
      <c r="R15" s="19"/>
      <c r="S15" s="21">
        <f>SUBTOTAL(103,الجدول4[باقي الذمم للشخص])</f>
        <v>10</v>
      </c>
    </row>
    <row r="18" spans="7:21" ht="15" x14ac:dyDescent="0.2">
      <c r="G18" s="5" t="s">
        <v>2</v>
      </c>
      <c r="H18" s="6" t="s">
        <v>3</v>
      </c>
      <c r="I18" s="7" t="s">
        <v>4</v>
      </c>
      <c r="J18" s="5" t="s">
        <v>5</v>
      </c>
      <c r="K18" s="5" t="s">
        <v>6</v>
      </c>
      <c r="L18" s="5" t="s">
        <v>7</v>
      </c>
      <c r="M18" s="5" t="s">
        <v>8</v>
      </c>
      <c r="N18" s="5" t="s">
        <v>9</v>
      </c>
      <c r="O18" s="5" t="s">
        <v>10</v>
      </c>
      <c r="P18" s="5" t="s">
        <v>11</v>
      </c>
      <c r="Q18" s="5" t="s">
        <v>12</v>
      </c>
      <c r="R18" s="5" t="s">
        <v>13</v>
      </c>
      <c r="S18" s="8" t="s">
        <v>14</v>
      </c>
    </row>
    <row r="19" spans="7:21" x14ac:dyDescent="0.2">
      <c r="G19" s="3">
        <f>COUNTIF($H$5:H19,H19)</f>
        <v>1</v>
      </c>
      <c r="H19" s="14" t="s">
        <v>20</v>
      </c>
      <c r="I19" s="10">
        <f ca="1">IF(الجدول43[[#This Row],[عملة]]&lt;&gt;"",IF(I19="",NOW(),I19),"")</f>
        <v>43956.954667939812</v>
      </c>
      <c r="J19" s="3" t="s">
        <v>0</v>
      </c>
      <c r="K19" s="12" t="s">
        <v>16</v>
      </c>
      <c r="L19" s="28">
        <v>1000</v>
      </c>
      <c r="M19" s="3" t="s">
        <v>21</v>
      </c>
      <c r="N19" s="11">
        <f ca="1">IF(الجدول43[[#This Row],[عملة*]]&lt;&gt;"",IF(N19="",NOW(),N19),"")</f>
        <v>43956.935123958334</v>
      </c>
      <c r="O19" s="11" t="s">
        <v>1</v>
      </c>
      <c r="P19" s="25">
        <v>500000</v>
      </c>
      <c r="Q19" s="3"/>
      <c r="R19" s="3">
        <v>1000</v>
      </c>
      <c r="S19" s="29">
        <f>IFERROR(IF(الجدول43[[#This Row],[عملة]]="US DOLLAR",الجدول43[[#This Row],[مبلغ]]-الجدول43[[#This Row],[مبلغ الدين المسترجع]]/الجدول43[[#This Row],[سعر الصرف]],IF(الجدول43[[#This Row],[عدد الأقساط]]&gt;1,"",الجدول43[[#This Row],[مبلغ]]-SUMIF(الجدول43[رمز الدين],الجدول43[[#This Row],[رمز الدين]],الجدول43[مبلغ الدين المسترجع]))),"")</f>
        <v>500</v>
      </c>
      <c r="U19" s="22" t="s">
        <v>28</v>
      </c>
    </row>
    <row r="20" spans="7:21" x14ac:dyDescent="0.2">
      <c r="G20" s="3">
        <f>COUNTIF($H$5:H20,H20)</f>
        <v>2</v>
      </c>
      <c r="H20" s="15" t="s">
        <v>20</v>
      </c>
      <c r="I20" s="10">
        <f ca="1">IF(الجدول43[[#This Row],[عملة]]&lt;&gt;"",IF(I20="",NOW(),I20),"")</f>
        <v>43956.955406134257</v>
      </c>
      <c r="J20" s="3" t="s">
        <v>0</v>
      </c>
      <c r="K20" s="12" t="s">
        <v>16</v>
      </c>
      <c r="L20" s="3"/>
      <c r="M20" s="3" t="s">
        <v>21</v>
      </c>
      <c r="N20" s="11">
        <f ca="1">IF(الجدول43[[#This Row],[عملة*]]&lt;&gt;"",IF(N20="",NOW(),N20),"")</f>
        <v>43956.975259837964</v>
      </c>
      <c r="O20" s="3" t="s">
        <v>0</v>
      </c>
      <c r="P20" s="28">
        <v>200</v>
      </c>
      <c r="Q20" s="3"/>
      <c r="R20" s="3"/>
      <c r="S20" s="13" t="str">
        <f>IFERROR(IF(الجدول43[[#This Row],[عملة]]="US DOLLAR",الجدول43[[#This Row],[مبلغ]]-الجدول43[[#This Row],[مبلغ الدين المسترجع]]/الجدول43[[#This Row],[سعر الصرف]],IF(الجدول43[[#This Row],[عدد الأقساط]]&gt;1,"",الجدول43[[#This Row],[مبلغ]]-SUMIF(الجدول43[رمز الدين],الجدول43[[#This Row],[رمز الدين]],الجدول43[مبلغ الدين المسترجع]))),"")</f>
        <v/>
      </c>
      <c r="U20" s="22" t="s">
        <v>30</v>
      </c>
    </row>
    <row r="21" spans="7:21" x14ac:dyDescent="0.2">
      <c r="G21" s="3">
        <f>COUNTIF($H$5:H21,H21)</f>
        <v>3</v>
      </c>
      <c r="H21" s="14" t="s">
        <v>20</v>
      </c>
      <c r="I21" s="10">
        <f ca="1">IF(الجدول43[[#This Row],[عملة]]&lt;&gt;"",IF(I21="",NOW(),I21),"")</f>
        <v>43956.975367708335</v>
      </c>
      <c r="J21" s="18" t="s">
        <v>0</v>
      </c>
      <c r="K21" s="12" t="s">
        <v>16</v>
      </c>
      <c r="L21" s="3"/>
      <c r="M21" s="18" t="s">
        <v>21</v>
      </c>
      <c r="N21" s="11">
        <f ca="1">IF(الجدول43[[#This Row],[عملة*]]&lt;&gt;"",IF(N21="",NOW(),N21),"")</f>
        <v>43956.975616203701</v>
      </c>
      <c r="O21" s="18" t="s">
        <v>1</v>
      </c>
      <c r="P21" s="25">
        <v>200000</v>
      </c>
      <c r="Q21" s="3"/>
      <c r="R21" s="3">
        <v>1000</v>
      </c>
      <c r="S21" s="13">
        <f>IFERROR(IF(الجدول43[[#This Row],[عملة]]="US DOLLAR",الجدول43[[#This Row],[مبلغ]]-الجدول43[[#This Row],[مبلغ الدين المسترجع]]/الجدول43[[#This Row],[سعر الصرف]],IF(الجدول43[[#This Row],[عدد الأقساط]]&gt;1,"",الجدول43[[#This Row],[مبلغ]]-SUMIF(الجدول43[رمز الدين],الجدول43[[#This Row],[رمز الدين]],الجدول43[مبلغ الدين المسترجع]))),"")</f>
        <v>-200</v>
      </c>
      <c r="U21" s="22" t="s">
        <v>29</v>
      </c>
    </row>
    <row r="22" spans="7:21" x14ac:dyDescent="0.2">
      <c r="G22" s="3">
        <f>COUNTIF($H$5:H22,H22)</f>
        <v>0</v>
      </c>
      <c r="H22" s="15"/>
      <c r="I22" s="10" t="str">
        <f ca="1">IF(الجدول43[[#This Row],[عملة]]&lt;&gt;"",IF(I22="",NOW(),I22),"")</f>
        <v/>
      </c>
      <c r="J22" s="3"/>
      <c r="K22" s="3"/>
      <c r="L22" s="3"/>
      <c r="M22" s="3"/>
      <c r="N22" s="11" t="str">
        <f ca="1">IF(الجدول43[[#This Row],[عملة*]]&lt;&gt;"",IF(N22="",NOW(),N22),"")</f>
        <v/>
      </c>
      <c r="O22" s="3"/>
      <c r="P22" s="3"/>
      <c r="Q22" s="3"/>
      <c r="R22" s="3"/>
      <c r="S22" s="13">
        <f>IFERROR(IF(الجدول43[[#This Row],[عملة]]="US DOLLAR",الجدول43[[#This Row],[مبلغ]]-الجدول43[[#This Row],[مبلغ الدين المسترجع]]/الجدول43[[#This Row],[سعر الصرف]],IF(الجدول43[[#This Row],[عدد الأقساط]]&gt;1,"",الجدول43[[#This Row],[مبلغ]]-SUMIF(الجدول43[رمز الدين],الجدول43[[#This Row],[رمز الدين]],الجدول43[مبلغ الدين المسترجع]))),"")</f>
        <v>0</v>
      </c>
    </row>
    <row r="23" spans="7:21" x14ac:dyDescent="0.2">
      <c r="G23" s="3">
        <f>COUNTIF($H$5:H23,H23)</f>
        <v>0</v>
      </c>
      <c r="H23" s="14"/>
      <c r="I23" s="10" t="str">
        <f ca="1">IF(الجدول43[[#This Row],[عملة]]&lt;&gt;"",IF(I23="",NOW(),I23),"")</f>
        <v/>
      </c>
      <c r="J23" s="11"/>
      <c r="K23" s="3"/>
      <c r="L23" s="3"/>
      <c r="M23" s="3"/>
      <c r="N23" s="11" t="str">
        <f ca="1">IF(الجدول43[[#This Row],[عملة*]]&lt;&gt;"",IF(N23="",NOW(),N23),"")</f>
        <v/>
      </c>
      <c r="O23" s="11"/>
      <c r="P23" s="3"/>
      <c r="Q23" s="3"/>
      <c r="R23" s="3"/>
      <c r="S23" s="13">
        <f>IF(الجدول43[[#This Row],[عدد الأقساط]]&gt;1,"",الجدول43[[#This Row],[مبلغ]]-SUMIF(الجدول43[رمز الدين],الجدول43[[#This Row],[رمز الدين]],الجدول43[مبلغ الدين المسترجع]))</f>
        <v>0</v>
      </c>
    </row>
    <row r="24" spans="7:21" x14ac:dyDescent="0.2">
      <c r="G24" s="3">
        <f>COUNTIF($H$5:H24,H24)</f>
        <v>0</v>
      </c>
      <c r="H24" s="15"/>
      <c r="I24" s="16" t="str">
        <f ca="1">IF(الجدول43[[#This Row],[عملة]]&lt;&gt;"",IF(I24="",NOW(),I24),"")</f>
        <v/>
      </c>
      <c r="J24" s="17"/>
      <c r="K24" s="17"/>
      <c r="L24" s="17"/>
      <c r="M24" s="17"/>
      <c r="N24" s="11" t="str">
        <f ca="1">IF(الجدول43[[#This Row],[عملة*]]&lt;&gt;"",IF(N24="",NOW(),N24),"")</f>
        <v/>
      </c>
      <c r="O24" s="17"/>
      <c r="P24" s="17"/>
      <c r="Q24" s="17"/>
      <c r="R24" s="17"/>
      <c r="S24" s="13">
        <f>IF(الجدول43[[#This Row],[عدد الأقساط]]&gt;1,"",الجدول43[[#This Row],[مبلغ]]-SUMIF(الجدول43[رمز الدين],الجدول43[[#This Row],[رمز الدين]],الجدول43[مبلغ الدين المسترجع]))</f>
        <v>0</v>
      </c>
      <c r="U24" s="22" t="s">
        <v>31</v>
      </c>
    </row>
    <row r="25" spans="7:21" x14ac:dyDescent="0.2">
      <c r="G25" s="17"/>
      <c r="H25" s="17"/>
      <c r="I25" s="16" t="str">
        <f ca="1">IF(الجدول43[[#This Row],[عملة]]&lt;&gt;"",IF(I25="",NOW(),I25),"")</f>
        <v/>
      </c>
      <c r="J25" s="17"/>
      <c r="K25" s="17"/>
      <c r="L25" s="17"/>
      <c r="M25" s="17"/>
      <c r="N25" s="11" t="str">
        <f ca="1">IF(الجدول43[[#This Row],[عملة*]]&lt;&gt;"",IF(N25="",NOW(),N25),"")</f>
        <v/>
      </c>
      <c r="O25" s="17"/>
      <c r="P25" s="17"/>
      <c r="Q25" s="17"/>
      <c r="R25" s="17"/>
      <c r="S25" s="13">
        <f>IF(الجدول43[[#This Row],[عدد الأقساط]]&gt;1,"",الجدول43[[#This Row],[مبلغ]]-SUMIF(الجدول43[رمز الدين],الجدول43[[#This Row],[رمز الدين]],الجدول43[مبلغ الدين المسترجع]))</f>
        <v>0</v>
      </c>
    </row>
    <row r="26" spans="7:21" x14ac:dyDescent="0.2">
      <c r="G26" s="19" t="s">
        <v>22</v>
      </c>
      <c r="H26" s="19"/>
      <c r="I26" s="20"/>
      <c r="J26" s="19"/>
      <c r="K26" s="19"/>
      <c r="L26" s="19"/>
      <c r="M26" s="19"/>
      <c r="N26" s="19"/>
      <c r="O26" s="19"/>
      <c r="P26" s="19"/>
      <c r="Q26" s="19"/>
      <c r="R26" s="19"/>
      <c r="S26" s="21">
        <f>SUBTOTAL(103,الجدول43[باقي الذمم للشخص])</f>
        <v>7</v>
      </c>
    </row>
  </sheetData>
  <pageMargins left="0.7" right="0.7" top="0.75" bottom="0.75" header="0.3" footer="0.3"/>
  <pageSetup paperSize="9" orientation="portrait"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ملاحظات للعمل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2020-05-06T15:05:23Z</dcterms:modified>
</cp:coreProperties>
</file>