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8" yWindow="-108" windowWidth="23256" windowHeight="12576"/>
  </bookViews>
  <sheets>
    <sheet name="0% 5years" sheetId="1" r:id="rId1"/>
    <sheet name="6% 6years" sheetId="2" r:id="rId2"/>
    <sheet name="10% 7years" sheetId="4" r:id="rId3"/>
    <sheet name="15% 8years" sheetId="15" r:id="rId4"/>
  </sheets>
  <definedNames>
    <definedName name="_xlnm.Print_Area" localSheetId="0">'0% 5years'!$A$1:$H$35</definedName>
    <definedName name="_xlnm.Print_Area" localSheetId="3">'15% 8years'!$A$1:$H$47</definedName>
    <definedName name="_xlnm.Print_Area" localSheetId="1">'6% 6years'!$A$1:$H$39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" i="1" l="1"/>
  <c r="E5" i="2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16" i="15"/>
  <c r="E10" i="1"/>
  <c r="E6" i="1"/>
  <c r="F21" i="1" l="1"/>
  <c r="E9" i="1"/>
  <c r="F31" i="1"/>
  <c r="F22" i="1"/>
  <c r="F28" i="1"/>
  <c r="F23" i="1"/>
  <c r="F20" i="1"/>
  <c r="F15" i="1"/>
  <c r="F27" i="1"/>
  <c r="F19" i="1"/>
  <c r="F26" i="1"/>
  <c r="F14" i="1"/>
  <c r="F17" i="1"/>
  <c r="F18" i="1"/>
  <c r="F33" i="1"/>
  <c r="F25" i="1"/>
  <c r="F32" i="1"/>
  <c r="F24" i="1"/>
  <c r="F16" i="1"/>
  <c r="F30" i="1"/>
  <c r="F29" i="1"/>
  <c r="E10" i="2"/>
  <c r="E9" i="2" l="1"/>
  <c r="F17" i="2" l="1"/>
  <c r="F27" i="2" l="1"/>
  <c r="F31" i="2"/>
  <c r="F19" i="2"/>
  <c r="F16" i="2"/>
  <c r="F32" i="2"/>
  <c r="F23" i="2"/>
  <c r="F35" i="2"/>
  <c r="F24" i="2"/>
  <c r="F15" i="2"/>
  <c r="F20" i="2"/>
  <c r="F36" i="2"/>
  <c r="F28" i="2"/>
  <c r="F34" i="2"/>
  <c r="F30" i="2"/>
  <c r="F26" i="2"/>
  <c r="F22" i="2"/>
  <c r="F18" i="2"/>
  <c r="F14" i="2"/>
  <c r="F37" i="2"/>
  <c r="F33" i="2"/>
  <c r="F29" i="2"/>
  <c r="F25" i="2"/>
  <c r="F21" i="2"/>
  <c r="E12" i="15"/>
  <c r="E11" i="4"/>
  <c r="E5" i="4"/>
  <c r="E10" i="4"/>
  <c r="F23" i="4" l="1"/>
  <c r="F15" i="4"/>
  <c r="F22" i="4"/>
  <c r="F37" i="4"/>
  <c r="F29" i="4"/>
  <c r="F21" i="4"/>
  <c r="F36" i="4"/>
  <c r="F28" i="4"/>
  <c r="F20" i="4"/>
  <c r="F30" i="4"/>
  <c r="F27" i="4"/>
  <c r="F34" i="4"/>
  <c r="F26" i="4"/>
  <c r="F18" i="4"/>
  <c r="F19" i="4"/>
  <c r="F41" i="4"/>
  <c r="F17" i="4"/>
  <c r="F38" i="4"/>
  <c r="F35" i="4"/>
  <c r="F42" i="4"/>
  <c r="F33" i="4"/>
  <c r="F25" i="4"/>
  <c r="F40" i="4"/>
  <c r="F32" i="4"/>
  <c r="F24" i="4"/>
  <c r="F16" i="4"/>
  <c r="F39" i="4"/>
  <c r="F31" i="4"/>
  <c r="G37" i="2"/>
  <c r="E11" i="15" l="1"/>
  <c r="G33" i="1" l="1"/>
  <c r="E13" i="15" l="1"/>
  <c r="E16" i="15" s="1"/>
  <c r="G47" i="15" l="1"/>
  <c r="G35" i="1"/>
  <c r="E11" i="2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E37" i="2" s="1"/>
  <c r="E11" i="1"/>
  <c r="E14" i="1" s="1"/>
  <c r="E15" i="1" l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G42" i="4"/>
  <c r="G39" i="2" l="1"/>
  <c r="E17" i="15" l="1"/>
  <c r="E18" i="15" s="1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G44" i="4" l="1"/>
  <c r="E12" i="4" l="1"/>
  <c r="E15" i="4" l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E39" i="4" l="1"/>
  <c r="E40" i="4" l="1"/>
  <c r="E41" i="4" l="1"/>
  <c r="E42" i="4" s="1"/>
</calcChain>
</file>

<file path=xl/sharedStrings.xml><?xml version="1.0" encoding="utf-8"?>
<sst xmlns="http://schemas.openxmlformats.org/spreadsheetml/2006/main" count="175" uniqueCount="59">
  <si>
    <t>Payment Sheet</t>
  </si>
  <si>
    <t>Unit Number</t>
  </si>
  <si>
    <t>B8</t>
  </si>
  <si>
    <t>Parking</t>
  </si>
  <si>
    <t>Club House</t>
  </si>
  <si>
    <t>Down Payment</t>
  </si>
  <si>
    <t>Maintenance</t>
  </si>
  <si>
    <t>Contracting Date:</t>
  </si>
  <si>
    <t>Year</t>
  </si>
  <si>
    <t>Checks Details</t>
  </si>
  <si>
    <t>Check Dates M/Y</t>
  </si>
  <si>
    <t>Amount EGP</t>
  </si>
  <si>
    <t>Check 1</t>
  </si>
  <si>
    <t>Check 2</t>
  </si>
  <si>
    <t>Check 3</t>
  </si>
  <si>
    <t>Check 4</t>
  </si>
  <si>
    <t>Check 5</t>
  </si>
  <si>
    <t>Check 6</t>
  </si>
  <si>
    <t>Check 7</t>
  </si>
  <si>
    <t>Check 8</t>
  </si>
  <si>
    <t>Check 9</t>
  </si>
  <si>
    <t>Check 10</t>
  </si>
  <si>
    <t>Check 11</t>
  </si>
  <si>
    <t>Check 12</t>
  </si>
  <si>
    <t>Check 13</t>
  </si>
  <si>
    <t>Check 14</t>
  </si>
  <si>
    <t>Check 15</t>
  </si>
  <si>
    <t>Check 16</t>
  </si>
  <si>
    <t>Check 17</t>
  </si>
  <si>
    <t>Check 18</t>
  </si>
  <si>
    <t>Check 19</t>
  </si>
  <si>
    <t>Check 20</t>
  </si>
  <si>
    <t>Check 21</t>
  </si>
  <si>
    <t>Check 22</t>
  </si>
  <si>
    <t>Check 23</t>
  </si>
  <si>
    <t>Check 24</t>
  </si>
  <si>
    <t>Annual</t>
  </si>
  <si>
    <t>Final Price</t>
  </si>
  <si>
    <t>5 Years</t>
  </si>
  <si>
    <t>Date</t>
  </si>
  <si>
    <t>6 Years</t>
  </si>
  <si>
    <t>Check 25</t>
  </si>
  <si>
    <t>Check 26</t>
  </si>
  <si>
    <t>Check 27</t>
  </si>
  <si>
    <t>Check 28</t>
  </si>
  <si>
    <t>7 Years</t>
  </si>
  <si>
    <t>Check 29</t>
  </si>
  <si>
    <t>Check 30</t>
  </si>
  <si>
    <t>Free</t>
  </si>
  <si>
    <t>G6-46</t>
  </si>
  <si>
    <t>Price  M195</t>
  </si>
  <si>
    <t>Discount</t>
  </si>
  <si>
    <t>Payment</t>
  </si>
  <si>
    <t>FREE</t>
  </si>
  <si>
    <t xml:space="preserve">Price     </t>
  </si>
  <si>
    <t xml:space="preserve">Price </t>
  </si>
  <si>
    <t>Check 31</t>
  </si>
  <si>
    <t>Check 32</t>
  </si>
  <si>
    <t>8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</si>
</sst>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&quot;EGP&quot;\ \ #,##0.00"/>
    <numFmt numFmtId="166" formatCode="&quot;EGP&quot;\ #,##0.00"/>
    <numFmt numFmtId="167" formatCode="[$-409]d\-mmm\-yy;@"/>
    <numFmt numFmtId="168" formatCode="[$-409]dd\-mmm\-yy;@"/>
  </numFmts>
  <fonts count="16" x14ac:knownFonts="1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</font>
    <font>
      <b/>
      <u/>
      <sz val="20"/>
      <color theme="0"/>
      <name val="Arial"/>
      <family val="2"/>
    </font>
    <font>
      <u/>
      <sz val="18"/>
      <color theme="1"/>
      <name val="Arial"/>
      <family val="2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u/>
      <sz val="20"/>
      <color theme="1"/>
      <name val="Arial"/>
      <family val="2"/>
    </font>
    <font>
      <b/>
      <sz val="11"/>
      <color theme="1"/>
      <name val="Arial"/>
      <family val="2"/>
    </font>
    <font>
      <sz val="20"/>
      <color theme="0"/>
      <name val="Arial"/>
      <family val="2"/>
    </font>
    <font>
      <b/>
      <sz val="20"/>
      <color theme="1"/>
      <name val="Arial"/>
      <family val="2"/>
      <scheme val="minor"/>
    </font>
    <font>
      <b/>
      <sz val="30"/>
      <color theme="1"/>
      <name val="Arial"/>
      <family val="2"/>
      <scheme val="minor"/>
    </font>
    <font>
      <b/>
      <sz val="22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b/>
      <sz val="28"/>
      <color theme="1"/>
      <name val="Arial"/>
      <family val="2"/>
    </font>
    <font>
      <b/>
      <sz val="20"/>
      <color theme="1"/>
      <name val="Arial"/>
      <family val="2"/>
    </font>
    <font>
      <sz val="8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6" fontId="1" fillId="2" borderId="1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167" fontId="1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center" vertical="center"/>
    </xf>
    <xf numFmtId="164" fontId="9" fillId="2" borderId="0" xfId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 readingOrder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67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8" fontId="1" fillId="2" borderId="1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4" fillId="2" borderId="0" xfId="0" applyNumberFormat="1" applyFont="1" applyFill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left" vertical="top"/>
    </xf>
    <xf numFmtId="168" fontId="1" fillId="2" borderId="1" xfId="0" applyNumberFormat="1" applyFont="1" applyFill="1" applyBorder="1" applyAlignment="1">
      <alignment horizontal="left" vertical="top" readingOrder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9" fontId="3" fillId="2" borderId="0" xfId="0" applyNumberFormat="1" applyFont="1" applyFill="1" applyAlignment="1">
      <alignment horizontal="center" vertical="center"/>
    </xf>
    <xf numFmtId="9" fontId="11" fillId="2" borderId="0" xfId="0" applyNumberFormat="1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9" fontId="1" fillId="2" borderId="4" xfId="0" applyNumberFormat="1" applyFont="1" applyFill="1" applyBorder="1" applyAlignment="1">
      <alignment horizontal="center" vertical="center"/>
    </xf>
    <xf numFmtId="164" fontId="9" fillId="5" borderId="16" xfId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4" fontId="14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35"/>
  <sheetViews>
    <sheetView tabSelected="1" view="pageBreakPreview" topLeftCell="A16" zoomScale="60" zoomScaleNormal="55" workbookViewId="0">
      <selection activeCell="E26" sqref="E26"/>
    </sheetView>
  </sheetViews>
  <sheetFormatPr defaultColWidth="8.8984375" defaultRowHeight="13.8" x14ac:dyDescent="0.25"/>
  <cols>
    <col min="1" max="1" width="4.8984375" style="17" customWidth="1"/>
    <col min="2" max="2" width="9.69921875" style="17" bestFit="1" customWidth="1"/>
    <col min="3" max="3" width="46" style="17" customWidth="1"/>
    <col min="4" max="4" width="9.69921875" style="17" bestFit="1" customWidth="1"/>
    <col min="5" max="5" width="37.59765625" style="17" bestFit="1" customWidth="1"/>
    <col min="6" max="6" width="43.296875" style="17" bestFit="1" customWidth="1"/>
    <col min="7" max="7" width="30.3984375" style="17" bestFit="1" customWidth="1"/>
    <col min="8" max="8" width="0.59765625" style="17" customWidth="1"/>
    <col min="9" max="16384" width="8.8984375" style="17"/>
  </cols>
  <sheetData>
    <row r="1" spans="1:8" ht="24.6" x14ac:dyDescent="0.25">
      <c r="A1" s="16"/>
      <c r="B1" s="16"/>
      <c r="C1" s="61" t="s">
        <v>0</v>
      </c>
      <c r="D1" s="61"/>
      <c r="E1" s="61"/>
      <c r="F1" s="61" t="s">
        <v>38</v>
      </c>
      <c r="G1" s="3"/>
    </row>
    <row r="2" spans="1:8" ht="24.6" x14ac:dyDescent="0.25">
      <c r="A2" s="16"/>
      <c r="B2" s="16"/>
      <c r="C2" s="61"/>
      <c r="D2" s="61"/>
      <c r="E2" s="61"/>
      <c r="F2" s="61"/>
      <c r="G2" s="3"/>
    </row>
    <row r="3" spans="1:8" ht="24.6" x14ac:dyDescent="0.25">
      <c r="A3" s="16"/>
      <c r="B3" s="16"/>
      <c r="C3" s="37" t="s">
        <v>1</v>
      </c>
      <c r="D3" s="62"/>
      <c r="E3" s="62"/>
      <c r="F3" s="2"/>
      <c r="G3" s="3"/>
    </row>
    <row r="4" spans="1:8" ht="28.2" x14ac:dyDescent="0.25">
      <c r="A4" s="16"/>
      <c r="B4" s="16"/>
      <c r="C4" s="63" t="s">
        <v>54</v>
      </c>
      <c r="D4" s="63" t="s">
        <v>2</v>
      </c>
      <c r="E4" s="15">
        <v>1000000</v>
      </c>
      <c r="F4" s="2"/>
      <c r="G4" s="8"/>
    </row>
    <row r="5" spans="1:8" customFormat="1" ht="24.6" x14ac:dyDescent="0.4">
      <c r="A5" s="1"/>
      <c r="B5" s="1"/>
      <c r="C5" s="54" t="s">
        <v>52</v>
      </c>
      <c r="D5" s="55">
        <v>0</v>
      </c>
      <c r="E5" s="18">
        <f>E4*D5</f>
        <v>0</v>
      </c>
      <c r="F5" s="6"/>
      <c r="G5" s="3"/>
      <c r="H5" s="9"/>
    </row>
    <row r="6" spans="1:8" customFormat="1" ht="24.6" x14ac:dyDescent="0.4">
      <c r="A6" s="1"/>
      <c r="B6" s="1"/>
      <c r="C6" s="54" t="s">
        <v>51</v>
      </c>
      <c r="D6" s="55">
        <v>0.1</v>
      </c>
      <c r="E6" s="18">
        <f>D6*E4</f>
        <v>100000</v>
      </c>
      <c r="F6" s="6"/>
      <c r="G6" s="3"/>
      <c r="H6" s="9"/>
    </row>
    <row r="7" spans="1:8" customFormat="1" ht="24.6" x14ac:dyDescent="0.4">
      <c r="A7" s="1"/>
      <c r="B7" s="1"/>
      <c r="C7" s="54" t="s">
        <v>3</v>
      </c>
      <c r="D7" s="54"/>
      <c r="E7" s="18">
        <v>1000</v>
      </c>
      <c r="F7" s="6"/>
      <c r="G7" s="3"/>
      <c r="H7" s="9"/>
    </row>
    <row r="8" spans="1:8" customFormat="1" ht="24.6" x14ac:dyDescent="0.4">
      <c r="A8" s="1"/>
      <c r="B8" s="1"/>
      <c r="C8" s="65" t="s">
        <v>4</v>
      </c>
      <c r="D8" s="65"/>
      <c r="E8" s="18">
        <v>1000</v>
      </c>
      <c r="F8" s="6"/>
      <c r="G8" s="3"/>
      <c r="H8" s="9"/>
    </row>
    <row r="9" spans="1:8" ht="28.2" x14ac:dyDescent="0.25">
      <c r="A9" s="16"/>
      <c r="B9" s="16"/>
      <c r="C9" s="66" t="s">
        <v>37</v>
      </c>
      <c r="D9" s="67"/>
      <c r="E9" s="51">
        <f>E4-E6+E7+E8</f>
        <v>902000</v>
      </c>
      <c r="F9" s="2"/>
      <c r="G9" s="8"/>
    </row>
    <row r="10" spans="1:8" ht="24.6" x14ac:dyDescent="0.25">
      <c r="A10" s="16"/>
      <c r="B10" s="16"/>
      <c r="C10" s="34" t="s">
        <v>6</v>
      </c>
      <c r="D10" s="14">
        <v>0.08</v>
      </c>
      <c r="E10" s="18">
        <f>E4*D10</f>
        <v>80000</v>
      </c>
      <c r="F10" s="20">
        <v>44742</v>
      </c>
      <c r="G10" s="19"/>
    </row>
    <row r="11" spans="1:8" ht="24.6" x14ac:dyDescent="0.25">
      <c r="A11" s="16"/>
      <c r="B11" s="16"/>
      <c r="C11" s="56" t="s">
        <v>7</v>
      </c>
      <c r="D11" s="57"/>
      <c r="E11" s="21">
        <f ca="1">TODAY()</f>
        <v>43997</v>
      </c>
      <c r="F11" s="16"/>
      <c r="G11" s="19"/>
    </row>
    <row r="12" spans="1:8" ht="14.4" thickBot="1" x14ac:dyDescent="0.3">
      <c r="A12" s="19"/>
      <c r="B12" s="19"/>
      <c r="C12" s="19"/>
      <c r="D12" s="19"/>
      <c r="E12" s="19"/>
      <c r="F12" s="19"/>
      <c r="G12" s="29"/>
    </row>
    <row r="13" spans="1:8" ht="24.6" x14ac:dyDescent="0.25">
      <c r="A13" s="19"/>
      <c r="B13" s="33" t="s">
        <v>8</v>
      </c>
      <c r="C13" s="30" t="s">
        <v>9</v>
      </c>
      <c r="D13" s="30"/>
      <c r="E13" s="22" t="s">
        <v>10</v>
      </c>
      <c r="F13" s="23" t="s">
        <v>11</v>
      </c>
      <c r="G13" s="19"/>
    </row>
    <row r="14" spans="1:8" ht="24.6" x14ac:dyDescent="0.25">
      <c r="A14" s="19"/>
      <c r="B14" s="58">
        <v>1</v>
      </c>
      <c r="C14" s="64" t="s">
        <v>12</v>
      </c>
      <c r="D14" s="64"/>
      <c r="E14" s="24">
        <f ca="1">EDATE(E11,0)</f>
        <v>43997</v>
      </c>
      <c r="F14" s="25">
        <f>($E$4-$E$5-$E$6+$E$7+$E$8)/20</f>
        <v>45100</v>
      </c>
      <c r="G14" s="10"/>
    </row>
    <row r="15" spans="1:8" ht="24.6" x14ac:dyDescent="0.25">
      <c r="A15" s="19"/>
      <c r="B15" s="59"/>
      <c r="C15" s="64" t="s">
        <v>13</v>
      </c>
      <c r="D15" s="64"/>
      <c r="E15" s="24">
        <f t="shared" ref="E15:E33" ca="1" si="0">EDATE(E14,3)</f>
        <v>44089</v>
      </c>
      <c r="F15" s="25">
        <f t="shared" ref="F15:F33" si="1">($E$4-$E$5-$E$6+$E$7+$E$8)/20</f>
        <v>45100</v>
      </c>
      <c r="G15" s="10"/>
    </row>
    <row r="16" spans="1:8" ht="24.6" x14ac:dyDescent="0.25">
      <c r="A16" s="19"/>
      <c r="B16" s="59"/>
      <c r="C16" s="56" t="s">
        <v>14</v>
      </c>
      <c r="D16" s="57"/>
      <c r="E16" s="24">
        <f t="shared" ca="1" si="0"/>
        <v>44180</v>
      </c>
      <c r="F16" s="25">
        <f t="shared" si="1"/>
        <v>45100</v>
      </c>
      <c r="G16" s="10"/>
    </row>
    <row r="17" spans="1:7" ht="24.6" x14ac:dyDescent="0.25">
      <c r="A17" s="19"/>
      <c r="B17" s="60"/>
      <c r="C17" s="56" t="s">
        <v>15</v>
      </c>
      <c r="D17" s="57"/>
      <c r="E17" s="24">
        <f t="shared" ca="1" si="0"/>
        <v>44270</v>
      </c>
      <c r="F17" s="25">
        <f t="shared" si="1"/>
        <v>45100</v>
      </c>
      <c r="G17" s="10"/>
    </row>
    <row r="18" spans="1:7" ht="24.6" x14ac:dyDescent="0.25">
      <c r="A18" s="19"/>
      <c r="B18" s="58">
        <v>2</v>
      </c>
      <c r="C18" s="56" t="s">
        <v>16</v>
      </c>
      <c r="D18" s="57"/>
      <c r="E18" s="24">
        <f t="shared" ca="1" si="0"/>
        <v>44362</v>
      </c>
      <c r="F18" s="25">
        <f t="shared" si="1"/>
        <v>45100</v>
      </c>
      <c r="G18" s="10"/>
    </row>
    <row r="19" spans="1:7" ht="24.6" x14ac:dyDescent="0.25">
      <c r="A19" s="19"/>
      <c r="B19" s="59"/>
      <c r="C19" s="56" t="s">
        <v>17</v>
      </c>
      <c r="D19" s="57"/>
      <c r="E19" s="24">
        <f t="shared" ca="1" si="0"/>
        <v>44454</v>
      </c>
      <c r="F19" s="25">
        <f t="shared" si="1"/>
        <v>45100</v>
      </c>
      <c r="G19" s="10"/>
    </row>
    <row r="20" spans="1:7" ht="24.6" x14ac:dyDescent="0.25">
      <c r="A20" s="19"/>
      <c r="B20" s="59"/>
      <c r="C20" s="56" t="s">
        <v>18</v>
      </c>
      <c r="D20" s="57"/>
      <c r="E20" s="24">
        <f t="shared" ca="1" si="0"/>
        <v>44545</v>
      </c>
      <c r="F20" s="25">
        <f t="shared" si="1"/>
        <v>45100</v>
      </c>
      <c r="G20" s="10"/>
    </row>
    <row r="21" spans="1:7" ht="24.6" x14ac:dyDescent="0.25">
      <c r="A21" s="19"/>
      <c r="B21" s="60"/>
      <c r="C21" s="56" t="s">
        <v>19</v>
      </c>
      <c r="D21" s="57"/>
      <c r="E21" s="24">
        <f t="shared" ca="1" si="0"/>
        <v>44635</v>
      </c>
      <c r="F21" s="25">
        <f t="shared" si="1"/>
        <v>45100</v>
      </c>
      <c r="G21" s="10"/>
    </row>
    <row r="22" spans="1:7" ht="24.6" x14ac:dyDescent="0.25">
      <c r="A22" s="19"/>
      <c r="B22" s="58">
        <v>3</v>
      </c>
      <c r="C22" s="56" t="s">
        <v>20</v>
      </c>
      <c r="D22" s="57"/>
      <c r="E22" s="24">
        <f t="shared" ca="1" si="0"/>
        <v>44727</v>
      </c>
      <c r="F22" s="25">
        <f t="shared" si="1"/>
        <v>45100</v>
      </c>
      <c r="G22" s="10"/>
    </row>
    <row r="23" spans="1:7" ht="24.6" x14ac:dyDescent="0.25">
      <c r="A23" s="19"/>
      <c r="B23" s="59"/>
      <c r="C23" s="56" t="s">
        <v>21</v>
      </c>
      <c r="D23" s="57"/>
      <c r="E23" s="24">
        <f t="shared" ca="1" si="0"/>
        <v>44819</v>
      </c>
      <c r="F23" s="25">
        <f t="shared" si="1"/>
        <v>45100</v>
      </c>
      <c r="G23" s="10"/>
    </row>
    <row r="24" spans="1:7" ht="24.6" x14ac:dyDescent="0.25">
      <c r="A24" s="19"/>
      <c r="B24" s="59"/>
      <c r="C24" s="56" t="s">
        <v>22</v>
      </c>
      <c r="D24" s="57"/>
      <c r="E24" s="24">
        <f t="shared" ca="1" si="0"/>
        <v>44910</v>
      </c>
      <c r="F24" s="25">
        <f t="shared" si="1"/>
        <v>45100</v>
      </c>
      <c r="G24" s="10"/>
    </row>
    <row r="25" spans="1:7" ht="24.6" x14ac:dyDescent="0.25">
      <c r="A25" s="19"/>
      <c r="B25" s="60"/>
      <c r="C25" s="56" t="s">
        <v>23</v>
      </c>
      <c r="D25" s="57"/>
      <c r="E25" s="24">
        <f t="shared" ca="1" si="0"/>
        <v>45000</v>
      </c>
      <c r="F25" s="25">
        <f t="shared" si="1"/>
        <v>45100</v>
      </c>
      <c r="G25" s="10"/>
    </row>
    <row r="26" spans="1:7" ht="24.6" x14ac:dyDescent="0.25">
      <c r="B26" s="58">
        <v>4</v>
      </c>
      <c r="C26" s="56" t="s">
        <v>24</v>
      </c>
      <c r="D26" s="57"/>
      <c r="E26" s="24">
        <f t="shared" ca="1" si="0"/>
        <v>45092</v>
      </c>
      <c r="F26" s="25">
        <f t="shared" si="1"/>
        <v>45100</v>
      </c>
      <c r="G26" s="10"/>
    </row>
    <row r="27" spans="1:7" ht="24.6" x14ac:dyDescent="0.25">
      <c r="B27" s="59"/>
      <c r="C27" s="56" t="s">
        <v>25</v>
      </c>
      <c r="D27" s="57"/>
      <c r="E27" s="24">
        <f t="shared" ca="1" si="0"/>
        <v>45184</v>
      </c>
      <c r="F27" s="25">
        <f t="shared" si="1"/>
        <v>45100</v>
      </c>
      <c r="G27" s="10"/>
    </row>
    <row r="28" spans="1:7" ht="24.6" x14ac:dyDescent="0.25">
      <c r="B28" s="59"/>
      <c r="C28" s="56" t="s">
        <v>26</v>
      </c>
      <c r="D28" s="57"/>
      <c r="E28" s="24">
        <f t="shared" ca="1" si="0"/>
        <v>45275</v>
      </c>
      <c r="F28" s="25">
        <f t="shared" si="1"/>
        <v>45100</v>
      </c>
      <c r="G28" s="10"/>
    </row>
    <row r="29" spans="1:7" ht="24.6" x14ac:dyDescent="0.25">
      <c r="B29" s="60"/>
      <c r="C29" s="56" t="s">
        <v>27</v>
      </c>
      <c r="D29" s="57"/>
      <c r="E29" s="24">
        <f t="shared" ca="1" si="0"/>
        <v>45366</v>
      </c>
      <c r="F29" s="25">
        <f t="shared" si="1"/>
        <v>45100</v>
      </c>
      <c r="G29" s="10"/>
    </row>
    <row r="30" spans="1:7" ht="24.6" x14ac:dyDescent="0.25">
      <c r="B30" s="58">
        <v>5</v>
      </c>
      <c r="C30" s="56" t="s">
        <v>28</v>
      </c>
      <c r="D30" s="57"/>
      <c r="E30" s="24">
        <f t="shared" ca="1" si="0"/>
        <v>45458</v>
      </c>
      <c r="F30" s="25">
        <f t="shared" si="1"/>
        <v>45100</v>
      </c>
      <c r="G30" s="10"/>
    </row>
    <row r="31" spans="1:7" ht="24.6" x14ac:dyDescent="0.25">
      <c r="B31" s="59"/>
      <c r="C31" s="56" t="s">
        <v>29</v>
      </c>
      <c r="D31" s="57"/>
      <c r="E31" s="24">
        <f t="shared" ca="1" si="0"/>
        <v>45550</v>
      </c>
      <c r="F31" s="25">
        <f t="shared" si="1"/>
        <v>45100</v>
      </c>
      <c r="G31" s="10"/>
    </row>
    <row r="32" spans="1:7" ht="25.2" thickBot="1" x14ac:dyDescent="0.3">
      <c r="B32" s="59"/>
      <c r="C32" s="56" t="s">
        <v>30</v>
      </c>
      <c r="D32" s="57"/>
      <c r="E32" s="24">
        <f t="shared" ca="1" si="0"/>
        <v>45641</v>
      </c>
      <c r="F32" s="25">
        <f t="shared" si="1"/>
        <v>45100</v>
      </c>
      <c r="G32" s="10"/>
    </row>
    <row r="33" spans="1:7" ht="25.2" thickBot="1" x14ac:dyDescent="0.3">
      <c r="B33" s="60"/>
      <c r="C33" s="56" t="s">
        <v>31</v>
      </c>
      <c r="D33" s="57"/>
      <c r="E33" s="24">
        <f t="shared" ca="1" si="0"/>
        <v>45731</v>
      </c>
      <c r="F33" s="25">
        <f t="shared" si="1"/>
        <v>45100</v>
      </c>
      <c r="G33" s="49">
        <f>SUM(F14:F33)</f>
        <v>902000</v>
      </c>
    </row>
    <row r="34" spans="1:7" x14ac:dyDescent="0.25">
      <c r="A34" s="19"/>
      <c r="B34" s="19"/>
      <c r="C34" s="26"/>
      <c r="D34" s="26"/>
      <c r="E34" s="26"/>
      <c r="F34" s="26"/>
      <c r="G34" s="26"/>
    </row>
    <row r="35" spans="1:7" ht="24.6" x14ac:dyDescent="0.25">
      <c r="A35" s="19"/>
      <c r="B35" s="19"/>
      <c r="C35" s="19"/>
      <c r="D35" s="19"/>
      <c r="E35" s="19"/>
      <c r="F35" s="16" t="s">
        <v>39</v>
      </c>
      <c r="G35" s="27">
        <f ca="1">TODAY()</f>
        <v>43997</v>
      </c>
    </row>
  </sheetData>
  <mergeCells count="32">
    <mergeCell ref="C15:D15"/>
    <mergeCell ref="B14:B17"/>
    <mergeCell ref="B26:B29"/>
    <mergeCell ref="B30:B33"/>
    <mergeCell ref="C11:D11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23:D23"/>
    <mergeCell ref="C1:E2"/>
    <mergeCell ref="F1:F2"/>
    <mergeCell ref="D3:E3"/>
    <mergeCell ref="C4:D4"/>
    <mergeCell ref="C14:D14"/>
    <mergeCell ref="C8:D8"/>
    <mergeCell ref="C9:D9"/>
    <mergeCell ref="C18:D18"/>
    <mergeCell ref="B18:B21"/>
    <mergeCell ref="C17:D17"/>
    <mergeCell ref="C16:D16"/>
    <mergeCell ref="C22:D22"/>
    <mergeCell ref="B22:B25"/>
    <mergeCell ref="C21:D21"/>
    <mergeCell ref="C20:D20"/>
    <mergeCell ref="C19:D19"/>
  </mergeCells>
  <phoneticPr fontId="15" type="noConversion"/>
  <printOptions horizontalCentered="1"/>
  <pageMargins left="0.11811023622047245" right="0.11811023622047245" top="0.15748031496062992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41"/>
  <sheetViews>
    <sheetView view="pageBreakPreview" zoomScale="55" zoomScaleNormal="55" zoomScaleSheetLayoutView="55" workbookViewId="0">
      <selection activeCell="E21" sqref="E21"/>
    </sheetView>
  </sheetViews>
  <sheetFormatPr defaultColWidth="8.8984375" defaultRowHeight="13.8" x14ac:dyDescent="0.25"/>
  <cols>
    <col min="1" max="1" width="4.8984375" style="17" customWidth="1"/>
    <col min="2" max="2" width="9.69921875" style="17" bestFit="1" customWidth="1"/>
    <col min="3" max="3" width="57.296875" style="17" customWidth="1"/>
    <col min="4" max="4" width="9.296875" style="17" bestFit="1" customWidth="1"/>
    <col min="5" max="5" width="37.59765625" style="17" bestFit="1" customWidth="1"/>
    <col min="6" max="6" width="43.296875" style="17" bestFit="1" customWidth="1"/>
    <col min="7" max="7" width="30.3984375" style="17" bestFit="1" customWidth="1"/>
    <col min="8" max="8" width="0.59765625" style="17" customWidth="1"/>
    <col min="9" max="16384" width="8.8984375" style="17"/>
  </cols>
  <sheetData>
    <row r="1" spans="1:8" ht="24.6" x14ac:dyDescent="0.25">
      <c r="A1" s="16"/>
      <c r="B1" s="16"/>
      <c r="C1" s="61" t="s">
        <v>0</v>
      </c>
      <c r="D1" s="61"/>
      <c r="E1" s="61"/>
      <c r="F1" s="61" t="s">
        <v>40</v>
      </c>
      <c r="G1" s="3"/>
    </row>
    <row r="2" spans="1:8" ht="24.6" x14ac:dyDescent="0.25">
      <c r="A2" s="16"/>
      <c r="B2" s="16"/>
      <c r="C2" s="61"/>
      <c r="D2" s="61"/>
      <c r="E2" s="61"/>
      <c r="F2" s="61"/>
      <c r="G2" s="3"/>
    </row>
    <row r="3" spans="1:8" ht="24.6" x14ac:dyDescent="0.25">
      <c r="A3" s="16"/>
      <c r="B3" s="16"/>
      <c r="C3" s="42" t="s">
        <v>1</v>
      </c>
      <c r="D3" s="62" t="s">
        <v>49</v>
      </c>
      <c r="E3" s="62"/>
      <c r="F3" s="2"/>
      <c r="G3" s="3"/>
    </row>
    <row r="4" spans="1:8" ht="30.75" customHeight="1" x14ac:dyDescent="0.25">
      <c r="A4" s="16"/>
      <c r="B4" s="16"/>
      <c r="C4" s="68" t="s">
        <v>50</v>
      </c>
      <c r="D4" s="69"/>
      <c r="E4" s="47">
        <v>2000000</v>
      </c>
      <c r="F4" s="2"/>
      <c r="G4" s="45"/>
    </row>
    <row r="5" spans="1:8" customFormat="1" ht="24.6" x14ac:dyDescent="0.4">
      <c r="A5" s="1"/>
      <c r="B5" s="1"/>
      <c r="C5" s="53" t="s">
        <v>5</v>
      </c>
      <c r="D5" s="14">
        <v>0.06</v>
      </c>
      <c r="E5" s="18">
        <f>E4*D5</f>
        <v>120000</v>
      </c>
      <c r="F5" s="6"/>
      <c r="G5" s="35"/>
      <c r="H5" s="7"/>
    </row>
    <row r="6" spans="1:8" customFormat="1" ht="24.6" hidden="1" x14ac:dyDescent="0.4">
      <c r="A6" s="1"/>
      <c r="B6" s="1"/>
      <c r="C6" s="52" t="s">
        <v>36</v>
      </c>
      <c r="D6" s="14">
        <v>0.06</v>
      </c>
      <c r="E6" s="38">
        <v>0</v>
      </c>
      <c r="F6" s="6">
        <v>44146</v>
      </c>
      <c r="G6" s="35"/>
      <c r="H6" s="7"/>
    </row>
    <row r="7" spans="1:8" customFormat="1" ht="24.6" x14ac:dyDescent="0.4">
      <c r="A7" s="1"/>
      <c r="B7" s="1"/>
      <c r="C7" s="65" t="s">
        <v>3</v>
      </c>
      <c r="D7" s="65"/>
      <c r="E7" s="18">
        <v>0</v>
      </c>
      <c r="F7" s="6" t="s">
        <v>48</v>
      </c>
      <c r="G7" s="43"/>
      <c r="H7" s="9"/>
    </row>
    <row r="8" spans="1:8" customFormat="1" ht="24.6" x14ac:dyDescent="0.4">
      <c r="A8" s="1"/>
      <c r="B8" s="1"/>
      <c r="C8" s="70" t="s">
        <v>4</v>
      </c>
      <c r="D8" s="71"/>
      <c r="E8" s="18">
        <v>0</v>
      </c>
      <c r="F8" s="6" t="s">
        <v>48</v>
      </c>
      <c r="G8" s="44"/>
      <c r="H8" s="9"/>
    </row>
    <row r="9" spans="1:8" ht="28.2" x14ac:dyDescent="0.25">
      <c r="A9" s="16"/>
      <c r="B9" s="16"/>
      <c r="C9" s="66" t="s">
        <v>37</v>
      </c>
      <c r="D9" s="67"/>
      <c r="E9" s="32">
        <f>E4+E7+E8</f>
        <v>2000000</v>
      </c>
      <c r="F9" s="2"/>
      <c r="G9" s="8"/>
    </row>
    <row r="10" spans="1:8" ht="24.6" x14ac:dyDescent="0.25">
      <c r="A10" s="16"/>
      <c r="B10" s="16"/>
      <c r="C10" s="41" t="s">
        <v>6</v>
      </c>
      <c r="D10" s="14">
        <v>0.08</v>
      </c>
      <c r="E10" s="38">
        <f>E4*D10</f>
        <v>160000</v>
      </c>
      <c r="F10" s="20">
        <v>44742</v>
      </c>
      <c r="G10" s="19"/>
    </row>
    <row r="11" spans="1:8" ht="24.6" x14ac:dyDescent="0.25">
      <c r="A11" s="16"/>
      <c r="B11" s="16"/>
      <c r="C11" s="41" t="s">
        <v>7</v>
      </c>
      <c r="D11" s="41"/>
      <c r="E11" s="39">
        <f ca="1">TODAY()</f>
        <v>43997</v>
      </c>
      <c r="F11" s="16"/>
      <c r="G11" s="19"/>
    </row>
    <row r="12" spans="1:8" ht="14.4" thickBot="1" x14ac:dyDescent="0.3">
      <c r="A12" s="19"/>
      <c r="B12" s="19"/>
      <c r="C12" s="19"/>
      <c r="D12" s="19"/>
      <c r="E12" s="19"/>
      <c r="F12" s="19"/>
      <c r="G12" s="29"/>
    </row>
    <row r="13" spans="1:8" ht="24.6" x14ac:dyDescent="0.25">
      <c r="A13" s="19"/>
      <c r="B13" s="40" t="s">
        <v>8</v>
      </c>
      <c r="C13" s="30" t="s">
        <v>9</v>
      </c>
      <c r="D13" s="30"/>
      <c r="E13" s="22" t="s">
        <v>10</v>
      </c>
      <c r="F13" s="23" t="s">
        <v>11</v>
      </c>
      <c r="G13" s="19"/>
    </row>
    <row r="14" spans="1:8" ht="24.6" x14ac:dyDescent="0.25">
      <c r="A14" s="19"/>
      <c r="B14" s="58">
        <v>1</v>
      </c>
      <c r="C14" s="64" t="s">
        <v>12</v>
      </c>
      <c r="D14" s="64"/>
      <c r="E14" s="24">
        <f ca="1">EDATE(E11,3)</f>
        <v>44089</v>
      </c>
      <c r="F14" s="25">
        <f t="shared" ref="F14:F37" si="0">((E$4-E$5-E$6+E$7+E$8)/24)</f>
        <v>78333.333333333328</v>
      </c>
      <c r="G14" s="10"/>
    </row>
    <row r="15" spans="1:8" ht="24.6" x14ac:dyDescent="0.25">
      <c r="A15" s="19"/>
      <c r="B15" s="59"/>
      <c r="C15" s="64" t="s">
        <v>13</v>
      </c>
      <c r="D15" s="64"/>
      <c r="E15" s="24">
        <f t="shared" ref="E15:E33" ca="1" si="1">EDATE(E14,3)</f>
        <v>44180</v>
      </c>
      <c r="F15" s="25">
        <f t="shared" si="0"/>
        <v>78333.333333333328</v>
      </c>
      <c r="G15" s="10"/>
    </row>
    <row r="16" spans="1:8" ht="24.6" x14ac:dyDescent="0.25">
      <c r="A16" s="19"/>
      <c r="B16" s="59"/>
      <c r="C16" s="64" t="s">
        <v>14</v>
      </c>
      <c r="D16" s="64"/>
      <c r="E16" s="24">
        <f t="shared" ca="1" si="1"/>
        <v>44270</v>
      </c>
      <c r="F16" s="25">
        <f t="shared" si="0"/>
        <v>78333.333333333328</v>
      </c>
      <c r="G16" s="10"/>
    </row>
    <row r="17" spans="1:7" ht="24.6" x14ac:dyDescent="0.25">
      <c r="A17" s="19"/>
      <c r="B17" s="60"/>
      <c r="C17" s="64" t="s">
        <v>15</v>
      </c>
      <c r="D17" s="64"/>
      <c r="E17" s="24">
        <f t="shared" ca="1" si="1"/>
        <v>44362</v>
      </c>
      <c r="F17" s="25">
        <f t="shared" si="0"/>
        <v>78333.333333333328</v>
      </c>
      <c r="G17" s="10"/>
    </row>
    <row r="18" spans="1:7" ht="24.6" x14ac:dyDescent="0.25">
      <c r="A18" s="19"/>
      <c r="B18" s="58">
        <v>2</v>
      </c>
      <c r="C18" s="56" t="s">
        <v>16</v>
      </c>
      <c r="D18" s="57"/>
      <c r="E18" s="24">
        <f t="shared" ca="1" si="1"/>
        <v>44454</v>
      </c>
      <c r="F18" s="25">
        <f t="shared" si="0"/>
        <v>78333.333333333328</v>
      </c>
      <c r="G18" s="11"/>
    </row>
    <row r="19" spans="1:7" ht="24.6" x14ac:dyDescent="0.25">
      <c r="A19" s="19"/>
      <c r="B19" s="59"/>
      <c r="C19" s="56" t="s">
        <v>17</v>
      </c>
      <c r="D19" s="57"/>
      <c r="E19" s="24">
        <f t="shared" ca="1" si="1"/>
        <v>44545</v>
      </c>
      <c r="F19" s="25">
        <f t="shared" si="0"/>
        <v>78333.333333333328</v>
      </c>
      <c r="G19" s="10"/>
    </row>
    <row r="20" spans="1:7" ht="24.6" x14ac:dyDescent="0.25">
      <c r="A20" s="19"/>
      <c r="B20" s="59"/>
      <c r="C20" s="56" t="s">
        <v>18</v>
      </c>
      <c r="D20" s="57"/>
      <c r="E20" s="24">
        <f t="shared" ca="1" si="1"/>
        <v>44635</v>
      </c>
      <c r="F20" s="25">
        <f t="shared" si="0"/>
        <v>78333.333333333328</v>
      </c>
      <c r="G20" s="12"/>
    </row>
    <row r="21" spans="1:7" ht="24.6" x14ac:dyDescent="0.25">
      <c r="A21" s="19"/>
      <c r="B21" s="60"/>
      <c r="C21" s="56" t="s">
        <v>19</v>
      </c>
      <c r="D21" s="57"/>
      <c r="E21" s="24">
        <f t="shared" ca="1" si="1"/>
        <v>44727</v>
      </c>
      <c r="F21" s="25">
        <f t="shared" si="0"/>
        <v>78333.333333333328</v>
      </c>
      <c r="G21" s="12"/>
    </row>
    <row r="22" spans="1:7" ht="24.6" x14ac:dyDescent="0.25">
      <c r="A22" s="19"/>
      <c r="B22" s="58">
        <v>3</v>
      </c>
      <c r="C22" s="56" t="s">
        <v>20</v>
      </c>
      <c r="D22" s="57"/>
      <c r="E22" s="24">
        <f t="shared" ca="1" si="1"/>
        <v>44819</v>
      </c>
      <c r="F22" s="25">
        <f t="shared" si="0"/>
        <v>78333.333333333328</v>
      </c>
      <c r="G22" s="12"/>
    </row>
    <row r="23" spans="1:7" ht="24.6" x14ac:dyDescent="0.25">
      <c r="A23" s="19"/>
      <c r="B23" s="59"/>
      <c r="C23" s="56" t="s">
        <v>21</v>
      </c>
      <c r="D23" s="57"/>
      <c r="E23" s="24">
        <f t="shared" ca="1" si="1"/>
        <v>44910</v>
      </c>
      <c r="F23" s="25">
        <f t="shared" si="0"/>
        <v>78333.333333333328</v>
      </c>
      <c r="G23" s="12"/>
    </row>
    <row r="24" spans="1:7" ht="24.6" x14ac:dyDescent="0.25">
      <c r="A24" s="19"/>
      <c r="B24" s="59"/>
      <c r="C24" s="56" t="s">
        <v>22</v>
      </c>
      <c r="D24" s="57"/>
      <c r="E24" s="24">
        <f t="shared" ca="1" si="1"/>
        <v>45000</v>
      </c>
      <c r="F24" s="25">
        <f t="shared" si="0"/>
        <v>78333.333333333328</v>
      </c>
      <c r="G24" s="12"/>
    </row>
    <row r="25" spans="1:7" ht="24.6" x14ac:dyDescent="0.25">
      <c r="A25" s="19"/>
      <c r="B25" s="60"/>
      <c r="C25" s="56" t="s">
        <v>23</v>
      </c>
      <c r="D25" s="57"/>
      <c r="E25" s="24">
        <f t="shared" ca="1" si="1"/>
        <v>45092</v>
      </c>
      <c r="F25" s="25">
        <f t="shared" si="0"/>
        <v>78333.333333333328</v>
      </c>
      <c r="G25" s="12"/>
    </row>
    <row r="26" spans="1:7" ht="24.6" x14ac:dyDescent="0.25">
      <c r="A26" s="19"/>
      <c r="B26" s="58">
        <v>4</v>
      </c>
      <c r="C26" s="56" t="s">
        <v>24</v>
      </c>
      <c r="D26" s="57"/>
      <c r="E26" s="24">
        <f t="shared" ca="1" si="1"/>
        <v>45184</v>
      </c>
      <c r="F26" s="25">
        <f t="shared" si="0"/>
        <v>78333.333333333328</v>
      </c>
      <c r="G26" s="12"/>
    </row>
    <row r="27" spans="1:7" ht="24.6" x14ac:dyDescent="0.25">
      <c r="A27" s="19"/>
      <c r="B27" s="59"/>
      <c r="C27" s="56" t="s">
        <v>25</v>
      </c>
      <c r="D27" s="57"/>
      <c r="E27" s="24">
        <f t="shared" ca="1" si="1"/>
        <v>45275</v>
      </c>
      <c r="F27" s="25">
        <f t="shared" si="0"/>
        <v>78333.333333333328</v>
      </c>
      <c r="G27" s="12"/>
    </row>
    <row r="28" spans="1:7" ht="24.6" x14ac:dyDescent="0.25">
      <c r="A28" s="19"/>
      <c r="B28" s="59"/>
      <c r="C28" s="56" t="s">
        <v>26</v>
      </c>
      <c r="D28" s="57"/>
      <c r="E28" s="24">
        <f t="shared" ca="1" si="1"/>
        <v>45366</v>
      </c>
      <c r="F28" s="25">
        <f t="shared" si="0"/>
        <v>78333.333333333328</v>
      </c>
      <c r="G28" s="12"/>
    </row>
    <row r="29" spans="1:7" ht="24.6" x14ac:dyDescent="0.25">
      <c r="A29" s="19"/>
      <c r="B29" s="60"/>
      <c r="C29" s="56" t="s">
        <v>27</v>
      </c>
      <c r="D29" s="57"/>
      <c r="E29" s="24">
        <f t="shared" ca="1" si="1"/>
        <v>45458</v>
      </c>
      <c r="F29" s="25">
        <f t="shared" si="0"/>
        <v>78333.333333333328</v>
      </c>
      <c r="G29" s="12"/>
    </row>
    <row r="30" spans="1:7" ht="24.6" x14ac:dyDescent="0.25">
      <c r="A30" s="19"/>
      <c r="B30" s="58">
        <v>5</v>
      </c>
      <c r="C30" s="56" t="s">
        <v>28</v>
      </c>
      <c r="D30" s="57"/>
      <c r="E30" s="24">
        <f t="shared" ca="1" si="1"/>
        <v>45550</v>
      </c>
      <c r="F30" s="25">
        <f t="shared" si="0"/>
        <v>78333.333333333328</v>
      </c>
      <c r="G30" s="12"/>
    </row>
    <row r="31" spans="1:7" ht="24.6" x14ac:dyDescent="0.25">
      <c r="A31" s="19"/>
      <c r="B31" s="59"/>
      <c r="C31" s="56" t="s">
        <v>29</v>
      </c>
      <c r="D31" s="57"/>
      <c r="E31" s="24">
        <f t="shared" ca="1" si="1"/>
        <v>45641</v>
      </c>
      <c r="F31" s="25">
        <f t="shared" si="0"/>
        <v>78333.333333333328</v>
      </c>
      <c r="G31" s="12"/>
    </row>
    <row r="32" spans="1:7" ht="24.6" x14ac:dyDescent="0.25">
      <c r="A32" s="19"/>
      <c r="B32" s="59"/>
      <c r="C32" s="56" t="s">
        <v>30</v>
      </c>
      <c r="D32" s="57"/>
      <c r="E32" s="24">
        <f t="shared" ca="1" si="1"/>
        <v>45731</v>
      </c>
      <c r="F32" s="25">
        <f t="shared" si="0"/>
        <v>78333.333333333328</v>
      </c>
      <c r="G32" s="12"/>
    </row>
    <row r="33" spans="1:7" ht="24.6" x14ac:dyDescent="0.25">
      <c r="A33" s="19"/>
      <c r="B33" s="60"/>
      <c r="C33" s="56" t="s">
        <v>31</v>
      </c>
      <c r="D33" s="57"/>
      <c r="E33" s="24">
        <f t="shared" ca="1" si="1"/>
        <v>45823</v>
      </c>
      <c r="F33" s="25">
        <f t="shared" si="0"/>
        <v>78333.333333333328</v>
      </c>
      <c r="G33" s="12"/>
    </row>
    <row r="34" spans="1:7" ht="24.6" x14ac:dyDescent="0.25">
      <c r="A34" s="19"/>
      <c r="B34" s="58">
        <v>6</v>
      </c>
      <c r="C34" s="56" t="s">
        <v>32</v>
      </c>
      <c r="D34" s="57"/>
      <c r="E34" s="24">
        <f ca="1">EDATE(E33,3)</f>
        <v>45915</v>
      </c>
      <c r="F34" s="25">
        <f t="shared" si="0"/>
        <v>78333.333333333328</v>
      </c>
      <c r="G34" s="12"/>
    </row>
    <row r="35" spans="1:7" ht="24.6" x14ac:dyDescent="0.25">
      <c r="A35" s="19"/>
      <c r="B35" s="59"/>
      <c r="C35" s="56" t="s">
        <v>33</v>
      </c>
      <c r="D35" s="57"/>
      <c r="E35" s="24">
        <f ca="1">EDATE(E34,3)</f>
        <v>46006</v>
      </c>
      <c r="F35" s="25">
        <f t="shared" si="0"/>
        <v>78333.333333333328</v>
      </c>
      <c r="G35" s="12"/>
    </row>
    <row r="36" spans="1:7" ht="24.6" x14ac:dyDescent="0.25">
      <c r="A36" s="19"/>
      <c r="B36" s="59"/>
      <c r="C36" s="56" t="s">
        <v>34</v>
      </c>
      <c r="D36" s="57"/>
      <c r="E36" s="24">
        <f ca="1">EDATE(E35,3)</f>
        <v>46096</v>
      </c>
      <c r="F36" s="25">
        <f t="shared" si="0"/>
        <v>78333.333333333328</v>
      </c>
      <c r="G36" s="12"/>
    </row>
    <row r="37" spans="1:7" ht="24.6" x14ac:dyDescent="0.25">
      <c r="A37" s="19"/>
      <c r="B37" s="60"/>
      <c r="C37" s="56" t="s">
        <v>35</v>
      </c>
      <c r="D37" s="57"/>
      <c r="E37" s="24">
        <f ca="1">EDATE(E36,3)</f>
        <v>46188</v>
      </c>
      <c r="F37" s="25">
        <f t="shared" si="0"/>
        <v>78333.333333333328</v>
      </c>
      <c r="G37" s="12">
        <f>SUM(F14:F37)</f>
        <v>1879999.9999999993</v>
      </c>
    </row>
    <row r="38" spans="1:7" x14ac:dyDescent="0.25">
      <c r="A38" s="19"/>
      <c r="B38" s="19"/>
      <c r="C38" s="26"/>
      <c r="D38" s="26"/>
      <c r="E38" s="26"/>
      <c r="F38" s="26"/>
      <c r="G38" s="26"/>
    </row>
    <row r="39" spans="1:7" ht="24.6" x14ac:dyDescent="0.25">
      <c r="A39" s="19"/>
      <c r="B39" s="19"/>
      <c r="C39" s="19"/>
      <c r="D39" s="19"/>
      <c r="E39" s="19"/>
      <c r="F39" s="16" t="s">
        <v>39</v>
      </c>
      <c r="G39" s="27">
        <f ca="1">TODAY()</f>
        <v>43997</v>
      </c>
    </row>
    <row r="40" spans="1:7" ht="35.4" x14ac:dyDescent="0.25">
      <c r="A40" s="19"/>
      <c r="B40" s="19"/>
      <c r="C40" s="31"/>
      <c r="D40" s="19"/>
      <c r="E40" s="19"/>
      <c r="F40" s="31"/>
      <c r="G40" s="19"/>
    </row>
    <row r="41" spans="1:7" ht="37.799999999999997" x14ac:dyDescent="0.25">
      <c r="C41" s="5"/>
      <c r="F41" s="5"/>
    </row>
  </sheetData>
  <mergeCells count="37">
    <mergeCell ref="C36:D36"/>
    <mergeCell ref="C37:D37"/>
    <mergeCell ref="B34:B37"/>
    <mergeCell ref="B30:B33"/>
    <mergeCell ref="C31:D31"/>
    <mergeCell ref="C32:D32"/>
    <mergeCell ref="C33:D33"/>
    <mergeCell ref="C34:D34"/>
    <mergeCell ref="C35:D35"/>
    <mergeCell ref="C30:D30"/>
    <mergeCell ref="B18:B21"/>
    <mergeCell ref="B22:B25"/>
    <mergeCell ref="C23:D23"/>
    <mergeCell ref="C24:D24"/>
    <mergeCell ref="C25:D25"/>
    <mergeCell ref="C19:D19"/>
    <mergeCell ref="C22:D22"/>
    <mergeCell ref="C21:D21"/>
    <mergeCell ref="C20:D20"/>
    <mergeCell ref="C18:D18"/>
    <mergeCell ref="B26:B29"/>
    <mergeCell ref="C26:D26"/>
    <mergeCell ref="C27:D27"/>
    <mergeCell ref="C28:D28"/>
    <mergeCell ref="C29:D29"/>
    <mergeCell ref="F1:F2"/>
    <mergeCell ref="D3:E3"/>
    <mergeCell ref="C4:D4"/>
    <mergeCell ref="C17:D17"/>
    <mergeCell ref="C7:D7"/>
    <mergeCell ref="C8:D8"/>
    <mergeCell ref="B14:B17"/>
    <mergeCell ref="C9:D9"/>
    <mergeCell ref="C1:E2"/>
    <mergeCell ref="C14:D14"/>
    <mergeCell ref="C15:D15"/>
    <mergeCell ref="C16:D16"/>
  </mergeCells>
  <phoneticPr fontId="15" type="noConversion"/>
  <pageMargins left="0.11811023622047245" right="0.11811023622047245" top="0" bottom="0.74803149606299213" header="0.31496062992125984" footer="0.31496062992125984"/>
  <pageSetup paperSize="9" scale="47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46"/>
  <sheetViews>
    <sheetView view="pageBreakPreview" zoomScale="55" zoomScaleNormal="55" zoomScaleSheetLayoutView="55" workbookViewId="0">
      <selection activeCell="E24" sqref="E24"/>
    </sheetView>
  </sheetViews>
  <sheetFormatPr defaultColWidth="8.8984375" defaultRowHeight="13.8" x14ac:dyDescent="0.25"/>
  <cols>
    <col min="1" max="1" width="4.8984375" style="17" customWidth="1"/>
    <col min="2" max="2" width="9.69921875" style="17" bestFit="1" customWidth="1"/>
    <col min="3" max="3" width="57.296875" style="17" customWidth="1"/>
    <col min="4" max="4" width="9.296875" style="17" bestFit="1" customWidth="1"/>
    <col min="5" max="5" width="37.59765625" style="17" bestFit="1" customWidth="1"/>
    <col min="6" max="6" width="43.296875" style="17" bestFit="1" customWidth="1"/>
    <col min="7" max="7" width="30.3984375" style="17" bestFit="1" customWidth="1"/>
    <col min="8" max="8" width="0.59765625" style="17" customWidth="1"/>
    <col min="9" max="16384" width="8.8984375" style="17"/>
  </cols>
  <sheetData>
    <row r="1" spans="1:8" ht="24.6" x14ac:dyDescent="0.25">
      <c r="A1" s="16"/>
      <c r="B1" s="16"/>
      <c r="C1" s="61" t="s">
        <v>0</v>
      </c>
      <c r="D1" s="61"/>
      <c r="E1" s="61"/>
      <c r="F1" s="61" t="s">
        <v>45</v>
      </c>
      <c r="G1" s="3"/>
    </row>
    <row r="2" spans="1:8" ht="24.6" x14ac:dyDescent="0.25">
      <c r="A2" s="16"/>
      <c r="B2" s="16"/>
      <c r="C2" s="61"/>
      <c r="D2" s="61"/>
      <c r="E2" s="61"/>
      <c r="F2" s="61"/>
      <c r="G2" s="3"/>
    </row>
    <row r="3" spans="1:8" ht="24.6" x14ac:dyDescent="0.25">
      <c r="A3" s="16"/>
      <c r="B3" s="16"/>
      <c r="C3" s="36" t="s">
        <v>1</v>
      </c>
      <c r="D3" s="62"/>
      <c r="E3" s="62"/>
      <c r="F3" s="2"/>
      <c r="G3" s="3"/>
    </row>
    <row r="4" spans="1:8" ht="28.2" x14ac:dyDescent="0.25">
      <c r="A4" s="16"/>
      <c r="B4" s="16"/>
      <c r="C4" s="72" t="s">
        <v>55</v>
      </c>
      <c r="D4" s="73"/>
      <c r="E4" s="47">
        <v>1000000</v>
      </c>
      <c r="F4" s="2"/>
      <c r="G4" s="8"/>
    </row>
    <row r="5" spans="1:8" ht="24.6" x14ac:dyDescent="0.25">
      <c r="A5" s="16"/>
      <c r="B5" s="16"/>
      <c r="C5" s="52" t="s">
        <v>5</v>
      </c>
      <c r="D5" s="14">
        <v>0.1</v>
      </c>
      <c r="E5" s="38">
        <f>E4*D5</f>
        <v>100000</v>
      </c>
      <c r="F5" s="50"/>
      <c r="G5" s="19"/>
    </row>
    <row r="6" spans="1:8" ht="24.6" x14ac:dyDescent="0.25">
      <c r="A6" s="16"/>
      <c r="B6" s="16"/>
      <c r="C6" s="52" t="s">
        <v>36</v>
      </c>
      <c r="D6" s="14">
        <v>0.05</v>
      </c>
      <c r="E6" s="38">
        <v>10000</v>
      </c>
      <c r="F6" s="50">
        <v>44166</v>
      </c>
      <c r="G6" s="19"/>
    </row>
    <row r="7" spans="1:8" ht="24.6" x14ac:dyDescent="0.25">
      <c r="A7" s="16"/>
      <c r="B7" s="16"/>
      <c r="C7" s="52" t="s">
        <v>36</v>
      </c>
      <c r="D7" s="14">
        <v>0.05</v>
      </c>
      <c r="E7" s="38">
        <v>10000</v>
      </c>
      <c r="F7" s="50">
        <v>44531</v>
      </c>
      <c r="G7" s="19"/>
    </row>
    <row r="8" spans="1:8" customFormat="1" ht="24.6" x14ac:dyDescent="0.4">
      <c r="A8" s="1"/>
      <c r="B8" s="1"/>
      <c r="C8" s="65" t="s">
        <v>3</v>
      </c>
      <c r="D8" s="65"/>
      <c r="E8" s="18">
        <v>1000</v>
      </c>
      <c r="F8" s="6"/>
      <c r="G8" s="3"/>
      <c r="H8" s="9"/>
    </row>
    <row r="9" spans="1:8" customFormat="1" ht="24.6" x14ac:dyDescent="0.4">
      <c r="A9" s="1"/>
      <c r="B9" s="1"/>
      <c r="C9" s="65" t="s">
        <v>4</v>
      </c>
      <c r="D9" s="65"/>
      <c r="E9" s="18">
        <v>1000</v>
      </c>
      <c r="F9" s="6"/>
      <c r="G9" s="3"/>
      <c r="H9" s="9"/>
    </row>
    <row r="10" spans="1:8" ht="28.2" x14ac:dyDescent="0.25">
      <c r="A10" s="16"/>
      <c r="B10" s="16"/>
      <c r="C10" s="74" t="s">
        <v>37</v>
      </c>
      <c r="D10" s="75"/>
      <c r="E10" s="32">
        <f>E4+E8+E9</f>
        <v>1002000</v>
      </c>
      <c r="F10" s="2"/>
      <c r="G10" s="8"/>
    </row>
    <row r="11" spans="1:8" ht="24.6" x14ac:dyDescent="0.25">
      <c r="A11" s="16"/>
      <c r="B11" s="16"/>
      <c r="C11" s="52" t="s">
        <v>6</v>
      </c>
      <c r="D11" s="14">
        <v>0.08</v>
      </c>
      <c r="E11" s="38">
        <f>E4*D11</f>
        <v>80000</v>
      </c>
      <c r="F11" s="20">
        <v>44742</v>
      </c>
      <c r="G11" s="19"/>
    </row>
    <row r="12" spans="1:8" ht="24.6" x14ac:dyDescent="0.25">
      <c r="A12" s="16"/>
      <c r="B12" s="16"/>
      <c r="C12" s="34" t="s">
        <v>7</v>
      </c>
      <c r="D12" s="34"/>
      <c r="E12" s="39">
        <f ca="1">TODAY()</f>
        <v>43997</v>
      </c>
      <c r="F12" s="16"/>
      <c r="G12" s="19"/>
    </row>
    <row r="13" spans="1:8" ht="14.4" thickBot="1" x14ac:dyDescent="0.3">
      <c r="A13" s="19"/>
      <c r="B13" s="19"/>
      <c r="C13" s="19"/>
      <c r="D13" s="19"/>
      <c r="E13" s="19"/>
      <c r="F13" s="19"/>
      <c r="G13" s="29"/>
    </row>
    <row r="14" spans="1:8" ht="24.6" x14ac:dyDescent="0.25">
      <c r="A14" s="19"/>
      <c r="B14" s="33" t="s">
        <v>8</v>
      </c>
      <c r="C14" s="30" t="s">
        <v>9</v>
      </c>
      <c r="D14" s="30"/>
      <c r="E14" s="22" t="s">
        <v>10</v>
      </c>
      <c r="F14" s="23" t="s">
        <v>11</v>
      </c>
      <c r="G14" s="19"/>
    </row>
    <row r="15" spans="1:8" ht="24.6" x14ac:dyDescent="0.25">
      <c r="A15" s="19"/>
      <c r="B15" s="58">
        <v>1</v>
      </c>
      <c r="C15" s="64" t="s">
        <v>12</v>
      </c>
      <c r="D15" s="64"/>
      <c r="E15" s="24">
        <f ca="1">EDATE(E12,3)</f>
        <v>44089</v>
      </c>
      <c r="F15" s="25">
        <f>((E$4-E$5-E$6-E$7+E$8+E$9)/28)</f>
        <v>31500</v>
      </c>
      <c r="G15" s="10"/>
    </row>
    <row r="16" spans="1:8" ht="24.6" x14ac:dyDescent="0.25">
      <c r="A16" s="19"/>
      <c r="B16" s="59"/>
      <c r="C16" s="64" t="s">
        <v>13</v>
      </c>
      <c r="D16" s="64"/>
      <c r="E16" s="24">
        <f t="shared" ref="E16:E34" ca="1" si="0">EDATE(E15,3)</f>
        <v>44180</v>
      </c>
      <c r="F16" s="25">
        <f t="shared" ref="F16:F42" si="1">((E$4-E$5-E$6-E$7+E$8+E$9)/28)</f>
        <v>31500</v>
      </c>
      <c r="G16" s="10"/>
    </row>
    <row r="17" spans="1:7" ht="24.6" x14ac:dyDescent="0.25">
      <c r="A17" s="19"/>
      <c r="B17" s="59"/>
      <c r="C17" s="64" t="s">
        <v>14</v>
      </c>
      <c r="D17" s="64"/>
      <c r="E17" s="24">
        <f t="shared" ca="1" si="0"/>
        <v>44270</v>
      </c>
      <c r="F17" s="25">
        <f t="shared" si="1"/>
        <v>31500</v>
      </c>
      <c r="G17" s="10"/>
    </row>
    <row r="18" spans="1:7" ht="24.6" x14ac:dyDescent="0.25">
      <c r="A18" s="19"/>
      <c r="B18" s="60"/>
      <c r="C18" s="64" t="s">
        <v>15</v>
      </c>
      <c r="D18" s="64"/>
      <c r="E18" s="24">
        <f t="shared" ca="1" si="0"/>
        <v>44362</v>
      </c>
      <c r="F18" s="25">
        <f t="shared" si="1"/>
        <v>31500</v>
      </c>
      <c r="G18" s="10"/>
    </row>
    <row r="19" spans="1:7" ht="24.6" x14ac:dyDescent="0.25">
      <c r="A19" s="19"/>
      <c r="B19" s="58">
        <v>2</v>
      </c>
      <c r="C19" s="64" t="s">
        <v>16</v>
      </c>
      <c r="D19" s="64"/>
      <c r="E19" s="24">
        <f t="shared" ca="1" si="0"/>
        <v>44454</v>
      </c>
      <c r="F19" s="25">
        <f t="shared" si="1"/>
        <v>31500</v>
      </c>
      <c r="G19" s="11"/>
    </row>
    <row r="20" spans="1:7" ht="24.6" x14ac:dyDescent="0.25">
      <c r="A20" s="19"/>
      <c r="B20" s="59"/>
      <c r="C20" s="64" t="s">
        <v>17</v>
      </c>
      <c r="D20" s="64"/>
      <c r="E20" s="24">
        <f t="shared" ca="1" si="0"/>
        <v>44545</v>
      </c>
      <c r="F20" s="25">
        <f t="shared" si="1"/>
        <v>31500</v>
      </c>
      <c r="G20" s="10"/>
    </row>
    <row r="21" spans="1:7" ht="24.6" x14ac:dyDescent="0.25">
      <c r="A21" s="19"/>
      <c r="B21" s="59"/>
      <c r="C21" s="64" t="s">
        <v>18</v>
      </c>
      <c r="D21" s="64"/>
      <c r="E21" s="24">
        <f t="shared" ca="1" si="0"/>
        <v>44635</v>
      </c>
      <c r="F21" s="25">
        <f t="shared" si="1"/>
        <v>31500</v>
      </c>
      <c r="G21" s="12"/>
    </row>
    <row r="22" spans="1:7" ht="24.6" x14ac:dyDescent="0.25">
      <c r="A22" s="19"/>
      <c r="B22" s="60"/>
      <c r="C22" s="64" t="s">
        <v>19</v>
      </c>
      <c r="D22" s="64"/>
      <c r="E22" s="24">
        <f t="shared" ca="1" si="0"/>
        <v>44727</v>
      </c>
      <c r="F22" s="25">
        <f t="shared" si="1"/>
        <v>31500</v>
      </c>
      <c r="G22" s="12"/>
    </row>
    <row r="23" spans="1:7" ht="24.6" x14ac:dyDescent="0.25">
      <c r="A23" s="19"/>
      <c r="B23" s="58">
        <v>3</v>
      </c>
      <c r="C23" s="64" t="s">
        <v>20</v>
      </c>
      <c r="D23" s="64"/>
      <c r="E23" s="24">
        <f t="shared" ca="1" si="0"/>
        <v>44819</v>
      </c>
      <c r="F23" s="25">
        <f t="shared" si="1"/>
        <v>31500</v>
      </c>
      <c r="G23" s="12"/>
    </row>
    <row r="24" spans="1:7" ht="24.6" x14ac:dyDescent="0.25">
      <c r="A24" s="19"/>
      <c r="B24" s="59"/>
      <c r="C24" s="64" t="s">
        <v>21</v>
      </c>
      <c r="D24" s="64"/>
      <c r="E24" s="24">
        <f t="shared" ca="1" si="0"/>
        <v>44910</v>
      </c>
      <c r="F24" s="25">
        <f t="shared" si="1"/>
        <v>31500</v>
      </c>
      <c r="G24" s="12"/>
    </row>
    <row r="25" spans="1:7" ht="24.6" x14ac:dyDescent="0.25">
      <c r="A25" s="19"/>
      <c r="B25" s="59"/>
      <c r="C25" s="64" t="s">
        <v>22</v>
      </c>
      <c r="D25" s="64"/>
      <c r="E25" s="24">
        <f t="shared" ca="1" si="0"/>
        <v>45000</v>
      </c>
      <c r="F25" s="25">
        <f t="shared" si="1"/>
        <v>31500</v>
      </c>
      <c r="G25" s="12"/>
    </row>
    <row r="26" spans="1:7" ht="24.6" x14ac:dyDescent="0.25">
      <c r="A26" s="19"/>
      <c r="B26" s="60"/>
      <c r="C26" s="64" t="s">
        <v>23</v>
      </c>
      <c r="D26" s="64"/>
      <c r="E26" s="24">
        <f t="shared" ca="1" si="0"/>
        <v>45092</v>
      </c>
      <c r="F26" s="25">
        <f t="shared" si="1"/>
        <v>31500</v>
      </c>
      <c r="G26" s="12"/>
    </row>
    <row r="27" spans="1:7" ht="24.6" x14ac:dyDescent="0.25">
      <c r="A27" s="19"/>
      <c r="B27" s="58">
        <v>4</v>
      </c>
      <c r="C27" s="64" t="s">
        <v>24</v>
      </c>
      <c r="D27" s="64"/>
      <c r="E27" s="24">
        <f t="shared" ca="1" si="0"/>
        <v>45184</v>
      </c>
      <c r="F27" s="25">
        <f t="shared" si="1"/>
        <v>31500</v>
      </c>
      <c r="G27" s="12"/>
    </row>
    <row r="28" spans="1:7" ht="24.6" x14ac:dyDescent="0.25">
      <c r="A28" s="19"/>
      <c r="B28" s="59"/>
      <c r="C28" s="64" t="s">
        <v>25</v>
      </c>
      <c r="D28" s="64"/>
      <c r="E28" s="24">
        <f t="shared" ca="1" si="0"/>
        <v>45275</v>
      </c>
      <c r="F28" s="25">
        <f t="shared" si="1"/>
        <v>31500</v>
      </c>
      <c r="G28" s="12"/>
    </row>
    <row r="29" spans="1:7" ht="24.6" x14ac:dyDescent="0.25">
      <c r="A29" s="19"/>
      <c r="B29" s="59"/>
      <c r="C29" s="64" t="s">
        <v>26</v>
      </c>
      <c r="D29" s="64"/>
      <c r="E29" s="24">
        <f t="shared" ca="1" si="0"/>
        <v>45366</v>
      </c>
      <c r="F29" s="25">
        <f t="shared" si="1"/>
        <v>31500</v>
      </c>
      <c r="G29" s="12"/>
    </row>
    <row r="30" spans="1:7" ht="24.6" x14ac:dyDescent="0.25">
      <c r="A30" s="19"/>
      <c r="B30" s="60"/>
      <c r="C30" s="64" t="s">
        <v>27</v>
      </c>
      <c r="D30" s="64"/>
      <c r="E30" s="24">
        <f t="shared" ca="1" si="0"/>
        <v>45458</v>
      </c>
      <c r="F30" s="25">
        <f t="shared" si="1"/>
        <v>31500</v>
      </c>
      <c r="G30" s="12"/>
    </row>
    <row r="31" spans="1:7" ht="24.6" x14ac:dyDescent="0.25">
      <c r="A31" s="19"/>
      <c r="B31" s="58">
        <v>5</v>
      </c>
      <c r="C31" s="64" t="s">
        <v>28</v>
      </c>
      <c r="D31" s="64"/>
      <c r="E31" s="24">
        <f t="shared" ca="1" si="0"/>
        <v>45550</v>
      </c>
      <c r="F31" s="25">
        <f t="shared" si="1"/>
        <v>31500</v>
      </c>
      <c r="G31" s="12"/>
    </row>
    <row r="32" spans="1:7" ht="24.6" x14ac:dyDescent="0.25">
      <c r="A32" s="19"/>
      <c r="B32" s="59"/>
      <c r="C32" s="64" t="s">
        <v>29</v>
      </c>
      <c r="D32" s="64"/>
      <c r="E32" s="24">
        <f t="shared" ca="1" si="0"/>
        <v>45641</v>
      </c>
      <c r="F32" s="25">
        <f t="shared" si="1"/>
        <v>31500</v>
      </c>
      <c r="G32" s="12"/>
    </row>
    <row r="33" spans="1:7" ht="24.6" x14ac:dyDescent="0.25">
      <c r="A33" s="19"/>
      <c r="B33" s="59"/>
      <c r="C33" s="64" t="s">
        <v>30</v>
      </c>
      <c r="D33" s="64"/>
      <c r="E33" s="24">
        <f t="shared" ca="1" si="0"/>
        <v>45731</v>
      </c>
      <c r="F33" s="25">
        <f t="shared" si="1"/>
        <v>31500</v>
      </c>
      <c r="G33" s="12"/>
    </row>
    <row r="34" spans="1:7" ht="24.6" x14ac:dyDescent="0.25">
      <c r="A34" s="19"/>
      <c r="B34" s="60"/>
      <c r="C34" s="64" t="s">
        <v>31</v>
      </c>
      <c r="D34" s="64"/>
      <c r="E34" s="24">
        <f t="shared" ca="1" si="0"/>
        <v>45823</v>
      </c>
      <c r="F34" s="25">
        <f t="shared" si="1"/>
        <v>31500</v>
      </c>
      <c r="G34" s="12"/>
    </row>
    <row r="35" spans="1:7" ht="24.6" x14ac:dyDescent="0.25">
      <c r="A35" s="19"/>
      <c r="B35" s="58">
        <v>6</v>
      </c>
      <c r="C35" s="64" t="s">
        <v>32</v>
      </c>
      <c r="D35" s="64"/>
      <c r="E35" s="24">
        <f t="shared" ref="E35:E42" ca="1" si="2">EDATE(E34,3)</f>
        <v>45915</v>
      </c>
      <c r="F35" s="25">
        <f t="shared" si="1"/>
        <v>31500</v>
      </c>
      <c r="G35" s="12"/>
    </row>
    <row r="36" spans="1:7" ht="24.6" x14ac:dyDescent="0.25">
      <c r="A36" s="19"/>
      <c r="B36" s="59"/>
      <c r="C36" s="64" t="s">
        <v>33</v>
      </c>
      <c r="D36" s="64"/>
      <c r="E36" s="24">
        <f t="shared" ca="1" si="2"/>
        <v>46006</v>
      </c>
      <c r="F36" s="25">
        <f t="shared" si="1"/>
        <v>31500</v>
      </c>
      <c r="G36" s="12"/>
    </row>
    <row r="37" spans="1:7" ht="24.6" x14ac:dyDescent="0.25">
      <c r="A37" s="19"/>
      <c r="B37" s="59"/>
      <c r="C37" s="64" t="s">
        <v>34</v>
      </c>
      <c r="D37" s="64"/>
      <c r="E37" s="24">
        <f t="shared" ca="1" si="2"/>
        <v>46096</v>
      </c>
      <c r="F37" s="25">
        <f t="shared" si="1"/>
        <v>31500</v>
      </c>
      <c r="G37" s="12"/>
    </row>
    <row r="38" spans="1:7" ht="24.6" x14ac:dyDescent="0.25">
      <c r="A38" s="19"/>
      <c r="B38" s="60"/>
      <c r="C38" s="64" t="s">
        <v>35</v>
      </c>
      <c r="D38" s="64"/>
      <c r="E38" s="24">
        <f t="shared" ca="1" si="2"/>
        <v>46188</v>
      </c>
      <c r="F38" s="25">
        <f t="shared" si="1"/>
        <v>31500</v>
      </c>
      <c r="G38" s="12"/>
    </row>
    <row r="39" spans="1:7" ht="24.6" x14ac:dyDescent="0.25">
      <c r="A39" s="19"/>
      <c r="B39" s="58">
        <v>7</v>
      </c>
      <c r="C39" s="64" t="s">
        <v>41</v>
      </c>
      <c r="D39" s="64"/>
      <c r="E39" s="24">
        <f t="shared" ca="1" si="2"/>
        <v>46280</v>
      </c>
      <c r="F39" s="25">
        <f t="shared" si="1"/>
        <v>31500</v>
      </c>
      <c r="G39" s="12"/>
    </row>
    <row r="40" spans="1:7" ht="24.6" x14ac:dyDescent="0.25">
      <c r="A40" s="19"/>
      <c r="B40" s="59"/>
      <c r="C40" s="64" t="s">
        <v>42</v>
      </c>
      <c r="D40" s="64"/>
      <c r="E40" s="24">
        <f t="shared" ca="1" si="2"/>
        <v>46371</v>
      </c>
      <c r="F40" s="25">
        <f t="shared" si="1"/>
        <v>31500</v>
      </c>
      <c r="G40" s="12"/>
    </row>
    <row r="41" spans="1:7" ht="25.2" thickBot="1" x14ac:dyDescent="0.3">
      <c r="A41" s="19"/>
      <c r="B41" s="59"/>
      <c r="C41" s="64" t="s">
        <v>43</v>
      </c>
      <c r="D41" s="64"/>
      <c r="E41" s="24">
        <f t="shared" ca="1" si="2"/>
        <v>46461</v>
      </c>
      <c r="F41" s="25">
        <f t="shared" si="1"/>
        <v>31500</v>
      </c>
      <c r="G41" s="12"/>
    </row>
    <row r="42" spans="1:7" ht="25.2" thickBot="1" x14ac:dyDescent="0.3">
      <c r="A42" s="19"/>
      <c r="B42" s="60"/>
      <c r="C42" s="64" t="s">
        <v>44</v>
      </c>
      <c r="D42" s="64"/>
      <c r="E42" s="24">
        <f t="shared" ca="1" si="2"/>
        <v>46553</v>
      </c>
      <c r="F42" s="25">
        <f t="shared" si="1"/>
        <v>31500</v>
      </c>
      <c r="G42" s="49">
        <f>SUM(F15:F42)</f>
        <v>882000</v>
      </c>
    </row>
    <row r="43" spans="1:7" x14ac:dyDescent="0.25">
      <c r="A43" s="19"/>
      <c r="B43" s="19"/>
      <c r="C43" s="26"/>
      <c r="D43" s="26"/>
      <c r="E43" s="26"/>
      <c r="F43" s="26"/>
      <c r="G43" s="26"/>
    </row>
    <row r="44" spans="1:7" ht="24.6" x14ac:dyDescent="0.25">
      <c r="A44" s="19"/>
      <c r="B44" s="19"/>
      <c r="C44" s="19"/>
      <c r="D44" s="19"/>
      <c r="E44" s="19"/>
      <c r="F44" s="16" t="s">
        <v>39</v>
      </c>
      <c r="G44" s="27">
        <f ca="1">TODAY()</f>
        <v>43997</v>
      </c>
    </row>
    <row r="45" spans="1:7" ht="35.4" x14ac:dyDescent="0.25">
      <c r="A45" s="19"/>
      <c r="B45" s="19"/>
      <c r="C45" s="31"/>
      <c r="D45" s="19"/>
      <c r="E45" s="19"/>
      <c r="F45" s="31"/>
      <c r="G45" s="19"/>
    </row>
    <row r="46" spans="1:7" ht="37.799999999999997" x14ac:dyDescent="0.25">
      <c r="C46" s="5"/>
      <c r="F46" s="5"/>
    </row>
  </sheetData>
  <mergeCells count="42">
    <mergeCell ref="C42:D42"/>
    <mergeCell ref="B23:B26"/>
    <mergeCell ref="B19:B22"/>
    <mergeCell ref="B15:B18"/>
    <mergeCell ref="B27:B30"/>
    <mergeCell ref="B31:B34"/>
    <mergeCell ref="B35:B38"/>
    <mergeCell ref="B39:B42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22:D22"/>
    <mergeCell ref="C10:D10"/>
    <mergeCell ref="C20:D20"/>
    <mergeCell ref="C21:D21"/>
    <mergeCell ref="C15:D15"/>
    <mergeCell ref="C16:D16"/>
    <mergeCell ref="C17:D17"/>
    <mergeCell ref="C18:D18"/>
    <mergeCell ref="C19:D19"/>
    <mergeCell ref="F1:F2"/>
    <mergeCell ref="D3:E3"/>
    <mergeCell ref="C1:E2"/>
    <mergeCell ref="C8:D8"/>
    <mergeCell ref="C4:D4"/>
  </mergeCells>
  <phoneticPr fontId="15" type="noConversion"/>
  <pageMargins left="0.19685039370078741" right="0.19685039370078741" top="0.19685039370078741" bottom="0.74803149606299213" header="0.31496062992125984" footer="0.31496062992125984"/>
  <pageSetup paperSize="9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H49"/>
  <sheetViews>
    <sheetView view="pageBreakPreview" topLeftCell="A3" zoomScale="60" zoomScaleNormal="85" workbookViewId="0">
      <selection activeCell="F6" sqref="F6"/>
    </sheetView>
  </sheetViews>
  <sheetFormatPr defaultColWidth="8.8984375" defaultRowHeight="13.8" x14ac:dyDescent="0.25"/>
  <cols>
    <col min="1" max="1" width="4.8984375" style="17" customWidth="1"/>
    <col min="2" max="2" width="9.69921875" style="17" bestFit="1" customWidth="1"/>
    <col min="3" max="3" width="38.8984375" style="17" customWidth="1"/>
    <col min="4" max="4" width="13.69921875" style="17" customWidth="1"/>
    <col min="5" max="5" width="37.59765625" style="17" bestFit="1" customWidth="1"/>
    <col min="6" max="6" width="43.296875" style="17" bestFit="1" customWidth="1"/>
    <col min="7" max="7" width="34.09765625" style="17" bestFit="1" customWidth="1"/>
    <col min="8" max="8" width="0.59765625" style="17" customWidth="1"/>
    <col min="9" max="16384" width="8.8984375" style="17"/>
  </cols>
  <sheetData>
    <row r="1" spans="1:8" ht="24.6" x14ac:dyDescent="0.25">
      <c r="A1" s="16"/>
      <c r="B1" s="16"/>
      <c r="C1" s="61" t="s">
        <v>0</v>
      </c>
      <c r="D1" s="61"/>
      <c r="E1" s="61"/>
      <c r="F1" s="61" t="s">
        <v>58</v>
      </c>
      <c r="G1" s="3"/>
    </row>
    <row r="2" spans="1:8" ht="24.6" x14ac:dyDescent="0.25">
      <c r="A2" s="16"/>
      <c r="B2" s="16"/>
      <c r="C2" s="61"/>
      <c r="D2" s="61"/>
      <c r="E2" s="61"/>
      <c r="F2" s="61"/>
      <c r="G2" s="3"/>
    </row>
    <row r="3" spans="1:8" ht="24.6" x14ac:dyDescent="0.25">
      <c r="A3" s="16"/>
      <c r="B3" s="16"/>
      <c r="C3" s="46" t="s">
        <v>1</v>
      </c>
      <c r="D3" s="62"/>
      <c r="E3" s="62"/>
      <c r="F3" s="2"/>
      <c r="G3" s="3"/>
    </row>
    <row r="4" spans="1:8" ht="28.2" x14ac:dyDescent="0.25">
      <c r="A4" s="16"/>
      <c r="B4" s="16"/>
      <c r="C4" s="72" t="s">
        <v>55</v>
      </c>
      <c r="D4" s="73"/>
      <c r="E4" s="47">
        <v>1000000</v>
      </c>
      <c r="F4" s="2"/>
      <c r="G4" s="8"/>
    </row>
    <row r="5" spans="1:8" customFormat="1" ht="24.6" x14ac:dyDescent="0.4">
      <c r="A5" s="1"/>
      <c r="B5" s="1"/>
      <c r="C5" s="52" t="s">
        <v>5</v>
      </c>
      <c r="D5" s="14">
        <v>0.15</v>
      </c>
      <c r="E5" s="4">
        <v>1000</v>
      </c>
      <c r="F5" s="6"/>
      <c r="G5" s="35"/>
      <c r="H5" s="7"/>
    </row>
    <row r="6" spans="1:8" ht="24.6" x14ac:dyDescent="0.25">
      <c r="A6" s="16"/>
      <c r="B6" s="16"/>
      <c r="C6" s="52" t="s">
        <v>36</v>
      </c>
      <c r="D6" s="14">
        <v>0.05</v>
      </c>
      <c r="E6" s="38">
        <v>1000</v>
      </c>
      <c r="F6" s="50"/>
      <c r="G6" s="19"/>
    </row>
    <row r="7" spans="1:8" ht="24.6" hidden="1" x14ac:dyDescent="0.25">
      <c r="A7" s="16"/>
      <c r="B7" s="16"/>
      <c r="C7" s="52" t="s">
        <v>36</v>
      </c>
      <c r="D7" s="14">
        <v>0.05</v>
      </c>
      <c r="E7" s="38">
        <v>0</v>
      </c>
      <c r="F7" s="16"/>
      <c r="G7" s="19"/>
    </row>
    <row r="8" spans="1:8" ht="24.6" hidden="1" x14ac:dyDescent="0.25">
      <c r="A8" s="16"/>
      <c r="B8" s="16"/>
      <c r="C8" s="52" t="s">
        <v>36</v>
      </c>
      <c r="D8" s="14">
        <v>0.05</v>
      </c>
      <c r="E8" s="38">
        <v>0</v>
      </c>
      <c r="F8" s="16"/>
      <c r="G8" s="19"/>
    </row>
    <row r="9" spans="1:8" customFormat="1" ht="24.6" x14ac:dyDescent="0.4">
      <c r="A9" s="1"/>
      <c r="B9" s="1"/>
      <c r="C9" s="65" t="s">
        <v>3</v>
      </c>
      <c r="D9" s="65"/>
      <c r="E9" s="18">
        <v>1000</v>
      </c>
      <c r="F9" s="6"/>
      <c r="G9" s="3"/>
      <c r="H9" s="9"/>
    </row>
    <row r="10" spans="1:8" customFormat="1" ht="24.6" x14ac:dyDescent="0.4">
      <c r="A10" s="1"/>
      <c r="B10" s="1"/>
      <c r="C10" s="65" t="s">
        <v>4</v>
      </c>
      <c r="D10" s="65"/>
      <c r="E10" s="18">
        <v>0</v>
      </c>
      <c r="F10" s="6" t="s">
        <v>53</v>
      </c>
      <c r="G10" s="3"/>
      <c r="H10" s="9"/>
    </row>
    <row r="11" spans="1:8" ht="28.2" x14ac:dyDescent="0.25">
      <c r="A11" s="16"/>
      <c r="B11" s="16"/>
      <c r="C11" s="74" t="s">
        <v>37</v>
      </c>
      <c r="D11" s="75"/>
      <c r="E11" s="32">
        <f>E4+E9+E10</f>
        <v>1001000</v>
      </c>
      <c r="F11" s="2"/>
      <c r="G11" s="8"/>
    </row>
    <row r="12" spans="1:8" ht="24.6" x14ac:dyDescent="0.25">
      <c r="A12" s="16"/>
      <c r="B12" s="16"/>
      <c r="C12" s="13" t="s">
        <v>6</v>
      </c>
      <c r="D12" s="48">
        <v>0.08</v>
      </c>
      <c r="E12" s="18">
        <f>E4*D12</f>
        <v>80000</v>
      </c>
      <c r="F12" s="20">
        <v>44742</v>
      </c>
      <c r="G12" s="19"/>
    </row>
    <row r="13" spans="1:8" ht="24.6" x14ac:dyDescent="0.25">
      <c r="A13" s="16"/>
      <c r="B13" s="16"/>
      <c r="C13" s="13" t="s">
        <v>7</v>
      </c>
      <c r="D13" s="13"/>
      <c r="E13" s="21">
        <f ca="1">TODAY()</f>
        <v>43997</v>
      </c>
      <c r="F13" s="16"/>
      <c r="G13" s="19"/>
    </row>
    <row r="14" spans="1:8" ht="14.4" thickBot="1" x14ac:dyDescent="0.3">
      <c r="A14" s="19"/>
      <c r="B14" s="19"/>
      <c r="C14" s="19"/>
      <c r="D14" s="19"/>
      <c r="E14" s="19"/>
      <c r="F14" s="19"/>
      <c r="G14" s="29"/>
    </row>
    <row r="15" spans="1:8" ht="24.6" x14ac:dyDescent="0.25">
      <c r="A15" s="19"/>
      <c r="B15" s="28" t="s">
        <v>8</v>
      </c>
      <c r="C15" s="30" t="s">
        <v>9</v>
      </c>
      <c r="D15" s="30"/>
      <c r="E15" s="22" t="s">
        <v>10</v>
      </c>
      <c r="F15" s="23" t="s">
        <v>11</v>
      </c>
      <c r="G15" s="19"/>
    </row>
    <row r="16" spans="1:8" ht="24.6" x14ac:dyDescent="0.25">
      <c r="A16" s="19"/>
      <c r="B16" s="58">
        <v>1</v>
      </c>
      <c r="C16" s="64" t="s">
        <v>12</v>
      </c>
      <c r="D16" s="64"/>
      <c r="E16" s="24">
        <f ca="1">EDATE(E13,3)</f>
        <v>44089</v>
      </c>
      <c r="F16" s="25">
        <f>((E$4-E$5-E$6-E$7-E$8+E$9+E$10)/32)</f>
        <v>31218.75</v>
      </c>
      <c r="G16" s="10"/>
    </row>
    <row r="17" spans="1:7" ht="24.6" x14ac:dyDescent="0.25">
      <c r="A17" s="19"/>
      <c r="B17" s="59"/>
      <c r="C17" s="64" t="s">
        <v>13</v>
      </c>
      <c r="D17" s="64"/>
      <c r="E17" s="24">
        <f t="shared" ref="E17:E31" ca="1" si="0">EDATE(E16,3)</f>
        <v>44180</v>
      </c>
      <c r="F17" s="25">
        <f t="shared" ref="F17:F47" si="1">((E$4-E$5-E$6-E$7-E$8+E$9+E$10)/32)</f>
        <v>31218.75</v>
      </c>
      <c r="G17" s="10"/>
    </row>
    <row r="18" spans="1:7" ht="24.6" x14ac:dyDescent="0.25">
      <c r="A18" s="19"/>
      <c r="B18" s="59"/>
      <c r="C18" s="64" t="s">
        <v>14</v>
      </c>
      <c r="D18" s="64"/>
      <c r="E18" s="24">
        <f t="shared" ca="1" si="0"/>
        <v>44270</v>
      </c>
      <c r="F18" s="25">
        <f t="shared" si="1"/>
        <v>31218.75</v>
      </c>
      <c r="G18" s="10"/>
    </row>
    <row r="19" spans="1:7" ht="24.6" x14ac:dyDescent="0.25">
      <c r="A19" s="19"/>
      <c r="B19" s="60"/>
      <c r="C19" s="64" t="s">
        <v>15</v>
      </c>
      <c r="D19" s="64"/>
      <c r="E19" s="24">
        <f t="shared" ca="1" si="0"/>
        <v>44362</v>
      </c>
      <c r="F19" s="25">
        <f t="shared" si="1"/>
        <v>31218.75</v>
      </c>
      <c r="G19" s="10"/>
    </row>
    <row r="20" spans="1:7" ht="24.6" x14ac:dyDescent="0.25">
      <c r="A20" s="19"/>
      <c r="B20" s="58">
        <v>2</v>
      </c>
      <c r="C20" s="64" t="s">
        <v>16</v>
      </c>
      <c r="D20" s="64"/>
      <c r="E20" s="24">
        <f t="shared" ca="1" si="0"/>
        <v>44454</v>
      </c>
      <c r="F20" s="25">
        <f t="shared" si="1"/>
        <v>31218.75</v>
      </c>
      <c r="G20" s="11"/>
    </row>
    <row r="21" spans="1:7" ht="24.6" x14ac:dyDescent="0.25">
      <c r="A21" s="19"/>
      <c r="B21" s="59"/>
      <c r="C21" s="64" t="s">
        <v>17</v>
      </c>
      <c r="D21" s="64"/>
      <c r="E21" s="24">
        <f t="shared" ca="1" si="0"/>
        <v>44545</v>
      </c>
      <c r="F21" s="25">
        <f t="shared" si="1"/>
        <v>31218.75</v>
      </c>
      <c r="G21" s="10"/>
    </row>
    <row r="22" spans="1:7" ht="24.6" x14ac:dyDescent="0.25">
      <c r="A22" s="19"/>
      <c r="B22" s="59"/>
      <c r="C22" s="64" t="s">
        <v>18</v>
      </c>
      <c r="D22" s="64"/>
      <c r="E22" s="24">
        <f t="shared" ca="1" si="0"/>
        <v>44635</v>
      </c>
      <c r="F22" s="25">
        <f t="shared" si="1"/>
        <v>31218.75</v>
      </c>
      <c r="G22" s="10"/>
    </row>
    <row r="23" spans="1:7" ht="24.6" x14ac:dyDescent="0.25">
      <c r="A23" s="19"/>
      <c r="B23" s="60"/>
      <c r="C23" s="64" t="s">
        <v>19</v>
      </c>
      <c r="D23" s="64"/>
      <c r="E23" s="24">
        <f t="shared" ca="1" si="0"/>
        <v>44727</v>
      </c>
      <c r="F23" s="25">
        <f t="shared" si="1"/>
        <v>31218.75</v>
      </c>
      <c r="G23" s="12"/>
    </row>
    <row r="24" spans="1:7" ht="24.6" x14ac:dyDescent="0.25">
      <c r="A24" s="19"/>
      <c r="B24" s="58">
        <v>3</v>
      </c>
      <c r="C24" s="64" t="s">
        <v>20</v>
      </c>
      <c r="D24" s="64"/>
      <c r="E24" s="24">
        <f t="shared" ca="1" si="0"/>
        <v>44819</v>
      </c>
      <c r="F24" s="25">
        <f t="shared" si="1"/>
        <v>31218.75</v>
      </c>
      <c r="G24" s="10"/>
    </row>
    <row r="25" spans="1:7" ht="24.6" x14ac:dyDescent="0.25">
      <c r="A25" s="19"/>
      <c r="B25" s="59"/>
      <c r="C25" s="64" t="s">
        <v>21</v>
      </c>
      <c r="D25" s="64"/>
      <c r="E25" s="24">
        <f t="shared" ca="1" si="0"/>
        <v>44910</v>
      </c>
      <c r="F25" s="25">
        <f t="shared" si="1"/>
        <v>31218.75</v>
      </c>
      <c r="G25" s="10"/>
    </row>
    <row r="26" spans="1:7" ht="24.6" x14ac:dyDescent="0.25">
      <c r="A26" s="19"/>
      <c r="B26" s="59"/>
      <c r="C26" s="64" t="s">
        <v>22</v>
      </c>
      <c r="D26" s="64"/>
      <c r="E26" s="24">
        <f t="shared" ca="1" si="0"/>
        <v>45000</v>
      </c>
      <c r="F26" s="25">
        <f t="shared" si="1"/>
        <v>31218.75</v>
      </c>
      <c r="G26" s="12"/>
    </row>
    <row r="27" spans="1:7" ht="24.6" x14ac:dyDescent="0.25">
      <c r="A27" s="19"/>
      <c r="B27" s="60"/>
      <c r="C27" s="64" t="s">
        <v>23</v>
      </c>
      <c r="D27" s="64"/>
      <c r="E27" s="24">
        <f t="shared" ca="1" si="0"/>
        <v>45092</v>
      </c>
      <c r="F27" s="25">
        <f t="shared" si="1"/>
        <v>31218.75</v>
      </c>
      <c r="G27" s="12"/>
    </row>
    <row r="28" spans="1:7" ht="24.6" x14ac:dyDescent="0.25">
      <c r="A28" s="19"/>
      <c r="B28" s="58">
        <v>4</v>
      </c>
      <c r="C28" s="64" t="s">
        <v>24</v>
      </c>
      <c r="D28" s="64"/>
      <c r="E28" s="24">
        <f t="shared" ca="1" si="0"/>
        <v>45184</v>
      </c>
      <c r="F28" s="25">
        <f t="shared" si="1"/>
        <v>31218.75</v>
      </c>
      <c r="G28" s="12"/>
    </row>
    <row r="29" spans="1:7" ht="24.6" x14ac:dyDescent="0.25">
      <c r="A29" s="19"/>
      <c r="B29" s="59"/>
      <c r="C29" s="64" t="s">
        <v>25</v>
      </c>
      <c r="D29" s="64"/>
      <c r="E29" s="24">
        <f t="shared" ca="1" si="0"/>
        <v>45275</v>
      </c>
      <c r="F29" s="25">
        <f t="shared" si="1"/>
        <v>31218.75</v>
      </c>
      <c r="G29" s="12"/>
    </row>
    <row r="30" spans="1:7" ht="24.6" x14ac:dyDescent="0.25">
      <c r="A30" s="19"/>
      <c r="B30" s="59"/>
      <c r="C30" s="64" t="s">
        <v>26</v>
      </c>
      <c r="D30" s="64"/>
      <c r="E30" s="24">
        <f t="shared" ca="1" si="0"/>
        <v>45366</v>
      </c>
      <c r="F30" s="25">
        <f t="shared" si="1"/>
        <v>31218.75</v>
      </c>
      <c r="G30" s="12"/>
    </row>
    <row r="31" spans="1:7" ht="24.6" x14ac:dyDescent="0.25">
      <c r="A31" s="19"/>
      <c r="B31" s="60"/>
      <c r="C31" s="64" t="s">
        <v>27</v>
      </c>
      <c r="D31" s="64"/>
      <c r="E31" s="24">
        <f t="shared" ca="1" si="0"/>
        <v>45458</v>
      </c>
      <c r="F31" s="25">
        <f t="shared" si="1"/>
        <v>31218.75</v>
      </c>
      <c r="G31" s="12"/>
    </row>
    <row r="32" spans="1:7" ht="24.6" x14ac:dyDescent="0.25">
      <c r="A32" s="19"/>
      <c r="B32" s="58">
        <v>5</v>
      </c>
      <c r="C32" s="64" t="s">
        <v>28</v>
      </c>
      <c r="D32" s="64"/>
      <c r="E32" s="24">
        <f t="shared" ref="E32:E47" ca="1" si="2">EDATE(E31,3)</f>
        <v>45550</v>
      </c>
      <c r="F32" s="25">
        <f t="shared" si="1"/>
        <v>31218.75</v>
      </c>
      <c r="G32" s="12"/>
    </row>
    <row r="33" spans="1:7" ht="24.6" x14ac:dyDescent="0.25">
      <c r="A33" s="19"/>
      <c r="B33" s="59"/>
      <c r="C33" s="64" t="s">
        <v>29</v>
      </c>
      <c r="D33" s="64"/>
      <c r="E33" s="24">
        <f t="shared" ca="1" si="2"/>
        <v>45641</v>
      </c>
      <c r="F33" s="25">
        <f t="shared" si="1"/>
        <v>31218.75</v>
      </c>
      <c r="G33" s="12"/>
    </row>
    <row r="34" spans="1:7" ht="24.6" x14ac:dyDescent="0.25">
      <c r="A34" s="19"/>
      <c r="B34" s="59"/>
      <c r="C34" s="64" t="s">
        <v>30</v>
      </c>
      <c r="D34" s="64"/>
      <c r="E34" s="24">
        <f t="shared" ca="1" si="2"/>
        <v>45731</v>
      </c>
      <c r="F34" s="25">
        <f t="shared" si="1"/>
        <v>31218.75</v>
      </c>
      <c r="G34" s="12"/>
    </row>
    <row r="35" spans="1:7" ht="24.6" x14ac:dyDescent="0.25">
      <c r="A35" s="19"/>
      <c r="B35" s="60"/>
      <c r="C35" s="64" t="s">
        <v>31</v>
      </c>
      <c r="D35" s="64"/>
      <c r="E35" s="24">
        <f t="shared" ca="1" si="2"/>
        <v>45823</v>
      </c>
      <c r="F35" s="25">
        <f t="shared" si="1"/>
        <v>31218.75</v>
      </c>
      <c r="G35" s="12"/>
    </row>
    <row r="36" spans="1:7" ht="24.6" x14ac:dyDescent="0.25">
      <c r="A36" s="19"/>
      <c r="B36" s="64">
        <v>6</v>
      </c>
      <c r="C36" s="64" t="s">
        <v>32</v>
      </c>
      <c r="D36" s="64"/>
      <c r="E36" s="24">
        <f t="shared" ca="1" si="2"/>
        <v>45915</v>
      </c>
      <c r="F36" s="25">
        <f t="shared" si="1"/>
        <v>31218.75</v>
      </c>
      <c r="G36" s="12"/>
    </row>
    <row r="37" spans="1:7" ht="24.6" x14ac:dyDescent="0.25">
      <c r="A37" s="19"/>
      <c r="B37" s="64"/>
      <c r="C37" s="64" t="s">
        <v>33</v>
      </c>
      <c r="D37" s="64"/>
      <c r="E37" s="24">
        <f t="shared" ca="1" si="2"/>
        <v>46006</v>
      </c>
      <c r="F37" s="25">
        <f t="shared" si="1"/>
        <v>31218.75</v>
      </c>
      <c r="G37" s="12"/>
    </row>
    <row r="38" spans="1:7" ht="24.6" x14ac:dyDescent="0.25">
      <c r="A38" s="19"/>
      <c r="B38" s="64"/>
      <c r="C38" s="64" t="s">
        <v>34</v>
      </c>
      <c r="D38" s="64"/>
      <c r="E38" s="24">
        <f t="shared" ca="1" si="2"/>
        <v>46096</v>
      </c>
      <c r="F38" s="25">
        <f t="shared" si="1"/>
        <v>31218.75</v>
      </c>
      <c r="G38" s="12"/>
    </row>
    <row r="39" spans="1:7" ht="24.6" x14ac:dyDescent="0.25">
      <c r="A39" s="19"/>
      <c r="B39" s="64"/>
      <c r="C39" s="64" t="s">
        <v>35</v>
      </c>
      <c r="D39" s="64"/>
      <c r="E39" s="24">
        <f t="shared" ca="1" si="2"/>
        <v>46188</v>
      </c>
      <c r="F39" s="25">
        <f t="shared" si="1"/>
        <v>31218.75</v>
      </c>
      <c r="G39" s="12"/>
    </row>
    <row r="40" spans="1:7" ht="24.6" x14ac:dyDescent="0.25">
      <c r="A40" s="19"/>
      <c r="B40" s="64">
        <v>7</v>
      </c>
      <c r="C40" s="64" t="s">
        <v>41</v>
      </c>
      <c r="D40" s="64"/>
      <c r="E40" s="24">
        <f t="shared" ca="1" si="2"/>
        <v>46280</v>
      </c>
      <c r="F40" s="25">
        <f t="shared" si="1"/>
        <v>31218.75</v>
      </c>
      <c r="G40" s="12"/>
    </row>
    <row r="41" spans="1:7" ht="24.6" x14ac:dyDescent="0.25">
      <c r="A41" s="19"/>
      <c r="B41" s="64"/>
      <c r="C41" s="64" t="s">
        <v>42</v>
      </c>
      <c r="D41" s="64"/>
      <c r="E41" s="24">
        <f t="shared" ca="1" si="2"/>
        <v>46371</v>
      </c>
      <c r="F41" s="25">
        <f t="shared" si="1"/>
        <v>31218.75</v>
      </c>
      <c r="G41" s="12"/>
    </row>
    <row r="42" spans="1:7" ht="24.6" x14ac:dyDescent="0.25">
      <c r="A42" s="19"/>
      <c r="B42" s="64"/>
      <c r="C42" s="64" t="s">
        <v>43</v>
      </c>
      <c r="D42" s="64"/>
      <c r="E42" s="24">
        <f t="shared" ca="1" si="2"/>
        <v>46461</v>
      </c>
      <c r="F42" s="25">
        <f t="shared" si="1"/>
        <v>31218.75</v>
      </c>
      <c r="G42" s="12"/>
    </row>
    <row r="43" spans="1:7" ht="24.6" x14ac:dyDescent="0.25">
      <c r="A43" s="19"/>
      <c r="B43" s="64"/>
      <c r="C43" s="64" t="s">
        <v>44</v>
      </c>
      <c r="D43" s="64"/>
      <c r="E43" s="24">
        <f t="shared" ca="1" si="2"/>
        <v>46553</v>
      </c>
      <c r="F43" s="25">
        <f t="shared" si="1"/>
        <v>31218.75</v>
      </c>
      <c r="G43" s="12"/>
    </row>
    <row r="44" spans="1:7" ht="24.6" x14ac:dyDescent="0.25">
      <c r="A44" s="19"/>
      <c r="B44" s="64">
        <v>8</v>
      </c>
      <c r="C44" s="64" t="s">
        <v>46</v>
      </c>
      <c r="D44" s="64"/>
      <c r="E44" s="24">
        <f t="shared" ca="1" si="2"/>
        <v>46645</v>
      </c>
      <c r="F44" s="25">
        <f t="shared" si="1"/>
        <v>31218.75</v>
      </c>
      <c r="G44" s="12"/>
    </row>
    <row r="45" spans="1:7" ht="24.6" x14ac:dyDescent="0.25">
      <c r="A45" s="19"/>
      <c r="B45" s="64"/>
      <c r="C45" s="64" t="s">
        <v>47</v>
      </c>
      <c r="D45" s="64"/>
      <c r="E45" s="24">
        <f t="shared" ca="1" si="2"/>
        <v>46736</v>
      </c>
      <c r="F45" s="25">
        <f t="shared" si="1"/>
        <v>31218.75</v>
      </c>
      <c r="G45" s="12"/>
    </row>
    <row r="46" spans="1:7" ht="25.2" thickBot="1" x14ac:dyDescent="0.3">
      <c r="A46" s="19"/>
      <c r="B46" s="64"/>
      <c r="C46" s="64" t="s">
        <v>56</v>
      </c>
      <c r="D46" s="64"/>
      <c r="E46" s="24">
        <f t="shared" ca="1" si="2"/>
        <v>46827</v>
      </c>
      <c r="F46" s="25">
        <f t="shared" si="1"/>
        <v>31218.75</v>
      </c>
      <c r="G46" s="12"/>
    </row>
    <row r="47" spans="1:7" ht="25.2" thickBot="1" x14ac:dyDescent="0.3">
      <c r="A47" s="19"/>
      <c r="B47" s="64"/>
      <c r="C47" s="64" t="s">
        <v>57</v>
      </c>
      <c r="D47" s="64"/>
      <c r="E47" s="24">
        <f t="shared" ca="1" si="2"/>
        <v>46919</v>
      </c>
      <c r="F47" s="25">
        <f t="shared" si="1"/>
        <v>31218.75</v>
      </c>
      <c r="G47" s="49">
        <f>SUM(F16:F47)</f>
        <v>999000</v>
      </c>
    </row>
    <row r="48" spans="1:7" ht="35.4" x14ac:dyDescent="0.25">
      <c r="A48" s="19"/>
      <c r="B48" s="19"/>
      <c r="C48" s="31"/>
      <c r="D48" s="19"/>
      <c r="E48" s="19"/>
      <c r="F48" s="31"/>
      <c r="G48" s="19"/>
    </row>
    <row r="49" spans="3:6" ht="37.799999999999997" x14ac:dyDescent="0.25">
      <c r="C49" s="5"/>
      <c r="F49" s="5"/>
    </row>
  </sheetData>
  <mergeCells count="47">
    <mergeCell ref="C47:D47"/>
    <mergeCell ref="B40:B43"/>
    <mergeCell ref="B44:B47"/>
    <mergeCell ref="C11:D11"/>
    <mergeCell ref="C42:D42"/>
    <mergeCell ref="C43:D43"/>
    <mergeCell ref="C44:D44"/>
    <mergeCell ref="C45:D45"/>
    <mergeCell ref="C46:D46"/>
    <mergeCell ref="C40:D40"/>
    <mergeCell ref="C41:D41"/>
    <mergeCell ref="C26:D26"/>
    <mergeCell ref="B16:B19"/>
    <mergeCell ref="C27:D27"/>
    <mergeCell ref="C28:D28"/>
    <mergeCell ref="C29:D29"/>
    <mergeCell ref="C17:D17"/>
    <mergeCell ref="C18:D18"/>
    <mergeCell ref="C19:D19"/>
    <mergeCell ref="C25:D25"/>
    <mergeCell ref="C23:D23"/>
    <mergeCell ref="C24:D24"/>
    <mergeCell ref="C20:D20"/>
    <mergeCell ref="C21:D21"/>
    <mergeCell ref="C22:D22"/>
    <mergeCell ref="F1:F2"/>
    <mergeCell ref="D3:E3"/>
    <mergeCell ref="C9:D9"/>
    <mergeCell ref="C16:D16"/>
    <mergeCell ref="C1:E2"/>
    <mergeCell ref="C4:D4"/>
    <mergeCell ref="C10:D10"/>
    <mergeCell ref="B20:B23"/>
    <mergeCell ref="B24:B27"/>
    <mergeCell ref="B28:B31"/>
    <mergeCell ref="B32:B35"/>
    <mergeCell ref="B36:B39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</mergeCells>
  <phoneticPr fontId="15" type="noConversion"/>
  <printOptions horizontalCentered="1"/>
  <pageMargins left="0.19685039370078741" right="0.19685039370078741" top="0.19685039370078741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0% 5years</vt:lpstr>
      <vt:lpstr>6% 6years</vt:lpstr>
      <vt:lpstr>10% 7years</vt:lpstr>
      <vt:lpstr>15% 8years</vt:lpstr>
      <vt:lpstr>'0% 5years'!Print_Area</vt:lpstr>
      <vt:lpstr>'15% 8years'!Print_Area</vt:lpstr>
      <vt:lpstr>'6% 6years'!Print_Area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Samy</dc:creator>
  <cp:lastModifiedBy>Mohamed Ramadan</cp:lastModifiedBy>
  <cp:lastPrinted>2020-06-10T11:43:49Z</cp:lastPrinted>
  <dcterms:created xsi:type="dcterms:W3CDTF">2019-02-12T11:24:15Z</dcterms:created>
  <dcterms:modified xsi:type="dcterms:W3CDTF">2020-06-15T08:59:02Z</dcterms:modified>
</cp:coreProperties>
</file>