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600" windowHeight="11760" activeTab="2"/>
  </bookViews>
  <sheets>
    <sheet name="مواد" sheetId="1" r:id="rId1"/>
    <sheet name="مبيعات" sheetId="2" r:id="rId2"/>
    <sheet name="بياره" sheetId="3" r:id="rId3"/>
  </sheets>
  <externalReferences>
    <externalReference r:id="rId4"/>
  </externalReferences>
  <definedNames>
    <definedName name="pro">مواد!$B$3:$B$16</definedName>
  </definedNames>
  <calcPr calcId="124519"/>
</workbook>
</file>

<file path=xl/calcChain.xml><?xml version="1.0" encoding="utf-8"?>
<calcChain xmlns="http://schemas.openxmlformats.org/spreadsheetml/2006/main">
  <c r="B6" i="3"/>
  <c r="B7"/>
  <c r="B8"/>
  <c r="B9"/>
  <c r="B10"/>
  <c r="B11"/>
  <c r="B12"/>
  <c r="B13"/>
  <c r="B14"/>
  <c r="B5"/>
  <c r="B4"/>
  <c r="E11" i="2"/>
  <c r="E12"/>
  <c r="E13"/>
  <c r="E14"/>
  <c r="E15"/>
  <c r="E16"/>
  <c r="E4"/>
  <c r="E5"/>
  <c r="E6"/>
  <c r="E7"/>
  <c r="E8"/>
  <c r="E9"/>
  <c r="E10"/>
  <c r="E3"/>
  <c r="I17"/>
  <c r="J17" s="1"/>
  <c r="C17"/>
  <c r="A17"/>
  <c r="I16"/>
  <c r="J16" s="1"/>
  <c r="A16"/>
  <c r="I15"/>
  <c r="J15" s="1"/>
  <c r="I14"/>
  <c r="M14" s="1"/>
  <c r="I13"/>
  <c r="J13" s="1"/>
  <c r="I12"/>
  <c r="J12" s="1"/>
  <c r="I11"/>
  <c r="J11" s="1"/>
  <c r="I10"/>
  <c r="J10" s="1"/>
  <c r="I9"/>
  <c r="J9" s="1"/>
  <c r="I8"/>
  <c r="J8" s="1"/>
  <c r="I7"/>
  <c r="J7" s="1"/>
  <c r="I6"/>
  <c r="J6" s="1"/>
  <c r="I5"/>
  <c r="J5" s="1"/>
  <c r="I4"/>
  <c r="J4" s="1"/>
  <c r="I3"/>
  <c r="J3" s="1"/>
  <c r="A3"/>
  <c r="A4" s="1"/>
  <c r="A5" s="1"/>
  <c r="A6" s="1"/>
  <c r="A7" s="1"/>
  <c r="A8" s="1"/>
  <c r="A9" s="1"/>
  <c r="A10" s="1"/>
  <c r="K52" i="1"/>
  <c r="J52"/>
  <c r="I52"/>
  <c r="H52"/>
  <c r="A52"/>
  <c r="K51"/>
  <c r="J51"/>
  <c r="I51"/>
  <c r="H51"/>
  <c r="A51"/>
  <c r="K50"/>
  <c r="J50"/>
  <c r="I50"/>
  <c r="H50"/>
  <c r="A50"/>
  <c r="K49"/>
  <c r="J49"/>
  <c r="I49"/>
  <c r="H49"/>
  <c r="A49"/>
  <c r="K48"/>
  <c r="J48"/>
  <c r="I48"/>
  <c r="H48"/>
  <c r="A48"/>
  <c r="K47"/>
  <c r="J47"/>
  <c r="I47"/>
  <c r="H47"/>
  <c r="A47"/>
  <c r="K46"/>
  <c r="J46"/>
  <c r="I46"/>
  <c r="H46"/>
  <c r="A46"/>
  <c r="K45"/>
  <c r="J45"/>
  <c r="I45"/>
  <c r="H45"/>
  <c r="A45"/>
  <c r="K44"/>
  <c r="J44"/>
  <c r="I44"/>
  <c r="H44"/>
  <c r="A44"/>
  <c r="K43"/>
  <c r="J43"/>
  <c r="I43"/>
  <c r="H43"/>
  <c r="A43"/>
  <c r="K42"/>
  <c r="J42"/>
  <c r="I42"/>
  <c r="H42"/>
  <c r="A42"/>
  <c r="K41"/>
  <c r="J41"/>
  <c r="I41"/>
  <c r="H41"/>
  <c r="A41"/>
  <c r="K40"/>
  <c r="J40"/>
  <c r="I40"/>
  <c r="H40"/>
  <c r="A40"/>
  <c r="K39"/>
  <c r="J39"/>
  <c r="I39"/>
  <c r="H39"/>
  <c r="A39"/>
  <c r="K38"/>
  <c r="J38"/>
  <c r="I38"/>
  <c r="H38"/>
  <c r="A38"/>
  <c r="K37"/>
  <c r="J37"/>
  <c r="I37"/>
  <c r="H37"/>
  <c r="A37"/>
  <c r="K36"/>
  <c r="J36"/>
  <c r="I36"/>
  <c r="H36"/>
  <c r="A36"/>
  <c r="K35"/>
  <c r="J35"/>
  <c r="I35"/>
  <c r="H35"/>
  <c r="A35"/>
  <c r="K34"/>
  <c r="J34"/>
  <c r="I34"/>
  <c r="H34"/>
  <c r="A34"/>
  <c r="K33"/>
  <c r="J33"/>
  <c r="I33"/>
  <c r="H33"/>
  <c r="A33"/>
  <c r="K32"/>
  <c r="J32"/>
  <c r="I32"/>
  <c r="H32"/>
  <c r="A32"/>
  <c r="K31"/>
  <c r="J31"/>
  <c r="I31"/>
  <c r="H31"/>
  <c r="A31"/>
  <c r="K30"/>
  <c r="J30"/>
  <c r="I30"/>
  <c r="H30"/>
  <c r="A30"/>
  <c r="K29"/>
  <c r="J29"/>
  <c r="I29"/>
  <c r="H29"/>
  <c r="A29"/>
  <c r="K28"/>
  <c r="J28"/>
  <c r="I28"/>
  <c r="H28"/>
  <c r="A28"/>
  <c r="K27"/>
  <c r="J27"/>
  <c r="I27"/>
  <c r="H27"/>
  <c r="A27"/>
  <c r="K26"/>
  <c r="J26"/>
  <c r="I26"/>
  <c r="H26"/>
  <c r="A26"/>
  <c r="K25"/>
  <c r="J25"/>
  <c r="I25"/>
  <c r="H25"/>
  <c r="A25"/>
  <c r="K24"/>
  <c r="J24"/>
  <c r="I24"/>
  <c r="H24"/>
  <c r="A24"/>
  <c r="K23"/>
  <c r="J23"/>
  <c r="I23"/>
  <c r="H23"/>
  <c r="A23"/>
  <c r="K22"/>
  <c r="J22"/>
  <c r="I22"/>
  <c r="H22"/>
  <c r="A22"/>
  <c r="K21"/>
  <c r="J21"/>
  <c r="I21"/>
  <c r="H21"/>
  <c r="A21"/>
  <c r="K20"/>
  <c r="J20"/>
  <c r="I20"/>
  <c r="H20"/>
  <c r="A20"/>
  <c r="K19"/>
  <c r="J19"/>
  <c r="I19"/>
  <c r="H19"/>
  <c r="A19"/>
  <c r="K18"/>
  <c r="J18"/>
  <c r="I18"/>
  <c r="H18"/>
  <c r="A18"/>
  <c r="K17"/>
  <c r="J17"/>
  <c r="I17"/>
  <c r="H17"/>
  <c r="A17"/>
  <c r="K16"/>
  <c r="J16"/>
  <c r="I16"/>
  <c r="H16"/>
  <c r="A16"/>
  <c r="K15"/>
  <c r="J15"/>
  <c r="I15"/>
  <c r="H15"/>
  <c r="A15"/>
  <c r="K14"/>
  <c r="J14"/>
  <c r="I14"/>
  <c r="H14"/>
  <c r="A14"/>
  <c r="K13"/>
  <c r="J13"/>
  <c r="I13"/>
  <c r="H13"/>
  <c r="K12"/>
  <c r="J12"/>
  <c r="I12"/>
  <c r="H12"/>
  <c r="K11"/>
  <c r="J11"/>
  <c r="I11"/>
  <c r="H11"/>
  <c r="K10"/>
  <c r="J10"/>
  <c r="I10"/>
  <c r="H10"/>
  <c r="K9"/>
  <c r="J9"/>
  <c r="I9"/>
  <c r="H9"/>
  <c r="K8"/>
  <c r="J8"/>
  <c r="I8"/>
  <c r="H8"/>
  <c r="K7"/>
  <c r="J7"/>
  <c r="I7"/>
  <c r="H7"/>
  <c r="K6"/>
  <c r="J6"/>
  <c r="I6"/>
  <c r="H6"/>
  <c r="K5"/>
  <c r="J5"/>
  <c r="I5"/>
  <c r="H5"/>
  <c r="K4"/>
  <c r="J4"/>
  <c r="I4"/>
  <c r="H4"/>
  <c r="A4"/>
  <c r="A5" s="1"/>
  <c r="A6" s="1"/>
  <c r="A7" s="1"/>
  <c r="A8" s="1"/>
  <c r="A9" s="1"/>
  <c r="A10" s="1"/>
  <c r="A11" s="1"/>
  <c r="A12" s="1"/>
  <c r="A13" s="1"/>
  <c r="K3"/>
  <c r="J3"/>
  <c r="I3"/>
  <c r="H3"/>
  <c r="A3"/>
  <c r="M3" i="2" l="1"/>
  <c r="M4"/>
  <c r="M5"/>
  <c r="M6"/>
  <c r="M7"/>
  <c r="M8"/>
  <c r="M9"/>
  <c r="M10"/>
  <c r="M11"/>
  <c r="M12"/>
  <c r="M13"/>
  <c r="J14"/>
  <c r="M15"/>
  <c r="M16"/>
  <c r="M17"/>
</calcChain>
</file>

<file path=xl/sharedStrings.xml><?xml version="1.0" encoding="utf-8"?>
<sst xmlns="http://schemas.openxmlformats.org/spreadsheetml/2006/main" count="96" uniqueCount="45">
  <si>
    <t>كود الماده</t>
  </si>
  <si>
    <t>اسم الماده</t>
  </si>
  <si>
    <t>الوحده</t>
  </si>
  <si>
    <t>اسم الصنف</t>
  </si>
  <si>
    <t>سعر الشراء</t>
  </si>
  <si>
    <t>سعر البيع</t>
  </si>
  <si>
    <t>رصيد اول المده</t>
  </si>
  <si>
    <t>الوارد</t>
  </si>
  <si>
    <t>الربح</t>
  </si>
  <si>
    <t>الموجود بالمخزن</t>
  </si>
  <si>
    <t>خ ش 16</t>
  </si>
  <si>
    <t>جركن</t>
  </si>
  <si>
    <t>زيوت الشركه</t>
  </si>
  <si>
    <t>خ ش 4</t>
  </si>
  <si>
    <t>خ ش1</t>
  </si>
  <si>
    <t>هيدروليك</t>
  </si>
  <si>
    <t>فلتر زيت</t>
  </si>
  <si>
    <t>فلتر</t>
  </si>
  <si>
    <t>اكسسوارات</t>
  </si>
  <si>
    <t>شل20</t>
  </si>
  <si>
    <t>زيوت خارجيه</t>
  </si>
  <si>
    <t>شل 5</t>
  </si>
  <si>
    <t>موبيل20</t>
  </si>
  <si>
    <t>موبيل بنزين 4</t>
  </si>
  <si>
    <t>موبيل بنزين 1</t>
  </si>
  <si>
    <t>محصوص20</t>
  </si>
  <si>
    <t>المنصرف</t>
  </si>
  <si>
    <t>رقم الفاتوره</t>
  </si>
  <si>
    <t>التاريخ</t>
  </si>
  <si>
    <t>كود العميل</t>
  </si>
  <si>
    <t>اسم العميل</t>
  </si>
  <si>
    <t>الماده</t>
  </si>
  <si>
    <t xml:space="preserve">الكميه </t>
  </si>
  <si>
    <t>الاجمالى</t>
  </si>
  <si>
    <t>رقم الاذن</t>
  </si>
  <si>
    <t>مبغ اذن القبض</t>
  </si>
  <si>
    <t>باقى الفاتورة</t>
  </si>
  <si>
    <t>شركه مصر للبترول</t>
  </si>
  <si>
    <t>الحاج عبد الناصر</t>
  </si>
  <si>
    <t>خالد</t>
  </si>
  <si>
    <t>الكميه</t>
  </si>
  <si>
    <t>السعر</t>
  </si>
  <si>
    <t>اريد جمع عمود كميه المنصرف  بشرط كود الماده ووضعها فى جدول المواد فى عمود المنصرف لكل ماده على حده</t>
  </si>
  <si>
    <t>اريد جمع عمود الكميه لكل ماده على حده بكود الماده  ووضعها ايضا فى عمود المنصرف بالمواد</t>
  </si>
  <si>
    <t>لو تلاحظ حضرتك استعملت داله sumif لجمع عمود الكميه فى المبيعات ولكنى اريد جمع الكميه فى المبيعات وفى البياره ليتم خصم المنصرف من الموجود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</si>
</sst>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14" fontId="2" fillId="5" borderId="10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/>
    <xf numFmtId="16" fontId="7" fillId="0" borderId="10" xfId="0" applyNumberFormat="1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3;&#1587;&#1610;&#1604;\&#1575;&#1593;&#1605;&#1575;&#1604;%20&#1580;&#1575;&#1607;&#1586;&#1607;\&#1575;&#1604;&#1576;&#1606;&#1586;&#1610;&#1606;&#160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واجهة البرنامج"/>
      <sheetName val="الصحه الرئيسيه"/>
      <sheetName val="المواد"/>
      <sheetName val="موردين وفواتير الشركه"/>
      <sheetName val="عملاء ومصروفات"/>
      <sheetName val="مشتريات"/>
      <sheetName val="مبيعات"/>
      <sheetName val="الايرادات"/>
      <sheetName val="سندات قبض وصرف"/>
      <sheetName val="كشف تفصيلى لحركه صنف"/>
      <sheetName val="كشف حساب تفصيلى لحركه مورد"/>
      <sheetName val="كشف حساب تفصيلى لحركه عميل"/>
      <sheetName val="احصائيات"/>
      <sheetName val="البياره"/>
      <sheetName val="البنزينه"/>
    </sheetNames>
    <sheetDataSet>
      <sheetData sheetId="0" refreshError="1"/>
      <sheetData sheetId="1">
        <row r="4">
          <cell r="B4" t="str">
            <v>زيوت الشركه</v>
          </cell>
        </row>
      </sheetData>
      <sheetData sheetId="2"/>
      <sheetData sheetId="3" refreshError="1"/>
      <sheetData sheetId="4"/>
      <sheetData sheetId="5">
        <row r="3">
          <cell r="E3" t="str">
            <v>الماده</v>
          </cell>
        </row>
        <row r="4">
          <cell r="E4" t="str">
            <v>خ ش1</v>
          </cell>
        </row>
        <row r="5">
          <cell r="E5" t="str">
            <v>شل20</v>
          </cell>
        </row>
        <row r="6">
          <cell r="E6" t="str">
            <v>هيدروليك</v>
          </cell>
        </row>
        <row r="7">
          <cell r="E7" t="str">
            <v>فلتر زيت</v>
          </cell>
        </row>
        <row r="8">
          <cell r="E8" t="str">
            <v>شل20</v>
          </cell>
        </row>
        <row r="9">
          <cell r="E9" t="str">
            <v>شل 5</v>
          </cell>
        </row>
        <row r="10">
          <cell r="E10" t="str">
            <v>موبيل20</v>
          </cell>
        </row>
        <row r="11">
          <cell r="E11" t="str">
            <v>موبيل20</v>
          </cell>
        </row>
        <row r="12">
          <cell r="E12" t="str">
            <v>هيدروليك</v>
          </cell>
        </row>
        <row r="13">
          <cell r="E13" t="str">
            <v>شل20</v>
          </cell>
        </row>
      </sheetData>
      <sheetData sheetId="6">
        <row r="4">
          <cell r="E4" t="str">
            <v>هيدروليك</v>
          </cell>
        </row>
        <row r="5">
          <cell r="E5" t="str">
            <v>شل20</v>
          </cell>
        </row>
        <row r="6">
          <cell r="E6" t="str">
            <v>هيدروليك</v>
          </cell>
        </row>
        <row r="7">
          <cell r="E7" t="str">
            <v>فلتر زيت</v>
          </cell>
        </row>
        <row r="8">
          <cell r="E8" t="str">
            <v>شل20</v>
          </cell>
        </row>
        <row r="9">
          <cell r="E9" t="str">
            <v>شل 5</v>
          </cell>
        </row>
        <row r="10">
          <cell r="E10" t="str">
            <v>شل20</v>
          </cell>
        </row>
        <row r="11">
          <cell r="E11" t="str">
            <v>موبيل20</v>
          </cell>
        </row>
        <row r="12">
          <cell r="E12" t="str">
            <v>شل20</v>
          </cell>
        </row>
        <row r="13">
          <cell r="E13" t="str">
            <v>موبيل20</v>
          </cell>
        </row>
        <row r="14">
          <cell r="E14" t="str">
            <v>شل20</v>
          </cell>
        </row>
        <row r="15">
          <cell r="E15" t="str">
            <v>محصوص20</v>
          </cell>
        </row>
        <row r="16">
          <cell r="E16" t="str">
            <v>موبيل بنزين 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"/>
  <sheetViews>
    <sheetView rightToLeft="1" workbookViewId="0">
      <selection activeCell="B3" sqref="B3:B16"/>
    </sheetView>
  </sheetViews>
  <sheetFormatPr defaultRowHeight="14.25"/>
  <cols>
    <col min="1" max="11" width="20.625" customWidth="1"/>
  </cols>
  <sheetData>
    <row r="1" spans="1:11" ht="29.25" customHeight="1">
      <c r="A1" s="24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26</v>
      </c>
      <c r="J2" s="2" t="s">
        <v>8</v>
      </c>
      <c r="K2" s="3" t="s">
        <v>9</v>
      </c>
    </row>
    <row r="3" spans="1:11" ht="20.25">
      <c r="A3" s="4">
        <f>IF([1]!الجدول1[[#This Row],[اسم الماده]]&gt;0,101,"")</f>
        <v>101</v>
      </c>
      <c r="B3" s="5" t="s">
        <v>10</v>
      </c>
      <c r="C3" s="5" t="s">
        <v>11</v>
      </c>
      <c r="D3" s="5" t="s">
        <v>12</v>
      </c>
      <c r="E3" s="5">
        <v>500</v>
      </c>
      <c r="F3" s="5">
        <v>550</v>
      </c>
      <c r="G3" s="5">
        <v>50</v>
      </c>
      <c r="H3" s="6">
        <f>SUMIF([1]مشتريات!$E:$E,[1]!الجدول1[[#This Row],[اسم الماده]],[1]مشتريات!$G:$G)</f>
        <v>0</v>
      </c>
      <c r="I3" s="5">
        <f>SUMIF([1]مبيعات!$E$4:$E$53,[1]!الجدول1[[#This Row],[اسم الماده]],[1]مبيعات!$G$4:$G$53)</f>
        <v>0</v>
      </c>
      <c r="J3" s="6">
        <f>([1]!الجدول1[[#This Row],[سعر البيع]]-[1]!الجدول1[[#This Row],[سعر الشراء]])*[1]!الجدول1[[#This Row],[الصادر]]</f>
        <v>0</v>
      </c>
      <c r="K3" s="7">
        <f>[1]!الجدول1[[#This Row],[الوارد]]-[1]!الجدول1[[#This Row],[الصادر]]+[1]!الجدول1[[#This Row],[رصيد اول المده]]</f>
        <v>50</v>
      </c>
    </row>
    <row r="4" spans="1:11" ht="20.25">
      <c r="A4" s="8">
        <f>IF([1]!الجدول1[[#This Row],[اسم الماده]]&gt;0,A3+1,"")</f>
        <v>102</v>
      </c>
      <c r="B4" s="9" t="s">
        <v>13</v>
      </c>
      <c r="C4" s="9" t="s">
        <v>11</v>
      </c>
      <c r="D4" s="9" t="s">
        <v>12</v>
      </c>
      <c r="E4" s="9">
        <v>140</v>
      </c>
      <c r="F4" s="9">
        <v>150</v>
      </c>
      <c r="G4" s="9">
        <v>50</v>
      </c>
      <c r="H4" s="10">
        <f>SUMIF([1]مشتريات!$E:$E,[1]!الجدول1[[#This Row],[اسم الماده]],[1]مشتريات!$G:$G)</f>
        <v>0</v>
      </c>
      <c r="I4" s="9">
        <f>SUMIF([1]مبيعات!$E$4:$E$53,[1]!الجدول1[[#This Row],[اسم الماده]],[1]مبيعات!$G$4:$G$53)</f>
        <v>0</v>
      </c>
      <c r="J4" s="10">
        <f>([1]!الجدول1[[#This Row],[سعر البيع]]-[1]!الجدول1[[#This Row],[سعر الشراء]])*[1]!الجدول1[[#This Row],[الصادر]]</f>
        <v>0</v>
      </c>
      <c r="K4" s="11">
        <f>[1]!الجدول1[[#This Row],[الوارد]]-[1]!الجدول1[[#This Row],[الصادر]]+[1]!الجدول1[[#This Row],[رصيد اول المده]]</f>
        <v>50</v>
      </c>
    </row>
    <row r="5" spans="1:11" ht="20.25">
      <c r="A5" s="4">
        <f>IF([1]!الجدول1[[#This Row],[اسم الماده]]&gt;0,A4+1,"")</f>
        <v>103</v>
      </c>
      <c r="B5" s="5" t="s">
        <v>14</v>
      </c>
      <c r="C5" s="5" t="s">
        <v>11</v>
      </c>
      <c r="D5" s="5" t="s">
        <v>12</v>
      </c>
      <c r="E5" s="5">
        <v>55</v>
      </c>
      <c r="F5" s="5">
        <v>65</v>
      </c>
      <c r="G5" s="5">
        <v>10</v>
      </c>
      <c r="H5" s="6">
        <f>SUMIF([1]مشتريات!$E:$E,[1]!الجدول1[[#This Row],[اسم الماده]],[1]مشتريات!$G:$G)</f>
        <v>100</v>
      </c>
      <c r="I5" s="5">
        <f>SUMIF([1]مبيعات!$E$4:$E$53,[1]!الجدول1[[#This Row],[اسم الماده]],[1]مبيعات!$G$4:$G$53)</f>
        <v>0</v>
      </c>
      <c r="J5" s="6">
        <f>([1]!الجدول1[[#This Row],[سعر البيع]]-[1]!الجدول1[[#This Row],[سعر الشراء]])*[1]!الجدول1[[#This Row],[الصادر]]</f>
        <v>0</v>
      </c>
      <c r="K5" s="7">
        <f>[1]!الجدول1[[#This Row],[الوارد]]-[1]!الجدول1[[#This Row],[الصادر]]+[1]!الجدول1[[#This Row],[رصيد اول المده]]</f>
        <v>110</v>
      </c>
    </row>
    <row r="6" spans="1:11" ht="20.25">
      <c r="A6" s="8">
        <f>IF([1]!الجدول1[[#This Row],[اسم الماده]]&gt;0,A5+1,"")</f>
        <v>104</v>
      </c>
      <c r="B6" s="9" t="s">
        <v>15</v>
      </c>
      <c r="C6" s="9" t="s">
        <v>11</v>
      </c>
      <c r="D6" s="9" t="s">
        <v>12</v>
      </c>
      <c r="E6" s="9">
        <v>540</v>
      </c>
      <c r="F6" s="9">
        <v>600</v>
      </c>
      <c r="G6" s="9">
        <v>0</v>
      </c>
      <c r="H6" s="10">
        <f>SUMIF([1]مشتريات!$E:$E,[1]!الجدول1[[#This Row],[اسم الماده]],[1]مشتريات!$G:$G)</f>
        <v>55</v>
      </c>
      <c r="I6" s="9">
        <f>SUMIF([1]مبيعات!$E$4:$E$53,[1]!الجدول1[[#This Row],[اسم الماده]],[1]مبيعات!$G$4:$G$53)</f>
        <v>15</v>
      </c>
      <c r="J6" s="10">
        <f>([1]!الجدول1[[#This Row],[سعر البيع]]-[1]!الجدول1[[#This Row],[سعر الشراء]])*[1]!الجدول1[[#This Row],[الصادر]]</f>
        <v>900</v>
      </c>
      <c r="K6" s="11">
        <f>[1]!الجدول1[[#This Row],[الوارد]]-[1]!الجدول1[[#This Row],[الصادر]]+[1]!الجدول1[[#This Row],[رصيد اول المده]]</f>
        <v>40</v>
      </c>
    </row>
    <row r="7" spans="1:11" ht="20.25">
      <c r="A7" s="4">
        <f>IF([1]!الجدول1[[#This Row],[اسم الماده]]&gt;0,A6+1,"")</f>
        <v>105</v>
      </c>
      <c r="B7" s="5" t="s">
        <v>16</v>
      </c>
      <c r="C7" s="5" t="s">
        <v>17</v>
      </c>
      <c r="D7" s="5" t="s">
        <v>18</v>
      </c>
      <c r="E7" s="5">
        <v>35</v>
      </c>
      <c r="F7" s="5">
        <v>50</v>
      </c>
      <c r="G7" s="5">
        <v>10</v>
      </c>
      <c r="H7" s="6">
        <f>SUMIF([1]مشتريات!$E:$E,[1]!الجدول1[[#This Row],[اسم الماده]],[1]مشتريات!$G:$G)</f>
        <v>5</v>
      </c>
      <c r="I7" s="5">
        <f>SUMIF([1]مبيعات!$E$4:$E$53,[1]!الجدول1[[#This Row],[اسم الماده]],[1]مبيعات!$G$4:$G$53)</f>
        <v>5</v>
      </c>
      <c r="J7" s="6">
        <f>([1]!الجدول1[[#This Row],[سعر البيع]]-[1]!الجدول1[[#This Row],[سعر الشراء]])*[1]!الجدول1[[#This Row],[الصادر]]</f>
        <v>75</v>
      </c>
      <c r="K7" s="7">
        <f>[1]!الجدول1[[#This Row],[الوارد]]-[1]!الجدول1[[#This Row],[الصادر]]+[1]!الجدول1[[#This Row],[رصيد اول المده]]</f>
        <v>10</v>
      </c>
    </row>
    <row r="8" spans="1:11" ht="20.25">
      <c r="A8" s="8">
        <f>IF([1]!الجدول1[[#This Row],[اسم الماده]]&gt;0,A7+1,"")</f>
        <v>106</v>
      </c>
      <c r="B8" s="9" t="s">
        <v>19</v>
      </c>
      <c r="C8" s="9" t="s">
        <v>11</v>
      </c>
      <c r="D8" s="9" t="s">
        <v>20</v>
      </c>
      <c r="E8" s="9">
        <v>900</v>
      </c>
      <c r="F8" s="9">
        <v>1000</v>
      </c>
      <c r="G8" s="9">
        <v>0</v>
      </c>
      <c r="H8" s="10">
        <f>SUMIF([1]مشتريات!$E:$E,[1]!الجدول1[[#This Row],[اسم الماده]],[1]مشتريات!$G:$G)</f>
        <v>110</v>
      </c>
      <c r="I8" s="9">
        <f>SUMIF([1]مبيعات!$E$4:$E$53,[1]!الجدول1[[#This Row],[اسم الماده]],[1]مبيعات!$G$4:$G$53)</f>
        <v>120</v>
      </c>
      <c r="J8" s="10">
        <f>([1]!الجدول1[[#This Row],[سعر البيع]]-[1]!الجدول1[[#This Row],[سعر الشراء]])*[1]!الجدول1[[#This Row],[الصادر]]</f>
        <v>12000</v>
      </c>
      <c r="K8" s="11">
        <f>[1]!الجدول1[[#This Row],[الوارد]]-[1]!الجدول1[[#This Row],[الصادر]]+[1]!الجدول1[[#This Row],[رصيد اول المده]]</f>
        <v>-10</v>
      </c>
    </row>
    <row r="9" spans="1:11" ht="20.25">
      <c r="A9" s="4">
        <f>IF([1]!الجدول1[[#This Row],[اسم الماده]]&gt;0,A8+1,"")</f>
        <v>107</v>
      </c>
      <c r="B9" s="5" t="s">
        <v>21</v>
      </c>
      <c r="C9" s="5" t="s">
        <v>11</v>
      </c>
      <c r="D9" s="5" t="s">
        <v>20</v>
      </c>
      <c r="E9" s="5">
        <v>250</v>
      </c>
      <c r="F9" s="5">
        <v>300</v>
      </c>
      <c r="G9" s="5">
        <v>0</v>
      </c>
      <c r="H9" s="6">
        <f>SUMIF([1]مشتريات!$E:$E,[1]!الجدول1[[#This Row],[اسم الماده]],[1]مشتريات!$G:$G)</f>
        <v>100</v>
      </c>
      <c r="I9" s="5">
        <f>SUMIF([1]مبيعات!$E$4:$E$53,[1]!الجدول1[[#This Row],[اسم الماده]],[1]مبيعات!$G$4:$G$53)</f>
        <v>100</v>
      </c>
      <c r="J9" s="6">
        <f>([1]!الجدول1[[#This Row],[سعر البيع]]-[1]!الجدول1[[#This Row],[سعر الشراء]])*[1]!الجدول1[[#This Row],[الصادر]]</f>
        <v>5000</v>
      </c>
      <c r="K9" s="7">
        <f>[1]!الجدول1[[#This Row],[الوارد]]-[1]!الجدول1[[#This Row],[الصادر]]+[1]!الجدول1[[#This Row],[رصيد اول المده]]</f>
        <v>0</v>
      </c>
    </row>
    <row r="10" spans="1:11" ht="20.25">
      <c r="A10" s="8">
        <f>IF([1]!الجدول1[[#This Row],[اسم الماده]]&gt;0,A9+1,"")</f>
        <v>108</v>
      </c>
      <c r="B10" s="9" t="s">
        <v>22</v>
      </c>
      <c r="C10" s="9" t="s">
        <v>11</v>
      </c>
      <c r="D10" s="9" t="s">
        <v>20</v>
      </c>
      <c r="E10" s="9">
        <v>1000</v>
      </c>
      <c r="F10" s="9">
        <v>1200</v>
      </c>
      <c r="G10" s="9">
        <v>0</v>
      </c>
      <c r="H10" s="10">
        <f>SUMIF([1]مشتريات!$E:$E,[1]!الجدول1[[#This Row],[اسم الماده]],[1]مشتريات!$G:$G)</f>
        <v>130</v>
      </c>
      <c r="I10" s="9">
        <f>SUMIF([1]مبيعات!$E$4:$E$53,[1]!الجدول1[[#This Row],[اسم الماده]],[1]مبيعات!$G$4:$G$53)</f>
        <v>25</v>
      </c>
      <c r="J10" s="10">
        <f>([1]!الجدول1[[#This Row],[سعر البيع]]-[1]!الجدول1[[#This Row],[سعر الشراء]])*[1]!الجدول1[[#This Row],[الصادر]]</f>
        <v>5000</v>
      </c>
      <c r="K10" s="11">
        <f>[1]!الجدول1[[#This Row],[الوارد]]-[1]!الجدول1[[#This Row],[الصادر]]+[1]!الجدول1[[#This Row],[رصيد اول المده]]</f>
        <v>105</v>
      </c>
    </row>
    <row r="11" spans="1:11" ht="20.25">
      <c r="A11" s="4">
        <f>IF([1]!الجدول1[[#This Row],[اسم الماده]]&gt;0,A10+1,"")</f>
        <v>109</v>
      </c>
      <c r="B11" s="5" t="s">
        <v>23</v>
      </c>
      <c r="C11" s="5" t="s">
        <v>11</v>
      </c>
      <c r="D11" s="5" t="s">
        <v>20</v>
      </c>
      <c r="E11" s="5">
        <v>275</v>
      </c>
      <c r="F11" s="5">
        <v>300</v>
      </c>
      <c r="G11" s="5">
        <v>10</v>
      </c>
      <c r="H11" s="6">
        <f>SUMIF([1]مشتريات!$E:$E,[1]!الجدول1[[#This Row],[اسم الماده]],[1]مشتريات!$G:$G)</f>
        <v>0</v>
      </c>
      <c r="I11" s="5">
        <f>SUMIF([1]مبيعات!$E$4:$E$53,[1]!الجدول1[[#This Row],[اسم الماده]],[1]مبيعات!$G$4:$G$53)</f>
        <v>1</v>
      </c>
      <c r="J11" s="6">
        <f>([1]!الجدول1[[#This Row],[سعر البيع]]-[1]!الجدول1[[#This Row],[سعر الشراء]])*[1]!الجدول1[[#This Row],[الصادر]]</f>
        <v>25</v>
      </c>
      <c r="K11" s="7">
        <f>[1]!الجدول1[[#This Row],[الوارد]]-[1]!الجدول1[[#This Row],[الصادر]]+[1]!الجدول1[[#This Row],[رصيد اول المده]]</f>
        <v>9</v>
      </c>
    </row>
    <row r="12" spans="1:11" ht="20.25">
      <c r="A12" s="8">
        <f>IF([1]!الجدول1[[#This Row],[اسم الماده]]&gt;0,A11+1,"")</f>
        <v>110</v>
      </c>
      <c r="B12" s="9" t="s">
        <v>24</v>
      </c>
      <c r="C12" s="9" t="s">
        <v>11</v>
      </c>
      <c r="D12" s="9" t="s">
        <v>20</v>
      </c>
      <c r="E12" s="9">
        <v>75</v>
      </c>
      <c r="F12" s="9">
        <v>100</v>
      </c>
      <c r="G12" s="9">
        <v>25</v>
      </c>
      <c r="H12" s="10">
        <f>SUMIF([1]مشتريات!$E:$E,[1]!الجدول1[[#This Row],[اسم الماده]],[1]مشتريات!$G:$G)</f>
        <v>0</v>
      </c>
      <c r="I12" s="9">
        <f>SUMIF([1]مبيعات!$E$4:$E$53,[1]!الجدول1[[#This Row],[اسم الماده]],[1]مبيعات!$G$4:$G$53)</f>
        <v>0</v>
      </c>
      <c r="J12" s="10">
        <f>([1]!الجدول1[[#This Row],[سعر البيع]]-[1]!الجدول1[[#This Row],[سعر الشراء]])*[1]!الجدول1[[#This Row],[الصادر]]</f>
        <v>0</v>
      </c>
      <c r="K12" s="11">
        <f>[1]!الجدول1[[#This Row],[الوارد]]-[1]!الجدول1[[#This Row],[الصادر]]+[1]!الجدول1[[#This Row],[رصيد اول المده]]</f>
        <v>25</v>
      </c>
    </row>
    <row r="13" spans="1:11" ht="20.25">
      <c r="A13" s="4">
        <f>IF([1]!الجدول1[[#This Row],[اسم الماده]]&gt;0,A12+1,"")</f>
        <v>111</v>
      </c>
      <c r="B13" s="5" t="s">
        <v>25</v>
      </c>
      <c r="C13" s="5" t="s">
        <v>11</v>
      </c>
      <c r="D13" s="5" t="s">
        <v>12</v>
      </c>
      <c r="E13" s="5">
        <v>450</v>
      </c>
      <c r="F13" s="5">
        <v>550</v>
      </c>
      <c r="G13" s="5">
        <v>25</v>
      </c>
      <c r="H13" s="6">
        <f>SUMIF([1]مشتريات!$E:$E,[1]!الجدول1[[#This Row],[اسم الماده]],[1]مشتريات!$G:$G)</f>
        <v>0</v>
      </c>
      <c r="I13" s="5">
        <f>SUMIF([1]مبيعات!$E$4:$E$53,[1]!الجدول1[[#This Row],[اسم الماده]],[1]مبيعات!$G$4:$G$53)</f>
        <v>1</v>
      </c>
      <c r="J13" s="6">
        <f>([1]!الجدول1[[#This Row],[سعر البيع]]-[1]!الجدول1[[#This Row],[سعر الشراء]])*[1]!الجدول1[[#This Row],[الصادر]]</f>
        <v>100</v>
      </c>
      <c r="K13" s="7">
        <f>[1]!الجدول1[[#This Row],[الوارد]]-[1]!الجدول1[[#This Row],[الصادر]]+[1]!الجدول1[[#This Row],[رصيد اول المده]]</f>
        <v>24</v>
      </c>
    </row>
    <row r="14" spans="1:11" ht="20.25">
      <c r="A14" s="8" t="str">
        <f>IF([1]!الجدول1[[#This Row],[اسم الماده]]&gt;0,A13+1,"")</f>
        <v/>
      </c>
      <c r="B14" s="9"/>
      <c r="C14" s="9"/>
      <c r="D14" s="9"/>
      <c r="E14" s="9"/>
      <c r="F14" s="9"/>
      <c r="G14" s="9"/>
      <c r="H14" s="10">
        <f>SUMIF([1]مشتريات!$E:$E,[1]!الجدول1[[#This Row],[اسم الماده]],[1]مشتريات!$G:$G)</f>
        <v>0</v>
      </c>
      <c r="I14" s="9">
        <f>SUMIF([1]مبيعات!$E$4:$E$53,[1]!الجدول1[[#This Row],[اسم الماده]],[1]مبيعات!$G$4:$G$53)</f>
        <v>0</v>
      </c>
      <c r="J14" s="10">
        <f>([1]!الجدول1[[#This Row],[سعر البيع]]-[1]!الجدول1[[#This Row],[سعر الشراء]])*[1]!الجدول1[[#This Row],[الصادر]]</f>
        <v>0</v>
      </c>
      <c r="K14" s="11">
        <f>[1]!الجدول1[[#This Row],[الوارد]]-[1]!الجدول1[[#This Row],[الصادر]]+[1]!الجدول1[[#This Row],[رصيد اول المده]]</f>
        <v>0</v>
      </c>
    </row>
    <row r="15" spans="1:11" ht="20.25">
      <c r="A15" s="4" t="str">
        <f>IF([1]!الجدول1[[#This Row],[اسم الماده]]&gt;0,A14+1,"")</f>
        <v/>
      </c>
      <c r="B15" s="5"/>
      <c r="C15" s="5"/>
      <c r="D15" s="5"/>
      <c r="E15" s="5"/>
      <c r="F15" s="5"/>
      <c r="G15" s="5"/>
      <c r="H15" s="6">
        <f>SUMIF([1]مشتريات!$E:$E,[1]!الجدول1[[#This Row],[اسم الماده]],[1]مشتريات!$G:$G)</f>
        <v>0</v>
      </c>
      <c r="I15" s="5">
        <f>SUMIF([1]مبيعات!$E$4:$E$53,[1]!الجدول1[[#This Row],[اسم الماده]],[1]مبيعات!$G$4:$G$53)</f>
        <v>0</v>
      </c>
      <c r="J15" s="6">
        <f>([1]!الجدول1[[#This Row],[سعر البيع]]-[1]!الجدول1[[#This Row],[سعر الشراء]])*[1]!الجدول1[[#This Row],[الصادر]]</f>
        <v>0</v>
      </c>
      <c r="K15" s="7">
        <f>[1]!الجدول1[[#This Row],[الوارد]]-[1]!الجدول1[[#This Row],[الصادر]]+[1]!الجدول1[[#This Row],[رصيد اول المده]]</f>
        <v>0</v>
      </c>
    </row>
    <row r="16" spans="1:11" ht="20.25">
      <c r="A16" s="8" t="str">
        <f>IF([1]!الجدول1[[#This Row],[اسم الماده]]&gt;0,A15+1,"")</f>
        <v/>
      </c>
      <c r="B16" s="9"/>
      <c r="C16" s="9"/>
      <c r="D16" s="9"/>
      <c r="E16" s="9"/>
      <c r="F16" s="9"/>
      <c r="G16" s="9"/>
      <c r="H16" s="10">
        <f>SUMIF([1]مشتريات!$E:$E,[1]!الجدول1[[#This Row],[اسم الماده]],[1]مشتريات!$G:$G)</f>
        <v>0</v>
      </c>
      <c r="I16" s="9">
        <f>SUMIF([1]مبيعات!$E$4:$E$53,[1]!الجدول1[[#This Row],[اسم الماده]],[1]مبيعات!$G$4:$G$53)</f>
        <v>0</v>
      </c>
      <c r="J16" s="10">
        <f>([1]!الجدول1[[#This Row],[سعر البيع]]-[1]!الجدول1[[#This Row],[سعر الشراء]])*[1]!الجدول1[[#This Row],[الصادر]]</f>
        <v>0</v>
      </c>
      <c r="K16" s="11">
        <f>[1]!الجدول1[[#This Row],[الوارد]]-[1]!الجدول1[[#This Row],[الصادر]]+[1]!الجدول1[[#This Row],[رصيد اول المده]]</f>
        <v>0</v>
      </c>
    </row>
    <row r="17" spans="1:11" ht="20.25">
      <c r="A17" s="4" t="str">
        <f>IF([1]!الجدول1[[#This Row],[اسم الماده]]&gt;0,A16+1,"")</f>
        <v/>
      </c>
      <c r="B17" s="5"/>
      <c r="C17" s="5"/>
      <c r="D17" s="5"/>
      <c r="E17" s="5"/>
      <c r="F17" s="5"/>
      <c r="G17" s="5"/>
      <c r="H17" s="6">
        <f>SUMIF([1]مشتريات!$E:$E,[1]!الجدول1[[#This Row],[اسم الماده]],[1]مشتريات!$G:$G)</f>
        <v>0</v>
      </c>
      <c r="I17" s="5">
        <f>SUMIF([1]مبيعات!$E$4:$E$53,[1]!الجدول1[[#This Row],[اسم الماده]],[1]مبيعات!$G$4:$G$53)</f>
        <v>0</v>
      </c>
      <c r="J17" s="6">
        <f>([1]!الجدول1[[#This Row],[سعر البيع]]-[1]!الجدول1[[#This Row],[سعر الشراء]])*[1]!الجدول1[[#This Row],[الصادر]]</f>
        <v>0</v>
      </c>
      <c r="K17" s="7">
        <f>[1]!الجدول1[[#This Row],[الوارد]]-[1]!الجدول1[[#This Row],[الصادر]]+[1]!الجدول1[[#This Row],[رصيد اول المده]]</f>
        <v>0</v>
      </c>
    </row>
    <row r="18" spans="1:11" ht="20.25">
      <c r="A18" s="8" t="str">
        <f>IF([1]!الجدول1[[#This Row],[اسم الماده]]&gt;0,A17+1,"")</f>
        <v/>
      </c>
      <c r="B18" s="9"/>
      <c r="C18" s="9"/>
      <c r="D18" s="9"/>
      <c r="E18" s="9"/>
      <c r="F18" s="9"/>
      <c r="G18" s="9"/>
      <c r="H18" s="10">
        <f>SUMIF([1]مشتريات!$E:$E,[1]!الجدول1[[#This Row],[اسم الماده]],[1]مشتريات!$G:$G)</f>
        <v>0</v>
      </c>
      <c r="I18" s="9">
        <f>SUMIF([1]مبيعات!$E$4:$E$53,[1]!الجدول1[[#This Row],[اسم الماده]],[1]مبيعات!$G$4:$G$53)</f>
        <v>0</v>
      </c>
      <c r="J18" s="10">
        <f>([1]!الجدول1[[#This Row],[سعر البيع]]-[1]!الجدول1[[#This Row],[سعر الشراء]])*[1]!الجدول1[[#This Row],[الصادر]]</f>
        <v>0</v>
      </c>
      <c r="K18" s="11">
        <f>[1]!الجدول1[[#This Row],[الوارد]]-[1]!الجدول1[[#This Row],[الصادر]]+[1]!الجدول1[[#This Row],[رصيد اول المده]]</f>
        <v>0</v>
      </c>
    </row>
    <row r="19" spans="1:11" ht="20.25">
      <c r="A19" s="4" t="str">
        <f>IF([1]!الجدول1[[#This Row],[اسم الماده]]&gt;0,A18+1,"")</f>
        <v/>
      </c>
      <c r="B19" s="5"/>
      <c r="C19" s="5"/>
      <c r="D19" s="5"/>
      <c r="E19" s="5"/>
      <c r="F19" s="5"/>
      <c r="G19" s="5"/>
      <c r="H19" s="6">
        <f>SUMIF([1]مشتريات!$E:$E,[1]!الجدول1[[#This Row],[اسم الماده]],[1]مشتريات!$G:$G)</f>
        <v>0</v>
      </c>
      <c r="I19" s="5">
        <f>SUMIF([1]مبيعات!$E$4:$E$53,[1]!الجدول1[[#This Row],[اسم الماده]],[1]مبيعات!$G$4:$G$53)</f>
        <v>0</v>
      </c>
      <c r="J19" s="6">
        <f>([1]!الجدول1[[#This Row],[سعر البيع]]-[1]!الجدول1[[#This Row],[سعر الشراء]])*[1]!الجدول1[[#This Row],[الصادر]]</f>
        <v>0</v>
      </c>
      <c r="K19" s="7">
        <f>[1]!الجدول1[[#This Row],[الوارد]]-[1]!الجدول1[[#This Row],[الصادر]]+[1]!الجدول1[[#This Row],[رصيد اول المده]]</f>
        <v>0</v>
      </c>
    </row>
    <row r="20" spans="1:11" ht="20.25">
      <c r="A20" s="8" t="str">
        <f>IF([1]!الجدول1[[#This Row],[اسم الماده]]&gt;0,A19+1,"")</f>
        <v/>
      </c>
      <c r="B20" s="9"/>
      <c r="C20" s="9"/>
      <c r="D20" s="9"/>
      <c r="E20" s="9"/>
      <c r="F20" s="9"/>
      <c r="G20" s="9"/>
      <c r="H20" s="10">
        <f>SUMIF([1]مشتريات!$E:$E,[1]!الجدول1[[#This Row],[اسم الماده]],[1]مشتريات!$G:$G)</f>
        <v>0</v>
      </c>
      <c r="I20" s="9">
        <f>SUMIF([1]مبيعات!$E$4:$E$53,[1]!الجدول1[[#This Row],[اسم الماده]],[1]مبيعات!$G$4:$G$53)</f>
        <v>0</v>
      </c>
      <c r="J20" s="10">
        <f>([1]!الجدول1[[#This Row],[سعر البيع]]-[1]!الجدول1[[#This Row],[سعر الشراء]])*[1]!الجدول1[[#This Row],[الصادر]]</f>
        <v>0</v>
      </c>
      <c r="K20" s="11">
        <f>[1]!الجدول1[[#This Row],[الوارد]]-[1]!الجدول1[[#This Row],[الصادر]]+[1]!الجدول1[[#This Row],[رصيد اول المده]]</f>
        <v>0</v>
      </c>
    </row>
    <row r="21" spans="1:11" ht="20.25">
      <c r="A21" s="4" t="str">
        <f>IF([1]!الجدول1[[#This Row],[اسم الماده]]&gt;0,A20+1,"")</f>
        <v/>
      </c>
      <c r="B21" s="5"/>
      <c r="C21" s="5"/>
      <c r="D21" s="5"/>
      <c r="E21" s="5"/>
      <c r="F21" s="5"/>
      <c r="G21" s="5"/>
      <c r="H21" s="6">
        <f>SUMIF([1]مشتريات!$E:$E,[1]!الجدول1[[#This Row],[اسم الماده]],[1]مشتريات!$G:$G)</f>
        <v>0</v>
      </c>
      <c r="I21" s="5">
        <f>SUMIF([1]مبيعات!$E$4:$E$53,[1]!الجدول1[[#This Row],[اسم الماده]],[1]مبيعات!$G$4:$G$53)</f>
        <v>0</v>
      </c>
      <c r="J21" s="6">
        <f>([1]!الجدول1[[#This Row],[سعر البيع]]-[1]!الجدول1[[#This Row],[سعر الشراء]])*[1]!الجدول1[[#This Row],[الصادر]]</f>
        <v>0</v>
      </c>
      <c r="K21" s="7">
        <f>[1]!الجدول1[[#This Row],[الوارد]]-[1]!الجدول1[[#This Row],[الصادر]]+[1]!الجدول1[[#This Row],[رصيد اول المده]]</f>
        <v>0</v>
      </c>
    </row>
    <row r="22" spans="1:11" ht="20.25">
      <c r="A22" s="8" t="str">
        <f>IF([1]!الجدول1[[#This Row],[اسم الماده]]&gt;0,A21+1,"")</f>
        <v/>
      </c>
      <c r="B22" s="9"/>
      <c r="C22" s="9"/>
      <c r="D22" s="9"/>
      <c r="E22" s="9"/>
      <c r="F22" s="9"/>
      <c r="G22" s="9"/>
      <c r="H22" s="10">
        <f>SUMIF([1]مشتريات!$E:$E,[1]!الجدول1[[#This Row],[اسم الماده]],[1]مشتريات!$G:$G)</f>
        <v>0</v>
      </c>
      <c r="I22" s="9">
        <f>SUMIF([1]مبيعات!$E$4:$E$53,[1]!الجدول1[[#This Row],[اسم الماده]],[1]مبيعات!$G$4:$G$53)</f>
        <v>0</v>
      </c>
      <c r="J22" s="10">
        <f>([1]!الجدول1[[#This Row],[سعر البيع]]-[1]!الجدول1[[#This Row],[سعر الشراء]])*[1]!الجدول1[[#This Row],[الصادر]]</f>
        <v>0</v>
      </c>
      <c r="K22" s="11">
        <f>[1]!الجدول1[[#This Row],[الوارد]]-[1]!الجدول1[[#This Row],[الصادر]]+[1]!الجدول1[[#This Row],[رصيد اول المده]]</f>
        <v>0</v>
      </c>
    </row>
    <row r="23" spans="1:11" ht="20.25">
      <c r="A23" s="4" t="str">
        <f>IF([1]!الجدول1[[#This Row],[اسم الماده]]&gt;0,A22+1,"")</f>
        <v/>
      </c>
      <c r="B23" s="5"/>
      <c r="C23" s="5"/>
      <c r="D23" s="5"/>
      <c r="E23" s="5"/>
      <c r="F23" s="5"/>
      <c r="G23" s="5"/>
      <c r="H23" s="6">
        <f>SUMIF([1]مشتريات!$E:$E,[1]!الجدول1[[#This Row],[اسم الماده]],[1]مشتريات!$G:$G)</f>
        <v>0</v>
      </c>
      <c r="I23" s="5">
        <f>SUMIF([1]مبيعات!$E$4:$E$53,[1]!الجدول1[[#This Row],[اسم الماده]],[1]مبيعات!$G$4:$G$53)</f>
        <v>0</v>
      </c>
      <c r="J23" s="6">
        <f>([1]!الجدول1[[#This Row],[سعر البيع]]-[1]!الجدول1[[#This Row],[سعر الشراء]])*[1]!الجدول1[[#This Row],[الصادر]]</f>
        <v>0</v>
      </c>
      <c r="K23" s="7">
        <f>[1]!الجدول1[[#This Row],[الوارد]]-[1]!الجدول1[[#This Row],[الصادر]]+[1]!الجدول1[[#This Row],[رصيد اول المده]]</f>
        <v>0</v>
      </c>
    </row>
    <row r="24" spans="1:11" ht="20.25">
      <c r="A24" s="8" t="str">
        <f>IF([1]!الجدول1[[#This Row],[اسم الماده]]&gt;0,A23+1,"")</f>
        <v/>
      </c>
      <c r="B24" s="9"/>
      <c r="C24" s="9"/>
      <c r="D24" s="9"/>
      <c r="E24" s="9"/>
      <c r="F24" s="9"/>
      <c r="G24" s="9"/>
      <c r="H24" s="10">
        <f>SUMIF([1]مشتريات!$E:$E,[1]!الجدول1[[#This Row],[اسم الماده]],[1]مشتريات!$G:$G)</f>
        <v>0</v>
      </c>
      <c r="I24" s="9">
        <f>SUMIF([1]مبيعات!$E$4:$E$53,[1]!الجدول1[[#This Row],[اسم الماده]],[1]مبيعات!$G$4:$G$53)</f>
        <v>0</v>
      </c>
      <c r="J24" s="10">
        <f>([1]!الجدول1[[#This Row],[سعر البيع]]-[1]!الجدول1[[#This Row],[سعر الشراء]])*[1]!الجدول1[[#This Row],[الصادر]]</f>
        <v>0</v>
      </c>
      <c r="K24" s="11">
        <f>[1]!الجدول1[[#This Row],[الوارد]]-[1]!الجدول1[[#This Row],[الصادر]]+[1]!الجدول1[[#This Row],[رصيد اول المده]]</f>
        <v>0</v>
      </c>
    </row>
    <row r="25" spans="1:11" ht="20.25">
      <c r="A25" s="4" t="str">
        <f>IF([1]!الجدول1[[#This Row],[اسم الماده]]&gt;0,A24+1,"")</f>
        <v/>
      </c>
      <c r="B25" s="5"/>
      <c r="C25" s="5"/>
      <c r="D25" s="5"/>
      <c r="E25" s="5"/>
      <c r="F25" s="5"/>
      <c r="G25" s="5"/>
      <c r="H25" s="6">
        <f>SUMIF([1]مشتريات!$E:$E,[1]!الجدول1[[#This Row],[اسم الماده]],[1]مشتريات!$G:$G)</f>
        <v>0</v>
      </c>
      <c r="I25" s="5">
        <f>SUMIF([1]مبيعات!$E$4:$E$53,[1]!الجدول1[[#This Row],[اسم الماده]],[1]مبيعات!$G$4:$G$53)</f>
        <v>0</v>
      </c>
      <c r="J25" s="6">
        <f>([1]!الجدول1[[#This Row],[سعر البيع]]-[1]!الجدول1[[#This Row],[سعر الشراء]])*[1]!الجدول1[[#This Row],[الصادر]]</f>
        <v>0</v>
      </c>
      <c r="K25" s="7">
        <f>[1]!الجدول1[[#This Row],[الوارد]]-[1]!الجدول1[[#This Row],[الصادر]]+[1]!الجدول1[[#This Row],[رصيد اول المده]]</f>
        <v>0</v>
      </c>
    </row>
    <row r="26" spans="1:11" ht="20.25">
      <c r="A26" s="8" t="str">
        <f>IF([1]!الجدول1[[#This Row],[اسم الماده]]&gt;0,A25+1,"")</f>
        <v/>
      </c>
      <c r="B26" s="9"/>
      <c r="C26" s="9"/>
      <c r="D26" s="9"/>
      <c r="E26" s="9"/>
      <c r="F26" s="9"/>
      <c r="G26" s="9"/>
      <c r="H26" s="10">
        <f>SUMIF([1]مشتريات!$E:$E,[1]!الجدول1[[#This Row],[اسم الماده]],[1]مشتريات!$G:$G)</f>
        <v>0</v>
      </c>
      <c r="I26" s="9">
        <f>SUMIF([1]مبيعات!$E$4:$E$53,[1]!الجدول1[[#This Row],[اسم الماده]],[1]مبيعات!$G$4:$G$53)</f>
        <v>0</v>
      </c>
      <c r="J26" s="10">
        <f>([1]!الجدول1[[#This Row],[سعر البيع]]-[1]!الجدول1[[#This Row],[سعر الشراء]])*[1]!الجدول1[[#This Row],[الصادر]]</f>
        <v>0</v>
      </c>
      <c r="K26" s="11">
        <f>[1]!الجدول1[[#This Row],[الوارد]]-[1]!الجدول1[[#This Row],[الصادر]]+[1]!الجدول1[[#This Row],[رصيد اول المده]]</f>
        <v>0</v>
      </c>
    </row>
    <row r="27" spans="1:11" ht="20.25">
      <c r="A27" s="4" t="str">
        <f>IF([1]!الجدول1[[#This Row],[اسم الماده]]&gt;0,A26+1,"")</f>
        <v/>
      </c>
      <c r="B27" s="5"/>
      <c r="C27" s="5"/>
      <c r="D27" s="5"/>
      <c r="E27" s="5"/>
      <c r="F27" s="5"/>
      <c r="G27" s="5"/>
      <c r="H27" s="6">
        <f>SUMIF([1]مشتريات!$E:$E,[1]!الجدول1[[#This Row],[اسم الماده]],[1]مشتريات!$G:$G)</f>
        <v>0</v>
      </c>
      <c r="I27" s="5">
        <f>SUMIF([1]مبيعات!$E$4:$E$53,[1]!الجدول1[[#This Row],[اسم الماده]],[1]مبيعات!$G$4:$G$53)</f>
        <v>0</v>
      </c>
      <c r="J27" s="6">
        <f>([1]!الجدول1[[#This Row],[سعر البيع]]-[1]!الجدول1[[#This Row],[سعر الشراء]])*[1]!الجدول1[[#This Row],[الصادر]]</f>
        <v>0</v>
      </c>
      <c r="K27" s="7">
        <f>[1]!الجدول1[[#This Row],[الوارد]]-[1]!الجدول1[[#This Row],[الصادر]]+[1]!الجدول1[[#This Row],[رصيد اول المده]]</f>
        <v>0</v>
      </c>
    </row>
    <row r="28" spans="1:11" ht="20.25">
      <c r="A28" s="8" t="str">
        <f>IF([1]!الجدول1[[#This Row],[اسم الماده]]&gt;0,A27+1,"")</f>
        <v/>
      </c>
      <c r="B28" s="9"/>
      <c r="C28" s="9"/>
      <c r="D28" s="9"/>
      <c r="E28" s="9"/>
      <c r="F28" s="9"/>
      <c r="G28" s="9"/>
      <c r="H28" s="10">
        <f>SUMIF([1]مشتريات!$E:$E,[1]!الجدول1[[#This Row],[اسم الماده]],[1]مشتريات!$G:$G)</f>
        <v>0</v>
      </c>
      <c r="I28" s="9">
        <f>SUMIF([1]مبيعات!$E$4:$E$53,[1]!الجدول1[[#This Row],[اسم الماده]],[1]مبيعات!$G$4:$G$53)</f>
        <v>0</v>
      </c>
      <c r="J28" s="10">
        <f>([1]!الجدول1[[#This Row],[سعر البيع]]-[1]!الجدول1[[#This Row],[سعر الشراء]])*[1]!الجدول1[[#This Row],[الصادر]]</f>
        <v>0</v>
      </c>
      <c r="K28" s="11">
        <f>[1]!الجدول1[[#This Row],[الوارد]]-[1]!الجدول1[[#This Row],[الصادر]]+[1]!الجدول1[[#This Row],[رصيد اول المده]]</f>
        <v>0</v>
      </c>
    </row>
    <row r="29" spans="1:11" ht="20.25">
      <c r="A29" s="4" t="str">
        <f>IF([1]!الجدول1[[#This Row],[اسم الماده]]&gt;0,A28+1,"")</f>
        <v/>
      </c>
      <c r="B29" s="5"/>
      <c r="C29" s="5"/>
      <c r="D29" s="5"/>
      <c r="E29" s="5"/>
      <c r="F29" s="5"/>
      <c r="G29" s="5"/>
      <c r="H29" s="6">
        <f>SUMIF([1]مشتريات!$E:$E,[1]!الجدول1[[#This Row],[اسم الماده]],[1]مشتريات!$G:$G)</f>
        <v>0</v>
      </c>
      <c r="I29" s="5">
        <f>SUMIF([1]مبيعات!$E$4:$E$53,[1]!الجدول1[[#This Row],[اسم الماده]],[1]مبيعات!$G$4:$G$53)</f>
        <v>0</v>
      </c>
      <c r="J29" s="6">
        <f>([1]!الجدول1[[#This Row],[سعر البيع]]-[1]!الجدول1[[#This Row],[سعر الشراء]])*[1]!الجدول1[[#This Row],[الصادر]]</f>
        <v>0</v>
      </c>
      <c r="K29" s="7">
        <f>[1]!الجدول1[[#This Row],[الوارد]]-[1]!الجدول1[[#This Row],[الصادر]]+[1]!الجدول1[[#This Row],[رصيد اول المده]]</f>
        <v>0</v>
      </c>
    </row>
    <row r="30" spans="1:11" ht="20.25">
      <c r="A30" s="8" t="str">
        <f>IF([1]!الجدول1[[#This Row],[اسم الماده]]&gt;0,A29+1,"")</f>
        <v/>
      </c>
      <c r="B30" s="9"/>
      <c r="C30" s="9"/>
      <c r="D30" s="9"/>
      <c r="E30" s="9"/>
      <c r="F30" s="9"/>
      <c r="G30" s="9"/>
      <c r="H30" s="10">
        <f>SUMIF([1]مشتريات!$E:$E,[1]!الجدول1[[#This Row],[اسم الماده]],[1]مشتريات!$G:$G)</f>
        <v>0</v>
      </c>
      <c r="I30" s="9">
        <f>SUMIF([1]مبيعات!$E$4:$E$53,[1]!الجدول1[[#This Row],[اسم الماده]],[1]مبيعات!$G$4:$G$53)</f>
        <v>0</v>
      </c>
      <c r="J30" s="10">
        <f>([1]!الجدول1[[#This Row],[سعر البيع]]-[1]!الجدول1[[#This Row],[سعر الشراء]])*[1]!الجدول1[[#This Row],[الصادر]]</f>
        <v>0</v>
      </c>
      <c r="K30" s="11">
        <f>[1]!الجدول1[[#This Row],[الوارد]]-[1]!الجدول1[[#This Row],[الصادر]]+[1]!الجدول1[[#This Row],[رصيد اول المده]]</f>
        <v>0</v>
      </c>
    </row>
    <row r="31" spans="1:11" ht="20.25">
      <c r="A31" s="4" t="str">
        <f>IF([1]!الجدول1[[#This Row],[اسم الماده]]&gt;0,A30+1,"")</f>
        <v/>
      </c>
      <c r="B31" s="5"/>
      <c r="C31" s="5"/>
      <c r="D31" s="5"/>
      <c r="E31" s="5"/>
      <c r="F31" s="5"/>
      <c r="G31" s="5"/>
      <c r="H31" s="6">
        <f>SUMIF([1]مشتريات!$E:$E,[1]!الجدول1[[#This Row],[اسم الماده]],[1]مشتريات!$G:$G)</f>
        <v>0</v>
      </c>
      <c r="I31" s="5">
        <f>SUMIF([1]مبيعات!$E$4:$E$53,[1]!الجدول1[[#This Row],[اسم الماده]],[1]مبيعات!$G$4:$G$53)</f>
        <v>0</v>
      </c>
      <c r="J31" s="6" t="str">
        <f>IF([1]!الجدول1[[#This Row],[الموجود بالمخزن]]&gt;0,[1]!الجدول1[[#This Row],[سعر الشراء]]*[1]!الجدول1[[#This Row],[الموجود بالمخزن]],"")</f>
        <v/>
      </c>
      <c r="K31" s="7">
        <f>[1]!الجدول1[[#This Row],[الوارد]]-[1]!الجدول1[[#This Row],[الصادر]]+[1]!الجدول1[[#This Row],[رصيد اول المده]]</f>
        <v>0</v>
      </c>
    </row>
    <row r="32" spans="1:11" ht="20.25">
      <c r="A32" s="8" t="str">
        <f>IF([1]!الجدول1[[#This Row],[اسم الماده]]&gt;0,A31+1,"")</f>
        <v/>
      </c>
      <c r="B32" s="9"/>
      <c r="C32" s="9"/>
      <c r="D32" s="9"/>
      <c r="E32" s="9"/>
      <c r="F32" s="9"/>
      <c r="G32" s="9"/>
      <c r="H32" s="10">
        <f>SUMIF([1]مشتريات!$E:$E,[1]!الجدول1[[#This Row],[اسم الماده]],[1]مشتريات!$G:$G)</f>
        <v>0</v>
      </c>
      <c r="I32" s="9">
        <f>SUMIF([1]مبيعات!$E$4:$E$53,[1]!الجدول1[[#This Row],[اسم الماده]],[1]مبيعات!$G$4:$G$53)</f>
        <v>0</v>
      </c>
      <c r="J32" s="10" t="str">
        <f>IF([1]!الجدول1[[#This Row],[الموجود بالمخزن]]&gt;0,[1]!الجدول1[[#This Row],[سعر الشراء]]*[1]!الجدول1[[#This Row],[الموجود بالمخزن]],"")</f>
        <v/>
      </c>
      <c r="K32" s="11">
        <f>[1]!الجدول1[[#This Row],[الوارد]]-[1]!الجدول1[[#This Row],[الصادر]]+[1]!الجدول1[[#This Row],[رصيد اول المده]]</f>
        <v>0</v>
      </c>
    </row>
    <row r="33" spans="1:11" ht="20.25">
      <c r="A33" s="4" t="str">
        <f>IF([1]!الجدول1[[#This Row],[اسم الماده]]&gt;0,A32+1,"")</f>
        <v/>
      </c>
      <c r="B33" s="5"/>
      <c r="C33" s="5"/>
      <c r="D33" s="5"/>
      <c r="E33" s="5"/>
      <c r="F33" s="5"/>
      <c r="G33" s="5"/>
      <c r="H33" s="6">
        <f>SUMIF([1]مشتريات!$E:$E,[1]!الجدول1[[#This Row],[اسم الماده]],[1]مشتريات!$G:$G)</f>
        <v>0</v>
      </c>
      <c r="I33" s="5">
        <f>SUMIF([1]مبيعات!$E$4:$E$53,[1]!الجدول1[[#This Row],[اسم الماده]],[1]مبيعات!$G$4:$G$53)</f>
        <v>0</v>
      </c>
      <c r="J33" s="6" t="str">
        <f>IF([1]!الجدول1[[#This Row],[الموجود بالمخزن]]&gt;0,[1]!الجدول1[[#This Row],[سعر الشراء]]*[1]!الجدول1[[#This Row],[الموجود بالمخزن]],"")</f>
        <v/>
      </c>
      <c r="K33" s="7">
        <f>[1]!الجدول1[[#This Row],[الوارد]]-[1]!الجدول1[[#This Row],[الصادر]]+[1]!الجدول1[[#This Row],[رصيد اول المده]]</f>
        <v>0</v>
      </c>
    </row>
    <row r="34" spans="1:11" ht="20.25">
      <c r="A34" s="8" t="str">
        <f>IF([1]!الجدول1[[#This Row],[اسم الماده]]&gt;0,A33+1,"")</f>
        <v/>
      </c>
      <c r="B34" s="9"/>
      <c r="C34" s="9"/>
      <c r="D34" s="9"/>
      <c r="E34" s="9"/>
      <c r="F34" s="9"/>
      <c r="G34" s="9"/>
      <c r="H34" s="10">
        <f>SUMIF([1]مشتريات!$E:$E,[1]!الجدول1[[#This Row],[اسم الماده]],[1]مشتريات!$G:$G)</f>
        <v>0</v>
      </c>
      <c r="I34" s="9">
        <f>SUMIF([1]مبيعات!$E$4:$E$53,[1]!الجدول1[[#This Row],[اسم الماده]],[1]مبيعات!$G$4:$G$53)</f>
        <v>0</v>
      </c>
      <c r="J34" s="10" t="str">
        <f>IF([1]!الجدول1[[#This Row],[الموجود بالمخزن]]&gt;0,[1]!الجدول1[[#This Row],[سعر الشراء]]*[1]!الجدول1[[#This Row],[الموجود بالمخزن]],"")</f>
        <v/>
      </c>
      <c r="K34" s="11">
        <f>[1]!الجدول1[[#This Row],[الوارد]]-[1]!الجدول1[[#This Row],[الصادر]]+[1]!الجدول1[[#This Row],[رصيد اول المده]]</f>
        <v>0</v>
      </c>
    </row>
    <row r="35" spans="1:11" ht="20.25">
      <c r="A35" s="4" t="str">
        <f>IF([1]!الجدول1[[#This Row],[اسم الماده]]&gt;0,A34+1,"")</f>
        <v/>
      </c>
      <c r="B35" s="5"/>
      <c r="C35" s="5"/>
      <c r="D35" s="5"/>
      <c r="E35" s="5"/>
      <c r="F35" s="5"/>
      <c r="G35" s="5"/>
      <c r="H35" s="6">
        <f>SUMIF([1]مشتريات!$E:$E,[1]!الجدول1[[#This Row],[اسم الماده]],[1]مشتريات!$G:$G)</f>
        <v>0</v>
      </c>
      <c r="I35" s="5">
        <f>SUMIF([1]مبيعات!$E$4:$E$53,[1]!الجدول1[[#This Row],[اسم الماده]],[1]مبيعات!$G$4:$G$53)</f>
        <v>0</v>
      </c>
      <c r="J35" s="6" t="str">
        <f>IF([1]!الجدول1[[#This Row],[الموجود بالمخزن]]&gt;0,[1]!الجدول1[[#This Row],[سعر الشراء]]*[1]!الجدول1[[#This Row],[الموجود بالمخزن]],"")</f>
        <v/>
      </c>
      <c r="K35" s="7">
        <f>[1]!الجدول1[[#This Row],[الوارد]]-[1]!الجدول1[[#This Row],[الصادر]]+[1]!الجدول1[[#This Row],[رصيد اول المده]]</f>
        <v>0</v>
      </c>
    </row>
    <row r="36" spans="1:11" ht="20.25">
      <c r="A36" s="8" t="str">
        <f>IF([1]!الجدول1[[#This Row],[اسم الماده]]&gt;0,A35+1,"")</f>
        <v/>
      </c>
      <c r="B36" s="9"/>
      <c r="C36" s="9"/>
      <c r="D36" s="9"/>
      <c r="E36" s="9"/>
      <c r="F36" s="9"/>
      <c r="G36" s="9"/>
      <c r="H36" s="10">
        <f>SUMIF([1]مشتريات!$E:$E,[1]!الجدول1[[#This Row],[اسم الماده]],[1]مشتريات!$G:$G)</f>
        <v>0</v>
      </c>
      <c r="I36" s="9">
        <f>SUMIF([1]مبيعات!$E$4:$E$53,[1]!الجدول1[[#This Row],[اسم الماده]],[1]مبيعات!$G$4:$G$53)</f>
        <v>0</v>
      </c>
      <c r="J36" s="10" t="str">
        <f>IF([1]!الجدول1[[#This Row],[الموجود بالمخزن]]&gt;0,[1]!الجدول1[[#This Row],[سعر الشراء]]*[1]!الجدول1[[#This Row],[الموجود بالمخزن]],"")</f>
        <v/>
      </c>
      <c r="K36" s="11">
        <f>[1]!الجدول1[[#This Row],[الوارد]]-[1]!الجدول1[[#This Row],[الصادر]]+[1]!الجدول1[[#This Row],[رصيد اول المده]]</f>
        <v>0</v>
      </c>
    </row>
    <row r="37" spans="1:11" ht="20.25">
      <c r="A37" s="4" t="str">
        <f>IF([1]!الجدول1[[#This Row],[اسم الماده]]&gt;0,A36+1,"")</f>
        <v/>
      </c>
      <c r="B37" s="5"/>
      <c r="C37" s="5"/>
      <c r="D37" s="5"/>
      <c r="E37" s="5"/>
      <c r="F37" s="5"/>
      <c r="G37" s="5"/>
      <c r="H37" s="6">
        <f>SUMIF([1]مشتريات!$E:$E,[1]!الجدول1[[#This Row],[اسم الماده]],[1]مشتريات!$G:$G)</f>
        <v>0</v>
      </c>
      <c r="I37" s="5">
        <f>SUMIF([1]مبيعات!$E$4:$E$53,[1]!الجدول1[[#This Row],[اسم الماده]],[1]مبيعات!$G$4:$G$53)</f>
        <v>0</v>
      </c>
      <c r="J37" s="6" t="str">
        <f>IF([1]!الجدول1[[#This Row],[الموجود بالمخزن]]&gt;0,[1]!الجدول1[[#This Row],[سعر الشراء]]*[1]!الجدول1[[#This Row],[الموجود بالمخزن]],"")</f>
        <v/>
      </c>
      <c r="K37" s="7">
        <f>[1]!الجدول1[[#This Row],[الوارد]]-[1]!الجدول1[[#This Row],[الصادر]]+[1]!الجدول1[[#This Row],[رصيد اول المده]]</f>
        <v>0</v>
      </c>
    </row>
    <row r="38" spans="1:11" ht="20.25">
      <c r="A38" s="8" t="str">
        <f>IF([1]!الجدول1[[#This Row],[اسم الماده]]&gt;0,A37+1,"")</f>
        <v/>
      </c>
      <c r="B38" s="9"/>
      <c r="C38" s="9"/>
      <c r="D38" s="9"/>
      <c r="E38" s="9"/>
      <c r="F38" s="9"/>
      <c r="G38" s="9"/>
      <c r="H38" s="10">
        <f>SUMIF([1]مشتريات!$E:$E,[1]!الجدول1[[#This Row],[اسم الماده]],[1]مشتريات!$G:$G)</f>
        <v>0</v>
      </c>
      <c r="I38" s="9">
        <f>SUMIF([1]مبيعات!$E$4:$E$53,[1]!الجدول1[[#This Row],[اسم الماده]],[1]مبيعات!$G$4:$G$53)</f>
        <v>0</v>
      </c>
      <c r="J38" s="10" t="str">
        <f>IF([1]!الجدول1[[#This Row],[الموجود بالمخزن]]&gt;0,[1]!الجدول1[[#This Row],[سعر الشراء]]*[1]!الجدول1[[#This Row],[الموجود بالمخزن]],"")</f>
        <v/>
      </c>
      <c r="K38" s="11">
        <f>[1]!الجدول1[[#This Row],[الوارد]]-[1]!الجدول1[[#This Row],[الصادر]]+[1]!الجدول1[[#This Row],[رصيد اول المده]]</f>
        <v>0</v>
      </c>
    </row>
    <row r="39" spans="1:11" ht="20.25">
      <c r="A39" s="4" t="str">
        <f>IF([1]!الجدول1[[#This Row],[اسم الماده]]&gt;0,A38+1,"")</f>
        <v/>
      </c>
      <c r="B39" s="5"/>
      <c r="C39" s="5"/>
      <c r="D39" s="5"/>
      <c r="E39" s="5"/>
      <c r="F39" s="5"/>
      <c r="G39" s="5"/>
      <c r="H39" s="6">
        <f>SUMIF([1]مشتريات!$E:$E,[1]!الجدول1[[#This Row],[اسم الماده]],[1]مشتريات!$G:$G)</f>
        <v>0</v>
      </c>
      <c r="I39" s="5">
        <f>SUMIF([1]مبيعات!$E$4:$E$53,[1]!الجدول1[[#This Row],[اسم الماده]],[1]مبيعات!$G$4:$G$53)</f>
        <v>0</v>
      </c>
      <c r="J39" s="6" t="str">
        <f>IF([1]!الجدول1[[#This Row],[الموجود بالمخزن]]&gt;0,[1]!الجدول1[[#This Row],[سعر الشراء]]*[1]!الجدول1[[#This Row],[الموجود بالمخزن]],"")</f>
        <v/>
      </c>
      <c r="K39" s="7">
        <f>[1]!الجدول1[[#This Row],[الوارد]]-[1]!الجدول1[[#This Row],[الصادر]]+[1]!الجدول1[[#This Row],[رصيد اول المده]]</f>
        <v>0</v>
      </c>
    </row>
    <row r="40" spans="1:11" ht="20.25">
      <c r="A40" s="8" t="str">
        <f>IF([1]!الجدول1[[#This Row],[اسم الماده]]&gt;0,A39+1,"")</f>
        <v/>
      </c>
      <c r="B40" s="9"/>
      <c r="C40" s="9"/>
      <c r="D40" s="9"/>
      <c r="E40" s="9"/>
      <c r="F40" s="9"/>
      <c r="G40" s="9"/>
      <c r="H40" s="10">
        <f>SUMIF([1]مشتريات!$E:$E,[1]!الجدول1[[#This Row],[اسم الماده]],[1]مشتريات!$G:$G)</f>
        <v>0</v>
      </c>
      <c r="I40" s="9">
        <f>SUMIF([1]مبيعات!$E$4:$E$53,[1]!الجدول1[[#This Row],[اسم الماده]],[1]مبيعات!$G$4:$G$53)</f>
        <v>0</v>
      </c>
      <c r="J40" s="10" t="str">
        <f>IF([1]!الجدول1[[#This Row],[الموجود بالمخزن]]&gt;0,[1]!الجدول1[[#This Row],[سعر الشراء]]*[1]!الجدول1[[#This Row],[الموجود بالمخزن]],"")</f>
        <v/>
      </c>
      <c r="K40" s="11">
        <f>[1]!الجدول1[[#This Row],[الوارد]]-[1]!الجدول1[[#This Row],[الصادر]]+[1]!الجدول1[[#This Row],[رصيد اول المده]]</f>
        <v>0</v>
      </c>
    </row>
    <row r="41" spans="1:11" ht="20.25">
      <c r="A41" s="4" t="str">
        <f>IF([1]!الجدول1[[#This Row],[اسم الماده]]&gt;0,A40+1,"")</f>
        <v/>
      </c>
      <c r="B41" s="5"/>
      <c r="C41" s="5"/>
      <c r="D41" s="5"/>
      <c r="E41" s="5"/>
      <c r="F41" s="5"/>
      <c r="G41" s="5"/>
      <c r="H41" s="6">
        <f>SUMIF([1]مشتريات!$E:$E,[1]!الجدول1[[#This Row],[اسم الماده]],[1]مشتريات!$G:$G)</f>
        <v>0</v>
      </c>
      <c r="I41" s="5">
        <f>SUMIF([1]مبيعات!$E$4:$E$53,[1]!الجدول1[[#This Row],[اسم الماده]],[1]مبيعات!$G$4:$G$53)</f>
        <v>0</v>
      </c>
      <c r="J41" s="6" t="str">
        <f>IF([1]!الجدول1[[#This Row],[الموجود بالمخزن]]&gt;0,[1]!الجدول1[[#This Row],[سعر الشراء]]*[1]!الجدول1[[#This Row],[الموجود بالمخزن]],"")</f>
        <v/>
      </c>
      <c r="K41" s="7">
        <f>[1]!الجدول1[[#This Row],[الوارد]]-[1]!الجدول1[[#This Row],[الصادر]]+[1]!الجدول1[[#This Row],[رصيد اول المده]]</f>
        <v>0</v>
      </c>
    </row>
    <row r="42" spans="1:11" ht="20.25">
      <c r="A42" s="8" t="str">
        <f>IF([1]!الجدول1[[#This Row],[اسم الماده]]&gt;0,A41+1,"")</f>
        <v/>
      </c>
      <c r="B42" s="9"/>
      <c r="C42" s="9"/>
      <c r="D42" s="9"/>
      <c r="E42" s="9"/>
      <c r="F42" s="9"/>
      <c r="G42" s="9"/>
      <c r="H42" s="10">
        <f>SUMIF([1]مشتريات!$E:$E,[1]!الجدول1[[#This Row],[اسم الماده]],[1]مشتريات!$G:$G)</f>
        <v>0</v>
      </c>
      <c r="I42" s="9">
        <f>SUMIF([1]مبيعات!$E$4:$E$53,[1]!الجدول1[[#This Row],[اسم الماده]],[1]مبيعات!$G$4:$G$53)</f>
        <v>0</v>
      </c>
      <c r="J42" s="10" t="str">
        <f>IF([1]!الجدول1[[#This Row],[الموجود بالمخزن]]&gt;0,[1]!الجدول1[[#This Row],[سعر الشراء]]*[1]!الجدول1[[#This Row],[الموجود بالمخزن]],"")</f>
        <v/>
      </c>
      <c r="K42" s="11">
        <f>[1]!الجدول1[[#This Row],[الوارد]]-[1]!الجدول1[[#This Row],[الصادر]]+[1]!الجدول1[[#This Row],[رصيد اول المده]]</f>
        <v>0</v>
      </c>
    </row>
    <row r="43" spans="1:11" ht="20.25">
      <c r="A43" s="4" t="str">
        <f>IF([1]!الجدول1[[#This Row],[اسم الماده]]&gt;0,A42+1,"")</f>
        <v/>
      </c>
      <c r="B43" s="5"/>
      <c r="C43" s="5"/>
      <c r="D43" s="5"/>
      <c r="E43" s="5"/>
      <c r="F43" s="5"/>
      <c r="G43" s="5"/>
      <c r="H43" s="6">
        <f>SUMIF([1]مشتريات!$E:$E,[1]!الجدول1[[#This Row],[اسم الماده]],[1]مشتريات!$G:$G)</f>
        <v>0</v>
      </c>
      <c r="I43" s="5">
        <f>SUMIF([1]مبيعات!$E$4:$E$53,[1]!الجدول1[[#This Row],[اسم الماده]],[1]مبيعات!$G$4:$G$53)</f>
        <v>0</v>
      </c>
      <c r="J43" s="6" t="str">
        <f>IF([1]!الجدول1[[#This Row],[الموجود بالمخزن]]&gt;0,[1]!الجدول1[[#This Row],[سعر الشراء]]*[1]!الجدول1[[#This Row],[الموجود بالمخزن]],"")</f>
        <v/>
      </c>
      <c r="K43" s="7">
        <f>[1]!الجدول1[[#This Row],[الوارد]]-[1]!الجدول1[[#This Row],[الصادر]]+[1]!الجدول1[[#This Row],[رصيد اول المده]]</f>
        <v>0</v>
      </c>
    </row>
    <row r="44" spans="1:11" ht="20.25">
      <c r="A44" s="8" t="str">
        <f>IF([1]!الجدول1[[#This Row],[اسم الماده]]&gt;0,A43+1,"")</f>
        <v/>
      </c>
      <c r="B44" s="9"/>
      <c r="C44" s="9"/>
      <c r="D44" s="9"/>
      <c r="E44" s="9"/>
      <c r="F44" s="9"/>
      <c r="G44" s="9"/>
      <c r="H44" s="10">
        <f>SUMIF([1]مشتريات!$E:$E,[1]!الجدول1[[#This Row],[اسم الماده]],[1]مشتريات!$G:$G)</f>
        <v>0</v>
      </c>
      <c r="I44" s="9">
        <f>SUMIF([1]مبيعات!$E$4:$E$53,[1]!الجدول1[[#This Row],[اسم الماده]],[1]مبيعات!$G$4:$G$53)</f>
        <v>0</v>
      </c>
      <c r="J44" s="10" t="str">
        <f>IF([1]!الجدول1[[#This Row],[الموجود بالمخزن]]&gt;0,[1]!الجدول1[[#This Row],[سعر الشراء]]*[1]!الجدول1[[#This Row],[الموجود بالمخزن]],"")</f>
        <v/>
      </c>
      <c r="K44" s="11">
        <f>[1]!الجدول1[[#This Row],[الوارد]]-[1]!الجدول1[[#This Row],[الصادر]]+[1]!الجدول1[[#This Row],[رصيد اول المده]]</f>
        <v>0</v>
      </c>
    </row>
    <row r="45" spans="1:11" ht="20.25">
      <c r="A45" s="4" t="str">
        <f>IF([1]!الجدول1[[#This Row],[اسم الماده]]&gt;0,A44+1,"")</f>
        <v/>
      </c>
      <c r="B45" s="5"/>
      <c r="C45" s="5"/>
      <c r="D45" s="5"/>
      <c r="E45" s="5"/>
      <c r="F45" s="5"/>
      <c r="G45" s="5"/>
      <c r="H45" s="6">
        <f>SUMIF([1]مشتريات!$E:$E,[1]!الجدول1[[#This Row],[اسم الماده]],[1]مشتريات!$G:$G)</f>
        <v>0</v>
      </c>
      <c r="I45" s="5">
        <f>SUMIF([1]مبيعات!$E$4:$E$53,[1]!الجدول1[[#This Row],[اسم الماده]],[1]مبيعات!$G$4:$G$53)</f>
        <v>0</v>
      </c>
      <c r="J45" s="6" t="str">
        <f>IF([1]!الجدول1[[#This Row],[الموجود بالمخزن]]&gt;0,[1]!الجدول1[[#This Row],[سعر الشراء]]*[1]!الجدول1[[#This Row],[الموجود بالمخزن]],"")</f>
        <v/>
      </c>
      <c r="K45" s="7">
        <f>[1]!الجدول1[[#This Row],[الوارد]]-[1]!الجدول1[[#This Row],[الصادر]]+[1]!الجدول1[[#This Row],[رصيد اول المده]]</f>
        <v>0</v>
      </c>
    </row>
    <row r="46" spans="1:11" ht="20.25">
      <c r="A46" s="8" t="str">
        <f>IF([1]!الجدول1[[#This Row],[اسم الماده]]&gt;0,A45+1,"")</f>
        <v/>
      </c>
      <c r="B46" s="9"/>
      <c r="C46" s="9"/>
      <c r="D46" s="9"/>
      <c r="E46" s="9"/>
      <c r="F46" s="9"/>
      <c r="G46" s="9"/>
      <c r="H46" s="10">
        <f>SUMIF([1]مشتريات!$E:$E,[1]!الجدول1[[#This Row],[اسم الماده]],[1]مشتريات!$G:$G)</f>
        <v>0</v>
      </c>
      <c r="I46" s="9">
        <f>SUMIF([1]مبيعات!$E$4:$E$53,[1]!الجدول1[[#This Row],[اسم الماده]],[1]مبيعات!$G$4:$G$53)</f>
        <v>0</v>
      </c>
      <c r="J46" s="10" t="str">
        <f>IF([1]!الجدول1[[#This Row],[الموجود بالمخزن]]&gt;0,[1]!الجدول1[[#This Row],[سعر الشراء]]*[1]!الجدول1[[#This Row],[الموجود بالمخزن]],"")</f>
        <v/>
      </c>
      <c r="K46" s="11">
        <f>[1]!الجدول1[[#This Row],[الوارد]]-[1]!الجدول1[[#This Row],[الصادر]]+[1]!الجدول1[[#This Row],[رصيد اول المده]]</f>
        <v>0</v>
      </c>
    </row>
    <row r="47" spans="1:11" ht="20.25">
      <c r="A47" s="4" t="str">
        <f>IF([1]!الجدول1[[#This Row],[اسم الماده]]&gt;0,A46+1,"")</f>
        <v/>
      </c>
      <c r="B47" s="5"/>
      <c r="C47" s="5"/>
      <c r="D47" s="5"/>
      <c r="E47" s="5"/>
      <c r="F47" s="5"/>
      <c r="G47" s="5"/>
      <c r="H47" s="6">
        <f>SUMIF([1]مشتريات!$E:$E,[1]!الجدول1[[#This Row],[اسم الماده]],[1]مشتريات!$G:$G)</f>
        <v>0</v>
      </c>
      <c r="I47" s="5">
        <f>SUMIF([1]مبيعات!$E$4:$E$53,[1]!الجدول1[[#This Row],[اسم الماده]],[1]مبيعات!$G$4:$G$53)</f>
        <v>0</v>
      </c>
      <c r="J47" s="6" t="str">
        <f>IF([1]!الجدول1[[#This Row],[الموجود بالمخزن]]&gt;0,[1]!الجدول1[[#This Row],[سعر الشراء]]*[1]!الجدول1[[#This Row],[الموجود بالمخزن]],"")</f>
        <v/>
      </c>
      <c r="K47" s="7">
        <f>[1]!الجدول1[[#This Row],[الوارد]]-[1]!الجدول1[[#This Row],[الصادر]]+[1]!الجدول1[[#This Row],[رصيد اول المده]]</f>
        <v>0</v>
      </c>
    </row>
    <row r="48" spans="1:11" ht="20.25">
      <c r="A48" s="8" t="str">
        <f>IF([1]!الجدول1[[#This Row],[اسم الماده]]&gt;0,A47+1,"")</f>
        <v/>
      </c>
      <c r="B48" s="9"/>
      <c r="C48" s="9"/>
      <c r="D48" s="9"/>
      <c r="E48" s="9"/>
      <c r="F48" s="9"/>
      <c r="G48" s="9"/>
      <c r="H48" s="10">
        <f>SUMIF([1]مشتريات!$E:$E,[1]!الجدول1[[#This Row],[اسم الماده]],[1]مشتريات!$G:$G)</f>
        <v>0</v>
      </c>
      <c r="I48" s="9">
        <f>SUMIF([1]مبيعات!$E$4:$E$53,[1]!الجدول1[[#This Row],[اسم الماده]],[1]مبيعات!$G$4:$G$53)</f>
        <v>0</v>
      </c>
      <c r="J48" s="10" t="str">
        <f>IF([1]!الجدول1[[#This Row],[الموجود بالمخزن]]&gt;0,[1]!الجدول1[[#This Row],[سعر الشراء]]*[1]!الجدول1[[#This Row],[الموجود بالمخزن]],"")</f>
        <v/>
      </c>
      <c r="K48" s="11">
        <f>[1]!الجدول1[[#This Row],[الوارد]]-[1]!الجدول1[[#This Row],[الصادر]]+[1]!الجدول1[[#This Row],[رصيد اول المده]]</f>
        <v>0</v>
      </c>
    </row>
    <row r="49" spans="1:11" ht="20.25">
      <c r="A49" s="4" t="str">
        <f>IF([1]!الجدول1[[#This Row],[اسم الماده]]&gt;0,A48+1,"")</f>
        <v/>
      </c>
      <c r="B49" s="5"/>
      <c r="C49" s="5"/>
      <c r="D49" s="5"/>
      <c r="E49" s="5"/>
      <c r="F49" s="5"/>
      <c r="G49" s="5"/>
      <c r="H49" s="6">
        <f>SUMIF([1]مشتريات!$E:$E,[1]!الجدول1[[#This Row],[اسم الماده]],[1]مشتريات!$G:$G)</f>
        <v>0</v>
      </c>
      <c r="I49" s="5">
        <f>SUMIF([1]مبيعات!$E$4:$E$53,[1]!الجدول1[[#This Row],[اسم الماده]],[1]مبيعات!$G$4:$G$53)</f>
        <v>0</v>
      </c>
      <c r="J49" s="6" t="str">
        <f>IF([1]!الجدول1[[#This Row],[الموجود بالمخزن]]&gt;0,[1]!الجدول1[[#This Row],[سعر الشراء]]*[1]!الجدول1[[#This Row],[الموجود بالمخزن]],"")</f>
        <v/>
      </c>
      <c r="K49" s="7">
        <f>[1]!الجدول1[[#This Row],[الوارد]]-[1]!الجدول1[[#This Row],[الصادر]]+[1]!الجدول1[[#This Row],[رصيد اول المده]]</f>
        <v>0</v>
      </c>
    </row>
    <row r="50" spans="1:11" ht="20.25">
      <c r="A50" s="8" t="str">
        <f>IF([1]!الجدول1[[#This Row],[اسم الماده]]&gt;0,A49+1,"")</f>
        <v/>
      </c>
      <c r="B50" s="9"/>
      <c r="C50" s="9"/>
      <c r="D50" s="9"/>
      <c r="E50" s="9"/>
      <c r="F50" s="9"/>
      <c r="G50" s="9"/>
      <c r="H50" s="10">
        <f>SUMIF([1]مشتريات!$E:$E,[1]!الجدول1[[#This Row],[اسم الماده]],[1]مشتريات!$G:$G)</f>
        <v>0</v>
      </c>
      <c r="I50" s="9">
        <f>SUMIF([1]مبيعات!$E$4:$E$53,[1]!الجدول1[[#This Row],[اسم الماده]],[1]مبيعات!$G$4:$G$53)</f>
        <v>0</v>
      </c>
      <c r="J50" s="10" t="str">
        <f>IF([1]!الجدول1[[#This Row],[الموجود بالمخزن]]&gt;0,[1]!الجدول1[[#This Row],[سعر الشراء]]*[1]!الجدول1[[#This Row],[الموجود بالمخزن]],"")</f>
        <v/>
      </c>
      <c r="K50" s="11">
        <f>[1]!الجدول1[[#This Row],[الوارد]]-[1]!الجدول1[[#This Row],[الصادر]]+[1]!الجدول1[[#This Row],[رصيد اول المده]]</f>
        <v>0</v>
      </c>
    </row>
    <row r="51" spans="1:11" ht="20.25">
      <c r="A51" s="4" t="str">
        <f>IF([1]!الجدول1[[#This Row],[اسم الماده]]&gt;0,A50+1,"")</f>
        <v/>
      </c>
      <c r="B51" s="5"/>
      <c r="C51" s="5"/>
      <c r="D51" s="5"/>
      <c r="E51" s="5"/>
      <c r="F51" s="5"/>
      <c r="G51" s="5"/>
      <c r="H51" s="6">
        <f>SUMIF([1]مشتريات!$E:$E,[1]!الجدول1[[#This Row],[اسم الماده]],[1]مشتريات!$G:$G)</f>
        <v>0</v>
      </c>
      <c r="I51" s="5">
        <f>SUMIF([1]مبيعات!$E$4:$E$53,[1]!الجدول1[[#This Row],[اسم الماده]],[1]مبيعات!$G$4:$G$53)</f>
        <v>0</v>
      </c>
      <c r="J51" s="6" t="str">
        <f>IF([1]!الجدول1[[#This Row],[الموجود بالمخزن]]&gt;0,[1]!الجدول1[[#This Row],[سعر الشراء]]*[1]!الجدول1[[#This Row],[الموجود بالمخزن]],"")</f>
        <v/>
      </c>
      <c r="K51" s="7">
        <f>[1]!الجدول1[[#This Row],[الوارد]]-[1]!الجدول1[[#This Row],[الصادر]]+[1]!الجدول1[[#This Row],[رصيد اول المده]]</f>
        <v>0</v>
      </c>
    </row>
    <row r="52" spans="1:11" ht="20.25">
      <c r="A52" s="8" t="str">
        <f>IF([1]!الجدول1[[#This Row],[اسم الماده]]&gt;0,A51+1,"")</f>
        <v/>
      </c>
      <c r="B52" s="9"/>
      <c r="C52" s="9"/>
      <c r="D52" s="9"/>
      <c r="E52" s="9"/>
      <c r="F52" s="9"/>
      <c r="G52" s="9"/>
      <c r="H52" s="10">
        <f>SUMIF([1]مشتريات!$E:$E,[1]!الجدول1[[#This Row],[اسم الماده]],[1]مشتريات!$G:$G)</f>
        <v>0</v>
      </c>
      <c r="I52" s="9">
        <f>SUMIF([1]مبيعات!$E$4:$E$53,[1]!الجدول1[[#This Row],[اسم الماده]],[1]مبيعات!$G$4:$G$53)</f>
        <v>0</v>
      </c>
      <c r="J52" s="10" t="str">
        <f>IF([1]!الجدول1[[#This Row],[الموجود بالمخزن]]&gt;0,[1]!الجدول1[[#This Row],[سعر الشراء]]*[1]!الجدول1[[#This Row],[الموجود بالمخزن]],"")</f>
        <v/>
      </c>
      <c r="K52" s="11">
        <f>[1]!الجدول1[[#This Row],[الوارد]]-[1]!الجدول1[[#This Row],[الصادر]]+[1]!الجدول1[[#This Row],[رصيد اول المده]]</f>
        <v>0</v>
      </c>
    </row>
  </sheetData>
  <mergeCells count="1">
    <mergeCell ref="A1:K1"/>
  </mergeCells>
  <conditionalFormatting sqref="B3:B52">
    <cfRule type="duplicateValues" dxfId="0" priority="1"/>
  </conditionalFormatting>
  <dataValidations count="2">
    <dataValidation type="list" allowBlank="1" showInputMessage="1" showErrorMessage="1" sqref="C3:C52">
      <formula1>UNIT</formula1>
    </dataValidation>
    <dataValidation type="list" allowBlank="1" showInputMessage="1" showErrorMessage="1" sqref="D3:D52">
      <formula1>CAT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rightToLeft="1" workbookViewId="0">
      <selection activeCell="F6" sqref="F6"/>
    </sheetView>
  </sheetViews>
  <sheetFormatPr defaultRowHeight="14.25"/>
  <cols>
    <col min="1" max="13" width="20.625" customWidth="1"/>
  </cols>
  <sheetData>
    <row r="1" spans="1:13" ht="36" customHeight="1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3.25">
      <c r="A2" s="12" t="s">
        <v>27</v>
      </c>
      <c r="B2" s="13" t="s">
        <v>28</v>
      </c>
      <c r="C2" s="14" t="s">
        <v>29</v>
      </c>
      <c r="D2" s="14" t="s">
        <v>30</v>
      </c>
      <c r="E2" s="14" t="s">
        <v>0</v>
      </c>
      <c r="F2" s="14" t="s">
        <v>31</v>
      </c>
      <c r="G2" s="14" t="s">
        <v>2</v>
      </c>
      <c r="H2" s="14" t="s">
        <v>32</v>
      </c>
      <c r="I2" s="15" t="s">
        <v>5</v>
      </c>
      <c r="J2" s="16" t="s">
        <v>33</v>
      </c>
      <c r="K2" s="16" t="s">
        <v>34</v>
      </c>
      <c r="L2" s="16" t="s">
        <v>35</v>
      </c>
      <c r="M2" s="16" t="s">
        <v>36</v>
      </c>
    </row>
    <row r="3" spans="1:13" ht="20.25">
      <c r="A3" s="17">
        <f>IF(H3&gt;0,2001,"")</f>
        <v>2001</v>
      </c>
      <c r="B3" s="18">
        <v>43831</v>
      </c>
      <c r="C3" s="19"/>
      <c r="D3" s="19" t="s">
        <v>37</v>
      </c>
      <c r="E3" s="19">
        <f>IFERROR(INDEX(مواد!A3:A13,MATCH(مبيعات!F3,مواد!B3:B13,0)),"")</f>
        <v>109</v>
      </c>
      <c r="F3" s="19" t="s">
        <v>23</v>
      </c>
      <c r="G3" s="19" t="s">
        <v>11</v>
      </c>
      <c r="H3" s="19">
        <v>10</v>
      </c>
      <c r="I3" s="20" t="str">
        <f>IFERROR(INDEX([1]!الجدول1[سعر البيع],MATCH([1]مبيعات!E3,[1]!الجدول1[اسم الماده],0)),"")</f>
        <v/>
      </c>
      <c r="J3" s="19" t="str">
        <f>IFERROR(I3*H3,"")</f>
        <v/>
      </c>
      <c r="K3" s="19">
        <v>5001</v>
      </c>
      <c r="L3" s="19">
        <v>150</v>
      </c>
      <c r="M3" s="19" t="str">
        <f t="shared" ref="M3:M17" si="0">IFERROR(I3*H3-L3,"")</f>
        <v/>
      </c>
    </row>
    <row r="4" spans="1:13" ht="20.25">
      <c r="A4" s="17">
        <f>IF(H4&gt;0,A3+1,"")</f>
        <v>2002</v>
      </c>
      <c r="B4" s="18">
        <v>43832</v>
      </c>
      <c r="C4" s="19"/>
      <c r="D4" s="19" t="s">
        <v>38</v>
      </c>
      <c r="E4" s="19">
        <f>IFERROR(INDEX(مواد!A4:A14,MATCH(مبيعات!F4,مواد!B4:B14,0)),"")</f>
        <v>106</v>
      </c>
      <c r="F4" s="19" t="s">
        <v>19</v>
      </c>
      <c r="G4" s="19" t="s">
        <v>11</v>
      </c>
      <c r="H4" s="19">
        <v>10</v>
      </c>
      <c r="I4" s="20" t="str">
        <f>IFERROR(INDEX([1]!الجدول1[سعر البيع],MATCH([1]مبيعات!E4,[1]!الجدول1[اسم الماده],0)),"")</f>
        <v/>
      </c>
      <c r="J4" s="19" t="str">
        <f t="shared" ref="J4:J17" si="1">IFERROR(I4*H4,"")</f>
        <v/>
      </c>
      <c r="K4" s="19">
        <v>5002</v>
      </c>
      <c r="L4" s="19">
        <v>50</v>
      </c>
      <c r="M4" s="19" t="str">
        <f t="shared" si="0"/>
        <v/>
      </c>
    </row>
    <row r="5" spans="1:13" ht="20.25">
      <c r="A5" s="17">
        <f t="shared" ref="A5:A17" si="2">IF(H5&gt;0,A4+1,"")</f>
        <v>2003</v>
      </c>
      <c r="B5" s="18">
        <v>43833</v>
      </c>
      <c r="C5" s="19"/>
      <c r="D5" s="19" t="s">
        <v>38</v>
      </c>
      <c r="E5" s="19">
        <f>IFERROR(INDEX(مواد!A5:A15,MATCH(مبيعات!F5,مواد!B5:B15,0)),"")</f>
        <v>104</v>
      </c>
      <c r="F5" s="19" t="s">
        <v>15</v>
      </c>
      <c r="G5" s="19" t="s">
        <v>11</v>
      </c>
      <c r="H5" s="19">
        <v>5</v>
      </c>
      <c r="I5" s="20" t="str">
        <f>IFERROR(INDEX([1]!الجدول1[سعر البيع],MATCH([1]مبيعات!E5,[1]!الجدول1[اسم الماده],0)),"")</f>
        <v/>
      </c>
      <c r="J5" s="19" t="str">
        <f t="shared" si="1"/>
        <v/>
      </c>
      <c r="K5" s="19">
        <v>5003</v>
      </c>
      <c r="L5" s="19">
        <v>0</v>
      </c>
      <c r="M5" s="19" t="str">
        <f t="shared" si="0"/>
        <v/>
      </c>
    </row>
    <row r="6" spans="1:13" ht="20.25">
      <c r="A6" s="17">
        <f t="shared" si="2"/>
        <v>2004</v>
      </c>
      <c r="B6" s="18">
        <v>43834</v>
      </c>
      <c r="C6" s="19"/>
      <c r="D6" s="19" t="s">
        <v>38</v>
      </c>
      <c r="E6" s="19">
        <f>IFERROR(INDEX(مواد!A6:A16,MATCH(مبيعات!F6,مواد!B6:B16,0)),"")</f>
        <v>105</v>
      </c>
      <c r="F6" s="19" t="s">
        <v>16</v>
      </c>
      <c r="G6" s="19" t="s">
        <v>11</v>
      </c>
      <c r="H6" s="19">
        <v>5</v>
      </c>
      <c r="I6" s="20" t="str">
        <f>IFERROR(INDEX([1]!الجدول1[سعر البيع],MATCH([1]مبيعات!E6,[1]!الجدول1[اسم الماده],0)),"")</f>
        <v/>
      </c>
      <c r="J6" s="19" t="str">
        <f t="shared" si="1"/>
        <v/>
      </c>
      <c r="K6" s="19">
        <v>5004</v>
      </c>
      <c r="L6" s="19">
        <v>0</v>
      </c>
      <c r="M6" s="19" t="str">
        <f t="shared" si="0"/>
        <v/>
      </c>
    </row>
    <row r="7" spans="1:13" ht="20.25">
      <c r="A7" s="17">
        <f t="shared" si="2"/>
        <v>2005</v>
      </c>
      <c r="B7" s="18">
        <v>43835</v>
      </c>
      <c r="C7" s="19"/>
      <c r="D7" s="19" t="s">
        <v>39</v>
      </c>
      <c r="E7" s="19">
        <f>IFERROR(INDEX(مواد!A7:A17,MATCH(مبيعات!F7,مواد!B7:B17,0)),"")</f>
        <v>106</v>
      </c>
      <c r="F7" s="19" t="s">
        <v>19</v>
      </c>
      <c r="G7" s="19" t="s">
        <v>11</v>
      </c>
      <c r="H7" s="19">
        <v>50</v>
      </c>
      <c r="I7" s="20" t="str">
        <f>IFERROR(INDEX([1]!الجدول1[سعر البيع],MATCH([1]مبيعات!E7,[1]!الجدول1[اسم الماده],0)),"")</f>
        <v/>
      </c>
      <c r="J7" s="19" t="str">
        <f t="shared" si="1"/>
        <v/>
      </c>
      <c r="K7" s="19">
        <v>5005</v>
      </c>
      <c r="L7" s="19">
        <v>5000</v>
      </c>
      <c r="M7" s="19" t="str">
        <f t="shared" si="0"/>
        <v/>
      </c>
    </row>
    <row r="8" spans="1:13" ht="20.25">
      <c r="A8" s="17">
        <f t="shared" si="2"/>
        <v>2006</v>
      </c>
      <c r="B8" s="18">
        <v>43836</v>
      </c>
      <c r="C8" s="19"/>
      <c r="D8" s="19" t="s">
        <v>39</v>
      </c>
      <c r="E8" s="19">
        <f>IFERROR(INDEX(مواد!A8:A18,MATCH(مبيعات!F8,مواد!B8:B18,0)),"")</f>
        <v>107</v>
      </c>
      <c r="F8" s="19" t="s">
        <v>21</v>
      </c>
      <c r="G8" s="19" t="s">
        <v>11</v>
      </c>
      <c r="H8" s="19">
        <v>100</v>
      </c>
      <c r="I8" s="20" t="str">
        <f>IFERROR(INDEX([1]!الجدول1[سعر البيع],MATCH([1]مبيعات!E8,[1]!الجدول1[اسم الماده],0)),"")</f>
        <v/>
      </c>
      <c r="J8" s="19" t="str">
        <f t="shared" si="1"/>
        <v/>
      </c>
      <c r="K8" s="19">
        <v>5006</v>
      </c>
      <c r="L8" s="19">
        <v>5000</v>
      </c>
      <c r="M8" s="19" t="str">
        <f t="shared" si="0"/>
        <v/>
      </c>
    </row>
    <row r="9" spans="1:13" ht="20.25">
      <c r="A9" s="17">
        <f t="shared" si="2"/>
        <v>2007</v>
      </c>
      <c r="B9" s="18">
        <v>43837</v>
      </c>
      <c r="C9" s="19"/>
      <c r="D9" s="19" t="s">
        <v>38</v>
      </c>
      <c r="E9" s="19">
        <f>IFERROR(INDEX(مواد!A9:A19,MATCH(مبيعات!F9,مواد!B9:B19,0)),"")</f>
        <v>108</v>
      </c>
      <c r="F9" s="19" t="s">
        <v>22</v>
      </c>
      <c r="G9" s="19" t="s">
        <v>11</v>
      </c>
      <c r="H9" s="19">
        <v>50</v>
      </c>
      <c r="I9" s="20" t="str">
        <f>IFERROR(INDEX([1]!الجدول1[سعر البيع],MATCH([1]مبيعات!E9,[1]!الجدول1[اسم الماده],0)),"")</f>
        <v/>
      </c>
      <c r="J9" s="19" t="str">
        <f t="shared" si="1"/>
        <v/>
      </c>
      <c r="K9" s="19">
        <v>5007</v>
      </c>
      <c r="L9" s="19">
        <v>4950</v>
      </c>
      <c r="M9" s="19" t="str">
        <f t="shared" si="0"/>
        <v/>
      </c>
    </row>
    <row r="10" spans="1:13" ht="20.25">
      <c r="A10" s="17">
        <f t="shared" si="2"/>
        <v>2008</v>
      </c>
      <c r="B10" s="18">
        <v>43838</v>
      </c>
      <c r="C10" s="19"/>
      <c r="D10" s="19" t="s">
        <v>38</v>
      </c>
      <c r="E10" s="19">
        <f>IFERROR(INDEX(مواد!A10:A20,MATCH(مبيعات!F10,مواد!B10:B20,0)),"")</f>
        <v>108</v>
      </c>
      <c r="F10" s="19" t="s">
        <v>22</v>
      </c>
      <c r="G10" s="19" t="s">
        <v>11</v>
      </c>
      <c r="H10" s="19">
        <v>20</v>
      </c>
      <c r="I10" s="20" t="str">
        <f>IFERROR(INDEX([1]!الجدول1[سعر البيع],MATCH([1]مبيعات!E10,[1]!الجدول1[اسم الماده],0)),"")</f>
        <v/>
      </c>
      <c r="J10" s="19" t="str">
        <f t="shared" si="1"/>
        <v/>
      </c>
      <c r="K10" s="19">
        <v>5008</v>
      </c>
      <c r="L10" s="19">
        <v>4000</v>
      </c>
      <c r="M10" s="19" t="str">
        <f t="shared" si="0"/>
        <v/>
      </c>
    </row>
    <row r="11" spans="1:13" ht="20.25">
      <c r="A11" s="17">
        <v>2009</v>
      </c>
      <c r="B11" s="18">
        <v>43840</v>
      </c>
      <c r="C11" s="19"/>
      <c r="D11" s="19"/>
      <c r="E11" s="19" t="str">
        <f>IFERROR(INDEX(مواد!A11:A21,MATCH(مبيعات!F11,مواد!B11:B21,0)),"")</f>
        <v/>
      </c>
      <c r="F11" s="19"/>
      <c r="G11" s="19"/>
      <c r="H11" s="19"/>
      <c r="I11" s="20" t="str">
        <f>IFERROR(INDEX([1]!الجدول1[سعر البيع],MATCH([1]مبيعات!E11,[1]!الجدول1[اسم الماده],0)),"")</f>
        <v/>
      </c>
      <c r="J11" s="19" t="str">
        <f t="shared" si="1"/>
        <v/>
      </c>
      <c r="K11" s="19">
        <v>5009</v>
      </c>
      <c r="L11" s="19">
        <v>2000</v>
      </c>
      <c r="M11" s="19" t="str">
        <f t="shared" si="0"/>
        <v/>
      </c>
    </row>
    <row r="12" spans="1:13" ht="20.25">
      <c r="A12" s="17">
        <v>2010</v>
      </c>
      <c r="B12" s="18">
        <v>43841</v>
      </c>
      <c r="C12" s="19"/>
      <c r="D12" s="19"/>
      <c r="E12" s="19" t="str">
        <f>IFERROR(INDEX(مواد!A12:A22,MATCH(مبيعات!F12,مواد!B12:B22,0)),"")</f>
        <v/>
      </c>
      <c r="F12" s="19"/>
      <c r="G12" s="19"/>
      <c r="H12" s="19"/>
      <c r="I12" s="20" t="str">
        <f>IFERROR(INDEX([1]!الجدول1[سعر البيع],MATCH([1]مبيعات!E12,[1]!الجدول1[اسم الماده],0)),"")</f>
        <v/>
      </c>
      <c r="J12" s="19" t="str">
        <f t="shared" si="1"/>
        <v/>
      </c>
      <c r="K12" s="19">
        <v>5010</v>
      </c>
      <c r="L12" s="19">
        <v>6000</v>
      </c>
      <c r="M12" s="19" t="str">
        <f t="shared" si="0"/>
        <v/>
      </c>
    </row>
    <row r="13" spans="1:13" ht="20.25">
      <c r="A13" s="17">
        <v>2011</v>
      </c>
      <c r="B13" s="18">
        <v>43841</v>
      </c>
      <c r="C13" s="19"/>
      <c r="D13" s="19"/>
      <c r="E13" s="19" t="str">
        <f>IFERROR(INDEX(مواد!A13:A23,MATCH(مبيعات!F13,مواد!B13:B23,0)),"")</f>
        <v/>
      </c>
      <c r="F13" s="19"/>
      <c r="G13" s="19"/>
      <c r="H13" s="19"/>
      <c r="I13" s="20" t="str">
        <f>IFERROR(INDEX([1]!الجدول1[سعر البيع],MATCH([1]مبيعات!E13,[1]!الجدول1[اسم الماده],0)),"")</f>
        <v/>
      </c>
      <c r="J13" s="19" t="str">
        <f t="shared" si="1"/>
        <v/>
      </c>
      <c r="K13" s="19">
        <v>5011</v>
      </c>
      <c r="L13" s="19">
        <v>5000</v>
      </c>
      <c r="M13" s="19" t="str">
        <f t="shared" si="0"/>
        <v/>
      </c>
    </row>
    <row r="14" spans="1:13" ht="20.25">
      <c r="A14" s="17">
        <v>2012</v>
      </c>
      <c r="B14" s="18">
        <v>43842</v>
      </c>
      <c r="C14" s="19"/>
      <c r="D14" s="19"/>
      <c r="E14" s="19" t="str">
        <f>IFERROR(INDEX(مواد!A14:A24,MATCH(مبيعات!F14,مواد!B14:B24,0)),"")</f>
        <v/>
      </c>
      <c r="F14" s="19"/>
      <c r="G14" s="19"/>
      <c r="H14" s="19"/>
      <c r="I14" s="20" t="str">
        <f>IFERROR(INDEX([1]!الجدول1[سعر البيع],MATCH([1]مبيعات!E14,[1]!الجدول1[اسم الماده],0)),"")</f>
        <v/>
      </c>
      <c r="J14" s="19" t="str">
        <f t="shared" si="1"/>
        <v/>
      </c>
      <c r="K14" s="19">
        <v>5012</v>
      </c>
      <c r="L14" s="19">
        <v>550</v>
      </c>
      <c r="M14" s="19" t="str">
        <f t="shared" si="0"/>
        <v/>
      </c>
    </row>
    <row r="15" spans="1:13" ht="20.25">
      <c r="A15" s="17">
        <v>2012</v>
      </c>
      <c r="B15" s="18">
        <v>43842</v>
      </c>
      <c r="C15" s="19"/>
      <c r="D15" s="19"/>
      <c r="E15" s="19" t="str">
        <f>IFERROR(INDEX(مواد!A15:A25,MATCH(مبيعات!F15,مواد!B15:B25,0)),"")</f>
        <v/>
      </c>
      <c r="F15" s="19"/>
      <c r="G15" s="19"/>
      <c r="H15" s="19"/>
      <c r="I15" s="20" t="str">
        <f>IFERROR(INDEX([1]!الجدول1[سعر البيع],MATCH([1]مبيعات!E15,[1]!الجدول1[اسم الماده],0)),"")</f>
        <v/>
      </c>
      <c r="J15" s="19" t="str">
        <f t="shared" si="1"/>
        <v/>
      </c>
      <c r="K15" s="19">
        <v>0</v>
      </c>
      <c r="L15" s="19">
        <v>0</v>
      </c>
      <c r="M15" s="19" t="str">
        <f t="shared" si="0"/>
        <v/>
      </c>
    </row>
    <row r="16" spans="1:13" ht="20.25">
      <c r="A16" s="17" t="str">
        <f t="shared" si="2"/>
        <v/>
      </c>
      <c r="B16" s="18"/>
      <c r="C16" s="19"/>
      <c r="D16" s="19"/>
      <c r="E16" s="19" t="str">
        <f>IFERROR(INDEX(مواد!A16:A26,MATCH(مبيعات!F16,مواد!B16:B26,0)),"")</f>
        <v/>
      </c>
      <c r="F16" s="19"/>
      <c r="G16" s="19"/>
      <c r="H16" s="19"/>
      <c r="I16" s="20" t="str">
        <f>IFERROR(INDEX([1]!الجدول1[سعر البيع],MATCH([1]مبيعات!E16,[1]!الجدول1[اسم الماده],0)),"")</f>
        <v/>
      </c>
      <c r="J16" s="19" t="str">
        <f t="shared" si="1"/>
        <v/>
      </c>
      <c r="K16" s="19"/>
      <c r="L16" s="19"/>
      <c r="M16" s="19" t="str">
        <f t="shared" si="0"/>
        <v/>
      </c>
    </row>
    <row r="17" spans="1:13" ht="20.25">
      <c r="A17" s="17" t="str">
        <f t="shared" si="2"/>
        <v/>
      </c>
      <c r="B17" s="18"/>
      <c r="C17" s="19" t="str">
        <f>IFERROR(INDEX([1]!الجدول911[كود العميل],MATCH([1]مبيعات!D17,[1]!الجدول911[اسم العميل],0)),"")</f>
        <v/>
      </c>
      <c r="D17" s="19"/>
      <c r="E17" s="19"/>
      <c r="F17" s="19"/>
      <c r="G17" s="19"/>
      <c r="H17" s="19"/>
      <c r="I17" s="20" t="str">
        <f>IFERROR(INDEX([1]!الجدول1[سعر البيع],MATCH([1]مبيعات!E17,[1]!الجدول1[اسم الماده],0)),"")</f>
        <v/>
      </c>
      <c r="J17" s="19" t="str">
        <f t="shared" si="1"/>
        <v/>
      </c>
      <c r="K17" s="19"/>
      <c r="L17" s="19"/>
      <c r="M17" s="19" t="str">
        <f t="shared" si="0"/>
        <v/>
      </c>
    </row>
  </sheetData>
  <mergeCells count="1">
    <mergeCell ref="A1:M1"/>
  </mergeCells>
  <dataValidations count="2">
    <dataValidation type="list" allowBlank="1" showInputMessage="1" showErrorMessage="1" sqref="D17:E17">
      <formula1>cust</formula1>
    </dataValidation>
    <dataValidation type="list" allowBlank="1" showInputMessage="1" showErrorMessage="1" sqref="F3:F17">
      <formula1>pro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4"/>
  <sheetViews>
    <sheetView rightToLeft="1" tabSelected="1" workbookViewId="0">
      <selection activeCell="B5" sqref="B5"/>
    </sheetView>
  </sheetViews>
  <sheetFormatPr defaultRowHeight="14.25"/>
  <cols>
    <col min="1" max="4" width="15.625" customWidth="1"/>
    <col min="5" max="5" width="20.875" bestFit="1" customWidth="1"/>
    <col min="6" max="6" width="15.625" customWidth="1"/>
  </cols>
  <sheetData>
    <row r="1" spans="1:6">
      <c r="A1" s="28" t="s">
        <v>42</v>
      </c>
      <c r="B1" s="28"/>
      <c r="C1" s="28"/>
      <c r="D1" s="28"/>
      <c r="E1" s="28"/>
    </row>
    <row r="2" spans="1:6">
      <c r="A2" s="28"/>
      <c r="B2" s="28"/>
      <c r="C2" s="28"/>
      <c r="D2" s="28"/>
      <c r="E2" s="28"/>
    </row>
    <row r="3" spans="1:6" ht="23.25">
      <c r="A3" s="25" t="s">
        <v>28</v>
      </c>
      <c r="B3" s="25" t="s">
        <v>0</v>
      </c>
      <c r="C3" s="25" t="s">
        <v>1</v>
      </c>
      <c r="D3" s="25" t="s">
        <v>2</v>
      </c>
      <c r="E3" s="25" t="s">
        <v>40</v>
      </c>
      <c r="F3" s="25" t="s">
        <v>41</v>
      </c>
    </row>
    <row r="4" spans="1:6" ht="23.25">
      <c r="A4" s="27">
        <v>43831</v>
      </c>
      <c r="B4" s="26">
        <f>IFERROR(INDEX(مواد!A3:A13,MATCH(بياره!C4,مواد!B3:B13,0)),"")</f>
        <v>107</v>
      </c>
      <c r="C4" s="26" t="s">
        <v>21</v>
      </c>
      <c r="D4" s="26" t="s">
        <v>11</v>
      </c>
      <c r="E4" s="26">
        <v>10</v>
      </c>
      <c r="F4" s="26"/>
    </row>
    <row r="5" spans="1:6" ht="23.25">
      <c r="A5" s="27">
        <v>43832</v>
      </c>
      <c r="B5" s="26">
        <f>IFERROR(INDEX(مواد!A4:A14,MATCH(بياره!C5,مواد!B4:B14,0)),"")</f>
        <v>108</v>
      </c>
      <c r="C5" s="26" t="s">
        <v>22</v>
      </c>
      <c r="D5" s="26" t="s">
        <v>11</v>
      </c>
      <c r="E5" s="26">
        <v>5</v>
      </c>
      <c r="F5" s="26"/>
    </row>
    <row r="6" spans="1:6" ht="23.25">
      <c r="A6" s="27">
        <v>43833</v>
      </c>
      <c r="B6" s="26">
        <f>IFERROR(INDEX(مواد!A5:A15,MATCH(بياره!C6,مواد!B5:B15,0)),"")</f>
        <v>107</v>
      </c>
      <c r="C6" s="26" t="s">
        <v>21</v>
      </c>
      <c r="D6" s="26" t="s">
        <v>11</v>
      </c>
      <c r="E6" s="26">
        <v>4</v>
      </c>
      <c r="F6" s="26"/>
    </row>
    <row r="7" spans="1:6" ht="23.25">
      <c r="A7" s="26"/>
      <c r="B7" s="26" t="str">
        <f>IFERROR(INDEX(مواد!A6:A16,MATCH(بياره!C7,مواد!B6:B16,0)),"")</f>
        <v/>
      </c>
      <c r="C7" s="26"/>
      <c r="D7" s="26"/>
      <c r="E7" s="26"/>
      <c r="F7" s="26"/>
    </row>
    <row r="8" spans="1:6" ht="23.25">
      <c r="A8" s="26"/>
      <c r="B8" s="26" t="str">
        <f>IFERROR(INDEX(مواد!A7:A17,MATCH(بياره!C8,مواد!B7:B17,0)),"")</f>
        <v/>
      </c>
      <c r="C8" s="26"/>
      <c r="D8" s="26"/>
      <c r="E8" s="26"/>
      <c r="F8" s="26"/>
    </row>
    <row r="9" spans="1:6" ht="23.25">
      <c r="A9" s="26"/>
      <c r="B9" s="26" t="str">
        <f>IFERROR(INDEX(مواد!A8:A18,MATCH(بياره!C9,مواد!B8:B18,0)),"")</f>
        <v/>
      </c>
      <c r="C9" s="26"/>
      <c r="D9" s="26"/>
      <c r="E9" s="26"/>
      <c r="F9" s="26"/>
    </row>
    <row r="10" spans="1:6" ht="23.25">
      <c r="A10" s="26"/>
      <c r="B10" s="26" t="str">
        <f>IFERROR(INDEX(مواد!A9:A19,MATCH(بياره!C10,مواد!B9:B19,0)),"")</f>
        <v/>
      </c>
      <c r="C10" s="26"/>
      <c r="D10" s="26"/>
      <c r="E10" s="26"/>
      <c r="F10" s="26"/>
    </row>
    <row r="11" spans="1:6" ht="23.25">
      <c r="A11" s="26"/>
      <c r="B11" s="26" t="str">
        <f>IFERROR(INDEX(مواد!A10:A20,MATCH(بياره!C11,مواد!B10:B20,0)),"")</f>
        <v/>
      </c>
      <c r="C11" s="26"/>
      <c r="D11" s="26"/>
      <c r="E11" s="26"/>
      <c r="F11" s="26"/>
    </row>
    <row r="12" spans="1:6" ht="23.25">
      <c r="A12" s="26"/>
      <c r="B12" s="26" t="str">
        <f>IFERROR(INDEX(مواد!A11:A21,MATCH(بياره!C12,مواد!B11:B21,0)),"")</f>
        <v/>
      </c>
      <c r="C12" s="26"/>
      <c r="D12" s="26"/>
      <c r="E12" s="26"/>
      <c r="F12" s="26"/>
    </row>
    <row r="13" spans="1:6" ht="23.25">
      <c r="A13" s="26"/>
      <c r="B13" s="26" t="str">
        <f>IFERROR(INDEX(مواد!A12:A22,MATCH(بياره!C13,مواد!B12:B22,0)),"")</f>
        <v/>
      </c>
      <c r="C13" s="26"/>
      <c r="D13" s="26"/>
      <c r="E13" s="26"/>
      <c r="F13" s="26"/>
    </row>
    <row r="14" spans="1:6" ht="23.25">
      <c r="A14" s="26"/>
      <c r="B14" s="26" t="str">
        <f>IFERROR(INDEX(مواد!A13:A23,MATCH(بياره!C14,مواد!B13:B23,0)),"")</f>
        <v/>
      </c>
      <c r="C14" s="26"/>
      <c r="D14" s="26"/>
      <c r="E14" s="26"/>
      <c r="F14" s="26"/>
    </row>
  </sheetData>
  <mergeCells count="1">
    <mergeCell ref="A1:E2"/>
  </mergeCells>
  <dataValidations count="1">
    <dataValidation type="list" allowBlank="1" showInputMessage="1" showErrorMessage="1" sqref="C4:C19">
      <formula1>pro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مواد</vt:lpstr>
      <vt:lpstr>مبيعات</vt:lpstr>
      <vt:lpstr>بياره</vt:lpstr>
      <vt:lpstr>pro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2020-07-08T03:30:08Z</dcterms:modified>
</cp:coreProperties>
</file>