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-105" yWindow="-105" windowWidth="19425" windowHeight="10425"/>
  </bookViews>
  <sheets>
    <sheet name="التقويم" sheetId="2" r:id="rId1"/>
    <sheet name="ورقة2" sheetId="10" r:id="rId2"/>
    <sheet name="code1" sheetId="1" state="hidden" r:id="rId3"/>
    <sheet name="ورقة1" sheetId="9" state="hidden" r:id="rId4"/>
  </sheets>
  <definedNames>
    <definedName name="a">code1!$AG$3:$AR$3</definedName>
    <definedName name="b">code1!$AG$4:$AR$4</definedName>
    <definedName name="c_">code1!$AG$5:$AR$5</definedName>
    <definedName name="d">code1!$AG$6:$AR$6</definedName>
    <definedName name="DateMM">#REF!</definedName>
    <definedName name="e">code1!$AG$7:$AR$7</definedName>
    <definedName name="f">code1!$AG$8:$AR$8</definedName>
    <definedName name="g">code1!$AG$9:$AR$9</definedName>
    <definedName name="h">code1!$AG$10:$AR$10</definedName>
    <definedName name="_xlnm.Print_Area" localSheetId="0">التقويم!$A$1:$K$174</definedName>
    <definedName name="W_E">code1!$Y$2:$Y$31</definedName>
    <definedName name="الفهرس">#REF!</definedName>
    <definedName name="المميزات">#REF!</definedName>
    <definedName name="جمادى_الاولى">code1!$AK$3:$AK$10</definedName>
    <definedName name="جمادى_الثانية">code1!$AL$3:$AL$10</definedName>
    <definedName name="ذو_الحجة">code1!$AR$3:$AR$10</definedName>
    <definedName name="ذو_القعدة">code1!$AQ$3:$AQ$10</definedName>
    <definedName name="ربيع_الاول">code1!$AI$3:$AI$10</definedName>
    <definedName name="ربيع_الثاني">code1!$AJ$3:$AJ$10</definedName>
    <definedName name="رجب">code1!$AM$3:$AM$10</definedName>
    <definedName name="رمضان">code1!$AO$3:$AO$10</definedName>
    <definedName name="شعبان">code1!$AN$3:$AN$10</definedName>
    <definedName name="شوال">code1!$AP$3:$AP$10</definedName>
    <definedName name="صفر">code1!$AH$3:$AH$10</definedName>
    <definedName name="محرم">code1!$AG$3:$AG$10</definedName>
    <definedName name="مصادر">#REF!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O2" i="2" l="1"/>
  <c r="P2" i="2" l="1"/>
  <c r="M2" i="2" l="1"/>
  <c r="D5" i="9" l="1"/>
  <c r="D6" i="9" s="1"/>
  <c r="D4" i="9"/>
  <c r="AR13" i="1"/>
  <c r="AR12" i="1"/>
  <c r="A2" i="1"/>
  <c r="Q2" i="1" s="1"/>
  <c r="R2" i="1" s="1"/>
  <c r="Q32" i="1" l="1"/>
  <c r="Q33" i="1" s="1"/>
  <c r="Q272" i="1"/>
  <c r="Q273" i="1" s="1"/>
  <c r="Q152" i="1"/>
  <c r="Q153" i="1" s="1"/>
  <c r="Q3" i="1"/>
  <c r="R3" i="1" s="1"/>
  <c r="AB3" i="1" s="1"/>
  <c r="Z2" i="1"/>
  <c r="AB2" i="1"/>
  <c r="S2" i="1"/>
  <c r="Q242" i="1"/>
  <c r="Q182" i="1"/>
  <c r="Q302" i="1"/>
  <c r="Q122" i="1"/>
  <c r="Q62" i="1"/>
  <c r="Q212" i="1"/>
  <c r="Q92" i="1"/>
  <c r="Q332" i="1"/>
  <c r="D7" i="9"/>
  <c r="R32" i="1" l="1"/>
  <c r="AB32" i="1" s="1"/>
  <c r="R152" i="1"/>
  <c r="Z152" i="1" s="1"/>
  <c r="R272" i="1"/>
  <c r="Z272" i="1" s="1"/>
  <c r="Q4" i="1"/>
  <c r="R4" i="1" s="1"/>
  <c r="AB4" i="1" s="1"/>
  <c r="Q333" i="1"/>
  <c r="R332" i="1"/>
  <c r="Z332" i="1" s="1"/>
  <c r="R122" i="1"/>
  <c r="Z122" i="1" s="1"/>
  <c r="Q123" i="1"/>
  <c r="V2" i="1"/>
  <c r="Y2" i="1" s="1"/>
  <c r="S3" i="1"/>
  <c r="Q93" i="1"/>
  <c r="R92" i="1"/>
  <c r="Z92" i="1" s="1"/>
  <c r="R302" i="1"/>
  <c r="Z302" i="1" s="1"/>
  <c r="Q303" i="1"/>
  <c r="Z3" i="1"/>
  <c r="D9" i="9"/>
  <c r="D8" i="9"/>
  <c r="Q213" i="1"/>
  <c r="R212" i="1"/>
  <c r="Z212" i="1" s="1"/>
  <c r="Q183" i="1"/>
  <c r="R182" i="1"/>
  <c r="Z182" i="1" s="1"/>
  <c r="Q154" i="1"/>
  <c r="R153" i="1"/>
  <c r="AB153" i="1" s="1"/>
  <c r="R33" i="1"/>
  <c r="AB33" i="1" s="1"/>
  <c r="Q34" i="1"/>
  <c r="AA2" i="1"/>
  <c r="AC2" i="1"/>
  <c r="U2" i="1"/>
  <c r="X2" i="1"/>
  <c r="AD2" i="1"/>
  <c r="T2" i="1"/>
  <c r="Q274" i="1"/>
  <c r="R273" i="1"/>
  <c r="AB273" i="1" s="1"/>
  <c r="Q63" i="1"/>
  <c r="R62" i="1"/>
  <c r="Z62" i="1" s="1"/>
  <c r="R242" i="1"/>
  <c r="Z242" i="1" s="1"/>
  <c r="Q243" i="1"/>
  <c r="W2" i="1"/>
  <c r="Z32" i="1" l="1"/>
  <c r="AG3" i="1"/>
  <c r="AB272" i="1"/>
  <c r="AB152" i="1"/>
  <c r="S4" i="1"/>
  <c r="V4" i="1" s="1"/>
  <c r="Q5" i="1"/>
  <c r="Q6" i="1" s="1"/>
  <c r="Z4" i="1"/>
  <c r="Z33" i="1"/>
  <c r="R243" i="1"/>
  <c r="AB243" i="1" s="1"/>
  <c r="Q244" i="1"/>
  <c r="R183" i="1"/>
  <c r="AB183" i="1" s="1"/>
  <c r="Q184" i="1"/>
  <c r="Q214" i="1"/>
  <c r="R213" i="1"/>
  <c r="AB213" i="1" s="1"/>
  <c r="R303" i="1"/>
  <c r="AB303" i="1" s="1"/>
  <c r="Q304" i="1"/>
  <c r="Q94" i="1"/>
  <c r="R93" i="1"/>
  <c r="AB93" i="1" s="1"/>
  <c r="AB242" i="1"/>
  <c r="R63" i="1"/>
  <c r="AB63" i="1" s="1"/>
  <c r="Q64" i="1"/>
  <c r="R274" i="1"/>
  <c r="AB274" i="1" s="1"/>
  <c r="Q275" i="1"/>
  <c r="AB62" i="1"/>
  <c r="Z273" i="1"/>
  <c r="R34" i="1"/>
  <c r="AB34" i="1" s="1"/>
  <c r="Q35" i="1"/>
  <c r="Z153" i="1"/>
  <c r="R154" i="1"/>
  <c r="AB154" i="1" s="1"/>
  <c r="Q155" i="1"/>
  <c r="AB212" i="1"/>
  <c r="D10" i="9"/>
  <c r="D11" i="9"/>
  <c r="AB302" i="1"/>
  <c r="AB92" i="1"/>
  <c r="X3" i="1"/>
  <c r="T3" i="1"/>
  <c r="AD3" i="1"/>
  <c r="AA3" i="1"/>
  <c r="AC3" i="1"/>
  <c r="U3" i="1"/>
  <c r="W3" i="1"/>
  <c r="V3" i="1"/>
  <c r="Y3" i="1" s="1"/>
  <c r="R123" i="1"/>
  <c r="AB123" i="1" s="1"/>
  <c r="Q124" i="1"/>
  <c r="AB332" i="1"/>
  <c r="Q334" i="1"/>
  <c r="R333" i="1"/>
  <c r="AB333" i="1" s="1"/>
  <c r="P2" i="1"/>
  <c r="AB182" i="1"/>
  <c r="AB122" i="1"/>
  <c r="R5" i="1" l="1"/>
  <c r="AB5" i="1" s="1"/>
  <c r="AC4" i="1"/>
  <c r="X4" i="1"/>
  <c r="AA4" i="1"/>
  <c r="U4" i="1"/>
  <c r="T4" i="1"/>
  <c r="S5" i="1"/>
  <c r="T5" i="1" s="1"/>
  <c r="W4" i="1"/>
  <c r="AD4" i="1"/>
  <c r="Z183" i="1"/>
  <c r="Z213" i="1"/>
  <c r="Z303" i="1"/>
  <c r="P3" i="1"/>
  <c r="Z333" i="1"/>
  <c r="Z274" i="1"/>
  <c r="Z123" i="1"/>
  <c r="Z154" i="1"/>
  <c r="R334" i="1"/>
  <c r="AB334" i="1" s="1"/>
  <c r="Q335" i="1"/>
  <c r="Z34" i="1"/>
  <c r="Z63" i="1"/>
  <c r="Z93" i="1"/>
  <c r="Q305" i="1"/>
  <c r="R304" i="1"/>
  <c r="AB304" i="1" s="1"/>
  <c r="R184" i="1"/>
  <c r="AB184" i="1" s="1"/>
  <c r="Q185" i="1"/>
  <c r="Q245" i="1"/>
  <c r="R244" i="1"/>
  <c r="AB244" i="1" s="1"/>
  <c r="Z243" i="1"/>
  <c r="D13" i="9"/>
  <c r="D12" i="9"/>
  <c r="R35" i="1"/>
  <c r="AB35" i="1" s="1"/>
  <c r="Q36" i="1"/>
  <c r="Y4" i="1"/>
  <c r="R155" i="1"/>
  <c r="AB155" i="1" s="1"/>
  <c r="Q156" i="1"/>
  <c r="R6" i="1"/>
  <c r="AB6" i="1" s="1"/>
  <c r="Q7" i="1"/>
  <c r="R275" i="1"/>
  <c r="AB275" i="1" s="1"/>
  <c r="Q276" i="1"/>
  <c r="R64" i="1"/>
  <c r="AB64" i="1" s="1"/>
  <c r="Q65" i="1"/>
  <c r="R94" i="1"/>
  <c r="AB94" i="1" s="1"/>
  <c r="Q95" i="1"/>
  <c r="Q125" i="1"/>
  <c r="R124" i="1"/>
  <c r="AB124" i="1" s="1"/>
  <c r="Q215" i="1"/>
  <c r="R214" i="1"/>
  <c r="AB214" i="1" s="1"/>
  <c r="AD5" i="1" l="1"/>
  <c r="Z5" i="1"/>
  <c r="W5" i="1"/>
  <c r="P4" i="1"/>
  <c r="U5" i="1"/>
  <c r="X5" i="1"/>
  <c r="S6" i="1"/>
  <c r="S7" i="1" s="1"/>
  <c r="W7" i="1" s="1"/>
  <c r="AC5" i="1"/>
  <c r="AA5" i="1"/>
  <c r="V5" i="1"/>
  <c r="Y5" i="1" s="1"/>
  <c r="Z64" i="1"/>
  <c r="Z244" i="1"/>
  <c r="Z155" i="1"/>
  <c r="Z334" i="1"/>
  <c r="Z214" i="1"/>
  <c r="Z184" i="1"/>
  <c r="R95" i="1"/>
  <c r="AB95" i="1" s="1"/>
  <c r="Q96" i="1"/>
  <c r="Q8" i="1"/>
  <c r="R7" i="1"/>
  <c r="AB7" i="1" s="1"/>
  <c r="Z304" i="1"/>
  <c r="Q126" i="1"/>
  <c r="R125" i="1"/>
  <c r="AB125" i="1" s="1"/>
  <c r="Q66" i="1"/>
  <c r="R65" i="1"/>
  <c r="AB65" i="1" s="1"/>
  <c r="Z275" i="1"/>
  <c r="R215" i="1"/>
  <c r="AB215" i="1" s="1"/>
  <c r="Q216" i="1"/>
  <c r="Z124" i="1"/>
  <c r="Z94" i="1"/>
  <c r="Q277" i="1"/>
  <c r="R276" i="1"/>
  <c r="AB276" i="1" s="1"/>
  <c r="Z6" i="1"/>
  <c r="R156" i="1"/>
  <c r="AB156" i="1" s="1"/>
  <c r="Q157" i="1"/>
  <c r="Q306" i="1"/>
  <c r="R305" i="1"/>
  <c r="AB305" i="1" s="1"/>
  <c r="Q37" i="1"/>
  <c r="R36" i="1"/>
  <c r="AB36" i="1" s="1"/>
  <c r="Z35" i="1"/>
  <c r="D14" i="9"/>
  <c r="D15" i="9"/>
  <c r="Q246" i="1"/>
  <c r="R245" i="1"/>
  <c r="AB245" i="1" s="1"/>
  <c r="Q186" i="1"/>
  <c r="R185" i="1"/>
  <c r="AB185" i="1" s="1"/>
  <c r="R335" i="1"/>
  <c r="AB335" i="1" s="1"/>
  <c r="Q336" i="1"/>
  <c r="V6" i="1" l="1"/>
  <c r="Y6" i="1" s="1"/>
  <c r="X6" i="1"/>
  <c r="AD6" i="1"/>
  <c r="AA6" i="1"/>
  <c r="U6" i="1"/>
  <c r="W6" i="1"/>
  <c r="T6" i="1"/>
  <c r="AC6" i="1"/>
  <c r="Z65" i="1"/>
  <c r="Z305" i="1"/>
  <c r="V7" i="1"/>
  <c r="Q247" i="1"/>
  <c r="R246" i="1"/>
  <c r="AB246" i="1" s="1"/>
  <c r="Z335" i="1"/>
  <c r="Z185" i="1"/>
  <c r="R186" i="1"/>
  <c r="AB186" i="1" s="1"/>
  <c r="Q187" i="1"/>
  <c r="Q158" i="1"/>
  <c r="R157" i="1"/>
  <c r="AB157" i="1" s="1"/>
  <c r="Z215" i="1"/>
  <c r="R66" i="1"/>
  <c r="AB66" i="1" s="1"/>
  <c r="Q67" i="1"/>
  <c r="P5" i="1"/>
  <c r="Q337" i="1"/>
  <c r="R336" i="1"/>
  <c r="AB336" i="1" s="1"/>
  <c r="Q38" i="1"/>
  <c r="R37" i="1"/>
  <c r="AB37" i="1" s="1"/>
  <c r="R277" i="1"/>
  <c r="AB277" i="1" s="1"/>
  <c r="Q278" i="1"/>
  <c r="R216" i="1"/>
  <c r="AB216" i="1" s="1"/>
  <c r="Q217" i="1"/>
  <c r="R126" i="1"/>
  <c r="AB126" i="1" s="1"/>
  <c r="Q127" i="1"/>
  <c r="S8" i="1"/>
  <c r="V8" i="1" s="1"/>
  <c r="R8" i="1"/>
  <c r="AB8" i="1" s="1"/>
  <c r="Q9" i="1"/>
  <c r="Q97" i="1"/>
  <c r="R96" i="1"/>
  <c r="AB96" i="1" s="1"/>
  <c r="Z245" i="1"/>
  <c r="Z36" i="1"/>
  <c r="R306" i="1"/>
  <c r="AB306" i="1" s="1"/>
  <c r="Q307" i="1"/>
  <c r="Z156" i="1"/>
  <c r="Z276" i="1"/>
  <c r="Z125" i="1"/>
  <c r="Z7" i="1"/>
  <c r="D19" i="9"/>
  <c r="D16" i="9"/>
  <c r="X7" i="1"/>
  <c r="T7" i="1"/>
  <c r="AD7" i="1"/>
  <c r="AC7" i="1"/>
  <c r="U7" i="1"/>
  <c r="AA7" i="1"/>
  <c r="Z95" i="1"/>
  <c r="P6" i="1" l="1"/>
  <c r="Y7" i="1"/>
  <c r="P7" i="1" s="1"/>
  <c r="Z186" i="1"/>
  <c r="Z277" i="1"/>
  <c r="Z157" i="1"/>
  <c r="D20" i="9"/>
  <c r="D21" i="9"/>
  <c r="Z306" i="1"/>
  <c r="AC8" i="1"/>
  <c r="U8" i="1"/>
  <c r="AA8" i="1"/>
  <c r="X8" i="1"/>
  <c r="T8" i="1"/>
  <c r="AD8" i="1"/>
  <c r="R307" i="1"/>
  <c r="AB307" i="1" s="1"/>
  <c r="Q308" i="1"/>
  <c r="W8" i="1"/>
  <c r="R127" i="1"/>
  <c r="AB127" i="1" s="1"/>
  <c r="Q128" i="1"/>
  <c r="Z216" i="1"/>
  <c r="R278" i="1"/>
  <c r="AB278" i="1" s="1"/>
  <c r="Q279" i="1"/>
  <c r="Z37" i="1"/>
  <c r="Z246" i="1"/>
  <c r="Q218" i="1"/>
  <c r="R217" i="1"/>
  <c r="AB217" i="1" s="1"/>
  <c r="Q338" i="1"/>
  <c r="R337" i="1"/>
  <c r="AB337" i="1" s="1"/>
  <c r="R67" i="1"/>
  <c r="AB67" i="1" s="1"/>
  <c r="Q68" i="1"/>
  <c r="Q159" i="1"/>
  <c r="R158" i="1"/>
  <c r="AB158" i="1" s="1"/>
  <c r="R187" i="1"/>
  <c r="AB187" i="1" s="1"/>
  <c r="Q188" i="1"/>
  <c r="Z8" i="1"/>
  <c r="Z126" i="1"/>
  <c r="R247" i="1"/>
  <c r="AB247" i="1" s="1"/>
  <c r="Q248" i="1"/>
  <c r="Z96" i="1"/>
  <c r="Q98" i="1"/>
  <c r="R97" i="1"/>
  <c r="AB97" i="1" s="1"/>
  <c r="R9" i="1"/>
  <c r="AB9" i="1" s="1"/>
  <c r="Q10" i="1"/>
  <c r="S9" i="1"/>
  <c r="W9" i="1" s="1"/>
  <c r="R38" i="1"/>
  <c r="AB38" i="1" s="1"/>
  <c r="Q39" i="1"/>
  <c r="Z336" i="1"/>
  <c r="Z66" i="1"/>
  <c r="Y8" i="1" l="1"/>
  <c r="P8" i="1" s="1"/>
  <c r="Z307" i="1"/>
  <c r="Z127" i="1"/>
  <c r="Z67" i="1"/>
  <c r="Z337" i="1"/>
  <c r="V9" i="1"/>
  <c r="Z9" i="1"/>
  <c r="Z278" i="1"/>
  <c r="Z38" i="1"/>
  <c r="Z247" i="1"/>
  <c r="Q40" i="1"/>
  <c r="R39" i="1"/>
  <c r="AB39" i="1" s="1"/>
  <c r="R159" i="1"/>
  <c r="AB159" i="1" s="1"/>
  <c r="Q160" i="1"/>
  <c r="S10" i="1"/>
  <c r="W10" i="1" s="1"/>
  <c r="Q11" i="1"/>
  <c r="R10" i="1"/>
  <c r="AB10" i="1" s="1"/>
  <c r="Z97" i="1"/>
  <c r="Z158" i="1"/>
  <c r="R68" i="1"/>
  <c r="AB68" i="1" s="1"/>
  <c r="Q69" i="1"/>
  <c r="R338" i="1"/>
  <c r="AB338" i="1" s="1"/>
  <c r="Q339" i="1"/>
  <c r="R98" i="1"/>
  <c r="AB98" i="1" s="1"/>
  <c r="Q99" i="1"/>
  <c r="R188" i="1"/>
  <c r="AB188" i="1" s="1"/>
  <c r="Q189" i="1"/>
  <c r="AD9" i="1"/>
  <c r="X9" i="1"/>
  <c r="T9" i="1"/>
  <c r="AC9" i="1"/>
  <c r="U9" i="1"/>
  <c r="AA9" i="1"/>
  <c r="R248" i="1"/>
  <c r="AB248" i="1" s="1"/>
  <c r="Q249" i="1"/>
  <c r="Z187" i="1"/>
  <c r="Z217" i="1"/>
  <c r="R218" i="1"/>
  <c r="AB218" i="1" s="1"/>
  <c r="Q219" i="1"/>
  <c r="Q280" i="1"/>
  <c r="R279" i="1"/>
  <c r="AB279" i="1" s="1"/>
  <c r="Q129" i="1"/>
  <c r="R128" i="1"/>
  <c r="AB128" i="1" s="1"/>
  <c r="Q309" i="1"/>
  <c r="R308" i="1"/>
  <c r="AB308" i="1" s="1"/>
  <c r="D23" i="9"/>
  <c r="D22" i="9"/>
  <c r="Y9" i="1" l="1"/>
  <c r="P9" i="1" s="1"/>
  <c r="Z188" i="1"/>
  <c r="Z338" i="1"/>
  <c r="Z98" i="1"/>
  <c r="V10" i="1"/>
  <c r="Q130" i="1"/>
  <c r="R129" i="1"/>
  <c r="AB129" i="1" s="1"/>
  <c r="Q281" i="1"/>
  <c r="R280" i="1"/>
  <c r="AB280" i="1" s="1"/>
  <c r="Q190" i="1"/>
  <c r="R189" i="1"/>
  <c r="AB189" i="1" s="1"/>
  <c r="R339" i="1"/>
  <c r="AB339" i="1" s="1"/>
  <c r="Q340" i="1"/>
  <c r="Q70" i="1"/>
  <c r="R69" i="1"/>
  <c r="AB69" i="1" s="1"/>
  <c r="Z10" i="1"/>
  <c r="Z39" i="1"/>
  <c r="Q41" i="1"/>
  <c r="R40" i="1"/>
  <c r="AB40" i="1" s="1"/>
  <c r="R309" i="1"/>
  <c r="AB309" i="1" s="1"/>
  <c r="Q310" i="1"/>
  <c r="D24" i="9"/>
  <c r="D25" i="9"/>
  <c r="Z128" i="1"/>
  <c r="Z248" i="1"/>
  <c r="Q12" i="1"/>
  <c r="R11" i="1"/>
  <c r="AB11" i="1" s="1"/>
  <c r="S11" i="1"/>
  <c r="W11" i="1" s="1"/>
  <c r="Q161" i="1"/>
  <c r="R160" i="1"/>
  <c r="AB160" i="1" s="1"/>
  <c r="Z308" i="1"/>
  <c r="Z279" i="1"/>
  <c r="R219" i="1"/>
  <c r="AB219" i="1" s="1"/>
  <c r="Q220" i="1"/>
  <c r="Z218" i="1"/>
  <c r="Q250" i="1"/>
  <c r="R249" i="1"/>
  <c r="AB249" i="1" s="1"/>
  <c r="R99" i="1"/>
  <c r="AB99" i="1" s="1"/>
  <c r="Q100" i="1"/>
  <c r="Z68" i="1"/>
  <c r="AA10" i="1"/>
  <c r="AC10" i="1"/>
  <c r="U10" i="1"/>
  <c r="T10" i="1"/>
  <c r="AD10" i="1"/>
  <c r="X10" i="1"/>
  <c r="Z159" i="1"/>
  <c r="Y10" i="1" l="1"/>
  <c r="P10" i="1" s="1"/>
  <c r="Z99" i="1"/>
  <c r="Z339" i="1"/>
  <c r="Z249" i="1"/>
  <c r="Z309" i="1"/>
  <c r="Z40" i="1"/>
  <c r="Z219" i="1"/>
  <c r="V11" i="1"/>
  <c r="Z189" i="1"/>
  <c r="Z280" i="1"/>
  <c r="Z160" i="1"/>
  <c r="X11" i="1"/>
  <c r="T11" i="1"/>
  <c r="AD11" i="1"/>
  <c r="AA11" i="1"/>
  <c r="U11" i="1"/>
  <c r="AC11" i="1"/>
  <c r="Z11" i="1"/>
  <c r="D27" i="9"/>
  <c r="D26" i="9"/>
  <c r="R41" i="1"/>
  <c r="AB41" i="1" s="1"/>
  <c r="Q42" i="1"/>
  <c r="Z129" i="1"/>
  <c r="Q162" i="1"/>
  <c r="R161" i="1"/>
  <c r="AB161" i="1" s="1"/>
  <c r="R310" i="1"/>
  <c r="AB310" i="1" s="1"/>
  <c r="Q311" i="1"/>
  <c r="Z69" i="1"/>
  <c r="Q71" i="1"/>
  <c r="R70" i="1"/>
  <c r="AB70" i="1" s="1"/>
  <c r="R250" i="1"/>
  <c r="AB250" i="1" s="1"/>
  <c r="Q251" i="1"/>
  <c r="S12" i="1"/>
  <c r="V12" i="1" s="1"/>
  <c r="R12" i="1"/>
  <c r="AB12" i="1" s="1"/>
  <c r="Q13" i="1"/>
  <c r="R130" i="1"/>
  <c r="AB130" i="1" s="1"/>
  <c r="Q131" i="1"/>
  <c r="Q101" i="1"/>
  <c r="R100" i="1"/>
  <c r="AB100" i="1" s="1"/>
  <c r="R220" i="1"/>
  <c r="AB220" i="1" s="1"/>
  <c r="Q221" i="1"/>
  <c r="Q341" i="1"/>
  <c r="R340" i="1"/>
  <c r="AB340" i="1" s="1"/>
  <c r="Q191" i="1"/>
  <c r="R190" i="1"/>
  <c r="AB190" i="1" s="1"/>
  <c r="Q282" i="1"/>
  <c r="R281" i="1"/>
  <c r="AB281" i="1" s="1"/>
  <c r="Y11" i="1" l="1"/>
  <c r="P11" i="1" s="1"/>
  <c r="Z250" i="1"/>
  <c r="Z281" i="1"/>
  <c r="Z310" i="1"/>
  <c r="Z340" i="1"/>
  <c r="Z130" i="1"/>
  <c r="R282" i="1"/>
  <c r="AB282" i="1" s="1"/>
  <c r="Q283" i="1"/>
  <c r="R191" i="1"/>
  <c r="AB191" i="1" s="1"/>
  <c r="Q192" i="1"/>
  <c r="R341" i="1"/>
  <c r="AB341" i="1" s="1"/>
  <c r="Q342" i="1"/>
  <c r="Z190" i="1"/>
  <c r="Z220" i="1"/>
  <c r="Z12" i="1"/>
  <c r="R71" i="1"/>
  <c r="AB71" i="1" s="1"/>
  <c r="Q72" i="1"/>
  <c r="R42" i="1"/>
  <c r="AB42" i="1" s="1"/>
  <c r="Q43" i="1"/>
  <c r="R13" i="1"/>
  <c r="AB13" i="1" s="1"/>
  <c r="Q14" i="1"/>
  <c r="S13" i="1"/>
  <c r="W13" i="1" s="1"/>
  <c r="AC12" i="1"/>
  <c r="U12" i="1"/>
  <c r="AA12" i="1"/>
  <c r="X12" i="1"/>
  <c r="T12" i="1"/>
  <c r="AD12" i="1"/>
  <c r="R251" i="1"/>
  <c r="AB251" i="1" s="1"/>
  <c r="Q252" i="1"/>
  <c r="R162" i="1"/>
  <c r="AB162" i="1" s="1"/>
  <c r="Q163" i="1"/>
  <c r="Z100" i="1"/>
  <c r="Q102" i="1"/>
  <c r="R101" i="1"/>
  <c r="AB101" i="1" s="1"/>
  <c r="R131" i="1"/>
  <c r="AB131" i="1" s="1"/>
  <c r="Q132" i="1"/>
  <c r="W12" i="1"/>
  <c r="Q312" i="1"/>
  <c r="R311" i="1"/>
  <c r="AB311" i="1" s="1"/>
  <c r="Z41" i="1"/>
  <c r="Q222" i="1"/>
  <c r="R221" i="1"/>
  <c r="AB221" i="1" s="1"/>
  <c r="Z70" i="1"/>
  <c r="Z161" i="1"/>
  <c r="D28" i="9"/>
  <c r="D29" i="9"/>
  <c r="Y12" i="1" l="1"/>
  <c r="P12" i="1" s="1"/>
  <c r="Z131" i="1"/>
  <c r="Z101" i="1"/>
  <c r="Z341" i="1"/>
  <c r="Z311" i="1"/>
  <c r="R163" i="1"/>
  <c r="AB163" i="1" s="1"/>
  <c r="Q164" i="1"/>
  <c r="R102" i="1"/>
  <c r="AB102" i="1" s="1"/>
  <c r="Q103" i="1"/>
  <c r="R252" i="1"/>
  <c r="AB252" i="1" s="1"/>
  <c r="Q253" i="1"/>
  <c r="Z13" i="1"/>
  <c r="R43" i="1"/>
  <c r="AB43" i="1" s="1"/>
  <c r="Q44" i="1"/>
  <c r="Z191" i="1"/>
  <c r="R283" i="1"/>
  <c r="AB283" i="1" s="1"/>
  <c r="Q284" i="1"/>
  <c r="Q73" i="1"/>
  <c r="R72" i="1"/>
  <c r="AB72" i="1" s="1"/>
  <c r="Z221" i="1"/>
  <c r="Q223" i="1"/>
  <c r="R222" i="1"/>
  <c r="AB222" i="1" s="1"/>
  <c r="Z162" i="1"/>
  <c r="AD13" i="1"/>
  <c r="X13" i="1"/>
  <c r="T13" i="1"/>
  <c r="AC13" i="1"/>
  <c r="U13" i="1"/>
  <c r="AA13" i="1"/>
  <c r="R342" i="1"/>
  <c r="AB342" i="1" s="1"/>
  <c r="Q343" i="1"/>
  <c r="Q133" i="1"/>
  <c r="R132" i="1"/>
  <c r="AB132" i="1" s="1"/>
  <c r="D31" i="9"/>
  <c r="D30" i="9"/>
  <c r="Q313" i="1"/>
  <c r="R312" i="1"/>
  <c r="AB312" i="1" s="1"/>
  <c r="Z251" i="1"/>
  <c r="R14" i="1"/>
  <c r="AB14" i="1" s="1"/>
  <c r="Q15" i="1"/>
  <c r="S14" i="1"/>
  <c r="V13" i="1"/>
  <c r="Z42" i="1"/>
  <c r="Z71" i="1"/>
  <c r="Q193" i="1"/>
  <c r="R192" i="1"/>
  <c r="AB192" i="1" s="1"/>
  <c r="Z282" i="1"/>
  <c r="Y13" i="1" l="1"/>
  <c r="P13" i="1" s="1"/>
  <c r="Z192" i="1"/>
  <c r="Z43" i="1"/>
  <c r="Z283" i="1"/>
  <c r="Z102" i="1"/>
  <c r="Z342" i="1"/>
  <c r="Z252" i="1"/>
  <c r="Z14" i="1"/>
  <c r="Z72" i="1"/>
  <c r="Q285" i="1"/>
  <c r="R284" i="1"/>
  <c r="AB284" i="1" s="1"/>
  <c r="Q314" i="1"/>
  <c r="R313" i="1"/>
  <c r="AB313" i="1" s="1"/>
  <c r="Q134" i="1"/>
  <c r="R133" i="1"/>
  <c r="AB133" i="1" s="1"/>
  <c r="Q74" i="1"/>
  <c r="R73" i="1"/>
  <c r="AB73" i="1" s="1"/>
  <c r="Q45" i="1"/>
  <c r="R44" i="1"/>
  <c r="AB44" i="1" s="1"/>
  <c r="S15" i="1"/>
  <c r="Q16" i="1"/>
  <c r="R15" i="1"/>
  <c r="AB15" i="1" s="1"/>
  <c r="Q194" i="1"/>
  <c r="R193" i="1"/>
  <c r="AB193" i="1" s="1"/>
  <c r="AD14" i="1"/>
  <c r="X14" i="1"/>
  <c r="T14" i="1"/>
  <c r="AC14" i="1"/>
  <c r="U14" i="1"/>
  <c r="AA14" i="1"/>
  <c r="Q344" i="1"/>
  <c r="R343" i="1"/>
  <c r="AB343" i="1" s="1"/>
  <c r="R103" i="1"/>
  <c r="AB103" i="1" s="1"/>
  <c r="Q104" i="1"/>
  <c r="R223" i="1"/>
  <c r="AB223" i="1" s="1"/>
  <c r="Q224" i="1"/>
  <c r="W14" i="1"/>
  <c r="V14" i="1"/>
  <c r="Z312" i="1"/>
  <c r="D32" i="9"/>
  <c r="D35" i="9"/>
  <c r="Z132" i="1"/>
  <c r="Z222" i="1"/>
  <c r="Q254" i="1"/>
  <c r="R253" i="1"/>
  <c r="AB253" i="1" s="1"/>
  <c r="Q165" i="1"/>
  <c r="R164" i="1"/>
  <c r="AB164" i="1" s="1"/>
  <c r="Z163" i="1"/>
  <c r="Y14" i="1" l="1"/>
  <c r="P14" i="1" s="1"/>
  <c r="Z103" i="1"/>
  <c r="Z133" i="1"/>
  <c r="Z253" i="1"/>
  <c r="Z223" i="1"/>
  <c r="Z193" i="1"/>
  <c r="R194" i="1"/>
  <c r="AB194" i="1" s="1"/>
  <c r="Q195" i="1"/>
  <c r="Z44" i="1"/>
  <c r="Z73" i="1"/>
  <c r="Q135" i="1"/>
  <c r="R134" i="1"/>
  <c r="AB134" i="1" s="1"/>
  <c r="Z284" i="1"/>
  <c r="Q17" i="1"/>
  <c r="R16" i="1"/>
  <c r="AB16" i="1" s="1"/>
  <c r="S16" i="1"/>
  <c r="V16" i="1" s="1"/>
  <c r="R74" i="1"/>
  <c r="AB74" i="1" s="1"/>
  <c r="Q75" i="1"/>
  <c r="Z313" i="1"/>
  <c r="R314" i="1"/>
  <c r="AB314" i="1" s="1"/>
  <c r="Q315" i="1"/>
  <c r="Z15" i="1"/>
  <c r="AA15" i="1"/>
  <c r="AC15" i="1"/>
  <c r="U15" i="1"/>
  <c r="X15" i="1"/>
  <c r="AD15" i="1"/>
  <c r="T15" i="1"/>
  <c r="Q286" i="1"/>
  <c r="R285" i="1"/>
  <c r="AB285" i="1" s="1"/>
  <c r="Q345" i="1"/>
  <c r="R344" i="1"/>
  <c r="AB344" i="1" s="1"/>
  <c r="Q166" i="1"/>
  <c r="R165" i="1"/>
  <c r="AB165" i="1" s="1"/>
  <c r="Q255" i="1"/>
  <c r="R254" i="1"/>
  <c r="AB254" i="1" s="1"/>
  <c r="D37" i="9"/>
  <c r="D36" i="9"/>
  <c r="Q105" i="1"/>
  <c r="R104" i="1"/>
  <c r="AB104" i="1" s="1"/>
  <c r="Q46" i="1"/>
  <c r="R45" i="1"/>
  <c r="AB45" i="1" s="1"/>
  <c r="Z164" i="1"/>
  <c r="Q225" i="1"/>
  <c r="R224" i="1"/>
  <c r="AB224" i="1" s="1"/>
  <c r="Z343" i="1"/>
  <c r="V15" i="1"/>
  <c r="W15" i="1"/>
  <c r="Y15" i="1" l="1"/>
  <c r="P15" i="1" s="1"/>
  <c r="Z254" i="1"/>
  <c r="Z74" i="1"/>
  <c r="Z194" i="1"/>
  <c r="Z344" i="1"/>
  <c r="Z16" i="1"/>
  <c r="Z224" i="1"/>
  <c r="Z104" i="1"/>
  <c r="Z134" i="1"/>
  <c r="Z314" i="1"/>
  <c r="R135" i="1"/>
  <c r="AB135" i="1" s="1"/>
  <c r="Q136" i="1"/>
  <c r="Q167" i="1"/>
  <c r="R166" i="1"/>
  <c r="AB166" i="1" s="1"/>
  <c r="Z285" i="1"/>
  <c r="R315" i="1"/>
  <c r="AB315" i="1" s="1"/>
  <c r="Q316" i="1"/>
  <c r="R75" i="1"/>
  <c r="AB75" i="1" s="1"/>
  <c r="Q76" i="1"/>
  <c r="X16" i="1"/>
  <c r="T16" i="1"/>
  <c r="AD16" i="1"/>
  <c r="AA16" i="1"/>
  <c r="U16" i="1"/>
  <c r="AC16" i="1"/>
  <c r="R46" i="1"/>
  <c r="AB46" i="1" s="1"/>
  <c r="Q47" i="1"/>
  <c r="Q226" i="1"/>
  <c r="R225" i="1"/>
  <c r="AB225" i="1" s="1"/>
  <c r="Q106" i="1"/>
  <c r="R105" i="1"/>
  <c r="AB105" i="1" s="1"/>
  <c r="D39" i="9"/>
  <c r="D38" i="9"/>
  <c r="Z165" i="1"/>
  <c r="R286" i="1"/>
  <c r="AB286" i="1" s="1"/>
  <c r="Q287" i="1"/>
  <c r="W16" i="1"/>
  <c r="R195" i="1"/>
  <c r="AB195" i="1" s="1"/>
  <c r="Q196" i="1"/>
  <c r="R255" i="1"/>
  <c r="AB255" i="1" s="1"/>
  <c r="Q256" i="1"/>
  <c r="Z45" i="1"/>
  <c r="Q346" i="1"/>
  <c r="R345" i="1"/>
  <c r="AB345" i="1" s="1"/>
  <c r="S17" i="1"/>
  <c r="V17" i="1" s="1"/>
  <c r="R17" i="1"/>
  <c r="AB17" i="1" s="1"/>
  <c r="Q18" i="1"/>
  <c r="Y16" i="1" l="1"/>
  <c r="Y17" i="1" s="1"/>
  <c r="Z75" i="1"/>
  <c r="Z255" i="1"/>
  <c r="R226" i="1"/>
  <c r="AB226" i="1" s="1"/>
  <c r="Q227" i="1"/>
  <c r="R18" i="1"/>
  <c r="AB18" i="1" s="1"/>
  <c r="Q19" i="1"/>
  <c r="S18" i="1"/>
  <c r="W18" i="1" s="1"/>
  <c r="R106" i="1"/>
  <c r="AB106" i="1" s="1"/>
  <c r="Q107" i="1"/>
  <c r="Z315" i="1"/>
  <c r="Z166" i="1"/>
  <c r="Q317" i="1"/>
  <c r="R316" i="1"/>
  <c r="AB316" i="1" s="1"/>
  <c r="Z135" i="1"/>
  <c r="Q48" i="1"/>
  <c r="R47" i="1"/>
  <c r="AB47" i="1" s="1"/>
  <c r="W17" i="1"/>
  <c r="D41" i="9"/>
  <c r="D40" i="9"/>
  <c r="Z225" i="1"/>
  <c r="Z17" i="1"/>
  <c r="Z345" i="1"/>
  <c r="R346" i="1"/>
  <c r="AB346" i="1" s="1"/>
  <c r="Q347" i="1"/>
  <c r="Q257" i="1"/>
  <c r="R256" i="1"/>
  <c r="AB256" i="1" s="1"/>
  <c r="Q197" i="1"/>
  <c r="R196" i="1"/>
  <c r="AB196" i="1" s="1"/>
  <c r="Z195" i="1"/>
  <c r="Z286" i="1"/>
  <c r="Z105" i="1"/>
  <c r="Z46" i="1"/>
  <c r="R167" i="1"/>
  <c r="AB167" i="1" s="1"/>
  <c r="Q168" i="1"/>
  <c r="AC17" i="1"/>
  <c r="U17" i="1"/>
  <c r="AA17" i="1"/>
  <c r="X17" i="1"/>
  <c r="T17" i="1"/>
  <c r="AD17" i="1"/>
  <c r="R287" i="1"/>
  <c r="AB287" i="1" s="1"/>
  <c r="Q288" i="1"/>
  <c r="R76" i="1"/>
  <c r="AB76" i="1" s="1"/>
  <c r="Q77" i="1"/>
  <c r="R136" i="1"/>
  <c r="AB136" i="1" s="1"/>
  <c r="Q137" i="1"/>
  <c r="P16" i="1" l="1"/>
  <c r="P17" i="1"/>
  <c r="Z167" i="1"/>
  <c r="Z226" i="1"/>
  <c r="Z196" i="1"/>
  <c r="Z256" i="1"/>
  <c r="Z47" i="1"/>
  <c r="R168" i="1"/>
  <c r="AB168" i="1" s="1"/>
  <c r="Q169" i="1"/>
  <c r="S19" i="1"/>
  <c r="V19" i="1" s="1"/>
  <c r="R19" i="1"/>
  <c r="AB19" i="1" s="1"/>
  <c r="Q20" i="1"/>
  <c r="Q289" i="1"/>
  <c r="R288" i="1"/>
  <c r="AB288" i="1" s="1"/>
  <c r="Q258" i="1"/>
  <c r="R257" i="1"/>
  <c r="AB257" i="1" s="1"/>
  <c r="Q318" i="1"/>
  <c r="R317" i="1"/>
  <c r="AB317" i="1" s="1"/>
  <c r="R227" i="1"/>
  <c r="AB227" i="1" s="1"/>
  <c r="Q228" i="1"/>
  <c r="Z76" i="1"/>
  <c r="Z346" i="1"/>
  <c r="Z106" i="1"/>
  <c r="AD18" i="1"/>
  <c r="X18" i="1"/>
  <c r="T18" i="1"/>
  <c r="AA18" i="1"/>
  <c r="AC18" i="1"/>
  <c r="U18" i="1"/>
  <c r="V18" i="1"/>
  <c r="Y18" i="1" s="1"/>
  <c r="P18" i="1" s="1"/>
  <c r="Z136" i="1"/>
  <c r="Q138" i="1"/>
  <c r="R137" i="1"/>
  <c r="AB137" i="1" s="1"/>
  <c r="Q78" i="1"/>
  <c r="R77" i="1"/>
  <c r="AB77" i="1" s="1"/>
  <c r="Z287" i="1"/>
  <c r="Q198" i="1"/>
  <c r="R197" i="1"/>
  <c r="AB197" i="1" s="1"/>
  <c r="R347" i="1"/>
  <c r="AB347" i="1" s="1"/>
  <c r="Q348" i="1"/>
  <c r="D43" i="9"/>
  <c r="D42" i="9"/>
  <c r="Q49" i="1"/>
  <c r="R48" i="1"/>
  <c r="AB48" i="1" s="1"/>
  <c r="Z316" i="1"/>
  <c r="R107" i="1"/>
  <c r="AB107" i="1" s="1"/>
  <c r="Q108" i="1"/>
  <c r="Z18" i="1"/>
  <c r="Z257" i="1" l="1"/>
  <c r="W19" i="1"/>
  <c r="Z19" i="1"/>
  <c r="Z107" i="1"/>
  <c r="Z168" i="1"/>
  <c r="R318" i="1"/>
  <c r="AB318" i="1" s="1"/>
  <c r="Q319" i="1"/>
  <c r="Q290" i="1"/>
  <c r="R289" i="1"/>
  <c r="AB289" i="1" s="1"/>
  <c r="Q170" i="1"/>
  <c r="R169" i="1"/>
  <c r="AB169" i="1" s="1"/>
  <c r="Q349" i="1"/>
  <c r="R348" i="1"/>
  <c r="AB348" i="1" s="1"/>
  <c r="Z48" i="1"/>
  <c r="D45" i="9"/>
  <c r="D44" i="9"/>
  <c r="Z197" i="1"/>
  <c r="Z77" i="1"/>
  <c r="Q229" i="1"/>
  <c r="R228" i="1"/>
  <c r="AB228" i="1" s="1"/>
  <c r="Z227" i="1"/>
  <c r="R49" i="1"/>
  <c r="AB49" i="1" s="1"/>
  <c r="Q50" i="1"/>
  <c r="Q199" i="1"/>
  <c r="R198" i="1"/>
  <c r="AB198" i="1" s="1"/>
  <c r="Q109" i="1"/>
  <c r="R108" i="1"/>
  <c r="AB108" i="1" s="1"/>
  <c r="Z347" i="1"/>
  <c r="Z137" i="1"/>
  <c r="R138" i="1"/>
  <c r="AB138" i="1" s="1"/>
  <c r="Q139" i="1"/>
  <c r="Z317" i="1"/>
  <c r="Z288" i="1"/>
  <c r="Q21" i="1"/>
  <c r="R20" i="1"/>
  <c r="AB20" i="1" s="1"/>
  <c r="S20" i="1"/>
  <c r="W20" i="1" s="1"/>
  <c r="AA19" i="1"/>
  <c r="AC19" i="1"/>
  <c r="U19" i="1"/>
  <c r="T19" i="1"/>
  <c r="AD19" i="1"/>
  <c r="X19" i="1"/>
  <c r="Q79" i="1"/>
  <c r="R78" i="1"/>
  <c r="AB78" i="1" s="1"/>
  <c r="R258" i="1"/>
  <c r="AB258" i="1" s="1"/>
  <c r="Q259" i="1"/>
  <c r="Y19" i="1"/>
  <c r="Z78" i="1" l="1"/>
  <c r="P19" i="1"/>
  <c r="Z228" i="1"/>
  <c r="Z289" i="1"/>
  <c r="Z169" i="1"/>
  <c r="V20" i="1"/>
  <c r="Y20" i="1" s="1"/>
  <c r="P20" i="1" s="1"/>
  <c r="Z348" i="1"/>
  <c r="R259" i="1"/>
  <c r="AB259" i="1" s="1"/>
  <c r="Q260" i="1"/>
  <c r="S21" i="1"/>
  <c r="V21" i="1" s="1"/>
  <c r="Q22" i="1"/>
  <c r="R21" i="1"/>
  <c r="AB21" i="1" s="1"/>
  <c r="Q110" i="1"/>
  <c r="R109" i="1"/>
  <c r="AB109" i="1" s="1"/>
  <c r="R50" i="1"/>
  <c r="AB50" i="1" s="1"/>
  <c r="Q51" i="1"/>
  <c r="R170" i="1"/>
  <c r="AB170" i="1" s="1"/>
  <c r="Q171" i="1"/>
  <c r="R199" i="1"/>
  <c r="AB199" i="1" s="1"/>
  <c r="Q200" i="1"/>
  <c r="D47" i="9"/>
  <c r="D46" i="9"/>
  <c r="Q350" i="1"/>
  <c r="R349" i="1"/>
  <c r="AB349" i="1" s="1"/>
  <c r="R290" i="1"/>
  <c r="AB290" i="1" s="1"/>
  <c r="Q291" i="1"/>
  <c r="R79" i="1"/>
  <c r="AB79" i="1" s="1"/>
  <c r="Q80" i="1"/>
  <c r="Z20" i="1"/>
  <c r="Z138" i="1"/>
  <c r="Z108" i="1"/>
  <c r="Z49" i="1"/>
  <c r="Z318" i="1"/>
  <c r="Z258" i="1"/>
  <c r="X20" i="1"/>
  <c r="T20" i="1"/>
  <c r="AD20" i="1"/>
  <c r="AC20" i="1"/>
  <c r="U20" i="1"/>
  <c r="AA20" i="1"/>
  <c r="R139" i="1"/>
  <c r="AB139" i="1" s="1"/>
  <c r="Q140" i="1"/>
  <c r="Z198" i="1"/>
  <c r="Q230" i="1"/>
  <c r="R229" i="1"/>
  <c r="AB229" i="1" s="1"/>
  <c r="R319" i="1"/>
  <c r="AB319" i="1" s="1"/>
  <c r="Q320" i="1"/>
  <c r="Z79" i="1" l="1"/>
  <c r="Y21" i="1"/>
  <c r="Z259" i="1"/>
  <c r="W21" i="1"/>
  <c r="Z21" i="1"/>
  <c r="R80" i="1"/>
  <c r="AB80" i="1" s="1"/>
  <c r="Q81" i="1"/>
  <c r="R291" i="1"/>
  <c r="AB291" i="1" s="1"/>
  <c r="Q292" i="1"/>
  <c r="Z349" i="1"/>
  <c r="D51" i="9"/>
  <c r="D48" i="9"/>
  <c r="R171" i="1"/>
  <c r="AB171" i="1" s="1"/>
  <c r="Q172" i="1"/>
  <c r="Z229" i="1"/>
  <c r="R200" i="1"/>
  <c r="AB200" i="1" s="1"/>
  <c r="Q201" i="1"/>
  <c r="R110" i="1"/>
  <c r="AB110" i="1" s="1"/>
  <c r="Q111" i="1"/>
  <c r="R22" i="1"/>
  <c r="AB22" i="1" s="1"/>
  <c r="Q23" i="1"/>
  <c r="S22" i="1"/>
  <c r="Z319" i="1"/>
  <c r="Z139" i="1"/>
  <c r="R350" i="1"/>
  <c r="AB350" i="1" s="1"/>
  <c r="Q351" i="1"/>
  <c r="Z50" i="1"/>
  <c r="Q321" i="1"/>
  <c r="R320" i="1"/>
  <c r="AB320" i="1" s="1"/>
  <c r="Q231" i="1"/>
  <c r="R230" i="1"/>
  <c r="AB230" i="1" s="1"/>
  <c r="R140" i="1"/>
  <c r="AB140" i="1" s="1"/>
  <c r="Q141" i="1"/>
  <c r="Z290" i="1"/>
  <c r="Z199" i="1"/>
  <c r="Z170" i="1"/>
  <c r="R51" i="1"/>
  <c r="AB51" i="1" s="1"/>
  <c r="Q52" i="1"/>
  <c r="Z109" i="1"/>
  <c r="AC21" i="1"/>
  <c r="U21" i="1"/>
  <c r="AA21" i="1"/>
  <c r="AD21" i="1"/>
  <c r="T21" i="1"/>
  <c r="X21" i="1"/>
  <c r="Q261" i="1"/>
  <c r="R260" i="1"/>
  <c r="AB260" i="1" s="1"/>
  <c r="P21" i="1" l="1"/>
  <c r="Z200" i="1"/>
  <c r="Z230" i="1"/>
  <c r="Z350" i="1"/>
  <c r="Z110" i="1"/>
  <c r="S23" i="1"/>
  <c r="Q24" i="1"/>
  <c r="R23" i="1"/>
  <c r="AB23" i="1" s="1"/>
  <c r="D53" i="9"/>
  <c r="D52" i="9"/>
  <c r="Q293" i="1"/>
  <c r="R292" i="1"/>
  <c r="AB292" i="1" s="1"/>
  <c r="Q82" i="1"/>
  <c r="R81" i="1"/>
  <c r="AB81" i="1" s="1"/>
  <c r="R261" i="1"/>
  <c r="AB261" i="1" s="1"/>
  <c r="Q262" i="1"/>
  <c r="Z51" i="1"/>
  <c r="Q322" i="1"/>
  <c r="R321" i="1"/>
  <c r="AB321" i="1" s="1"/>
  <c r="R351" i="1"/>
  <c r="AB351" i="1" s="1"/>
  <c r="Q352" i="1"/>
  <c r="AD22" i="1"/>
  <c r="X22" i="1"/>
  <c r="T22" i="1"/>
  <c r="AC22" i="1"/>
  <c r="U22" i="1"/>
  <c r="AA22" i="1"/>
  <c r="R111" i="1"/>
  <c r="AB111" i="1" s="1"/>
  <c r="Q112" i="1"/>
  <c r="Q53" i="1"/>
  <c r="R52" i="1"/>
  <c r="AB52" i="1" s="1"/>
  <c r="Q142" i="1"/>
  <c r="R141" i="1"/>
  <c r="AB141" i="1" s="1"/>
  <c r="R231" i="1"/>
  <c r="AB231" i="1" s="1"/>
  <c r="Q232" i="1"/>
  <c r="W22" i="1"/>
  <c r="V22" i="1"/>
  <c r="Y22" i="1" s="1"/>
  <c r="Q202" i="1"/>
  <c r="R201" i="1"/>
  <c r="AB201" i="1" s="1"/>
  <c r="Z171" i="1"/>
  <c r="Z291" i="1"/>
  <c r="Z260" i="1"/>
  <c r="Z140" i="1"/>
  <c r="Z320" i="1"/>
  <c r="Z22" i="1"/>
  <c r="R172" i="1"/>
  <c r="AB172" i="1" s="1"/>
  <c r="Q173" i="1"/>
  <c r="Z80" i="1"/>
  <c r="Z201" i="1" l="1"/>
  <c r="P22" i="1"/>
  <c r="Z141" i="1"/>
  <c r="Z23" i="1"/>
  <c r="Z261" i="1"/>
  <c r="Z292" i="1"/>
  <c r="D55" i="9"/>
  <c r="D54" i="9"/>
  <c r="Q54" i="1"/>
  <c r="R53" i="1"/>
  <c r="AB53" i="1" s="1"/>
  <c r="Q113" i="1"/>
  <c r="R112" i="1"/>
  <c r="AB112" i="1" s="1"/>
  <c r="R322" i="1"/>
  <c r="AB322" i="1" s="1"/>
  <c r="Q323" i="1"/>
  <c r="Q25" i="1"/>
  <c r="R24" i="1"/>
  <c r="AB24" i="1" s="1"/>
  <c r="S24" i="1"/>
  <c r="V24" i="1" s="1"/>
  <c r="Z172" i="1"/>
  <c r="R202" i="1"/>
  <c r="AB202" i="1" s="1"/>
  <c r="Q203" i="1"/>
  <c r="R232" i="1"/>
  <c r="AB232" i="1" s="1"/>
  <c r="Q233" i="1"/>
  <c r="Q143" i="1"/>
  <c r="R142" i="1"/>
  <c r="AB142" i="1" s="1"/>
  <c r="Z52" i="1"/>
  <c r="Z351" i="1"/>
  <c r="R293" i="1"/>
  <c r="AB293" i="1" s="1"/>
  <c r="Q294" i="1"/>
  <c r="AA23" i="1"/>
  <c r="AC23" i="1"/>
  <c r="U23" i="1"/>
  <c r="X23" i="1"/>
  <c r="AD23" i="1"/>
  <c r="T23" i="1"/>
  <c r="Q174" i="1"/>
  <c r="R173" i="1"/>
  <c r="AB173" i="1" s="1"/>
  <c r="Z231" i="1"/>
  <c r="Z111" i="1"/>
  <c r="Q353" i="1"/>
  <c r="R352" i="1"/>
  <c r="AB352" i="1" s="1"/>
  <c r="Z321" i="1"/>
  <c r="R262" i="1"/>
  <c r="AB262" i="1" s="1"/>
  <c r="Q263" i="1"/>
  <c r="Z81" i="1"/>
  <c r="R82" i="1"/>
  <c r="AB82" i="1" s="1"/>
  <c r="Q83" i="1"/>
  <c r="V23" i="1"/>
  <c r="Y23" i="1" s="1"/>
  <c r="W23" i="1"/>
  <c r="Z232" i="1" l="1"/>
  <c r="P23" i="1"/>
  <c r="Z352" i="1"/>
  <c r="Z202" i="1"/>
  <c r="Z112" i="1"/>
  <c r="Z293" i="1"/>
  <c r="S25" i="1"/>
  <c r="V25" i="1" s="1"/>
  <c r="R25" i="1"/>
  <c r="AB25" i="1" s="1"/>
  <c r="Q26" i="1"/>
  <c r="R323" i="1"/>
  <c r="AB323" i="1" s="1"/>
  <c r="Q324" i="1"/>
  <c r="R203" i="1"/>
  <c r="AB203" i="1" s="1"/>
  <c r="Q204" i="1"/>
  <c r="Y24" i="1"/>
  <c r="Q264" i="1"/>
  <c r="R263" i="1"/>
  <c r="AB263" i="1" s="1"/>
  <c r="R143" i="1"/>
  <c r="AB143" i="1" s="1"/>
  <c r="Q144" i="1"/>
  <c r="Z142" i="1"/>
  <c r="Q234" i="1"/>
  <c r="R233" i="1"/>
  <c r="AB233" i="1" s="1"/>
  <c r="X24" i="1"/>
  <c r="T24" i="1"/>
  <c r="AD24" i="1"/>
  <c r="AA24" i="1"/>
  <c r="AC24" i="1"/>
  <c r="U24" i="1"/>
  <c r="Z24" i="1"/>
  <c r="R54" i="1"/>
  <c r="AB54" i="1" s="1"/>
  <c r="Q55" i="1"/>
  <c r="R83" i="1"/>
  <c r="AB83" i="1" s="1"/>
  <c r="Q84" i="1"/>
  <c r="Z82" i="1"/>
  <c r="Z262" i="1"/>
  <c r="Q354" i="1"/>
  <c r="R353" i="1"/>
  <c r="AB353" i="1" s="1"/>
  <c r="Z173" i="1"/>
  <c r="Q175" i="1"/>
  <c r="R174" i="1"/>
  <c r="AB174" i="1" s="1"/>
  <c r="R294" i="1"/>
  <c r="AB294" i="1" s="1"/>
  <c r="Q295" i="1"/>
  <c r="W24" i="1"/>
  <c r="Z322" i="1"/>
  <c r="Q114" i="1"/>
  <c r="R113" i="1"/>
  <c r="AB113" i="1" s="1"/>
  <c r="Z53" i="1"/>
  <c r="D57" i="9"/>
  <c r="D56" i="9"/>
  <c r="Z25" i="1" l="1"/>
  <c r="Z353" i="1"/>
  <c r="Z54" i="1"/>
  <c r="P24" i="1"/>
  <c r="Z174" i="1"/>
  <c r="Z294" i="1"/>
  <c r="Z143" i="1"/>
  <c r="Y25" i="1"/>
  <c r="Z263" i="1"/>
  <c r="Z203" i="1"/>
  <c r="R175" i="1"/>
  <c r="AB175" i="1" s="1"/>
  <c r="Q176" i="1"/>
  <c r="Q85" i="1"/>
  <c r="R84" i="1"/>
  <c r="AB84" i="1" s="1"/>
  <c r="Z233" i="1"/>
  <c r="R234" i="1"/>
  <c r="AB234" i="1" s="1"/>
  <c r="Q235" i="1"/>
  <c r="Q265" i="1"/>
  <c r="R264" i="1"/>
  <c r="AB264" i="1" s="1"/>
  <c r="Q325" i="1"/>
  <c r="R324" i="1"/>
  <c r="AB324" i="1" s="1"/>
  <c r="Q145" i="1"/>
  <c r="R144" i="1"/>
  <c r="AB144" i="1" s="1"/>
  <c r="R204" i="1"/>
  <c r="AB204" i="1" s="1"/>
  <c r="Q205" i="1"/>
  <c r="Z323" i="1"/>
  <c r="AC25" i="1"/>
  <c r="U25" i="1"/>
  <c r="AA25" i="1"/>
  <c r="X25" i="1"/>
  <c r="T25" i="1"/>
  <c r="AD25" i="1"/>
  <c r="D59" i="9"/>
  <c r="D58" i="9"/>
  <c r="R114" i="1"/>
  <c r="AB114" i="1" s="1"/>
  <c r="Q115" i="1"/>
  <c r="Z113" i="1"/>
  <c r="Q296" i="1"/>
  <c r="R295" i="1"/>
  <c r="AB295" i="1" s="1"/>
  <c r="R354" i="1"/>
  <c r="AB354" i="1" s="1"/>
  <c r="Q355" i="1"/>
  <c r="Z83" i="1"/>
  <c r="Q56" i="1"/>
  <c r="R55" i="1"/>
  <c r="AB55" i="1" s="1"/>
  <c r="R26" i="1"/>
  <c r="AB26" i="1" s="1"/>
  <c r="Q27" i="1"/>
  <c r="S26" i="1"/>
  <c r="W26" i="1" s="1"/>
  <c r="W25" i="1"/>
  <c r="P25" i="1" s="1"/>
  <c r="Z175" i="1" l="1"/>
  <c r="Z114" i="1"/>
  <c r="Z26" i="1"/>
  <c r="Z264" i="1"/>
  <c r="Z234" i="1"/>
  <c r="Q57" i="1"/>
  <c r="R56" i="1"/>
  <c r="AB56" i="1" s="1"/>
  <c r="R355" i="1"/>
  <c r="AB355" i="1" s="1"/>
  <c r="Q356" i="1"/>
  <c r="D61" i="9"/>
  <c r="D60" i="9"/>
  <c r="AD26" i="1"/>
  <c r="X26" i="1"/>
  <c r="T26" i="1"/>
  <c r="AA26" i="1"/>
  <c r="AC26" i="1"/>
  <c r="U26" i="1"/>
  <c r="V26" i="1"/>
  <c r="Y26" i="1" s="1"/>
  <c r="P26" i="1" s="1"/>
  <c r="Z55" i="1"/>
  <c r="Q297" i="1"/>
  <c r="R296" i="1"/>
  <c r="AB296" i="1" s="1"/>
  <c r="R115" i="1"/>
  <c r="AB115" i="1" s="1"/>
  <c r="Q116" i="1"/>
  <c r="R325" i="1"/>
  <c r="AB325" i="1" s="1"/>
  <c r="Q326" i="1"/>
  <c r="Z84" i="1"/>
  <c r="Q86" i="1"/>
  <c r="R85" i="1"/>
  <c r="AB85" i="1" s="1"/>
  <c r="Q206" i="1"/>
  <c r="R205" i="1"/>
  <c r="AB205" i="1" s="1"/>
  <c r="Q177" i="1"/>
  <c r="R176" i="1"/>
  <c r="AB176" i="1" s="1"/>
  <c r="S27" i="1"/>
  <c r="W27" i="1" s="1"/>
  <c r="R27" i="1"/>
  <c r="AB27" i="1" s="1"/>
  <c r="Q28" i="1"/>
  <c r="Z354" i="1"/>
  <c r="Z295" i="1"/>
  <c r="Z204" i="1"/>
  <c r="Z144" i="1"/>
  <c r="Z324" i="1"/>
  <c r="Q146" i="1"/>
  <c r="R145" i="1"/>
  <c r="AB145" i="1" s="1"/>
  <c r="Q266" i="1"/>
  <c r="R265" i="1"/>
  <c r="AB265" i="1" s="1"/>
  <c r="R235" i="1"/>
  <c r="AB235" i="1" s="1"/>
  <c r="Q236" i="1"/>
  <c r="Z325" i="1" l="1"/>
  <c r="Z115" i="1"/>
  <c r="Z145" i="1"/>
  <c r="Z235" i="1"/>
  <c r="Z27" i="1"/>
  <c r="Z296" i="1"/>
  <c r="Q29" i="1"/>
  <c r="R28" i="1"/>
  <c r="AB28" i="1" s="1"/>
  <c r="S28" i="1"/>
  <c r="V28" i="1" s="1"/>
  <c r="Z205" i="1"/>
  <c r="Q207" i="1"/>
  <c r="R206" i="1"/>
  <c r="AB206" i="1" s="1"/>
  <c r="R86" i="1"/>
  <c r="AB86" i="1" s="1"/>
  <c r="Q87" i="1"/>
  <c r="Q357" i="1"/>
  <c r="R356" i="1"/>
  <c r="AB356" i="1" s="1"/>
  <c r="Z56" i="1"/>
  <c r="Q117" i="1"/>
  <c r="R116" i="1"/>
  <c r="AB116" i="1" s="1"/>
  <c r="D63" i="9"/>
  <c r="D62" i="9"/>
  <c r="V27" i="1"/>
  <c r="Y27" i="1" s="1"/>
  <c r="P27" i="1" s="1"/>
  <c r="Z176" i="1"/>
  <c r="Z85" i="1"/>
  <c r="R326" i="1"/>
  <c r="AB326" i="1" s="1"/>
  <c r="Q327" i="1"/>
  <c r="Z355" i="1"/>
  <c r="AA27" i="1"/>
  <c r="AC27" i="1"/>
  <c r="U27" i="1"/>
  <c r="T27" i="1"/>
  <c r="AD27" i="1"/>
  <c r="X27" i="1"/>
  <c r="Q58" i="1"/>
  <c r="R57" i="1"/>
  <c r="AB57" i="1" s="1"/>
  <c r="R236" i="1"/>
  <c r="AB236" i="1" s="1"/>
  <c r="Q237" i="1"/>
  <c r="Z265" i="1"/>
  <c r="R266" i="1"/>
  <c r="AB266" i="1" s="1"/>
  <c r="Q267" i="1"/>
  <c r="R146" i="1"/>
  <c r="AB146" i="1" s="1"/>
  <c r="Q147" i="1"/>
  <c r="Q178" i="1"/>
  <c r="R177" i="1"/>
  <c r="AB177" i="1" s="1"/>
  <c r="Q298" i="1"/>
  <c r="R297" i="1"/>
  <c r="AB297" i="1" s="1"/>
  <c r="Z206" i="1" l="1"/>
  <c r="Z146" i="1"/>
  <c r="W28" i="1"/>
  <c r="Y28" i="1"/>
  <c r="Z326" i="1"/>
  <c r="Z86" i="1"/>
  <c r="Z28" i="1"/>
  <c r="R178" i="1"/>
  <c r="AB178" i="1" s="1"/>
  <c r="Q179" i="1"/>
  <c r="Z236" i="1"/>
  <c r="Z57" i="1"/>
  <c r="R147" i="1"/>
  <c r="AB147" i="1" s="1"/>
  <c r="Q148" i="1"/>
  <c r="Q238" i="1"/>
  <c r="R237" i="1"/>
  <c r="AB237" i="1" s="1"/>
  <c r="R58" i="1"/>
  <c r="AB58" i="1" s="1"/>
  <c r="Q59" i="1"/>
  <c r="R267" i="1"/>
  <c r="AB267" i="1" s="1"/>
  <c r="Q268" i="1"/>
  <c r="Z297" i="1"/>
  <c r="R298" i="1"/>
  <c r="AB298" i="1" s="1"/>
  <c r="Q299" i="1"/>
  <c r="Q328" i="1"/>
  <c r="R327" i="1"/>
  <c r="AB327" i="1" s="1"/>
  <c r="R357" i="1"/>
  <c r="AB357" i="1" s="1"/>
  <c r="Q358" i="1"/>
  <c r="Z177" i="1"/>
  <c r="Z266" i="1"/>
  <c r="D64" i="9"/>
  <c r="H3" i="9"/>
  <c r="R87" i="1"/>
  <c r="AB87" i="1" s="1"/>
  <c r="Q88" i="1"/>
  <c r="R207" i="1"/>
  <c r="AB207" i="1" s="1"/>
  <c r="Q208" i="1"/>
  <c r="X28" i="1"/>
  <c r="T28" i="1"/>
  <c r="AD28" i="1"/>
  <c r="AC28" i="1"/>
  <c r="U28" i="1"/>
  <c r="AA28" i="1"/>
  <c r="Z116" i="1"/>
  <c r="Q118" i="1"/>
  <c r="R117" i="1"/>
  <c r="AB117" i="1" s="1"/>
  <c r="Z356" i="1"/>
  <c r="S29" i="1"/>
  <c r="V29" i="1" s="1"/>
  <c r="Q30" i="1"/>
  <c r="R29" i="1"/>
  <c r="AB29" i="1" s="1"/>
  <c r="P28" i="1" l="1"/>
  <c r="Z357" i="1"/>
  <c r="Y29" i="1"/>
  <c r="Z178" i="1"/>
  <c r="Z267" i="1"/>
  <c r="W29" i="1"/>
  <c r="R118" i="1"/>
  <c r="AB118" i="1" s="1"/>
  <c r="Q119" i="1"/>
  <c r="R30" i="1"/>
  <c r="AB30" i="1" s="1"/>
  <c r="Q31" i="1"/>
  <c r="S30" i="1"/>
  <c r="Z29" i="1"/>
  <c r="Z117" i="1"/>
  <c r="Z87" i="1"/>
  <c r="Q329" i="1"/>
  <c r="R328" i="1"/>
  <c r="AB328" i="1" s="1"/>
  <c r="Z298" i="1"/>
  <c r="Q269" i="1"/>
  <c r="R268" i="1"/>
  <c r="AB268" i="1" s="1"/>
  <c r="R179" i="1"/>
  <c r="AB179" i="1" s="1"/>
  <c r="Q180" i="1"/>
  <c r="Q209" i="1"/>
  <c r="R208" i="1"/>
  <c r="AB208" i="1" s="1"/>
  <c r="Z207" i="1"/>
  <c r="Q89" i="1"/>
  <c r="R88" i="1"/>
  <c r="AB88" i="1" s="1"/>
  <c r="R358" i="1"/>
  <c r="AB358" i="1" s="1"/>
  <c r="Q359" i="1"/>
  <c r="R299" i="1"/>
  <c r="AB299" i="1" s="1"/>
  <c r="Q300" i="1"/>
  <c r="Z58" i="1"/>
  <c r="Q149" i="1"/>
  <c r="R148" i="1"/>
  <c r="AB148" i="1" s="1"/>
  <c r="Z147" i="1"/>
  <c r="AC29" i="1"/>
  <c r="U29" i="1"/>
  <c r="AA29" i="1"/>
  <c r="AD29" i="1"/>
  <c r="T29" i="1"/>
  <c r="X29" i="1"/>
  <c r="H5" i="9"/>
  <c r="H4" i="9"/>
  <c r="Z327" i="1"/>
  <c r="R59" i="1"/>
  <c r="AB59" i="1" s="1"/>
  <c r="Q60" i="1"/>
  <c r="Z237" i="1"/>
  <c r="Q239" i="1"/>
  <c r="R238" i="1"/>
  <c r="AB238" i="1" s="1"/>
  <c r="P29" i="1" l="1"/>
  <c r="Z268" i="1"/>
  <c r="Z328" i="1"/>
  <c r="Z358" i="1"/>
  <c r="Z299" i="1"/>
  <c r="Z208" i="1"/>
  <c r="Z179" i="1"/>
  <c r="H6" i="9"/>
  <c r="H7" i="9"/>
  <c r="Q360" i="1"/>
  <c r="R359" i="1"/>
  <c r="AB359" i="1" s="1"/>
  <c r="Q90" i="1"/>
  <c r="R89" i="1"/>
  <c r="AB89" i="1" s="1"/>
  <c r="Q210" i="1"/>
  <c r="R209" i="1"/>
  <c r="AB209" i="1" s="1"/>
  <c r="AD30" i="1"/>
  <c r="X30" i="1"/>
  <c r="T30" i="1"/>
  <c r="AC30" i="1"/>
  <c r="U30" i="1"/>
  <c r="AA30" i="1"/>
  <c r="R119" i="1"/>
  <c r="AB119" i="1" s="1"/>
  <c r="Q120" i="1"/>
  <c r="Z238" i="1"/>
  <c r="Q61" i="1"/>
  <c r="R60" i="1"/>
  <c r="AB60" i="1" s="1"/>
  <c r="Z59" i="1"/>
  <c r="Q181" i="1"/>
  <c r="R180" i="1"/>
  <c r="AB180" i="1" s="1"/>
  <c r="Q270" i="1"/>
  <c r="R269" i="1"/>
  <c r="AB269" i="1" s="1"/>
  <c r="W30" i="1"/>
  <c r="V30" i="1"/>
  <c r="Y30" i="1" s="1"/>
  <c r="R239" i="1"/>
  <c r="AB239" i="1" s="1"/>
  <c r="Q240" i="1"/>
  <c r="Z148" i="1"/>
  <c r="Q301" i="1"/>
  <c r="R300" i="1"/>
  <c r="AB300" i="1" s="1"/>
  <c r="Z88" i="1"/>
  <c r="Q330" i="1"/>
  <c r="R329" i="1"/>
  <c r="AB329" i="1" s="1"/>
  <c r="Z30" i="1"/>
  <c r="Z118" i="1"/>
  <c r="Q150" i="1"/>
  <c r="R149" i="1"/>
  <c r="AB149" i="1" s="1"/>
  <c r="S31" i="1"/>
  <c r="W31" i="1" s="1"/>
  <c r="R31" i="1"/>
  <c r="AB31" i="1" s="1"/>
  <c r="V31" i="1" l="1"/>
  <c r="Y31" i="1" s="1"/>
  <c r="P31" i="1" s="1"/>
  <c r="Z359" i="1"/>
  <c r="Z31" i="1"/>
  <c r="Z149" i="1"/>
  <c r="Z300" i="1"/>
  <c r="Z180" i="1"/>
  <c r="Z119" i="1"/>
  <c r="Z239" i="1"/>
  <c r="Z269" i="1"/>
  <c r="P30" i="1"/>
  <c r="R61" i="1"/>
  <c r="AB61" i="1" s="1"/>
  <c r="R301" i="1"/>
  <c r="AB301" i="1" s="1"/>
  <c r="Z89" i="1"/>
  <c r="Q361" i="1"/>
  <c r="R360" i="1"/>
  <c r="AB360" i="1" s="1"/>
  <c r="Q121" i="1"/>
  <c r="R120" i="1"/>
  <c r="AB120" i="1" s="1"/>
  <c r="AA31" i="1"/>
  <c r="AC31" i="1"/>
  <c r="U31" i="1"/>
  <c r="X31" i="1"/>
  <c r="AD31" i="1"/>
  <c r="T31" i="1"/>
  <c r="S32" i="1"/>
  <c r="Q151" i="1"/>
  <c r="R150" i="1"/>
  <c r="AB150" i="1" s="1"/>
  <c r="Z329" i="1"/>
  <c r="R330" i="1"/>
  <c r="AB330" i="1" s="1"/>
  <c r="Q331" i="1"/>
  <c r="R270" i="1"/>
  <c r="AB270" i="1" s="1"/>
  <c r="Q271" i="1"/>
  <c r="Z60" i="1"/>
  <c r="Z209" i="1"/>
  <c r="R181" i="1"/>
  <c r="AB181" i="1" s="1"/>
  <c r="Q241" i="1"/>
  <c r="R240" i="1"/>
  <c r="AB240" i="1" s="1"/>
  <c r="R90" i="1"/>
  <c r="AB90" i="1" s="1"/>
  <c r="Q91" i="1"/>
  <c r="H9" i="9"/>
  <c r="H8" i="9"/>
  <c r="R210" i="1"/>
  <c r="AB210" i="1" s="1"/>
  <c r="Q211" i="1"/>
  <c r="V32" i="1" l="1"/>
  <c r="Y32" i="1" s="1"/>
  <c r="W32" i="1"/>
  <c r="AK12" i="1"/>
  <c r="Z210" i="1"/>
  <c r="Z301" i="1"/>
  <c r="R271" i="1"/>
  <c r="AB271" i="1" s="1"/>
  <c r="R331" i="1"/>
  <c r="AB331" i="1" s="1"/>
  <c r="X32" i="1"/>
  <c r="T32" i="1"/>
  <c r="AD32" i="1"/>
  <c r="AA32" i="1"/>
  <c r="AC32" i="1"/>
  <c r="U32" i="1"/>
  <c r="S33" i="1"/>
  <c r="R361" i="1"/>
  <c r="AB361" i="1" s="1"/>
  <c r="R91" i="1"/>
  <c r="AB91" i="1" s="1"/>
  <c r="Z150" i="1"/>
  <c r="Z120" i="1"/>
  <c r="H10" i="9"/>
  <c r="H11" i="9"/>
  <c r="Z181" i="1"/>
  <c r="Z360" i="1"/>
  <c r="Z61" i="1"/>
  <c r="R211" i="1"/>
  <c r="AB211" i="1" s="1"/>
  <c r="Z240" i="1"/>
  <c r="Z90" i="1"/>
  <c r="R241" i="1"/>
  <c r="AB241" i="1" s="1"/>
  <c r="Z270" i="1"/>
  <c r="Z330" i="1"/>
  <c r="R151" i="1"/>
  <c r="AB151" i="1" s="1"/>
  <c r="R121" i="1"/>
  <c r="AB121" i="1" s="1"/>
  <c r="P32" i="1" l="1"/>
  <c r="AG4" i="1"/>
  <c r="Z91" i="1"/>
  <c r="Z211" i="1"/>
  <c r="Z271" i="1"/>
  <c r="Z151" i="1"/>
  <c r="Z121" i="1"/>
  <c r="H13" i="9"/>
  <c r="H12" i="9"/>
  <c r="Z361" i="1"/>
  <c r="Z331" i="1"/>
  <c r="Z241" i="1"/>
  <c r="AC33" i="1"/>
  <c r="U33" i="1"/>
  <c r="AA33" i="1"/>
  <c r="X33" i="1"/>
  <c r="T33" i="1"/>
  <c r="AD33" i="1"/>
  <c r="W33" i="1"/>
  <c r="V33" i="1"/>
  <c r="Y33" i="1" s="1"/>
  <c r="S34" i="1"/>
  <c r="AG5" i="1" l="1"/>
  <c r="H14" i="9"/>
  <c r="H15" i="9"/>
  <c r="H16" i="9" s="1"/>
  <c r="H19" i="9" s="1"/>
  <c r="AD34" i="1"/>
  <c r="X34" i="1"/>
  <c r="T34" i="1"/>
  <c r="AA34" i="1"/>
  <c r="AC34" i="1"/>
  <c r="U34" i="1"/>
  <c r="V34" i="1"/>
  <c r="Y34" i="1" s="1"/>
  <c r="W34" i="1"/>
  <c r="S35" i="1"/>
  <c r="AH3" i="1"/>
  <c r="P33" i="1"/>
  <c r="AG6" i="1" l="1"/>
  <c r="AA35" i="1"/>
  <c r="AC35" i="1"/>
  <c r="U35" i="1"/>
  <c r="T35" i="1"/>
  <c r="AD35" i="1"/>
  <c r="X35" i="1"/>
  <c r="W35" i="1"/>
  <c r="V35" i="1"/>
  <c r="Y35" i="1" s="1"/>
  <c r="S36" i="1"/>
  <c r="H20" i="9"/>
  <c r="H21" i="9"/>
  <c r="P34" i="1"/>
  <c r="AG7" i="1" l="1"/>
  <c r="P35" i="1"/>
  <c r="X36" i="1"/>
  <c r="T36" i="1"/>
  <c r="AD36" i="1"/>
  <c r="AC36" i="1"/>
  <c r="U36" i="1"/>
  <c r="AA36" i="1"/>
  <c r="W36" i="1"/>
  <c r="V36" i="1"/>
  <c r="Y36" i="1" s="1"/>
  <c r="S37" i="1"/>
  <c r="H23" i="9"/>
  <c r="H22" i="9"/>
  <c r="AG8" i="1" l="1"/>
  <c r="H24" i="9"/>
  <c r="H25" i="9"/>
  <c r="AC37" i="1"/>
  <c r="U37" i="1"/>
  <c r="AA37" i="1"/>
  <c r="AD37" i="1"/>
  <c r="T37" i="1"/>
  <c r="X37" i="1"/>
  <c r="W37" i="1"/>
  <c r="V37" i="1"/>
  <c r="Y37" i="1" s="1"/>
  <c r="S38" i="1"/>
  <c r="P36" i="1"/>
  <c r="AG9" i="1" l="1"/>
  <c r="AG10" i="1" s="1"/>
  <c r="P37" i="1"/>
  <c r="AD38" i="1"/>
  <c r="X38" i="1"/>
  <c r="T38" i="1"/>
  <c r="AC38" i="1"/>
  <c r="U38" i="1"/>
  <c r="AA38" i="1"/>
  <c r="V38" i="1"/>
  <c r="Y38" i="1" s="1"/>
  <c r="W38" i="1"/>
  <c r="S39" i="1"/>
  <c r="H27" i="9"/>
  <c r="H26" i="9"/>
  <c r="P38" i="1" l="1"/>
  <c r="H28" i="9"/>
  <c r="H29" i="9"/>
  <c r="AA39" i="1"/>
  <c r="AC39" i="1"/>
  <c r="U39" i="1"/>
  <c r="X39" i="1"/>
  <c r="AD39" i="1"/>
  <c r="T39" i="1"/>
  <c r="W39" i="1"/>
  <c r="V39" i="1"/>
  <c r="Y39" i="1" s="1"/>
  <c r="S40" i="1"/>
  <c r="P39" i="1" l="1"/>
  <c r="H31" i="9"/>
  <c r="H32" i="9" s="1"/>
  <c r="H35" i="9" s="1"/>
  <c r="H30" i="9"/>
  <c r="X40" i="1"/>
  <c r="T40" i="1"/>
  <c r="AD40" i="1"/>
  <c r="AA40" i="1"/>
  <c r="AC40" i="1"/>
  <c r="U40" i="1"/>
  <c r="W40" i="1"/>
  <c r="V40" i="1"/>
  <c r="Y40" i="1" s="1"/>
  <c r="S41" i="1"/>
  <c r="P40" i="1" l="1"/>
  <c r="AC41" i="1"/>
  <c r="U41" i="1"/>
  <c r="AA41" i="1"/>
  <c r="X41" i="1"/>
  <c r="T41" i="1"/>
  <c r="AD41" i="1"/>
  <c r="V41" i="1"/>
  <c r="Y41" i="1" s="1"/>
  <c r="W41" i="1"/>
  <c r="S42" i="1"/>
  <c r="H37" i="9"/>
  <c r="H36" i="9"/>
  <c r="P41" i="1" l="1"/>
  <c r="H38" i="9"/>
  <c r="H39" i="9"/>
  <c r="AD42" i="1"/>
  <c r="X42" i="1"/>
  <c r="T42" i="1"/>
  <c r="AA42" i="1"/>
  <c r="AC42" i="1"/>
  <c r="U42" i="1"/>
  <c r="V42" i="1"/>
  <c r="Y42" i="1" s="1"/>
  <c r="W42" i="1"/>
  <c r="S43" i="1"/>
  <c r="AA43" i="1" l="1"/>
  <c r="AC43" i="1"/>
  <c r="U43" i="1"/>
  <c r="T43" i="1"/>
  <c r="AD43" i="1"/>
  <c r="X43" i="1"/>
  <c r="W43" i="1"/>
  <c r="V43" i="1"/>
  <c r="Y43" i="1" s="1"/>
  <c r="S44" i="1"/>
  <c r="H41" i="9"/>
  <c r="H40" i="9"/>
  <c r="P42" i="1"/>
  <c r="P43" i="1" l="1"/>
  <c r="H42" i="9"/>
  <c r="H43" i="9"/>
  <c r="X44" i="1"/>
  <c r="T44" i="1"/>
  <c r="AD44" i="1"/>
  <c r="AC44" i="1"/>
  <c r="U44" i="1"/>
  <c r="AA44" i="1"/>
  <c r="V44" i="1"/>
  <c r="Y44" i="1" s="1"/>
  <c r="W44" i="1"/>
  <c r="S45" i="1"/>
  <c r="P44" i="1" l="1"/>
  <c r="H45" i="9"/>
  <c r="H44" i="9"/>
  <c r="AC45" i="1"/>
  <c r="U45" i="1"/>
  <c r="AA45" i="1"/>
  <c r="AD45" i="1"/>
  <c r="T45" i="1"/>
  <c r="X45" i="1"/>
  <c r="W45" i="1"/>
  <c r="V45" i="1"/>
  <c r="Y45" i="1" s="1"/>
  <c r="S46" i="1"/>
  <c r="P45" i="1" l="1"/>
  <c r="AD46" i="1"/>
  <c r="X46" i="1"/>
  <c r="T46" i="1"/>
  <c r="AC46" i="1"/>
  <c r="U46" i="1"/>
  <c r="AA46" i="1"/>
  <c r="V46" i="1"/>
  <c r="Y46" i="1" s="1"/>
  <c r="W46" i="1"/>
  <c r="S47" i="1"/>
  <c r="H46" i="9"/>
  <c r="H47" i="9"/>
  <c r="H48" i="9" s="1"/>
  <c r="H51" i="9" s="1"/>
  <c r="P46" i="1" l="1"/>
  <c r="AA47" i="1"/>
  <c r="AC47" i="1"/>
  <c r="U47" i="1"/>
  <c r="X47" i="1"/>
  <c r="AD47" i="1"/>
  <c r="T47" i="1"/>
  <c r="W47" i="1"/>
  <c r="V47" i="1"/>
  <c r="Y47" i="1" s="1"/>
  <c r="S48" i="1"/>
  <c r="H52" i="9"/>
  <c r="H53" i="9"/>
  <c r="P47" i="1" l="1"/>
  <c r="X48" i="1"/>
  <c r="T48" i="1"/>
  <c r="AD48" i="1"/>
  <c r="AA48" i="1"/>
  <c r="AC48" i="1"/>
  <c r="U48" i="1"/>
  <c r="W48" i="1"/>
  <c r="V48" i="1"/>
  <c r="Y48" i="1" s="1"/>
  <c r="S49" i="1"/>
  <c r="H55" i="9"/>
  <c r="H54" i="9"/>
  <c r="P48" i="1" l="1"/>
  <c r="H56" i="9"/>
  <c r="H57" i="9"/>
  <c r="AC49" i="1"/>
  <c r="U49" i="1"/>
  <c r="AA49" i="1"/>
  <c r="X49" i="1"/>
  <c r="T49" i="1"/>
  <c r="AD49" i="1"/>
  <c r="V49" i="1"/>
  <c r="Y49" i="1" s="1"/>
  <c r="W49" i="1"/>
  <c r="S50" i="1"/>
  <c r="P49" i="1" l="1"/>
  <c r="AD50" i="1"/>
  <c r="X50" i="1"/>
  <c r="T50" i="1"/>
  <c r="AA50" i="1"/>
  <c r="AC50" i="1"/>
  <c r="U50" i="1"/>
  <c r="V50" i="1"/>
  <c r="Y50" i="1" s="1"/>
  <c r="W50" i="1"/>
  <c r="S51" i="1"/>
  <c r="H59" i="9"/>
  <c r="H58" i="9"/>
  <c r="P50" i="1" l="1"/>
  <c r="H60" i="9"/>
  <c r="H61" i="9"/>
  <c r="AA51" i="1"/>
  <c r="AC51" i="1"/>
  <c r="U51" i="1"/>
  <c r="T51" i="1"/>
  <c r="AD51" i="1"/>
  <c r="X51" i="1"/>
  <c r="W51" i="1"/>
  <c r="V51" i="1"/>
  <c r="Y51" i="1" s="1"/>
  <c r="S52" i="1"/>
  <c r="P51" i="1" l="1"/>
  <c r="H63" i="9"/>
  <c r="H62" i="9"/>
  <c r="X52" i="1"/>
  <c r="T52" i="1"/>
  <c r="AD52" i="1"/>
  <c r="AC52" i="1"/>
  <c r="U52" i="1"/>
  <c r="AA52" i="1"/>
  <c r="W52" i="1"/>
  <c r="V52" i="1"/>
  <c r="Y52" i="1" s="1"/>
  <c r="S53" i="1"/>
  <c r="P52" i="1" l="1"/>
  <c r="AC53" i="1"/>
  <c r="U53" i="1"/>
  <c r="AA53" i="1"/>
  <c r="AD53" i="1"/>
  <c r="T53" i="1"/>
  <c r="X53" i="1"/>
  <c r="V53" i="1"/>
  <c r="Y53" i="1" s="1"/>
  <c r="W53" i="1"/>
  <c r="S54" i="1"/>
  <c r="L3" i="9"/>
  <c r="H64" i="9"/>
  <c r="P53" i="1" l="1"/>
  <c r="L4" i="9"/>
  <c r="L5" i="9"/>
  <c r="AD54" i="1"/>
  <c r="X54" i="1"/>
  <c r="T54" i="1"/>
  <c r="AC54" i="1"/>
  <c r="U54" i="1"/>
  <c r="AA54" i="1"/>
  <c r="V54" i="1"/>
  <c r="Y54" i="1" s="1"/>
  <c r="W54" i="1"/>
  <c r="S55" i="1"/>
  <c r="P54" i="1" l="1"/>
  <c r="AA55" i="1"/>
  <c r="AC55" i="1"/>
  <c r="U55" i="1"/>
  <c r="X55" i="1"/>
  <c r="AD55" i="1"/>
  <c r="T55" i="1"/>
  <c r="W55" i="1"/>
  <c r="V55" i="1"/>
  <c r="Y55" i="1" s="1"/>
  <c r="S56" i="1"/>
  <c r="L7" i="9"/>
  <c r="L6" i="9"/>
  <c r="P55" i="1" l="1"/>
  <c r="AA56" i="1"/>
  <c r="U56" i="1"/>
  <c r="AC56" i="1"/>
  <c r="X56" i="1"/>
  <c r="AD56" i="1"/>
  <c r="T56" i="1"/>
  <c r="W56" i="1"/>
  <c r="V56" i="1"/>
  <c r="Y56" i="1" s="1"/>
  <c r="S57" i="1"/>
  <c r="L8" i="9"/>
  <c r="L9" i="9"/>
  <c r="P56" i="1" l="1"/>
  <c r="X57" i="1"/>
  <c r="T57" i="1"/>
  <c r="AA57" i="1"/>
  <c r="AD57" i="1"/>
  <c r="U57" i="1"/>
  <c r="AC57" i="1"/>
  <c r="W57" i="1"/>
  <c r="V57" i="1"/>
  <c r="Y57" i="1" s="1"/>
  <c r="S58" i="1"/>
  <c r="L11" i="9"/>
  <c r="L10" i="9"/>
  <c r="P57" i="1" l="1"/>
  <c r="L12" i="9"/>
  <c r="L13" i="9"/>
  <c r="AC58" i="1"/>
  <c r="U58" i="1"/>
  <c r="T58" i="1"/>
  <c r="AD58" i="1"/>
  <c r="AA58" i="1"/>
  <c r="X58" i="1"/>
  <c r="V58" i="1"/>
  <c r="Y58" i="1" s="1"/>
  <c r="W58" i="1"/>
  <c r="S59" i="1"/>
  <c r="P58" i="1" l="1"/>
  <c r="AD59" i="1"/>
  <c r="AC59" i="1"/>
  <c r="X59" i="1"/>
  <c r="AA59" i="1"/>
  <c r="U59" i="1"/>
  <c r="T59" i="1"/>
  <c r="W59" i="1"/>
  <c r="V59" i="1"/>
  <c r="Y59" i="1" s="1"/>
  <c r="S60" i="1"/>
  <c r="L15" i="9"/>
  <c r="L16" i="9" s="1"/>
  <c r="L19" i="9" s="1"/>
  <c r="L14" i="9"/>
  <c r="P59" i="1" l="1"/>
  <c r="L21" i="9"/>
  <c r="L20" i="9"/>
  <c r="AA60" i="1"/>
  <c r="AD60" i="1"/>
  <c r="T60" i="1"/>
  <c r="U60" i="1"/>
  <c r="AC60" i="1"/>
  <c r="X60" i="1"/>
  <c r="W60" i="1"/>
  <c r="V60" i="1"/>
  <c r="Y60" i="1" s="1"/>
  <c r="S61" i="1"/>
  <c r="P60" i="1" l="1"/>
  <c r="X61" i="1"/>
  <c r="T61" i="1"/>
  <c r="U61" i="1"/>
  <c r="AC61" i="1"/>
  <c r="AA61" i="1"/>
  <c r="AD61" i="1"/>
  <c r="S62" i="1"/>
  <c r="V61" i="1"/>
  <c r="Y61" i="1" s="1"/>
  <c r="W61" i="1"/>
  <c r="L22" i="9"/>
  <c r="L23" i="9"/>
  <c r="P61" i="1" l="1"/>
  <c r="AH4" i="1"/>
  <c r="L25" i="9"/>
  <c r="L24" i="9"/>
  <c r="AC62" i="1"/>
  <c r="U62" i="1"/>
  <c r="AA62" i="1"/>
  <c r="AD62" i="1"/>
  <c r="X62" i="1"/>
  <c r="T62" i="1"/>
  <c r="V62" i="1"/>
  <c r="Y62" i="1" s="1"/>
  <c r="W62" i="1"/>
  <c r="S63" i="1"/>
  <c r="L26" i="9" l="1"/>
  <c r="L27" i="9"/>
  <c r="P62" i="1"/>
  <c r="AH5" i="1"/>
  <c r="AD63" i="1"/>
  <c r="T63" i="1"/>
  <c r="AC63" i="1"/>
  <c r="AA63" i="1"/>
  <c r="U63" i="1"/>
  <c r="X63" i="1"/>
  <c r="V63" i="1"/>
  <c r="Y63" i="1" s="1"/>
  <c r="AI3" i="1" s="1"/>
  <c r="W63" i="1"/>
  <c r="S64" i="1"/>
  <c r="L29" i="9" l="1"/>
  <c r="L28" i="9"/>
  <c r="AA64" i="1"/>
  <c r="AC64" i="1"/>
  <c r="X64" i="1"/>
  <c r="U64" i="1"/>
  <c r="AD64" i="1"/>
  <c r="T64" i="1"/>
  <c r="V64" i="1"/>
  <c r="Y64" i="1" s="1"/>
  <c r="W64" i="1"/>
  <c r="S65" i="1"/>
  <c r="P63" i="1"/>
  <c r="AH6" i="1"/>
  <c r="AH7" i="1" s="1"/>
  <c r="P64" i="1" l="1"/>
  <c r="X65" i="1"/>
  <c r="T65" i="1"/>
  <c r="AD65" i="1"/>
  <c r="AA65" i="1"/>
  <c r="U65" i="1"/>
  <c r="AC65" i="1"/>
  <c r="V65" i="1"/>
  <c r="Y65" i="1" s="1"/>
  <c r="W65" i="1"/>
  <c r="S66" i="1"/>
  <c r="L30" i="9"/>
  <c r="L31" i="9"/>
  <c r="L32" i="9" s="1"/>
  <c r="L35" i="9" s="1"/>
  <c r="AH8" i="1"/>
  <c r="AC66" i="1" l="1"/>
  <c r="U66" i="1"/>
  <c r="T66" i="1"/>
  <c r="AA66" i="1"/>
  <c r="X66" i="1"/>
  <c r="AD66" i="1"/>
  <c r="W66" i="1"/>
  <c r="V66" i="1"/>
  <c r="Y66" i="1" s="1"/>
  <c r="S67" i="1"/>
  <c r="AH9" i="1"/>
  <c r="AH10" i="1" s="1"/>
  <c r="L37" i="9"/>
  <c r="L36" i="9"/>
  <c r="P65" i="1"/>
  <c r="P66" i="1" l="1"/>
  <c r="AD67" i="1"/>
  <c r="AA67" i="1"/>
  <c r="U67" i="1"/>
  <c r="AC67" i="1"/>
  <c r="X67" i="1"/>
  <c r="T67" i="1"/>
  <c r="W67" i="1"/>
  <c r="V67" i="1"/>
  <c r="Y67" i="1" s="1"/>
  <c r="S68" i="1"/>
  <c r="L39" i="9"/>
  <c r="L38" i="9"/>
  <c r="AA68" i="1" l="1"/>
  <c r="AD68" i="1"/>
  <c r="T68" i="1"/>
  <c r="AC68" i="1"/>
  <c r="U68" i="1"/>
  <c r="X68" i="1"/>
  <c r="W68" i="1"/>
  <c r="V68" i="1"/>
  <c r="Y68" i="1" s="1"/>
  <c r="S69" i="1"/>
  <c r="P67" i="1"/>
  <c r="L41" i="9"/>
  <c r="L40" i="9"/>
  <c r="P68" i="1" l="1"/>
  <c r="X69" i="1"/>
  <c r="T69" i="1"/>
  <c r="AC69" i="1"/>
  <c r="U69" i="1"/>
  <c r="AA69" i="1"/>
  <c r="AD69" i="1"/>
  <c r="W69" i="1"/>
  <c r="V69" i="1"/>
  <c r="Y69" i="1" s="1"/>
  <c r="S70" i="1"/>
  <c r="L43" i="9"/>
  <c r="L42" i="9"/>
  <c r="P69" i="1" l="1"/>
  <c r="L45" i="9"/>
  <c r="L44" i="9"/>
  <c r="AC70" i="1"/>
  <c r="U70" i="1"/>
  <c r="AD70" i="1"/>
  <c r="X70" i="1"/>
  <c r="AA70" i="1"/>
  <c r="T70" i="1"/>
  <c r="V70" i="1"/>
  <c r="Y70" i="1" s="1"/>
  <c r="W70" i="1"/>
  <c r="S71" i="1"/>
  <c r="AD71" i="1" l="1"/>
  <c r="T71" i="1"/>
  <c r="AA71" i="1"/>
  <c r="X71" i="1"/>
  <c r="AC71" i="1"/>
  <c r="U71" i="1"/>
  <c r="V71" i="1"/>
  <c r="Y71" i="1" s="1"/>
  <c r="W71" i="1"/>
  <c r="S72" i="1"/>
  <c r="P70" i="1"/>
  <c r="L47" i="9"/>
  <c r="L48" i="9" s="1"/>
  <c r="L51" i="9" s="1"/>
  <c r="L46" i="9"/>
  <c r="P71" i="1" l="1"/>
  <c r="AA72" i="1"/>
  <c r="U72" i="1"/>
  <c r="AC72" i="1"/>
  <c r="X72" i="1"/>
  <c r="AD72" i="1"/>
  <c r="T72" i="1"/>
  <c r="W72" i="1"/>
  <c r="V72" i="1"/>
  <c r="Y72" i="1" s="1"/>
  <c r="S73" i="1"/>
  <c r="L53" i="9"/>
  <c r="L52" i="9"/>
  <c r="P72" i="1" l="1"/>
  <c r="L55" i="9"/>
  <c r="L54" i="9"/>
  <c r="X73" i="1"/>
  <c r="T73" i="1"/>
  <c r="AA73" i="1"/>
  <c r="AD73" i="1"/>
  <c r="AC73" i="1"/>
  <c r="U73" i="1"/>
  <c r="V73" i="1"/>
  <c r="Y73" i="1" s="1"/>
  <c r="W73" i="1"/>
  <c r="S74" i="1"/>
  <c r="P73" i="1" l="1"/>
  <c r="L57" i="9"/>
  <c r="L56" i="9"/>
  <c r="AC74" i="1"/>
  <c r="U74" i="1"/>
  <c r="T74" i="1"/>
  <c r="X74" i="1"/>
  <c r="AA74" i="1"/>
  <c r="AD74" i="1"/>
  <c r="W74" i="1"/>
  <c r="V74" i="1"/>
  <c r="Y74" i="1" s="1"/>
  <c r="S75" i="1"/>
  <c r="P74" i="1" l="1"/>
  <c r="AD75" i="1"/>
  <c r="AC75" i="1"/>
  <c r="X75" i="1"/>
  <c r="AA75" i="1"/>
  <c r="U75" i="1"/>
  <c r="T75" i="1"/>
  <c r="V75" i="1"/>
  <c r="Y75" i="1" s="1"/>
  <c r="W75" i="1"/>
  <c r="S76" i="1"/>
  <c r="L59" i="9"/>
  <c r="L58" i="9"/>
  <c r="P75" i="1" l="1"/>
  <c r="L61" i="9"/>
  <c r="L60" i="9"/>
  <c r="AA76" i="1"/>
  <c r="AD76" i="1"/>
  <c r="T76" i="1"/>
  <c r="X76" i="1"/>
  <c r="AC76" i="1"/>
  <c r="U76" i="1"/>
  <c r="V76" i="1"/>
  <c r="Y76" i="1" s="1"/>
  <c r="W76" i="1"/>
  <c r="S77" i="1"/>
  <c r="P76" i="1" l="1"/>
  <c r="X77" i="1"/>
  <c r="T77" i="1"/>
  <c r="U77" i="1"/>
  <c r="AC77" i="1"/>
  <c r="AD77" i="1"/>
  <c r="AA77" i="1"/>
  <c r="V77" i="1"/>
  <c r="Y77" i="1" s="1"/>
  <c r="W77" i="1"/>
  <c r="S78" i="1"/>
  <c r="L63" i="9"/>
  <c r="L62" i="9"/>
  <c r="P77" i="1" l="1"/>
  <c r="P3" i="9"/>
  <c r="L64" i="9"/>
  <c r="AC78" i="1"/>
  <c r="U78" i="1"/>
  <c r="AA78" i="1"/>
  <c r="AD78" i="1"/>
  <c r="X78" i="1"/>
  <c r="T78" i="1"/>
  <c r="V78" i="1"/>
  <c r="Y78" i="1" s="1"/>
  <c r="W78" i="1"/>
  <c r="S79" i="1"/>
  <c r="AD79" i="1" l="1"/>
  <c r="T79" i="1"/>
  <c r="X79" i="1"/>
  <c r="U79" i="1"/>
  <c r="AA79" i="1"/>
  <c r="AC79" i="1"/>
  <c r="V79" i="1"/>
  <c r="Y79" i="1" s="1"/>
  <c r="W79" i="1"/>
  <c r="S80" i="1"/>
  <c r="P78" i="1"/>
  <c r="P4" i="9"/>
  <c r="P5" i="9"/>
  <c r="P79" i="1" l="1"/>
  <c r="AA80" i="1"/>
  <c r="AC80" i="1"/>
  <c r="X80" i="1"/>
  <c r="U80" i="1"/>
  <c r="AD80" i="1"/>
  <c r="T80" i="1"/>
  <c r="W80" i="1"/>
  <c r="V80" i="1"/>
  <c r="Y80" i="1" s="1"/>
  <c r="S81" i="1"/>
  <c r="P7" i="9"/>
  <c r="P6" i="9"/>
  <c r="X81" i="1" l="1"/>
  <c r="T81" i="1"/>
  <c r="AD81" i="1"/>
  <c r="AA81" i="1"/>
  <c r="AC81" i="1"/>
  <c r="U81" i="1"/>
  <c r="W81" i="1"/>
  <c r="V81" i="1"/>
  <c r="Y81" i="1" s="1"/>
  <c r="P81" i="1" s="1"/>
  <c r="S82" i="1"/>
  <c r="P80" i="1"/>
  <c r="P8" i="9"/>
  <c r="P9" i="9"/>
  <c r="P11" i="9" l="1"/>
  <c r="P10" i="9"/>
  <c r="AC82" i="1"/>
  <c r="U82" i="1"/>
  <c r="AA82" i="1"/>
  <c r="T82" i="1"/>
  <c r="AD82" i="1"/>
  <c r="X82" i="1"/>
  <c r="W82" i="1"/>
  <c r="V82" i="1"/>
  <c r="Y82" i="1" s="1"/>
  <c r="S83" i="1"/>
  <c r="P82" i="1" l="1"/>
  <c r="AD83" i="1"/>
  <c r="X83" i="1"/>
  <c r="T83" i="1"/>
  <c r="AA83" i="1"/>
  <c r="U83" i="1"/>
  <c r="AC83" i="1"/>
  <c r="V83" i="1"/>
  <c r="Y83" i="1" s="1"/>
  <c r="W83" i="1"/>
  <c r="S84" i="1"/>
  <c r="P12" i="9"/>
  <c r="P13" i="9"/>
  <c r="P83" i="1" l="1"/>
  <c r="P15" i="9"/>
  <c r="P16" i="9" s="1"/>
  <c r="P19" i="9" s="1"/>
  <c r="P14" i="9"/>
  <c r="AA84" i="1"/>
  <c r="AC84" i="1"/>
  <c r="U84" i="1"/>
  <c r="T84" i="1"/>
  <c r="X84" i="1"/>
  <c r="AD84" i="1"/>
  <c r="W84" i="1"/>
  <c r="V84" i="1"/>
  <c r="Y84" i="1" s="1"/>
  <c r="S85" i="1"/>
  <c r="P84" i="1" l="1"/>
  <c r="X85" i="1"/>
  <c r="T85" i="1"/>
  <c r="AD85" i="1"/>
  <c r="AC85" i="1"/>
  <c r="U85" i="1"/>
  <c r="AA85" i="1"/>
  <c r="W85" i="1"/>
  <c r="V85" i="1"/>
  <c r="Y85" i="1" s="1"/>
  <c r="S86" i="1"/>
  <c r="P21" i="9"/>
  <c r="P20" i="9"/>
  <c r="P85" i="1" l="1"/>
  <c r="AC86" i="1"/>
  <c r="U86" i="1"/>
  <c r="AA86" i="1"/>
  <c r="AD86" i="1"/>
  <c r="X86" i="1"/>
  <c r="T86" i="1"/>
  <c r="V86" i="1"/>
  <c r="Y86" i="1" s="1"/>
  <c r="W86" i="1"/>
  <c r="S87" i="1"/>
  <c r="P22" i="9"/>
  <c r="P23" i="9"/>
  <c r="P86" i="1" l="1"/>
  <c r="P25" i="9"/>
  <c r="P24" i="9"/>
  <c r="AD87" i="1"/>
  <c r="X87" i="1"/>
  <c r="T87" i="1"/>
  <c r="AA87" i="1"/>
  <c r="U87" i="1"/>
  <c r="AC87" i="1"/>
  <c r="V87" i="1"/>
  <c r="Y87" i="1" s="1"/>
  <c r="W87" i="1"/>
  <c r="S88" i="1"/>
  <c r="P87" i="1" l="1"/>
  <c r="AA88" i="1"/>
  <c r="AC88" i="1"/>
  <c r="U88" i="1"/>
  <c r="X88" i="1"/>
  <c r="T88" i="1"/>
  <c r="AD88" i="1"/>
  <c r="W88" i="1"/>
  <c r="V88" i="1"/>
  <c r="Y88" i="1" s="1"/>
  <c r="S89" i="1"/>
  <c r="P26" i="9"/>
  <c r="P27" i="9"/>
  <c r="P88" i="1" l="1"/>
  <c r="X89" i="1"/>
  <c r="T89" i="1"/>
  <c r="AD89" i="1"/>
  <c r="AC89" i="1"/>
  <c r="U89" i="1"/>
  <c r="AA89" i="1"/>
  <c r="V89" i="1"/>
  <c r="Y89" i="1" s="1"/>
  <c r="W89" i="1"/>
  <c r="S90" i="1"/>
  <c r="P29" i="9"/>
  <c r="P28" i="9"/>
  <c r="P89" i="1" l="1"/>
  <c r="P30" i="9"/>
  <c r="P31" i="9"/>
  <c r="P32" i="9" s="1"/>
  <c r="P35" i="9" s="1"/>
  <c r="AC90" i="1"/>
  <c r="U90" i="1"/>
  <c r="AA90" i="1"/>
  <c r="AD90" i="1"/>
  <c r="X90" i="1"/>
  <c r="T90" i="1"/>
  <c r="W90" i="1"/>
  <c r="V90" i="1"/>
  <c r="Y90" i="1" s="1"/>
  <c r="S91" i="1"/>
  <c r="P90" i="1" l="1"/>
  <c r="AD91" i="1"/>
  <c r="X91" i="1"/>
  <c r="T91" i="1"/>
  <c r="AA91" i="1"/>
  <c r="AC91" i="1"/>
  <c r="U91" i="1"/>
  <c r="S92" i="1"/>
  <c r="V91" i="1"/>
  <c r="Y91" i="1" s="1"/>
  <c r="W91" i="1"/>
  <c r="P37" i="9"/>
  <c r="P36" i="9"/>
  <c r="W92" i="1" l="1"/>
  <c r="V92" i="1"/>
  <c r="Y92" i="1" s="1"/>
  <c r="P91" i="1"/>
  <c r="AI4" i="1"/>
  <c r="AA92" i="1"/>
  <c r="AC92" i="1"/>
  <c r="U92" i="1"/>
  <c r="T92" i="1"/>
  <c r="X92" i="1"/>
  <c r="AD92" i="1"/>
  <c r="S93" i="1"/>
  <c r="P39" i="9"/>
  <c r="P38" i="9"/>
  <c r="AL12" i="1" l="1"/>
  <c r="P92" i="1"/>
  <c r="AI5" i="1"/>
  <c r="X93" i="1"/>
  <c r="T93" i="1"/>
  <c r="AD93" i="1"/>
  <c r="AC93" i="1"/>
  <c r="U93" i="1"/>
  <c r="AA93" i="1"/>
  <c r="V93" i="1"/>
  <c r="Y93" i="1" s="1"/>
  <c r="W93" i="1"/>
  <c r="S94" i="1"/>
  <c r="P41" i="9"/>
  <c r="P40" i="9"/>
  <c r="AI6" i="1" l="1"/>
  <c r="AI7" i="1" s="1"/>
  <c r="P43" i="9"/>
  <c r="P42" i="9"/>
  <c r="AJ3" i="1"/>
  <c r="P93" i="1"/>
  <c r="AC94" i="1"/>
  <c r="U94" i="1"/>
  <c r="AA94" i="1"/>
  <c r="AD94" i="1"/>
  <c r="T94" i="1"/>
  <c r="X94" i="1"/>
  <c r="W94" i="1"/>
  <c r="V94" i="1"/>
  <c r="Y94" i="1" s="1"/>
  <c r="S95" i="1"/>
  <c r="P94" i="1" l="1"/>
  <c r="P45" i="9"/>
  <c r="P44" i="9"/>
  <c r="AD95" i="1"/>
  <c r="X95" i="1"/>
  <c r="T95" i="1"/>
  <c r="AA95" i="1"/>
  <c r="AC95" i="1"/>
  <c r="U95" i="1"/>
  <c r="V95" i="1"/>
  <c r="Y95" i="1" s="1"/>
  <c r="W95" i="1"/>
  <c r="S96" i="1"/>
  <c r="AI8" i="1"/>
  <c r="AI9" i="1" l="1"/>
  <c r="AI10" i="1" s="1"/>
  <c r="AA96" i="1"/>
  <c r="AC96" i="1"/>
  <c r="U96" i="1"/>
  <c r="X96" i="1"/>
  <c r="T96" i="1"/>
  <c r="AD96" i="1"/>
  <c r="W96" i="1"/>
  <c r="V96" i="1"/>
  <c r="Y96" i="1" s="1"/>
  <c r="S97" i="1"/>
  <c r="P95" i="1"/>
  <c r="P47" i="9"/>
  <c r="P48" i="9" s="1"/>
  <c r="P51" i="9" s="1"/>
  <c r="P46" i="9"/>
  <c r="P53" i="9" l="1"/>
  <c r="P52" i="9"/>
  <c r="X97" i="1"/>
  <c r="T97" i="1"/>
  <c r="AD97" i="1"/>
  <c r="AC97" i="1"/>
  <c r="U97" i="1"/>
  <c r="AA97" i="1"/>
  <c r="W97" i="1"/>
  <c r="V97" i="1"/>
  <c r="Y97" i="1" s="1"/>
  <c r="S98" i="1"/>
  <c r="P96" i="1"/>
  <c r="P97" i="1" l="1"/>
  <c r="P55" i="9"/>
  <c r="P54" i="9"/>
  <c r="AC98" i="1"/>
  <c r="U98" i="1"/>
  <c r="AA98" i="1"/>
  <c r="AD98" i="1"/>
  <c r="T98" i="1"/>
  <c r="X98" i="1"/>
  <c r="W98" i="1"/>
  <c r="V98" i="1"/>
  <c r="Y98" i="1" s="1"/>
  <c r="AJ4" i="1" s="1"/>
  <c r="S99" i="1"/>
  <c r="AD99" i="1" l="1"/>
  <c r="X99" i="1"/>
  <c r="T99" i="1"/>
  <c r="AA99" i="1"/>
  <c r="U99" i="1"/>
  <c r="AC99" i="1"/>
  <c r="V99" i="1"/>
  <c r="Y99" i="1" s="1"/>
  <c r="W99" i="1"/>
  <c r="S100" i="1"/>
  <c r="P57" i="9"/>
  <c r="P56" i="9"/>
  <c r="P98" i="1"/>
  <c r="AA100" i="1" l="1"/>
  <c r="AC100" i="1"/>
  <c r="U100" i="1"/>
  <c r="T100" i="1"/>
  <c r="X100" i="1"/>
  <c r="AD100" i="1"/>
  <c r="W100" i="1"/>
  <c r="V100" i="1"/>
  <c r="Y100" i="1" s="1"/>
  <c r="S101" i="1"/>
  <c r="P99" i="1"/>
  <c r="P59" i="9"/>
  <c r="P58" i="9"/>
  <c r="P100" i="1" l="1"/>
  <c r="P61" i="9"/>
  <c r="P60" i="9"/>
  <c r="X101" i="1"/>
  <c r="T101" i="1"/>
  <c r="AD101" i="1"/>
  <c r="AC101" i="1"/>
  <c r="U101" i="1"/>
  <c r="AA101" i="1"/>
  <c r="W101" i="1"/>
  <c r="V101" i="1"/>
  <c r="Y101" i="1" s="1"/>
  <c r="S102" i="1"/>
  <c r="P101" i="1" l="1"/>
  <c r="AC102" i="1"/>
  <c r="U102" i="1"/>
  <c r="AA102" i="1"/>
  <c r="AD102" i="1"/>
  <c r="X102" i="1"/>
  <c r="T102" i="1"/>
  <c r="W102" i="1"/>
  <c r="V102" i="1"/>
  <c r="Y102" i="1" s="1"/>
  <c r="S103" i="1"/>
  <c r="P63" i="9"/>
  <c r="P62" i="9"/>
  <c r="P102" i="1" l="1"/>
  <c r="P64" i="9"/>
  <c r="T3" i="9"/>
  <c r="AD103" i="1"/>
  <c r="X103" i="1"/>
  <c r="T103" i="1"/>
  <c r="AA103" i="1"/>
  <c r="U103" i="1"/>
  <c r="AC103" i="1"/>
  <c r="V103" i="1"/>
  <c r="Y103" i="1" s="1"/>
  <c r="W103" i="1"/>
  <c r="S104" i="1"/>
  <c r="T5" i="9" l="1"/>
  <c r="T4" i="9"/>
  <c r="AA104" i="1"/>
  <c r="AC104" i="1"/>
  <c r="U104" i="1"/>
  <c r="X104" i="1"/>
  <c r="T104" i="1"/>
  <c r="AD104" i="1"/>
  <c r="V104" i="1"/>
  <c r="Y104" i="1" s="1"/>
  <c r="W104" i="1"/>
  <c r="S105" i="1"/>
  <c r="P103" i="1"/>
  <c r="P104" i="1" l="1"/>
  <c r="X105" i="1"/>
  <c r="T105" i="1"/>
  <c r="AD105" i="1"/>
  <c r="AC105" i="1"/>
  <c r="U105" i="1"/>
  <c r="AA105" i="1"/>
  <c r="W105" i="1"/>
  <c r="V105" i="1"/>
  <c r="Y105" i="1" s="1"/>
  <c r="S106" i="1"/>
  <c r="T6" i="9"/>
  <c r="T7" i="9"/>
  <c r="P105" i="1" l="1"/>
  <c r="T9" i="9"/>
  <c r="T8" i="9"/>
  <c r="AC106" i="1"/>
  <c r="U106" i="1"/>
  <c r="AA106" i="1"/>
  <c r="AD106" i="1"/>
  <c r="X106" i="1"/>
  <c r="T106" i="1"/>
  <c r="W106" i="1"/>
  <c r="V106" i="1"/>
  <c r="Y106" i="1" s="1"/>
  <c r="S107" i="1"/>
  <c r="P106" i="1" l="1"/>
  <c r="AD107" i="1"/>
  <c r="X107" i="1"/>
  <c r="T107" i="1"/>
  <c r="AA107" i="1"/>
  <c r="AC107" i="1"/>
  <c r="U107" i="1"/>
  <c r="V107" i="1"/>
  <c r="Y107" i="1" s="1"/>
  <c r="W107" i="1"/>
  <c r="S108" i="1"/>
  <c r="T10" i="9"/>
  <c r="T11" i="9"/>
  <c r="P107" i="1" l="1"/>
  <c r="T13" i="9"/>
  <c r="T12" i="9"/>
  <c r="AA108" i="1"/>
  <c r="AC108" i="1"/>
  <c r="U108" i="1"/>
  <c r="T108" i="1"/>
  <c r="X108" i="1"/>
  <c r="AD108" i="1"/>
  <c r="W108" i="1"/>
  <c r="V108" i="1"/>
  <c r="Y108" i="1" s="1"/>
  <c r="S109" i="1"/>
  <c r="P108" i="1" l="1"/>
  <c r="X109" i="1"/>
  <c r="T109" i="1"/>
  <c r="AD109" i="1"/>
  <c r="AC109" i="1"/>
  <c r="U109" i="1"/>
  <c r="AA109" i="1"/>
  <c r="W109" i="1"/>
  <c r="V109" i="1"/>
  <c r="Y109" i="1" s="1"/>
  <c r="S110" i="1"/>
  <c r="T14" i="9"/>
  <c r="T15" i="9"/>
  <c r="T16" i="9" s="1"/>
  <c r="T19" i="9" s="1"/>
  <c r="T20" i="9" l="1"/>
  <c r="T21" i="9"/>
  <c r="P109" i="1"/>
  <c r="AC110" i="1"/>
  <c r="U110" i="1"/>
  <c r="AA110" i="1"/>
  <c r="AD110" i="1"/>
  <c r="T110" i="1"/>
  <c r="X110" i="1"/>
  <c r="W110" i="1"/>
  <c r="V110" i="1"/>
  <c r="Y110" i="1" s="1"/>
  <c r="S111" i="1"/>
  <c r="P110" i="1" l="1"/>
  <c r="AD111" i="1"/>
  <c r="X111" i="1"/>
  <c r="T111" i="1"/>
  <c r="AA111" i="1"/>
  <c r="AC111" i="1"/>
  <c r="U111" i="1"/>
  <c r="V111" i="1"/>
  <c r="Y111" i="1" s="1"/>
  <c r="W111" i="1"/>
  <c r="S112" i="1"/>
  <c r="T23" i="9"/>
  <c r="T22" i="9"/>
  <c r="P111" i="1" l="1"/>
  <c r="T24" i="9"/>
  <c r="T25" i="9"/>
  <c r="AA112" i="1"/>
  <c r="AC112" i="1"/>
  <c r="U112" i="1"/>
  <c r="X112" i="1"/>
  <c r="T112" i="1"/>
  <c r="AD112" i="1"/>
  <c r="W112" i="1"/>
  <c r="V112" i="1"/>
  <c r="Y112" i="1" s="1"/>
  <c r="S113" i="1"/>
  <c r="P112" i="1" l="1"/>
  <c r="X113" i="1"/>
  <c r="T113" i="1"/>
  <c r="AD113" i="1"/>
  <c r="AC113" i="1"/>
  <c r="U113" i="1"/>
  <c r="AA113" i="1"/>
  <c r="W113" i="1"/>
  <c r="V113" i="1"/>
  <c r="Y113" i="1" s="1"/>
  <c r="S114" i="1"/>
  <c r="T27" i="9"/>
  <c r="T26" i="9"/>
  <c r="P113" i="1" l="1"/>
  <c r="AC114" i="1"/>
  <c r="U114" i="1"/>
  <c r="AA114" i="1"/>
  <c r="AD114" i="1"/>
  <c r="T114" i="1"/>
  <c r="X114" i="1"/>
  <c r="W114" i="1"/>
  <c r="V114" i="1"/>
  <c r="Y114" i="1" s="1"/>
  <c r="S115" i="1"/>
  <c r="T28" i="9"/>
  <c r="T29" i="9"/>
  <c r="P114" i="1" l="1"/>
  <c r="T31" i="9"/>
  <c r="T32" i="9" s="1"/>
  <c r="T30" i="9"/>
  <c r="AD115" i="1"/>
  <c r="X115" i="1"/>
  <c r="T115" i="1"/>
  <c r="AA115" i="1"/>
  <c r="U115" i="1"/>
  <c r="AC115" i="1"/>
  <c r="V115" i="1"/>
  <c r="Y115" i="1" s="1"/>
  <c r="W115" i="1"/>
  <c r="S116" i="1"/>
  <c r="P115" i="1" l="1"/>
  <c r="AA116" i="1"/>
  <c r="AC116" i="1"/>
  <c r="U116" i="1"/>
  <c r="T116" i="1"/>
  <c r="X116" i="1"/>
  <c r="AD116" i="1"/>
  <c r="W116" i="1"/>
  <c r="V116" i="1"/>
  <c r="Y116" i="1" s="1"/>
  <c r="S117" i="1"/>
  <c r="P116" i="1" l="1"/>
  <c r="X117" i="1"/>
  <c r="T117" i="1"/>
  <c r="AD117" i="1"/>
  <c r="AC117" i="1"/>
  <c r="U117" i="1"/>
  <c r="AA117" i="1"/>
  <c r="W117" i="1"/>
  <c r="V117" i="1"/>
  <c r="Y117" i="1" s="1"/>
  <c r="S118" i="1"/>
  <c r="P117" i="1" l="1"/>
  <c r="AC118" i="1"/>
  <c r="U118" i="1"/>
  <c r="AA118" i="1"/>
  <c r="AD118" i="1"/>
  <c r="X118" i="1"/>
  <c r="T118" i="1"/>
  <c r="V118" i="1"/>
  <c r="Y118" i="1" s="1"/>
  <c r="W118" i="1"/>
  <c r="S119" i="1"/>
  <c r="P118" i="1" l="1"/>
  <c r="AD119" i="1"/>
  <c r="X119" i="1"/>
  <c r="T119" i="1"/>
  <c r="AA119" i="1"/>
  <c r="U119" i="1"/>
  <c r="AC119" i="1"/>
  <c r="V119" i="1"/>
  <c r="Y119" i="1" s="1"/>
  <c r="W119" i="1"/>
  <c r="S120" i="1"/>
  <c r="P119" i="1" l="1"/>
  <c r="AA120" i="1"/>
  <c r="AC120" i="1"/>
  <c r="U120" i="1"/>
  <c r="X120" i="1"/>
  <c r="T120" i="1"/>
  <c r="AD120" i="1"/>
  <c r="W120" i="1"/>
  <c r="V120" i="1"/>
  <c r="Y120" i="1" s="1"/>
  <c r="S121" i="1"/>
  <c r="P120" i="1" l="1"/>
  <c r="X121" i="1"/>
  <c r="T121" i="1"/>
  <c r="AD121" i="1"/>
  <c r="AC121" i="1"/>
  <c r="U121" i="1"/>
  <c r="AA121" i="1"/>
  <c r="S122" i="1"/>
  <c r="W121" i="1"/>
  <c r="V121" i="1"/>
  <c r="Y121" i="1" s="1"/>
  <c r="P121" i="1" l="1"/>
  <c r="AJ5" i="1"/>
  <c r="AC122" i="1"/>
  <c r="U122" i="1"/>
  <c r="AA122" i="1"/>
  <c r="AD122" i="1"/>
  <c r="X122" i="1"/>
  <c r="T122" i="1"/>
  <c r="W122" i="1"/>
  <c r="V122" i="1"/>
  <c r="Y122" i="1" s="1"/>
  <c r="S123" i="1"/>
  <c r="P122" i="1" l="1"/>
  <c r="AD123" i="1"/>
  <c r="X123" i="1"/>
  <c r="T123" i="1"/>
  <c r="AA123" i="1"/>
  <c r="AC123" i="1"/>
  <c r="U123" i="1"/>
  <c r="V123" i="1"/>
  <c r="Y123" i="1" s="1"/>
  <c r="AK3" i="1" s="1"/>
  <c r="W123" i="1"/>
  <c r="S124" i="1"/>
  <c r="AJ6" i="1"/>
  <c r="P123" i="1" l="1"/>
  <c r="AA124" i="1"/>
  <c r="AC124" i="1"/>
  <c r="U124" i="1"/>
  <c r="T124" i="1"/>
  <c r="X124" i="1"/>
  <c r="AD124" i="1"/>
  <c r="W124" i="1"/>
  <c r="V124" i="1"/>
  <c r="Y124" i="1" s="1"/>
  <c r="S125" i="1"/>
  <c r="AJ7" i="1"/>
  <c r="P124" i="1" l="1"/>
  <c r="X125" i="1"/>
  <c r="T125" i="1"/>
  <c r="AD125" i="1"/>
  <c r="AC125" i="1"/>
  <c r="U125" i="1"/>
  <c r="AA125" i="1"/>
  <c r="W125" i="1"/>
  <c r="V125" i="1"/>
  <c r="Y125" i="1" s="1"/>
  <c r="S126" i="1"/>
  <c r="AJ8" i="1"/>
  <c r="P125" i="1" l="1"/>
  <c r="AJ9" i="1"/>
  <c r="AJ10" i="1" s="1"/>
  <c r="AC126" i="1"/>
  <c r="U126" i="1"/>
  <c r="AA126" i="1"/>
  <c r="AD126" i="1"/>
  <c r="T126" i="1"/>
  <c r="X126" i="1"/>
  <c r="V126" i="1"/>
  <c r="Y126" i="1" s="1"/>
  <c r="W126" i="1"/>
  <c r="S127" i="1"/>
  <c r="P126" i="1" l="1"/>
  <c r="AD127" i="1"/>
  <c r="X127" i="1"/>
  <c r="T127" i="1"/>
  <c r="AA127" i="1"/>
  <c r="AC127" i="1"/>
  <c r="U127" i="1"/>
  <c r="V127" i="1"/>
  <c r="Y127" i="1" s="1"/>
  <c r="W127" i="1"/>
  <c r="S128" i="1"/>
  <c r="P127" i="1" l="1"/>
  <c r="AA128" i="1"/>
  <c r="AC128" i="1"/>
  <c r="U128" i="1"/>
  <c r="X128" i="1"/>
  <c r="T128" i="1"/>
  <c r="AD128" i="1"/>
  <c r="W128" i="1"/>
  <c r="V128" i="1"/>
  <c r="Y128" i="1" s="1"/>
  <c r="S129" i="1"/>
  <c r="P128" i="1" l="1"/>
  <c r="X129" i="1"/>
  <c r="T129" i="1"/>
  <c r="AA129" i="1"/>
  <c r="AD129" i="1"/>
  <c r="AC129" i="1"/>
  <c r="U129" i="1"/>
  <c r="W129" i="1"/>
  <c r="V129" i="1"/>
  <c r="Y129" i="1" s="1"/>
  <c r="S130" i="1"/>
  <c r="P129" i="1" l="1"/>
  <c r="AC130" i="1"/>
  <c r="U130" i="1"/>
  <c r="T130" i="1"/>
  <c r="X130" i="1"/>
  <c r="AD130" i="1"/>
  <c r="AA130" i="1"/>
  <c r="W130" i="1"/>
  <c r="V130" i="1"/>
  <c r="Y130" i="1" s="1"/>
  <c r="S131" i="1"/>
  <c r="P130" i="1" l="1"/>
  <c r="AD131" i="1"/>
  <c r="AC131" i="1"/>
  <c r="X131" i="1"/>
  <c r="AA131" i="1"/>
  <c r="U131" i="1"/>
  <c r="T131" i="1"/>
  <c r="W131" i="1"/>
  <c r="V131" i="1"/>
  <c r="Y131" i="1" s="1"/>
  <c r="S132" i="1"/>
  <c r="AA132" i="1" l="1"/>
  <c r="AD132" i="1"/>
  <c r="T132" i="1"/>
  <c r="U132" i="1"/>
  <c r="X132" i="1"/>
  <c r="AC132" i="1"/>
  <c r="W132" i="1"/>
  <c r="V132" i="1"/>
  <c r="Y132" i="1" s="1"/>
  <c r="S133" i="1"/>
  <c r="P131" i="1"/>
  <c r="P132" i="1" l="1"/>
  <c r="X133" i="1"/>
  <c r="T133" i="1"/>
  <c r="U133" i="1"/>
  <c r="AC133" i="1"/>
  <c r="AA133" i="1"/>
  <c r="AD133" i="1"/>
  <c r="V133" i="1"/>
  <c r="Y133" i="1" s="1"/>
  <c r="W133" i="1"/>
  <c r="S134" i="1"/>
  <c r="P133" i="1" l="1"/>
  <c r="AC134" i="1"/>
  <c r="U134" i="1"/>
  <c r="AA134" i="1"/>
  <c r="AD134" i="1"/>
  <c r="X134" i="1"/>
  <c r="T134" i="1"/>
  <c r="V134" i="1"/>
  <c r="Y134" i="1" s="1"/>
  <c r="W134" i="1"/>
  <c r="S135" i="1"/>
  <c r="P134" i="1" l="1"/>
  <c r="AD135" i="1"/>
  <c r="T135" i="1"/>
  <c r="X135" i="1"/>
  <c r="AC135" i="1"/>
  <c r="U135" i="1"/>
  <c r="AA135" i="1"/>
  <c r="W135" i="1"/>
  <c r="V135" i="1"/>
  <c r="Y135" i="1" s="1"/>
  <c r="S136" i="1"/>
  <c r="P135" i="1" l="1"/>
  <c r="AA136" i="1"/>
  <c r="AC136" i="1"/>
  <c r="X136" i="1"/>
  <c r="U136" i="1"/>
  <c r="AD136" i="1"/>
  <c r="T136" i="1"/>
  <c r="W136" i="1"/>
  <c r="V136" i="1"/>
  <c r="Y136" i="1" s="1"/>
  <c r="S137" i="1"/>
  <c r="P136" i="1" l="1"/>
  <c r="X137" i="1"/>
  <c r="T137" i="1"/>
  <c r="AD137" i="1"/>
  <c r="AA137" i="1"/>
  <c r="U137" i="1"/>
  <c r="AC137" i="1"/>
  <c r="V137" i="1"/>
  <c r="Y137" i="1" s="1"/>
  <c r="W137" i="1"/>
  <c r="S138" i="1"/>
  <c r="P137" i="1" l="1"/>
  <c r="AC138" i="1"/>
  <c r="U138" i="1"/>
  <c r="T138" i="1"/>
  <c r="AA138" i="1"/>
  <c r="AD138" i="1"/>
  <c r="X138" i="1"/>
  <c r="V138" i="1"/>
  <c r="Y138" i="1" s="1"/>
  <c r="W138" i="1"/>
  <c r="S139" i="1"/>
  <c r="P138" i="1" l="1"/>
  <c r="AD139" i="1"/>
  <c r="AA139" i="1"/>
  <c r="U139" i="1"/>
  <c r="AC139" i="1"/>
  <c r="X139" i="1"/>
  <c r="T139" i="1"/>
  <c r="W139" i="1"/>
  <c r="V139" i="1"/>
  <c r="Y139" i="1" s="1"/>
  <c r="S140" i="1"/>
  <c r="P139" i="1" l="1"/>
  <c r="AA140" i="1"/>
  <c r="AD140" i="1"/>
  <c r="T140" i="1"/>
  <c r="X140" i="1"/>
  <c r="AC140" i="1"/>
  <c r="U140" i="1"/>
  <c r="W140" i="1"/>
  <c r="V140" i="1"/>
  <c r="Y140" i="1" s="1"/>
  <c r="S141" i="1"/>
  <c r="P140" i="1" l="1"/>
  <c r="X141" i="1"/>
  <c r="T141" i="1"/>
  <c r="AC141" i="1"/>
  <c r="U141" i="1"/>
  <c r="AD141" i="1"/>
  <c r="AA141" i="1"/>
  <c r="W141" i="1"/>
  <c r="V141" i="1"/>
  <c r="Y141" i="1" s="1"/>
  <c r="S142" i="1"/>
  <c r="P141" i="1" l="1"/>
  <c r="AC142" i="1"/>
  <c r="U142" i="1"/>
  <c r="AD142" i="1"/>
  <c r="X142" i="1"/>
  <c r="AA142" i="1"/>
  <c r="T142" i="1"/>
  <c r="W142" i="1"/>
  <c r="V142" i="1"/>
  <c r="Y142" i="1" s="1"/>
  <c r="S143" i="1"/>
  <c r="P142" i="1" l="1"/>
  <c r="AD143" i="1"/>
  <c r="T143" i="1"/>
  <c r="U143" i="1"/>
  <c r="AA143" i="1"/>
  <c r="X143" i="1"/>
  <c r="AC143" i="1"/>
  <c r="W143" i="1"/>
  <c r="V143" i="1"/>
  <c r="Y143" i="1" s="1"/>
  <c r="P143" i="1" s="1"/>
  <c r="S144" i="1"/>
  <c r="AA144" i="1" l="1"/>
  <c r="U144" i="1"/>
  <c r="AC144" i="1"/>
  <c r="X144" i="1"/>
  <c r="AD144" i="1"/>
  <c r="T144" i="1"/>
  <c r="V144" i="1"/>
  <c r="Y144" i="1" s="1"/>
  <c r="W144" i="1"/>
  <c r="S145" i="1"/>
  <c r="P144" i="1" l="1"/>
  <c r="X145" i="1"/>
  <c r="T145" i="1"/>
  <c r="AA145" i="1"/>
  <c r="AD145" i="1"/>
  <c r="AC145" i="1"/>
  <c r="U145" i="1"/>
  <c r="W145" i="1"/>
  <c r="V145" i="1"/>
  <c r="Y145" i="1" s="1"/>
  <c r="S146" i="1"/>
  <c r="P145" i="1" l="1"/>
  <c r="AC146" i="1"/>
  <c r="U146" i="1"/>
  <c r="T146" i="1"/>
  <c r="AD146" i="1"/>
  <c r="X146" i="1"/>
  <c r="AA146" i="1"/>
  <c r="V146" i="1"/>
  <c r="Y146" i="1" s="1"/>
  <c r="W146" i="1"/>
  <c r="S147" i="1"/>
  <c r="P146" i="1" l="1"/>
  <c r="AD147" i="1"/>
  <c r="AC147" i="1"/>
  <c r="X147" i="1"/>
  <c r="AA147" i="1"/>
  <c r="U147" i="1"/>
  <c r="T147" i="1"/>
  <c r="V147" i="1"/>
  <c r="Y147" i="1" s="1"/>
  <c r="W147" i="1"/>
  <c r="S148" i="1"/>
  <c r="P147" i="1" l="1"/>
  <c r="AA148" i="1"/>
  <c r="AD148" i="1"/>
  <c r="T148" i="1"/>
  <c r="U148" i="1"/>
  <c r="AC148" i="1"/>
  <c r="X148" i="1"/>
  <c r="W148" i="1"/>
  <c r="V148" i="1"/>
  <c r="Y148" i="1" s="1"/>
  <c r="S149" i="1"/>
  <c r="P148" i="1" l="1"/>
  <c r="X149" i="1"/>
  <c r="T149" i="1"/>
  <c r="U149" i="1"/>
  <c r="AC149" i="1"/>
  <c r="AA149" i="1"/>
  <c r="AD149" i="1"/>
  <c r="W149" i="1"/>
  <c r="V149" i="1"/>
  <c r="Y149" i="1" s="1"/>
  <c r="S150" i="1"/>
  <c r="P149" i="1" l="1"/>
  <c r="AC150" i="1"/>
  <c r="U150" i="1"/>
  <c r="AA150" i="1"/>
  <c r="AD150" i="1"/>
  <c r="X150" i="1"/>
  <c r="T150" i="1"/>
  <c r="W150" i="1"/>
  <c r="V150" i="1"/>
  <c r="Y150" i="1" s="1"/>
  <c r="S151" i="1"/>
  <c r="P150" i="1" l="1"/>
  <c r="AD151" i="1"/>
  <c r="T151" i="1"/>
  <c r="AC151" i="1"/>
  <c r="X151" i="1"/>
  <c r="AA151" i="1"/>
  <c r="U151" i="1"/>
  <c r="S152" i="1"/>
  <c r="W151" i="1"/>
  <c r="V151" i="1"/>
  <c r="Y151" i="1" s="1"/>
  <c r="AK4" i="1" s="1"/>
  <c r="AA152" i="1" l="1"/>
  <c r="AC152" i="1"/>
  <c r="X152" i="1"/>
  <c r="U152" i="1"/>
  <c r="AD152" i="1"/>
  <c r="T152" i="1"/>
  <c r="V152" i="1"/>
  <c r="Y152" i="1" s="1"/>
  <c r="W152" i="1"/>
  <c r="S153" i="1"/>
  <c r="P151" i="1"/>
  <c r="AK5" i="1"/>
  <c r="AK6" i="1" l="1"/>
  <c r="AK7" i="1" s="1"/>
  <c r="X153" i="1"/>
  <c r="T153" i="1"/>
  <c r="AD153" i="1"/>
  <c r="AA153" i="1"/>
  <c r="U153" i="1"/>
  <c r="AC153" i="1"/>
  <c r="V153" i="1"/>
  <c r="Y153" i="1" s="1"/>
  <c r="AL3" i="1" s="1"/>
  <c r="W153" i="1"/>
  <c r="S154" i="1"/>
  <c r="P152" i="1"/>
  <c r="P153" i="1" l="1"/>
  <c r="AC154" i="1"/>
  <c r="U154" i="1"/>
  <c r="T154" i="1"/>
  <c r="AA154" i="1"/>
  <c r="AD154" i="1"/>
  <c r="X154" i="1"/>
  <c r="W154" i="1"/>
  <c r="V154" i="1"/>
  <c r="Y154" i="1" s="1"/>
  <c r="S155" i="1"/>
  <c r="AK8" i="1"/>
  <c r="P154" i="1" l="1"/>
  <c r="AD155" i="1"/>
  <c r="AA155" i="1"/>
  <c r="U155" i="1"/>
  <c r="AC155" i="1"/>
  <c r="X155" i="1"/>
  <c r="T155" i="1"/>
  <c r="W155" i="1"/>
  <c r="V155" i="1"/>
  <c r="Y155" i="1" s="1"/>
  <c r="AM12" i="1" s="1"/>
  <c r="S156" i="1"/>
  <c r="AK9" i="1"/>
  <c r="AK10" i="1" s="1"/>
  <c r="AA156" i="1" l="1"/>
  <c r="AD156" i="1"/>
  <c r="T156" i="1"/>
  <c r="AC156" i="1"/>
  <c r="X156" i="1"/>
  <c r="U156" i="1"/>
  <c r="W156" i="1"/>
  <c r="V156" i="1"/>
  <c r="Y156" i="1" s="1"/>
  <c r="S157" i="1"/>
  <c r="P155" i="1"/>
  <c r="P156" i="1" l="1"/>
  <c r="X157" i="1"/>
  <c r="T157" i="1"/>
  <c r="AC157" i="1"/>
  <c r="U157" i="1"/>
  <c r="AD157" i="1"/>
  <c r="AA157" i="1"/>
  <c r="W157" i="1"/>
  <c r="V157" i="1"/>
  <c r="Y157" i="1" s="1"/>
  <c r="S158" i="1"/>
  <c r="P157" i="1" l="1"/>
  <c r="AC158" i="1"/>
  <c r="U158" i="1"/>
  <c r="AD158" i="1"/>
  <c r="X158" i="1"/>
  <c r="AA158" i="1"/>
  <c r="T158" i="1"/>
  <c r="V158" i="1"/>
  <c r="Y158" i="1" s="1"/>
  <c r="W158" i="1"/>
  <c r="S159" i="1"/>
  <c r="P158" i="1" l="1"/>
  <c r="AD159" i="1"/>
  <c r="T159" i="1"/>
  <c r="AA159" i="1"/>
  <c r="U159" i="1"/>
  <c r="X159" i="1"/>
  <c r="AC159" i="1"/>
  <c r="V159" i="1"/>
  <c r="Y159" i="1" s="1"/>
  <c r="W159" i="1"/>
  <c r="S160" i="1"/>
  <c r="P159" i="1" l="1"/>
  <c r="AA160" i="1"/>
  <c r="U160" i="1"/>
  <c r="AC160" i="1"/>
  <c r="X160" i="1"/>
  <c r="T160" i="1"/>
  <c r="AD160" i="1"/>
  <c r="W160" i="1"/>
  <c r="V160" i="1"/>
  <c r="Y160" i="1" s="1"/>
  <c r="S161" i="1"/>
  <c r="P160" i="1" l="1"/>
  <c r="X161" i="1"/>
  <c r="T161" i="1"/>
  <c r="AA161" i="1"/>
  <c r="AD161" i="1"/>
  <c r="AC161" i="1"/>
  <c r="U161" i="1"/>
  <c r="V161" i="1"/>
  <c r="Y161" i="1" s="1"/>
  <c r="W161" i="1"/>
  <c r="S162" i="1"/>
  <c r="P161" i="1" l="1"/>
  <c r="AC162" i="1"/>
  <c r="U162" i="1"/>
  <c r="T162" i="1"/>
  <c r="X162" i="1"/>
  <c r="AD162" i="1"/>
  <c r="AA162" i="1"/>
  <c r="V162" i="1"/>
  <c r="Y162" i="1" s="1"/>
  <c r="W162" i="1"/>
  <c r="S163" i="1"/>
  <c r="P162" i="1" l="1"/>
  <c r="AD163" i="1"/>
  <c r="AC163" i="1"/>
  <c r="X163" i="1"/>
  <c r="AA163" i="1"/>
  <c r="U163" i="1"/>
  <c r="T163" i="1"/>
  <c r="V163" i="1"/>
  <c r="Y163" i="1" s="1"/>
  <c r="W163" i="1"/>
  <c r="S164" i="1"/>
  <c r="P163" i="1" l="1"/>
  <c r="AA164" i="1"/>
  <c r="AD164" i="1"/>
  <c r="T164" i="1"/>
  <c r="U164" i="1"/>
  <c r="AC164" i="1"/>
  <c r="X164" i="1"/>
  <c r="W164" i="1"/>
  <c r="V164" i="1"/>
  <c r="Y164" i="1" s="1"/>
  <c r="S165" i="1"/>
  <c r="P164" i="1" l="1"/>
  <c r="X165" i="1"/>
  <c r="T165" i="1"/>
  <c r="U165" i="1"/>
  <c r="AC165" i="1"/>
  <c r="AA165" i="1"/>
  <c r="AD165" i="1"/>
  <c r="V165" i="1"/>
  <c r="Y165" i="1" s="1"/>
  <c r="W165" i="1"/>
  <c r="S166" i="1"/>
  <c r="P165" i="1" l="1"/>
  <c r="AC166" i="1"/>
  <c r="U166" i="1"/>
  <c r="AA166" i="1"/>
  <c r="AD166" i="1"/>
  <c r="X166" i="1"/>
  <c r="T166" i="1"/>
  <c r="V166" i="1"/>
  <c r="Y166" i="1" s="1"/>
  <c r="W166" i="1"/>
  <c r="S167" i="1"/>
  <c r="P166" i="1" l="1"/>
  <c r="AD167" i="1"/>
  <c r="T167" i="1"/>
  <c r="X167" i="1"/>
  <c r="AC167" i="1"/>
  <c r="AA167" i="1"/>
  <c r="U167" i="1"/>
  <c r="W167" i="1"/>
  <c r="V167" i="1"/>
  <c r="Y167" i="1" s="1"/>
  <c r="S168" i="1"/>
  <c r="P167" i="1" l="1"/>
  <c r="AA168" i="1"/>
  <c r="AC168" i="1"/>
  <c r="X168" i="1"/>
  <c r="U168" i="1"/>
  <c r="AD168" i="1"/>
  <c r="T168" i="1"/>
  <c r="W168" i="1"/>
  <c r="V168" i="1"/>
  <c r="Y168" i="1" s="1"/>
  <c r="S169" i="1"/>
  <c r="P168" i="1" l="1"/>
  <c r="X169" i="1"/>
  <c r="T169" i="1"/>
  <c r="AD169" i="1"/>
  <c r="AA169" i="1"/>
  <c r="U169" i="1"/>
  <c r="AC169" i="1"/>
  <c r="W169" i="1"/>
  <c r="V169" i="1"/>
  <c r="Y169" i="1" s="1"/>
  <c r="P169" i="1" s="1"/>
  <c r="S170" i="1"/>
  <c r="AC170" i="1" l="1"/>
  <c r="U170" i="1"/>
  <c r="T170" i="1"/>
  <c r="AA170" i="1"/>
  <c r="X170" i="1"/>
  <c r="AD170" i="1"/>
  <c r="V170" i="1"/>
  <c r="Y170" i="1" s="1"/>
  <c r="W170" i="1"/>
  <c r="S171" i="1"/>
  <c r="P170" i="1" l="1"/>
  <c r="AD171" i="1"/>
  <c r="AA171" i="1"/>
  <c r="U171" i="1"/>
  <c r="AC171" i="1"/>
  <c r="X171" i="1"/>
  <c r="T171" i="1"/>
  <c r="V171" i="1"/>
  <c r="Y171" i="1" s="1"/>
  <c r="W171" i="1"/>
  <c r="S172" i="1"/>
  <c r="P171" i="1" l="1"/>
  <c r="AA172" i="1"/>
  <c r="AD172" i="1"/>
  <c r="T172" i="1"/>
  <c r="X172" i="1"/>
  <c r="AC172" i="1"/>
  <c r="U172" i="1"/>
  <c r="W172" i="1"/>
  <c r="V172" i="1"/>
  <c r="Y172" i="1" s="1"/>
  <c r="S173" i="1"/>
  <c r="P172" i="1" l="1"/>
  <c r="X173" i="1"/>
  <c r="T173" i="1"/>
  <c r="AC173" i="1"/>
  <c r="U173" i="1"/>
  <c r="AD173" i="1"/>
  <c r="AA173" i="1"/>
  <c r="W173" i="1"/>
  <c r="V173" i="1"/>
  <c r="Y173" i="1" s="1"/>
  <c r="S174" i="1"/>
  <c r="P173" i="1" l="1"/>
  <c r="AC174" i="1"/>
  <c r="U174" i="1"/>
  <c r="AD174" i="1"/>
  <c r="X174" i="1"/>
  <c r="AA174" i="1"/>
  <c r="T174" i="1"/>
  <c r="V174" i="1"/>
  <c r="Y174" i="1" s="1"/>
  <c r="W174" i="1"/>
  <c r="S175" i="1"/>
  <c r="P174" i="1" l="1"/>
  <c r="AD175" i="1"/>
  <c r="T175" i="1"/>
  <c r="U175" i="1"/>
  <c r="AA175" i="1"/>
  <c r="AC175" i="1"/>
  <c r="X175" i="1"/>
  <c r="W175" i="1"/>
  <c r="V175" i="1"/>
  <c r="Y175" i="1" s="1"/>
  <c r="S176" i="1"/>
  <c r="P175" i="1" l="1"/>
  <c r="AA176" i="1"/>
  <c r="U176" i="1"/>
  <c r="AC176" i="1"/>
  <c r="X176" i="1"/>
  <c r="T176" i="1"/>
  <c r="AD176" i="1"/>
  <c r="V176" i="1"/>
  <c r="Y176" i="1" s="1"/>
  <c r="W176" i="1"/>
  <c r="S177" i="1"/>
  <c r="P176" i="1" l="1"/>
  <c r="X177" i="1"/>
  <c r="T177" i="1"/>
  <c r="AA177" i="1"/>
  <c r="AD177" i="1"/>
  <c r="AC177" i="1"/>
  <c r="U177" i="1"/>
  <c r="V177" i="1"/>
  <c r="Y177" i="1" s="1"/>
  <c r="W177" i="1"/>
  <c r="S178" i="1"/>
  <c r="P177" i="1" l="1"/>
  <c r="AC178" i="1"/>
  <c r="U178" i="1"/>
  <c r="T178" i="1"/>
  <c r="AD178" i="1"/>
  <c r="X178" i="1"/>
  <c r="AA178" i="1"/>
  <c r="V178" i="1"/>
  <c r="Y178" i="1" s="1"/>
  <c r="W178" i="1"/>
  <c r="S179" i="1"/>
  <c r="P178" i="1" l="1"/>
  <c r="AD179" i="1"/>
  <c r="AC179" i="1"/>
  <c r="X179" i="1"/>
  <c r="AA179" i="1"/>
  <c r="U179" i="1"/>
  <c r="T179" i="1"/>
  <c r="W179" i="1"/>
  <c r="V179" i="1"/>
  <c r="Y179" i="1" s="1"/>
  <c r="P179" i="1" s="1"/>
  <c r="S180" i="1"/>
  <c r="AA180" i="1" l="1"/>
  <c r="AD180" i="1"/>
  <c r="T180" i="1"/>
  <c r="U180" i="1"/>
  <c r="X180" i="1"/>
  <c r="AC180" i="1"/>
  <c r="W180" i="1"/>
  <c r="V180" i="1"/>
  <c r="Y180" i="1" s="1"/>
  <c r="S181" i="1"/>
  <c r="P180" i="1" l="1"/>
  <c r="X181" i="1"/>
  <c r="T181" i="1"/>
  <c r="U181" i="1"/>
  <c r="AC181" i="1"/>
  <c r="AA181" i="1"/>
  <c r="AD181" i="1"/>
  <c r="S182" i="1"/>
  <c r="V181" i="1"/>
  <c r="Y181" i="1" s="1"/>
  <c r="W181" i="1"/>
  <c r="W182" i="1" l="1"/>
  <c r="V182" i="1"/>
  <c r="Y182" i="1" s="1"/>
  <c r="P181" i="1"/>
  <c r="AL4" i="1"/>
  <c r="AC182" i="1"/>
  <c r="U182" i="1"/>
  <c r="AA182" i="1"/>
  <c r="AD182" i="1"/>
  <c r="X182" i="1"/>
  <c r="T182" i="1"/>
  <c r="S183" i="1"/>
  <c r="P182" i="1" l="1"/>
  <c r="AL5" i="1"/>
  <c r="AL6" i="1" s="1"/>
  <c r="AD183" i="1"/>
  <c r="T183" i="1"/>
  <c r="AC183" i="1"/>
  <c r="X183" i="1"/>
  <c r="U183" i="1"/>
  <c r="AA183" i="1"/>
  <c r="W183" i="1"/>
  <c r="V183" i="1"/>
  <c r="Y183" i="1" s="1"/>
  <c r="S184" i="1"/>
  <c r="AA184" i="1" l="1"/>
  <c r="AC184" i="1"/>
  <c r="X184" i="1"/>
  <c r="U184" i="1"/>
  <c r="AD184" i="1"/>
  <c r="T184" i="1"/>
  <c r="W184" i="1"/>
  <c r="V184" i="1"/>
  <c r="Y184" i="1" s="1"/>
  <c r="S185" i="1"/>
  <c r="AL7" i="1"/>
  <c r="P183" i="1"/>
  <c r="AM3" i="1"/>
  <c r="P184" i="1" l="1"/>
  <c r="X185" i="1"/>
  <c r="T185" i="1"/>
  <c r="AD185" i="1"/>
  <c r="AA185" i="1"/>
  <c r="U185" i="1"/>
  <c r="AC185" i="1"/>
  <c r="W185" i="1"/>
  <c r="V185" i="1"/>
  <c r="Y185" i="1" s="1"/>
  <c r="S186" i="1"/>
  <c r="AL8" i="1"/>
  <c r="AC186" i="1" l="1"/>
  <c r="U186" i="1"/>
  <c r="T186" i="1"/>
  <c r="AA186" i="1"/>
  <c r="X186" i="1"/>
  <c r="AD186" i="1"/>
  <c r="W186" i="1"/>
  <c r="V186" i="1"/>
  <c r="Y186" i="1" s="1"/>
  <c r="S187" i="1"/>
  <c r="P185" i="1"/>
  <c r="AL9" i="1"/>
  <c r="AL10" i="1" s="1"/>
  <c r="P186" i="1" l="1"/>
  <c r="AD187" i="1"/>
  <c r="AA187" i="1"/>
  <c r="U187" i="1"/>
  <c r="AC187" i="1"/>
  <c r="X187" i="1"/>
  <c r="T187" i="1"/>
  <c r="V187" i="1"/>
  <c r="Y187" i="1" s="1"/>
  <c r="W187" i="1"/>
  <c r="S188" i="1"/>
  <c r="P187" i="1" l="1"/>
  <c r="AA188" i="1"/>
  <c r="AD188" i="1"/>
  <c r="T188" i="1"/>
  <c r="AC188" i="1"/>
  <c r="X188" i="1"/>
  <c r="U188" i="1"/>
  <c r="V188" i="1"/>
  <c r="Y188" i="1" s="1"/>
  <c r="AM4" i="1" s="1"/>
  <c r="W188" i="1"/>
  <c r="S189" i="1"/>
  <c r="P188" i="1" l="1"/>
  <c r="X189" i="1"/>
  <c r="T189" i="1"/>
  <c r="AC189" i="1"/>
  <c r="U189" i="1"/>
  <c r="AD189" i="1"/>
  <c r="AA189" i="1"/>
  <c r="W189" i="1"/>
  <c r="V189" i="1"/>
  <c r="Y189" i="1" s="1"/>
  <c r="S190" i="1"/>
  <c r="P189" i="1" l="1"/>
  <c r="AC190" i="1"/>
  <c r="U190" i="1"/>
  <c r="AD190" i="1"/>
  <c r="X190" i="1"/>
  <c r="AA190" i="1"/>
  <c r="T190" i="1"/>
  <c r="W190" i="1"/>
  <c r="V190" i="1"/>
  <c r="Y190" i="1" s="1"/>
  <c r="S191" i="1"/>
  <c r="AD191" i="1" l="1"/>
  <c r="T191" i="1"/>
  <c r="AA191" i="1"/>
  <c r="U191" i="1"/>
  <c r="AC191" i="1"/>
  <c r="X191" i="1"/>
  <c r="V191" i="1"/>
  <c r="Y191" i="1" s="1"/>
  <c r="W191" i="1"/>
  <c r="S192" i="1"/>
  <c r="P190" i="1"/>
  <c r="P191" i="1" l="1"/>
  <c r="AA192" i="1"/>
  <c r="U192" i="1"/>
  <c r="AC192" i="1"/>
  <c r="X192" i="1"/>
  <c r="AD192" i="1"/>
  <c r="T192" i="1"/>
  <c r="V192" i="1"/>
  <c r="Y192" i="1" s="1"/>
  <c r="W192" i="1"/>
  <c r="S193" i="1"/>
  <c r="P192" i="1" l="1"/>
  <c r="X193" i="1"/>
  <c r="T193" i="1"/>
  <c r="AA193" i="1"/>
  <c r="AD193" i="1"/>
  <c r="AC193" i="1"/>
  <c r="U193" i="1"/>
  <c r="W193" i="1"/>
  <c r="V193" i="1"/>
  <c r="Y193" i="1" s="1"/>
  <c r="S194" i="1"/>
  <c r="P193" i="1" l="1"/>
  <c r="AC194" i="1"/>
  <c r="U194" i="1"/>
  <c r="T194" i="1"/>
  <c r="X194" i="1"/>
  <c r="AD194" i="1"/>
  <c r="AA194" i="1"/>
  <c r="W194" i="1"/>
  <c r="V194" i="1"/>
  <c r="Y194" i="1" s="1"/>
  <c r="S195" i="1"/>
  <c r="P194" i="1" l="1"/>
  <c r="AD195" i="1"/>
  <c r="AC195" i="1"/>
  <c r="X195" i="1"/>
  <c r="AA195" i="1"/>
  <c r="U195" i="1"/>
  <c r="T195" i="1"/>
  <c r="V195" i="1"/>
  <c r="Y195" i="1" s="1"/>
  <c r="W195" i="1"/>
  <c r="S196" i="1"/>
  <c r="P195" i="1" l="1"/>
  <c r="AA196" i="1"/>
  <c r="AD196" i="1"/>
  <c r="T196" i="1"/>
  <c r="U196" i="1"/>
  <c r="X196" i="1"/>
  <c r="AC196" i="1"/>
  <c r="V196" i="1"/>
  <c r="Y196" i="1" s="1"/>
  <c r="W196" i="1"/>
  <c r="S197" i="1"/>
  <c r="P196" i="1" l="1"/>
  <c r="X197" i="1"/>
  <c r="T197" i="1"/>
  <c r="U197" i="1"/>
  <c r="AC197" i="1"/>
  <c r="AA197" i="1"/>
  <c r="AD197" i="1"/>
  <c r="V197" i="1"/>
  <c r="Y197" i="1" s="1"/>
  <c r="W197" i="1"/>
  <c r="S198" i="1"/>
  <c r="P197" i="1" l="1"/>
  <c r="AC198" i="1"/>
  <c r="U198" i="1"/>
  <c r="AA198" i="1"/>
  <c r="AD198" i="1"/>
  <c r="X198" i="1"/>
  <c r="T198" i="1"/>
  <c r="V198" i="1"/>
  <c r="Y198" i="1" s="1"/>
  <c r="W198" i="1"/>
  <c r="S199" i="1"/>
  <c r="P198" i="1" l="1"/>
  <c r="AD199" i="1"/>
  <c r="T199" i="1"/>
  <c r="X199" i="1"/>
  <c r="AC199" i="1"/>
  <c r="U199" i="1"/>
  <c r="AA199" i="1"/>
  <c r="V199" i="1"/>
  <c r="Y199" i="1" s="1"/>
  <c r="W199" i="1"/>
  <c r="S200" i="1"/>
  <c r="P199" i="1" l="1"/>
  <c r="AA200" i="1"/>
  <c r="AC200" i="1"/>
  <c r="X200" i="1"/>
  <c r="U200" i="1"/>
  <c r="AD200" i="1"/>
  <c r="T200" i="1"/>
  <c r="V200" i="1"/>
  <c r="Y200" i="1" s="1"/>
  <c r="W200" i="1"/>
  <c r="S201" i="1"/>
  <c r="P200" i="1" l="1"/>
  <c r="X201" i="1"/>
  <c r="T201" i="1"/>
  <c r="AD201" i="1"/>
  <c r="AA201" i="1"/>
  <c r="U201" i="1"/>
  <c r="AC201" i="1"/>
  <c r="V201" i="1"/>
  <c r="Y201" i="1" s="1"/>
  <c r="W201" i="1"/>
  <c r="S202" i="1"/>
  <c r="P201" i="1" l="1"/>
  <c r="AC202" i="1"/>
  <c r="U202" i="1"/>
  <c r="T202" i="1"/>
  <c r="AA202" i="1"/>
  <c r="AD202" i="1"/>
  <c r="X202" i="1"/>
  <c r="W202" i="1"/>
  <c r="V202" i="1"/>
  <c r="Y202" i="1" s="1"/>
  <c r="S203" i="1"/>
  <c r="P202" i="1" l="1"/>
  <c r="AD203" i="1"/>
  <c r="AA203" i="1"/>
  <c r="U203" i="1"/>
  <c r="AC203" i="1"/>
  <c r="X203" i="1"/>
  <c r="T203" i="1"/>
  <c r="W203" i="1"/>
  <c r="V203" i="1"/>
  <c r="Y203" i="1" s="1"/>
  <c r="S204" i="1"/>
  <c r="P203" i="1" l="1"/>
  <c r="AA204" i="1"/>
  <c r="AD204" i="1"/>
  <c r="T204" i="1"/>
  <c r="X204" i="1"/>
  <c r="AC204" i="1"/>
  <c r="U204" i="1"/>
  <c r="W204" i="1"/>
  <c r="V204" i="1"/>
  <c r="Y204" i="1" s="1"/>
  <c r="S205" i="1"/>
  <c r="P204" i="1" l="1"/>
  <c r="X205" i="1"/>
  <c r="T205" i="1"/>
  <c r="AC205" i="1"/>
  <c r="U205" i="1"/>
  <c r="AD205" i="1"/>
  <c r="AA205" i="1"/>
  <c r="W205" i="1"/>
  <c r="V205" i="1"/>
  <c r="Y205" i="1" s="1"/>
  <c r="S206" i="1"/>
  <c r="P205" i="1" l="1"/>
  <c r="AC206" i="1"/>
  <c r="U206" i="1"/>
  <c r="AD206" i="1"/>
  <c r="X206" i="1"/>
  <c r="AA206" i="1"/>
  <c r="T206" i="1"/>
  <c r="V206" i="1"/>
  <c r="Y206" i="1" s="1"/>
  <c r="W206" i="1"/>
  <c r="S207" i="1"/>
  <c r="P206" i="1" l="1"/>
  <c r="AD207" i="1"/>
  <c r="T207" i="1"/>
  <c r="U207" i="1"/>
  <c r="AA207" i="1"/>
  <c r="X207" i="1"/>
  <c r="AC207" i="1"/>
  <c r="W207" i="1"/>
  <c r="V207" i="1"/>
  <c r="Y207" i="1" s="1"/>
  <c r="S208" i="1"/>
  <c r="P207" i="1" l="1"/>
  <c r="AA208" i="1"/>
  <c r="U208" i="1"/>
  <c r="AC208" i="1"/>
  <c r="X208" i="1"/>
  <c r="AD208" i="1"/>
  <c r="T208" i="1"/>
  <c r="W208" i="1"/>
  <c r="V208" i="1"/>
  <c r="Y208" i="1" s="1"/>
  <c r="S209" i="1"/>
  <c r="P208" i="1" l="1"/>
  <c r="X209" i="1"/>
  <c r="T209" i="1"/>
  <c r="AA209" i="1"/>
  <c r="AD209" i="1"/>
  <c r="AC209" i="1"/>
  <c r="U209" i="1"/>
  <c r="W209" i="1"/>
  <c r="V209" i="1"/>
  <c r="Y209" i="1" s="1"/>
  <c r="S210" i="1"/>
  <c r="P209" i="1" l="1"/>
  <c r="AC210" i="1"/>
  <c r="U210" i="1"/>
  <c r="T210" i="1"/>
  <c r="AD210" i="1"/>
  <c r="X210" i="1"/>
  <c r="AA210" i="1"/>
  <c r="W210" i="1"/>
  <c r="V210" i="1"/>
  <c r="Y210" i="1" s="1"/>
  <c r="S211" i="1"/>
  <c r="P210" i="1" l="1"/>
  <c r="AD211" i="1"/>
  <c r="AC211" i="1"/>
  <c r="X211" i="1"/>
  <c r="AA211" i="1"/>
  <c r="U211" i="1"/>
  <c r="T211" i="1"/>
  <c r="S212" i="1"/>
  <c r="V211" i="1"/>
  <c r="Y211" i="1" s="1"/>
  <c r="W211" i="1"/>
  <c r="P211" i="1" l="1"/>
  <c r="AM5" i="1"/>
  <c r="AA212" i="1"/>
  <c r="AD212" i="1"/>
  <c r="T212" i="1"/>
  <c r="U212" i="1"/>
  <c r="AC212" i="1"/>
  <c r="X212" i="1"/>
  <c r="W212" i="1"/>
  <c r="V212" i="1"/>
  <c r="Y212" i="1" s="1"/>
  <c r="S213" i="1"/>
  <c r="P212" i="1" l="1"/>
  <c r="AM6" i="1"/>
  <c r="AM7" i="1" s="1"/>
  <c r="X213" i="1"/>
  <c r="T213" i="1"/>
  <c r="U213" i="1"/>
  <c r="AC213" i="1"/>
  <c r="AA213" i="1"/>
  <c r="AD213" i="1"/>
  <c r="V213" i="1"/>
  <c r="Y213" i="1" s="1"/>
  <c r="AN3" i="1" s="1"/>
  <c r="W213" i="1"/>
  <c r="S214" i="1"/>
  <c r="AM8" i="1" l="1"/>
  <c r="P213" i="1"/>
  <c r="AC214" i="1"/>
  <c r="U214" i="1"/>
  <c r="AA214" i="1"/>
  <c r="AD214" i="1"/>
  <c r="X214" i="1"/>
  <c r="T214" i="1"/>
  <c r="W214" i="1"/>
  <c r="V214" i="1"/>
  <c r="Y214" i="1" s="1"/>
  <c r="S215" i="1"/>
  <c r="P214" i="1" l="1"/>
  <c r="AD215" i="1"/>
  <c r="T215" i="1"/>
  <c r="AC215" i="1"/>
  <c r="X215" i="1"/>
  <c r="AA215" i="1"/>
  <c r="U215" i="1"/>
  <c r="W215" i="1"/>
  <c r="V215" i="1"/>
  <c r="Y215" i="1" s="1"/>
  <c r="S216" i="1"/>
  <c r="AM9" i="1"/>
  <c r="AM10" i="1" s="1"/>
  <c r="P215" i="1" l="1"/>
  <c r="AA216" i="1"/>
  <c r="AC216" i="1"/>
  <c r="X216" i="1"/>
  <c r="U216" i="1"/>
  <c r="AD216" i="1"/>
  <c r="T216" i="1"/>
  <c r="V216" i="1"/>
  <c r="Y216" i="1" s="1"/>
  <c r="W216" i="1"/>
  <c r="S217" i="1"/>
  <c r="P216" i="1" l="1"/>
  <c r="X217" i="1"/>
  <c r="T217" i="1"/>
  <c r="AD217" i="1"/>
  <c r="AA217" i="1"/>
  <c r="U217" i="1"/>
  <c r="AC217" i="1"/>
  <c r="V217" i="1"/>
  <c r="Y217" i="1" s="1"/>
  <c r="W217" i="1"/>
  <c r="S218" i="1"/>
  <c r="AC218" i="1" l="1"/>
  <c r="U218" i="1"/>
  <c r="T218" i="1"/>
  <c r="AA218" i="1"/>
  <c r="AD218" i="1"/>
  <c r="X218" i="1"/>
  <c r="W218" i="1"/>
  <c r="V218" i="1"/>
  <c r="Y218" i="1" s="1"/>
  <c r="S219" i="1"/>
  <c r="P217" i="1"/>
  <c r="P218" i="1" l="1"/>
  <c r="AD219" i="1"/>
  <c r="AA219" i="1"/>
  <c r="U219" i="1"/>
  <c r="AC219" i="1"/>
  <c r="X219" i="1"/>
  <c r="T219" i="1"/>
  <c r="V219" i="1"/>
  <c r="Y219" i="1" s="1"/>
  <c r="AN4" i="1" s="1"/>
  <c r="W219" i="1"/>
  <c r="S220" i="1"/>
  <c r="P219" i="1" l="1"/>
  <c r="AA220" i="1"/>
  <c r="AD220" i="1"/>
  <c r="T220" i="1"/>
  <c r="AC220" i="1"/>
  <c r="X220" i="1"/>
  <c r="U220" i="1"/>
  <c r="V220" i="1"/>
  <c r="Y220" i="1" s="1"/>
  <c r="W220" i="1"/>
  <c r="S221" i="1"/>
  <c r="P220" i="1" l="1"/>
  <c r="X221" i="1"/>
  <c r="T221" i="1"/>
  <c r="AC221" i="1"/>
  <c r="U221" i="1"/>
  <c r="AD221" i="1"/>
  <c r="AA221" i="1"/>
  <c r="W221" i="1"/>
  <c r="V221" i="1"/>
  <c r="Y221" i="1" s="1"/>
  <c r="S222" i="1"/>
  <c r="P221" i="1" l="1"/>
  <c r="AC222" i="1"/>
  <c r="U222" i="1"/>
  <c r="AD222" i="1"/>
  <c r="X222" i="1"/>
  <c r="AA222" i="1"/>
  <c r="T222" i="1"/>
  <c r="V222" i="1"/>
  <c r="Y222" i="1" s="1"/>
  <c r="W222" i="1"/>
  <c r="S223" i="1"/>
  <c r="P222" i="1" l="1"/>
  <c r="AD223" i="1"/>
  <c r="T223" i="1"/>
  <c r="AA223" i="1"/>
  <c r="U223" i="1"/>
  <c r="X223" i="1"/>
  <c r="AC223" i="1"/>
  <c r="V223" i="1"/>
  <c r="Y223" i="1" s="1"/>
  <c r="W223" i="1"/>
  <c r="S224" i="1"/>
  <c r="P223" i="1" l="1"/>
  <c r="AA224" i="1"/>
  <c r="U224" i="1"/>
  <c r="AC224" i="1"/>
  <c r="X224" i="1"/>
  <c r="T224" i="1"/>
  <c r="AD224" i="1"/>
  <c r="W224" i="1"/>
  <c r="V224" i="1"/>
  <c r="Y224" i="1" s="1"/>
  <c r="S225" i="1"/>
  <c r="X225" i="1" l="1"/>
  <c r="T225" i="1"/>
  <c r="AA225" i="1"/>
  <c r="AD225" i="1"/>
  <c r="AC225" i="1"/>
  <c r="U225" i="1"/>
  <c r="W225" i="1"/>
  <c r="V225" i="1"/>
  <c r="Y225" i="1" s="1"/>
  <c r="S226" i="1"/>
  <c r="P224" i="1"/>
  <c r="P225" i="1" l="1"/>
  <c r="AC226" i="1"/>
  <c r="U226" i="1"/>
  <c r="T226" i="1"/>
  <c r="X226" i="1"/>
  <c r="AD226" i="1"/>
  <c r="AA226" i="1"/>
  <c r="W226" i="1"/>
  <c r="V226" i="1"/>
  <c r="Y226" i="1" s="1"/>
  <c r="S227" i="1"/>
  <c r="P226" i="1" l="1"/>
  <c r="AD227" i="1"/>
  <c r="AC227" i="1"/>
  <c r="X227" i="1"/>
  <c r="AA227" i="1"/>
  <c r="U227" i="1"/>
  <c r="T227" i="1"/>
  <c r="W227" i="1"/>
  <c r="V227" i="1"/>
  <c r="Y227" i="1" s="1"/>
  <c r="S228" i="1"/>
  <c r="P227" i="1" l="1"/>
  <c r="AA228" i="1"/>
  <c r="AD228" i="1"/>
  <c r="T228" i="1"/>
  <c r="U228" i="1"/>
  <c r="AC228" i="1"/>
  <c r="X228" i="1"/>
  <c r="V228" i="1"/>
  <c r="Y228" i="1" s="1"/>
  <c r="W228" i="1"/>
  <c r="S229" i="1"/>
  <c r="P228" i="1" l="1"/>
  <c r="X229" i="1"/>
  <c r="T229" i="1"/>
  <c r="U229" i="1"/>
  <c r="AC229" i="1"/>
  <c r="AA229" i="1"/>
  <c r="AD229" i="1"/>
  <c r="V229" i="1"/>
  <c r="Y229" i="1" s="1"/>
  <c r="W229" i="1"/>
  <c r="S230" i="1"/>
  <c r="P229" i="1" l="1"/>
  <c r="AC230" i="1"/>
  <c r="U230" i="1"/>
  <c r="AA230" i="1"/>
  <c r="AD230" i="1"/>
  <c r="X230" i="1"/>
  <c r="T230" i="1"/>
  <c r="V230" i="1"/>
  <c r="Y230" i="1" s="1"/>
  <c r="W230" i="1"/>
  <c r="S231" i="1"/>
  <c r="P230" i="1" l="1"/>
  <c r="AD231" i="1"/>
  <c r="T231" i="1"/>
  <c r="X231" i="1"/>
  <c r="AC231" i="1"/>
  <c r="AA231" i="1"/>
  <c r="U231" i="1"/>
  <c r="W231" i="1"/>
  <c r="V231" i="1"/>
  <c r="Y231" i="1" s="1"/>
  <c r="S232" i="1"/>
  <c r="P231" i="1" l="1"/>
  <c r="AA232" i="1"/>
  <c r="AC232" i="1"/>
  <c r="X232" i="1"/>
  <c r="U232" i="1"/>
  <c r="AD232" i="1"/>
  <c r="T232" i="1"/>
  <c r="V232" i="1"/>
  <c r="Y232" i="1" s="1"/>
  <c r="W232" i="1"/>
  <c r="S233" i="1"/>
  <c r="P232" i="1" l="1"/>
  <c r="X233" i="1"/>
  <c r="T233" i="1"/>
  <c r="AD233" i="1"/>
  <c r="AA233" i="1"/>
  <c r="U233" i="1"/>
  <c r="AC233" i="1"/>
  <c r="V233" i="1"/>
  <c r="Y233" i="1" s="1"/>
  <c r="W233" i="1"/>
  <c r="S234" i="1"/>
  <c r="P233" i="1" l="1"/>
  <c r="AC234" i="1"/>
  <c r="U234" i="1"/>
  <c r="T234" i="1"/>
  <c r="AA234" i="1"/>
  <c r="X234" i="1"/>
  <c r="AD234" i="1"/>
  <c r="V234" i="1"/>
  <c r="Y234" i="1" s="1"/>
  <c r="W234" i="1"/>
  <c r="S235" i="1"/>
  <c r="P234" i="1" l="1"/>
  <c r="AD235" i="1"/>
  <c r="AA235" i="1"/>
  <c r="U235" i="1"/>
  <c r="AC235" i="1"/>
  <c r="X235" i="1"/>
  <c r="T235" i="1"/>
  <c r="W235" i="1"/>
  <c r="V235" i="1"/>
  <c r="Y235" i="1" s="1"/>
  <c r="S236" i="1"/>
  <c r="P235" i="1" l="1"/>
  <c r="AA236" i="1"/>
  <c r="AD236" i="1"/>
  <c r="T236" i="1"/>
  <c r="X236" i="1"/>
  <c r="AC236" i="1"/>
  <c r="U236" i="1"/>
  <c r="W236" i="1"/>
  <c r="V236" i="1"/>
  <c r="Y236" i="1" s="1"/>
  <c r="S237" i="1"/>
  <c r="P236" i="1" l="1"/>
  <c r="X237" i="1"/>
  <c r="T237" i="1"/>
  <c r="AC237" i="1"/>
  <c r="U237" i="1"/>
  <c r="AD237" i="1"/>
  <c r="AA237" i="1"/>
  <c r="W237" i="1"/>
  <c r="V237" i="1"/>
  <c r="Y237" i="1" s="1"/>
  <c r="S238" i="1"/>
  <c r="P237" i="1" l="1"/>
  <c r="AC238" i="1"/>
  <c r="U238" i="1"/>
  <c r="AD238" i="1"/>
  <c r="X238" i="1"/>
  <c r="AA238" i="1"/>
  <c r="T238" i="1"/>
  <c r="W238" i="1"/>
  <c r="V238" i="1"/>
  <c r="Y238" i="1" s="1"/>
  <c r="S239" i="1"/>
  <c r="P238" i="1" l="1"/>
  <c r="AD239" i="1"/>
  <c r="T239" i="1"/>
  <c r="U239" i="1"/>
  <c r="AA239" i="1"/>
  <c r="AC239" i="1"/>
  <c r="X239" i="1"/>
  <c r="W239" i="1"/>
  <c r="V239" i="1"/>
  <c r="Y239" i="1" s="1"/>
  <c r="P239" i="1" s="1"/>
  <c r="S240" i="1"/>
  <c r="AA240" i="1" l="1"/>
  <c r="U240" i="1"/>
  <c r="AC240" i="1"/>
  <c r="X240" i="1"/>
  <c r="T240" i="1"/>
  <c r="AD240" i="1"/>
  <c r="V240" i="1"/>
  <c r="Y240" i="1" s="1"/>
  <c r="W240" i="1"/>
  <c r="S241" i="1"/>
  <c r="P240" i="1" l="1"/>
  <c r="X241" i="1"/>
  <c r="T241" i="1"/>
  <c r="AA241" i="1"/>
  <c r="AD241" i="1"/>
  <c r="AC241" i="1"/>
  <c r="U241" i="1"/>
  <c r="S242" i="1"/>
  <c r="V241" i="1"/>
  <c r="Y241" i="1" s="1"/>
  <c r="W241" i="1"/>
  <c r="AC242" i="1" l="1"/>
  <c r="U242" i="1"/>
  <c r="T242" i="1"/>
  <c r="AD242" i="1"/>
  <c r="X242" i="1"/>
  <c r="AA242" i="1"/>
  <c r="W242" i="1"/>
  <c r="V242" i="1"/>
  <c r="Y242" i="1" s="1"/>
  <c r="S243" i="1"/>
  <c r="P241" i="1"/>
  <c r="AN5" i="1"/>
  <c r="AN6" i="1" l="1"/>
  <c r="P242" i="1"/>
  <c r="AD243" i="1"/>
  <c r="AC243" i="1"/>
  <c r="X243" i="1"/>
  <c r="AA243" i="1"/>
  <c r="U243" i="1"/>
  <c r="T243" i="1"/>
  <c r="V243" i="1"/>
  <c r="Y243" i="1" s="1"/>
  <c r="AO3" i="1" s="1"/>
  <c r="W243" i="1"/>
  <c r="S244" i="1"/>
  <c r="P243" i="1" l="1"/>
  <c r="AA244" i="1"/>
  <c r="AD244" i="1"/>
  <c r="T244" i="1"/>
  <c r="U244" i="1"/>
  <c r="X244" i="1"/>
  <c r="AC244" i="1"/>
  <c r="W244" i="1"/>
  <c r="V244" i="1"/>
  <c r="Y244" i="1" s="1"/>
  <c r="S245" i="1"/>
  <c r="AN7" i="1"/>
  <c r="P244" i="1" l="1"/>
  <c r="X245" i="1"/>
  <c r="T245" i="1"/>
  <c r="U245" i="1"/>
  <c r="AC245" i="1"/>
  <c r="AA245" i="1"/>
  <c r="AD245" i="1"/>
  <c r="V245" i="1"/>
  <c r="Y245" i="1" s="1"/>
  <c r="W245" i="1"/>
  <c r="S246" i="1"/>
  <c r="AN8" i="1"/>
  <c r="AN9" i="1" l="1"/>
  <c r="AN10" i="1" s="1"/>
  <c r="P245" i="1"/>
  <c r="AC246" i="1"/>
  <c r="U246" i="1"/>
  <c r="AA246" i="1"/>
  <c r="AD246" i="1"/>
  <c r="X246" i="1"/>
  <c r="T246" i="1"/>
  <c r="W246" i="1"/>
  <c r="V246" i="1"/>
  <c r="Y246" i="1" s="1"/>
  <c r="S247" i="1"/>
  <c r="P246" i="1" l="1"/>
  <c r="AD247" i="1"/>
  <c r="T247" i="1"/>
  <c r="AC247" i="1"/>
  <c r="X247" i="1"/>
  <c r="U247" i="1"/>
  <c r="AA247" i="1"/>
  <c r="V247" i="1"/>
  <c r="Y247" i="1" s="1"/>
  <c r="W247" i="1"/>
  <c r="S248" i="1"/>
  <c r="P247" i="1" l="1"/>
  <c r="AA248" i="1"/>
  <c r="AC248" i="1"/>
  <c r="X248" i="1"/>
  <c r="U248" i="1"/>
  <c r="AD248" i="1"/>
  <c r="T248" i="1"/>
  <c r="W248" i="1"/>
  <c r="V248" i="1"/>
  <c r="Y248" i="1" s="1"/>
  <c r="S249" i="1"/>
  <c r="X249" i="1" l="1"/>
  <c r="T249" i="1"/>
  <c r="AD249" i="1"/>
  <c r="AA249" i="1"/>
  <c r="U249" i="1"/>
  <c r="AC249" i="1"/>
  <c r="V249" i="1"/>
  <c r="Y249" i="1" s="1"/>
  <c r="W249" i="1"/>
  <c r="S250" i="1"/>
  <c r="P248" i="1"/>
  <c r="P249" i="1" l="1"/>
  <c r="AC250" i="1"/>
  <c r="U250" i="1"/>
  <c r="T250" i="1"/>
  <c r="AA250" i="1"/>
  <c r="X250" i="1"/>
  <c r="AD250" i="1"/>
  <c r="W250" i="1"/>
  <c r="V250" i="1"/>
  <c r="Y250" i="1" s="1"/>
  <c r="S251" i="1"/>
  <c r="P250" i="1" l="1"/>
  <c r="AD251" i="1"/>
  <c r="AA251" i="1"/>
  <c r="U251" i="1"/>
  <c r="AC251" i="1"/>
  <c r="X251" i="1"/>
  <c r="T251" i="1"/>
  <c r="V251" i="1"/>
  <c r="Y251" i="1" s="1"/>
  <c r="W251" i="1"/>
  <c r="S252" i="1"/>
  <c r="P251" i="1" l="1"/>
  <c r="AA252" i="1"/>
  <c r="AD252" i="1"/>
  <c r="T252" i="1"/>
  <c r="AC252" i="1"/>
  <c r="X252" i="1"/>
  <c r="U252" i="1"/>
  <c r="W252" i="1"/>
  <c r="V252" i="1"/>
  <c r="Y252" i="1" s="1"/>
  <c r="S253" i="1"/>
  <c r="P252" i="1" l="1"/>
  <c r="X253" i="1"/>
  <c r="T253" i="1"/>
  <c r="AC253" i="1"/>
  <c r="U253" i="1"/>
  <c r="AD253" i="1"/>
  <c r="AA253" i="1"/>
  <c r="W253" i="1"/>
  <c r="V253" i="1"/>
  <c r="Y253" i="1" s="1"/>
  <c r="S254" i="1"/>
  <c r="P253" i="1" l="1"/>
  <c r="AC254" i="1"/>
  <c r="U254" i="1"/>
  <c r="AD254" i="1"/>
  <c r="X254" i="1"/>
  <c r="AA254" i="1"/>
  <c r="T254" i="1"/>
  <c r="V254" i="1"/>
  <c r="Y254" i="1" s="1"/>
  <c r="W254" i="1"/>
  <c r="S255" i="1"/>
  <c r="P254" i="1" l="1"/>
  <c r="AD255" i="1"/>
  <c r="T255" i="1"/>
  <c r="AA255" i="1"/>
  <c r="U255" i="1"/>
  <c r="AC255" i="1"/>
  <c r="X255" i="1"/>
  <c r="V255" i="1"/>
  <c r="Y255" i="1" s="1"/>
  <c r="W255" i="1"/>
  <c r="S256" i="1"/>
  <c r="P255" i="1" l="1"/>
  <c r="AA256" i="1"/>
  <c r="U256" i="1"/>
  <c r="AC256" i="1"/>
  <c r="X256" i="1"/>
  <c r="AD256" i="1"/>
  <c r="T256" i="1"/>
  <c r="W256" i="1"/>
  <c r="V256" i="1"/>
  <c r="Y256" i="1" s="1"/>
  <c r="S257" i="1"/>
  <c r="P256" i="1" l="1"/>
  <c r="AC257" i="1"/>
  <c r="AA257" i="1"/>
  <c r="X257" i="1"/>
  <c r="T257" i="1"/>
  <c r="AD257" i="1"/>
  <c r="U257" i="1"/>
  <c r="V257" i="1"/>
  <c r="Y257" i="1" s="1"/>
  <c r="W257" i="1"/>
  <c r="S258" i="1"/>
  <c r="P257" i="1" l="1"/>
  <c r="AD258" i="1"/>
  <c r="X258" i="1"/>
  <c r="T258" i="1"/>
  <c r="AA258" i="1"/>
  <c r="U258" i="1"/>
  <c r="AC258" i="1"/>
  <c r="V258" i="1"/>
  <c r="Y258" i="1" s="1"/>
  <c r="W258" i="1"/>
  <c r="S259" i="1"/>
  <c r="P258" i="1" l="1"/>
  <c r="AA259" i="1"/>
  <c r="AC259" i="1"/>
  <c r="U259" i="1"/>
  <c r="X259" i="1"/>
  <c r="AD259" i="1"/>
  <c r="T259" i="1"/>
  <c r="W259" i="1"/>
  <c r="V259" i="1"/>
  <c r="Y259" i="1" s="1"/>
  <c r="S260" i="1"/>
  <c r="P259" i="1" l="1"/>
  <c r="X260" i="1"/>
  <c r="T260" i="1"/>
  <c r="AD260" i="1"/>
  <c r="AA260" i="1"/>
  <c r="AC260" i="1"/>
  <c r="U260" i="1"/>
  <c r="W260" i="1"/>
  <c r="V260" i="1"/>
  <c r="Y260" i="1" s="1"/>
  <c r="S261" i="1"/>
  <c r="P260" i="1" l="1"/>
  <c r="AC261" i="1"/>
  <c r="U261" i="1"/>
  <c r="AA261" i="1"/>
  <c r="T261" i="1"/>
  <c r="X261" i="1"/>
  <c r="AD261" i="1"/>
  <c r="V261" i="1"/>
  <c r="Y261" i="1" s="1"/>
  <c r="W261" i="1"/>
  <c r="S262" i="1"/>
  <c r="P261" i="1" l="1"/>
  <c r="AD262" i="1"/>
  <c r="X262" i="1"/>
  <c r="T262" i="1"/>
  <c r="AC262" i="1"/>
  <c r="U262" i="1"/>
  <c r="AA262" i="1"/>
  <c r="V262" i="1"/>
  <c r="Y262" i="1" s="1"/>
  <c r="W262" i="1"/>
  <c r="S263" i="1"/>
  <c r="P262" i="1" l="1"/>
  <c r="AA263" i="1"/>
  <c r="AC263" i="1"/>
  <c r="U263" i="1"/>
  <c r="AD263" i="1"/>
  <c r="T263" i="1"/>
  <c r="X263" i="1"/>
  <c r="V263" i="1"/>
  <c r="Y263" i="1" s="1"/>
  <c r="W263" i="1"/>
  <c r="S264" i="1"/>
  <c r="P263" i="1" l="1"/>
  <c r="X264" i="1"/>
  <c r="T264" i="1"/>
  <c r="AD264" i="1"/>
  <c r="U264" i="1"/>
  <c r="AA264" i="1"/>
  <c r="AC264" i="1"/>
  <c r="W264" i="1"/>
  <c r="V264" i="1"/>
  <c r="Y264" i="1" s="1"/>
  <c r="S265" i="1"/>
  <c r="P264" i="1" l="1"/>
  <c r="AC265" i="1"/>
  <c r="U265" i="1"/>
  <c r="AA265" i="1"/>
  <c r="X265" i="1"/>
  <c r="T265" i="1"/>
  <c r="AD265" i="1"/>
  <c r="V265" i="1"/>
  <c r="Y265" i="1" s="1"/>
  <c r="W265" i="1"/>
  <c r="S266" i="1"/>
  <c r="P265" i="1" l="1"/>
  <c r="AD266" i="1"/>
  <c r="X266" i="1"/>
  <c r="T266" i="1"/>
  <c r="AC266" i="1"/>
  <c r="AA266" i="1"/>
  <c r="U266" i="1"/>
  <c r="V266" i="1"/>
  <c r="Y266" i="1" s="1"/>
  <c r="W266" i="1"/>
  <c r="S267" i="1"/>
  <c r="P266" i="1" l="1"/>
  <c r="AA267" i="1"/>
  <c r="AC267" i="1"/>
  <c r="U267" i="1"/>
  <c r="AD267" i="1"/>
  <c r="T267" i="1"/>
  <c r="X267" i="1"/>
  <c r="W267" i="1"/>
  <c r="V267" i="1"/>
  <c r="Y267" i="1" s="1"/>
  <c r="S268" i="1"/>
  <c r="P267" i="1" l="1"/>
  <c r="X268" i="1"/>
  <c r="T268" i="1"/>
  <c r="AD268" i="1"/>
  <c r="AA268" i="1"/>
  <c r="U268" i="1"/>
  <c r="AC268" i="1"/>
  <c r="W268" i="1"/>
  <c r="V268" i="1"/>
  <c r="Y268" i="1" s="1"/>
  <c r="P268" i="1" s="1"/>
  <c r="S269" i="1"/>
  <c r="AC269" i="1" l="1"/>
  <c r="U269" i="1"/>
  <c r="AA269" i="1"/>
  <c r="T269" i="1"/>
  <c r="X269" i="1"/>
  <c r="AD269" i="1"/>
  <c r="V269" i="1"/>
  <c r="Y269" i="1" s="1"/>
  <c r="W269" i="1"/>
  <c r="S270" i="1"/>
  <c r="P269" i="1" l="1"/>
  <c r="AD270" i="1"/>
  <c r="X270" i="1"/>
  <c r="T270" i="1"/>
  <c r="AC270" i="1"/>
  <c r="U270" i="1"/>
  <c r="AA270" i="1"/>
  <c r="V270" i="1"/>
  <c r="Y270" i="1" s="1"/>
  <c r="W270" i="1"/>
  <c r="S271" i="1"/>
  <c r="P270" i="1" l="1"/>
  <c r="AA271" i="1"/>
  <c r="AC271" i="1"/>
  <c r="U271" i="1"/>
  <c r="AD271" i="1"/>
  <c r="X271" i="1"/>
  <c r="T271" i="1"/>
  <c r="S272" i="1"/>
  <c r="V271" i="1"/>
  <c r="Y271" i="1" s="1"/>
  <c r="AO4" i="1" s="1"/>
  <c r="W271" i="1"/>
  <c r="W272" i="1" l="1"/>
  <c r="V272" i="1"/>
  <c r="Y272" i="1" s="1"/>
  <c r="P272" i="1" s="1"/>
  <c r="P271" i="1"/>
  <c r="AO5" i="1"/>
  <c r="X272" i="1"/>
  <c r="T272" i="1"/>
  <c r="AD272" i="1"/>
  <c r="AC272" i="1"/>
  <c r="U272" i="1"/>
  <c r="AA272" i="1"/>
  <c r="S273" i="1"/>
  <c r="AO6" i="1" l="1"/>
  <c r="AO7" i="1" s="1"/>
  <c r="AC273" i="1"/>
  <c r="U273" i="1"/>
  <c r="AA273" i="1"/>
  <c r="X273" i="1"/>
  <c r="AD273" i="1"/>
  <c r="T273" i="1"/>
  <c r="W273" i="1"/>
  <c r="V273" i="1"/>
  <c r="Y273" i="1" s="1"/>
  <c r="S274" i="1"/>
  <c r="AO8" i="1" l="1"/>
  <c r="AO9" i="1" s="1"/>
  <c r="AO10" i="1" s="1"/>
  <c r="AP3" i="1"/>
  <c r="P273" i="1"/>
  <c r="AD274" i="1"/>
  <c r="X274" i="1"/>
  <c r="T274" i="1"/>
  <c r="U274" i="1"/>
  <c r="AA274" i="1"/>
  <c r="AC274" i="1"/>
  <c r="V274" i="1"/>
  <c r="Y274" i="1" s="1"/>
  <c r="W274" i="1"/>
  <c r="S275" i="1"/>
  <c r="P274" i="1" l="1"/>
  <c r="AA275" i="1"/>
  <c r="AC275" i="1"/>
  <c r="U275" i="1"/>
  <c r="T275" i="1"/>
  <c r="AD275" i="1"/>
  <c r="X275" i="1"/>
  <c r="V275" i="1"/>
  <c r="Y275" i="1" s="1"/>
  <c r="W275" i="1"/>
  <c r="S276" i="1"/>
  <c r="P275" i="1" l="1"/>
  <c r="X276" i="1"/>
  <c r="T276" i="1"/>
  <c r="AD276" i="1"/>
  <c r="AA276" i="1"/>
  <c r="AC276" i="1"/>
  <c r="U276" i="1"/>
  <c r="W276" i="1"/>
  <c r="V276" i="1"/>
  <c r="Y276" i="1" s="1"/>
  <c r="S277" i="1"/>
  <c r="AC277" i="1" l="1"/>
  <c r="U277" i="1"/>
  <c r="AA277" i="1"/>
  <c r="T277" i="1"/>
  <c r="AD277" i="1"/>
  <c r="X277" i="1"/>
  <c r="W277" i="1"/>
  <c r="V277" i="1"/>
  <c r="Y277" i="1" s="1"/>
  <c r="S278" i="1"/>
  <c r="P276" i="1"/>
  <c r="P277" i="1" l="1"/>
  <c r="AD278" i="1"/>
  <c r="X278" i="1"/>
  <c r="T278" i="1"/>
  <c r="AC278" i="1"/>
  <c r="U278" i="1"/>
  <c r="AA278" i="1"/>
  <c r="W278" i="1"/>
  <c r="V278" i="1"/>
  <c r="Y278" i="1" s="1"/>
  <c r="S279" i="1"/>
  <c r="P278" i="1" l="1"/>
  <c r="AA279" i="1"/>
  <c r="AC279" i="1"/>
  <c r="U279" i="1"/>
  <c r="AD279" i="1"/>
  <c r="T279" i="1"/>
  <c r="X279" i="1"/>
  <c r="W279" i="1"/>
  <c r="V279" i="1"/>
  <c r="Y279" i="1" s="1"/>
  <c r="S280" i="1"/>
  <c r="P279" i="1" l="1"/>
  <c r="X280" i="1"/>
  <c r="T280" i="1"/>
  <c r="AD280" i="1"/>
  <c r="AA280" i="1"/>
  <c r="U280" i="1"/>
  <c r="AC280" i="1"/>
  <c r="W280" i="1"/>
  <c r="V280" i="1"/>
  <c r="Y280" i="1" s="1"/>
  <c r="S281" i="1"/>
  <c r="P280" i="1" l="1"/>
  <c r="AC281" i="1"/>
  <c r="U281" i="1"/>
  <c r="AA281" i="1"/>
  <c r="X281" i="1"/>
  <c r="AD281" i="1"/>
  <c r="T281" i="1"/>
  <c r="W281" i="1"/>
  <c r="V281" i="1"/>
  <c r="Y281" i="1" s="1"/>
  <c r="S282" i="1"/>
  <c r="P281" i="1" l="1"/>
  <c r="AD282" i="1"/>
  <c r="X282" i="1"/>
  <c r="T282" i="1"/>
  <c r="AC282" i="1"/>
  <c r="U282" i="1"/>
  <c r="AA282" i="1"/>
  <c r="V282" i="1"/>
  <c r="Y282" i="1" s="1"/>
  <c r="W282" i="1"/>
  <c r="S283" i="1"/>
  <c r="P282" i="1" l="1"/>
  <c r="AA283" i="1"/>
  <c r="AC283" i="1"/>
  <c r="U283" i="1"/>
  <c r="X283" i="1"/>
  <c r="AD283" i="1"/>
  <c r="T283" i="1"/>
  <c r="W283" i="1"/>
  <c r="V283" i="1"/>
  <c r="Y283" i="1" s="1"/>
  <c r="S284" i="1"/>
  <c r="P283" i="1" l="1"/>
  <c r="X284" i="1"/>
  <c r="T284" i="1"/>
  <c r="AD284" i="1"/>
  <c r="AA284" i="1"/>
  <c r="U284" i="1"/>
  <c r="AC284" i="1"/>
  <c r="V284" i="1"/>
  <c r="Y284" i="1" s="1"/>
  <c r="W284" i="1"/>
  <c r="S285" i="1"/>
  <c r="P284" i="1" l="1"/>
  <c r="AC285" i="1"/>
  <c r="U285" i="1"/>
  <c r="AA285" i="1"/>
  <c r="T285" i="1"/>
  <c r="AD285" i="1"/>
  <c r="X285" i="1"/>
  <c r="W285" i="1"/>
  <c r="V285" i="1"/>
  <c r="Y285" i="1" s="1"/>
  <c r="S286" i="1"/>
  <c r="P285" i="1" l="1"/>
  <c r="AD286" i="1"/>
  <c r="X286" i="1"/>
  <c r="T286" i="1"/>
  <c r="AC286" i="1"/>
  <c r="U286" i="1"/>
  <c r="AA286" i="1"/>
  <c r="V286" i="1"/>
  <c r="Y286" i="1" s="1"/>
  <c r="W286" i="1"/>
  <c r="S287" i="1"/>
  <c r="P286" i="1" l="1"/>
  <c r="AA287" i="1"/>
  <c r="AC287" i="1"/>
  <c r="U287" i="1"/>
  <c r="AD287" i="1"/>
  <c r="X287" i="1"/>
  <c r="T287" i="1"/>
  <c r="V287" i="1"/>
  <c r="Y287" i="1" s="1"/>
  <c r="W287" i="1"/>
  <c r="S288" i="1"/>
  <c r="P287" i="1" l="1"/>
  <c r="X288" i="1"/>
  <c r="T288" i="1"/>
  <c r="AD288" i="1"/>
  <c r="AC288" i="1"/>
  <c r="AA288" i="1"/>
  <c r="U288" i="1"/>
  <c r="W288" i="1"/>
  <c r="V288" i="1"/>
  <c r="Y288" i="1" s="1"/>
  <c r="S289" i="1"/>
  <c r="P288" i="1" l="1"/>
  <c r="AC289" i="1"/>
  <c r="U289" i="1"/>
  <c r="AA289" i="1"/>
  <c r="X289" i="1"/>
  <c r="AD289" i="1"/>
  <c r="T289" i="1"/>
  <c r="W289" i="1"/>
  <c r="V289" i="1"/>
  <c r="Y289" i="1" s="1"/>
  <c r="S290" i="1"/>
  <c r="P289" i="1" l="1"/>
  <c r="AD290" i="1"/>
  <c r="X290" i="1"/>
  <c r="T290" i="1"/>
  <c r="AA290" i="1"/>
  <c r="U290" i="1"/>
  <c r="AC290" i="1"/>
  <c r="V290" i="1"/>
  <c r="Y290" i="1" s="1"/>
  <c r="W290" i="1"/>
  <c r="S291" i="1"/>
  <c r="P290" i="1" l="1"/>
  <c r="AA291" i="1"/>
  <c r="AC291" i="1"/>
  <c r="U291" i="1"/>
  <c r="X291" i="1"/>
  <c r="T291" i="1"/>
  <c r="AD291" i="1"/>
  <c r="V291" i="1"/>
  <c r="Y291" i="1" s="1"/>
  <c r="W291" i="1"/>
  <c r="S292" i="1"/>
  <c r="P291" i="1" l="1"/>
  <c r="X292" i="1"/>
  <c r="T292" i="1"/>
  <c r="AD292" i="1"/>
  <c r="AA292" i="1"/>
  <c r="AC292" i="1"/>
  <c r="U292" i="1"/>
  <c r="V292" i="1"/>
  <c r="Y292" i="1" s="1"/>
  <c r="W292" i="1"/>
  <c r="S293" i="1"/>
  <c r="P292" i="1" l="1"/>
  <c r="AC293" i="1"/>
  <c r="U293" i="1"/>
  <c r="AA293" i="1"/>
  <c r="T293" i="1"/>
  <c r="X293" i="1"/>
  <c r="AD293" i="1"/>
  <c r="V293" i="1"/>
  <c r="Y293" i="1" s="1"/>
  <c r="W293" i="1"/>
  <c r="S294" i="1"/>
  <c r="P293" i="1" l="1"/>
  <c r="AD294" i="1"/>
  <c r="X294" i="1"/>
  <c r="T294" i="1"/>
  <c r="AC294" i="1"/>
  <c r="U294" i="1"/>
  <c r="AA294" i="1"/>
  <c r="W294" i="1"/>
  <c r="V294" i="1"/>
  <c r="Y294" i="1" s="1"/>
  <c r="S295" i="1"/>
  <c r="P294" i="1" l="1"/>
  <c r="AA295" i="1"/>
  <c r="AC295" i="1"/>
  <c r="U295" i="1"/>
  <c r="AD295" i="1"/>
  <c r="T295" i="1"/>
  <c r="X295" i="1"/>
  <c r="W295" i="1"/>
  <c r="V295" i="1"/>
  <c r="Y295" i="1" s="1"/>
  <c r="S296" i="1"/>
  <c r="P295" i="1" l="1"/>
  <c r="X296" i="1"/>
  <c r="T296" i="1"/>
  <c r="AD296" i="1"/>
  <c r="U296" i="1"/>
  <c r="AA296" i="1"/>
  <c r="AC296" i="1"/>
  <c r="W296" i="1"/>
  <c r="V296" i="1"/>
  <c r="Y296" i="1" s="1"/>
  <c r="S297" i="1"/>
  <c r="P296" i="1" l="1"/>
  <c r="AC297" i="1"/>
  <c r="U297" i="1"/>
  <c r="AA297" i="1"/>
  <c r="X297" i="1"/>
  <c r="AD297" i="1"/>
  <c r="T297" i="1"/>
  <c r="W297" i="1"/>
  <c r="V297" i="1"/>
  <c r="Y297" i="1" s="1"/>
  <c r="S298" i="1"/>
  <c r="P297" i="1" l="1"/>
  <c r="AD298" i="1"/>
  <c r="X298" i="1"/>
  <c r="T298" i="1"/>
  <c r="AC298" i="1"/>
  <c r="AA298" i="1"/>
  <c r="U298" i="1"/>
  <c r="V298" i="1"/>
  <c r="Y298" i="1" s="1"/>
  <c r="W298" i="1"/>
  <c r="S299" i="1"/>
  <c r="P298" i="1" l="1"/>
  <c r="AA299" i="1"/>
  <c r="AC299" i="1"/>
  <c r="U299" i="1"/>
  <c r="AD299" i="1"/>
  <c r="T299" i="1"/>
  <c r="X299" i="1"/>
  <c r="W299" i="1"/>
  <c r="V299" i="1"/>
  <c r="Y299" i="1" s="1"/>
  <c r="S300" i="1"/>
  <c r="P299" i="1" l="1"/>
  <c r="X300" i="1"/>
  <c r="T300" i="1"/>
  <c r="AD300" i="1"/>
  <c r="AA300" i="1"/>
  <c r="U300" i="1"/>
  <c r="AC300" i="1"/>
  <c r="W300" i="1"/>
  <c r="V300" i="1"/>
  <c r="Y300" i="1" s="1"/>
  <c r="S301" i="1"/>
  <c r="P300" i="1" l="1"/>
  <c r="AC301" i="1"/>
  <c r="U301" i="1"/>
  <c r="AA301" i="1"/>
  <c r="T301" i="1"/>
  <c r="X301" i="1"/>
  <c r="AD301" i="1"/>
  <c r="S302" i="1"/>
  <c r="V301" i="1"/>
  <c r="Y301" i="1" s="1"/>
  <c r="W301" i="1"/>
  <c r="P301" i="1" l="1"/>
  <c r="AP4" i="1"/>
  <c r="AD302" i="1"/>
  <c r="X302" i="1"/>
  <c r="T302" i="1"/>
  <c r="AC302" i="1"/>
  <c r="U302" i="1"/>
  <c r="AA302" i="1"/>
  <c r="V302" i="1"/>
  <c r="Y302" i="1" s="1"/>
  <c r="W302" i="1"/>
  <c r="S303" i="1"/>
  <c r="AA303" i="1" l="1"/>
  <c r="AC303" i="1"/>
  <c r="U303" i="1"/>
  <c r="AD303" i="1"/>
  <c r="X303" i="1"/>
  <c r="T303" i="1"/>
  <c r="W303" i="1"/>
  <c r="V303" i="1"/>
  <c r="Y303" i="1" s="1"/>
  <c r="AQ3" i="1" s="1"/>
  <c r="S304" i="1"/>
  <c r="AP5" i="1"/>
  <c r="AP6" i="1" s="1"/>
  <c r="P302" i="1"/>
  <c r="P303" i="1" l="1"/>
  <c r="X304" i="1"/>
  <c r="T304" i="1"/>
  <c r="AD304" i="1"/>
  <c r="AC304" i="1"/>
  <c r="U304" i="1"/>
  <c r="AA304" i="1"/>
  <c r="V304" i="1"/>
  <c r="Y304" i="1" s="1"/>
  <c r="W304" i="1"/>
  <c r="S305" i="1"/>
  <c r="AP7" i="1"/>
  <c r="AP8" i="1" s="1"/>
  <c r="P304" i="1" l="1"/>
  <c r="AC305" i="1"/>
  <c r="U305" i="1"/>
  <c r="AA305" i="1"/>
  <c r="X305" i="1"/>
  <c r="AD305" i="1"/>
  <c r="T305" i="1"/>
  <c r="V305" i="1"/>
  <c r="Y305" i="1" s="1"/>
  <c r="W305" i="1"/>
  <c r="S306" i="1"/>
  <c r="AP9" i="1"/>
  <c r="AP10" i="1" s="1"/>
  <c r="AD306" i="1" l="1"/>
  <c r="X306" i="1"/>
  <c r="T306" i="1"/>
  <c r="U306" i="1"/>
  <c r="AA306" i="1"/>
  <c r="AC306" i="1"/>
  <c r="V306" i="1"/>
  <c r="Y306" i="1" s="1"/>
  <c r="W306" i="1"/>
  <c r="S307" i="1"/>
  <c r="P305" i="1"/>
  <c r="P306" i="1" l="1"/>
  <c r="AA307" i="1"/>
  <c r="AC307" i="1"/>
  <c r="U307" i="1"/>
  <c r="AD307" i="1"/>
  <c r="T307" i="1"/>
  <c r="X307" i="1"/>
  <c r="W307" i="1"/>
  <c r="V307" i="1"/>
  <c r="Y307" i="1" s="1"/>
  <c r="S308" i="1"/>
  <c r="P307" i="1" l="1"/>
  <c r="X308" i="1"/>
  <c r="T308" i="1"/>
  <c r="AD308" i="1"/>
  <c r="AA308" i="1"/>
  <c r="AC308" i="1"/>
  <c r="U308" i="1"/>
  <c r="W308" i="1"/>
  <c r="V308" i="1"/>
  <c r="Y308" i="1" s="1"/>
  <c r="P308" i="1" s="1"/>
  <c r="S309" i="1"/>
  <c r="AC309" i="1" l="1"/>
  <c r="U309" i="1"/>
  <c r="AA309" i="1"/>
  <c r="T309" i="1"/>
  <c r="AD309" i="1"/>
  <c r="X309" i="1"/>
  <c r="V309" i="1"/>
  <c r="Y309" i="1" s="1"/>
  <c r="W309" i="1"/>
  <c r="S310" i="1"/>
  <c r="P309" i="1" l="1"/>
  <c r="AD310" i="1"/>
  <c r="X310" i="1"/>
  <c r="T310" i="1"/>
  <c r="AC310" i="1"/>
  <c r="U310" i="1"/>
  <c r="AA310" i="1"/>
  <c r="W310" i="1"/>
  <c r="V310" i="1"/>
  <c r="Y310" i="1" s="1"/>
  <c r="S311" i="1"/>
  <c r="P310" i="1" l="1"/>
  <c r="AA311" i="1"/>
  <c r="AC311" i="1"/>
  <c r="U311" i="1"/>
  <c r="AD311" i="1"/>
  <c r="T311" i="1"/>
  <c r="X311" i="1"/>
  <c r="W311" i="1"/>
  <c r="V311" i="1"/>
  <c r="Y311" i="1" s="1"/>
  <c r="S312" i="1"/>
  <c r="P311" i="1" l="1"/>
  <c r="X312" i="1"/>
  <c r="T312" i="1"/>
  <c r="AD312" i="1"/>
  <c r="AA312" i="1"/>
  <c r="U312" i="1"/>
  <c r="AC312" i="1"/>
  <c r="V312" i="1"/>
  <c r="Y312" i="1" s="1"/>
  <c r="W312" i="1"/>
  <c r="S313" i="1"/>
  <c r="P312" i="1" l="1"/>
  <c r="AC313" i="1"/>
  <c r="U313" i="1"/>
  <c r="AA313" i="1"/>
  <c r="X313" i="1"/>
  <c r="AD313" i="1"/>
  <c r="T313" i="1"/>
  <c r="W313" i="1"/>
  <c r="V313" i="1"/>
  <c r="Y313" i="1" s="1"/>
  <c r="S314" i="1"/>
  <c r="P313" i="1" l="1"/>
  <c r="AD314" i="1"/>
  <c r="X314" i="1"/>
  <c r="T314" i="1"/>
  <c r="AC314" i="1"/>
  <c r="U314" i="1"/>
  <c r="AA314" i="1"/>
  <c r="V314" i="1"/>
  <c r="Y314" i="1" s="1"/>
  <c r="W314" i="1"/>
  <c r="S315" i="1"/>
  <c r="P314" i="1" l="1"/>
  <c r="AA315" i="1"/>
  <c r="AC315" i="1"/>
  <c r="U315" i="1"/>
  <c r="X315" i="1"/>
  <c r="AD315" i="1"/>
  <c r="T315" i="1"/>
  <c r="W315" i="1"/>
  <c r="V315" i="1"/>
  <c r="Y315" i="1" s="1"/>
  <c r="S316" i="1"/>
  <c r="P315" i="1" l="1"/>
  <c r="X316" i="1"/>
  <c r="T316" i="1"/>
  <c r="AD316" i="1"/>
  <c r="AA316" i="1"/>
  <c r="U316" i="1"/>
  <c r="AC316" i="1"/>
  <c r="W316" i="1"/>
  <c r="V316" i="1"/>
  <c r="Y316" i="1" s="1"/>
  <c r="P316" i="1" s="1"/>
  <c r="S317" i="1"/>
  <c r="AC317" i="1" l="1"/>
  <c r="U317" i="1"/>
  <c r="AA317" i="1"/>
  <c r="T317" i="1"/>
  <c r="AD317" i="1"/>
  <c r="X317" i="1"/>
  <c r="V317" i="1"/>
  <c r="Y317" i="1" s="1"/>
  <c r="W317" i="1"/>
  <c r="S318" i="1"/>
  <c r="P317" i="1" l="1"/>
  <c r="AD318" i="1"/>
  <c r="X318" i="1"/>
  <c r="T318" i="1"/>
  <c r="AC318" i="1"/>
  <c r="U318" i="1"/>
  <c r="AA318" i="1"/>
  <c r="V318" i="1"/>
  <c r="Y318" i="1" s="1"/>
  <c r="W318" i="1"/>
  <c r="S319" i="1"/>
  <c r="P318" i="1" l="1"/>
  <c r="AA319" i="1"/>
  <c r="AC319" i="1"/>
  <c r="U319" i="1"/>
  <c r="AD319" i="1"/>
  <c r="X319" i="1"/>
  <c r="T319" i="1"/>
  <c r="W319" i="1"/>
  <c r="V319" i="1"/>
  <c r="Y319" i="1" s="1"/>
  <c r="S320" i="1"/>
  <c r="P319" i="1" l="1"/>
  <c r="X320" i="1"/>
  <c r="T320" i="1"/>
  <c r="AD320" i="1"/>
  <c r="AC320" i="1"/>
  <c r="AA320" i="1"/>
  <c r="U320" i="1"/>
  <c r="V320" i="1"/>
  <c r="Y320" i="1" s="1"/>
  <c r="W320" i="1"/>
  <c r="S321" i="1"/>
  <c r="P320" i="1" l="1"/>
  <c r="AC321" i="1"/>
  <c r="U321" i="1"/>
  <c r="AA321" i="1"/>
  <c r="X321" i="1"/>
  <c r="AD321" i="1"/>
  <c r="T321" i="1"/>
  <c r="W321" i="1"/>
  <c r="V321" i="1"/>
  <c r="Y321" i="1" s="1"/>
  <c r="S322" i="1"/>
  <c r="P321" i="1" l="1"/>
  <c r="AD322" i="1"/>
  <c r="X322" i="1"/>
  <c r="T322" i="1"/>
  <c r="AA322" i="1"/>
  <c r="U322" i="1"/>
  <c r="AC322" i="1"/>
  <c r="V322" i="1"/>
  <c r="Y322" i="1" s="1"/>
  <c r="W322" i="1"/>
  <c r="S323" i="1"/>
  <c r="P322" i="1" l="1"/>
  <c r="AA323" i="1"/>
  <c r="AC323" i="1"/>
  <c r="U323" i="1"/>
  <c r="X323" i="1"/>
  <c r="T323" i="1"/>
  <c r="AD323" i="1"/>
  <c r="V323" i="1"/>
  <c r="Y323" i="1" s="1"/>
  <c r="W323" i="1"/>
  <c r="S324" i="1"/>
  <c r="P323" i="1" l="1"/>
  <c r="X324" i="1"/>
  <c r="T324" i="1"/>
  <c r="AD324" i="1"/>
  <c r="AA324" i="1"/>
  <c r="AC324" i="1"/>
  <c r="U324" i="1"/>
  <c r="W324" i="1"/>
  <c r="V324" i="1"/>
  <c r="Y324" i="1" s="1"/>
  <c r="P324" i="1" s="1"/>
  <c r="S325" i="1"/>
  <c r="AC325" i="1" l="1"/>
  <c r="U325" i="1"/>
  <c r="AA325" i="1"/>
  <c r="T325" i="1"/>
  <c r="X325" i="1"/>
  <c r="AD325" i="1"/>
  <c r="V325" i="1"/>
  <c r="Y325" i="1" s="1"/>
  <c r="W325" i="1"/>
  <c r="S326" i="1"/>
  <c r="P325" i="1" l="1"/>
  <c r="AD326" i="1"/>
  <c r="X326" i="1"/>
  <c r="T326" i="1"/>
  <c r="AC326" i="1"/>
  <c r="U326" i="1"/>
  <c r="AA326" i="1"/>
  <c r="V326" i="1"/>
  <c r="Y326" i="1" s="1"/>
  <c r="W326" i="1"/>
  <c r="S327" i="1"/>
  <c r="P326" i="1" l="1"/>
  <c r="AA327" i="1"/>
  <c r="AC327" i="1"/>
  <c r="U327" i="1"/>
  <c r="AD327" i="1"/>
  <c r="T327" i="1"/>
  <c r="X327" i="1"/>
  <c r="W327" i="1"/>
  <c r="V327" i="1"/>
  <c r="Y327" i="1" s="1"/>
  <c r="S328" i="1"/>
  <c r="P327" i="1" l="1"/>
  <c r="X328" i="1"/>
  <c r="T328" i="1"/>
  <c r="AD328" i="1"/>
  <c r="U328" i="1"/>
  <c r="AA328" i="1"/>
  <c r="AC328" i="1"/>
  <c r="V328" i="1"/>
  <c r="Y328" i="1" s="1"/>
  <c r="W328" i="1"/>
  <c r="S329" i="1"/>
  <c r="P328" i="1" l="1"/>
  <c r="AC329" i="1"/>
  <c r="U329" i="1"/>
  <c r="AA329" i="1"/>
  <c r="X329" i="1"/>
  <c r="T329" i="1"/>
  <c r="AD329" i="1"/>
  <c r="W329" i="1"/>
  <c r="V329" i="1"/>
  <c r="Y329" i="1" s="1"/>
  <c r="S330" i="1"/>
  <c r="P329" i="1" l="1"/>
  <c r="AD330" i="1"/>
  <c r="X330" i="1"/>
  <c r="T330" i="1"/>
  <c r="AC330" i="1"/>
  <c r="AA330" i="1"/>
  <c r="U330" i="1"/>
  <c r="V330" i="1"/>
  <c r="Y330" i="1" s="1"/>
  <c r="W330" i="1"/>
  <c r="S331" i="1"/>
  <c r="P330" i="1" l="1"/>
  <c r="AA331" i="1"/>
  <c r="AC331" i="1"/>
  <c r="U331" i="1"/>
  <c r="AD331" i="1"/>
  <c r="T331" i="1"/>
  <c r="X331" i="1"/>
  <c r="S332" i="1"/>
  <c r="W331" i="1"/>
  <c r="V331" i="1"/>
  <c r="Y331" i="1" s="1"/>
  <c r="V332" i="1" l="1"/>
  <c r="Y332" i="1" s="1"/>
  <c r="P332" i="1" s="1"/>
  <c r="W332" i="1"/>
  <c r="P331" i="1"/>
  <c r="AQ4" i="1"/>
  <c r="X332" i="1"/>
  <c r="T332" i="1"/>
  <c r="AD332" i="1"/>
  <c r="AA332" i="1"/>
  <c r="U332" i="1"/>
  <c r="AC332" i="1"/>
  <c r="S333" i="1"/>
  <c r="AQ5" i="1" l="1"/>
  <c r="AC333" i="1"/>
  <c r="U333" i="1"/>
  <c r="AA333" i="1"/>
  <c r="T333" i="1"/>
  <c r="AD333" i="1"/>
  <c r="X333" i="1"/>
  <c r="V333" i="1"/>
  <c r="Y333" i="1" s="1"/>
  <c r="W333" i="1"/>
  <c r="S334" i="1"/>
  <c r="AD334" i="1" l="1"/>
  <c r="X334" i="1"/>
  <c r="T334" i="1"/>
  <c r="AC334" i="1"/>
  <c r="U334" i="1"/>
  <c r="AA334" i="1"/>
  <c r="V334" i="1"/>
  <c r="Y334" i="1" s="1"/>
  <c r="W334" i="1"/>
  <c r="S335" i="1"/>
  <c r="AQ6" i="1"/>
  <c r="P333" i="1"/>
  <c r="AR3" i="1"/>
  <c r="P334" i="1" l="1"/>
  <c r="AA335" i="1"/>
  <c r="AC335" i="1"/>
  <c r="U335" i="1"/>
  <c r="AD335" i="1"/>
  <c r="X335" i="1"/>
  <c r="T335" i="1"/>
  <c r="W335" i="1"/>
  <c r="V335" i="1"/>
  <c r="Y335" i="1" s="1"/>
  <c r="S336" i="1"/>
  <c r="AQ7" i="1"/>
  <c r="P335" i="1" l="1"/>
  <c r="AQ8" i="1"/>
  <c r="X336" i="1"/>
  <c r="T336" i="1"/>
  <c r="AD336" i="1"/>
  <c r="AC336" i="1"/>
  <c r="AA336" i="1"/>
  <c r="U336" i="1"/>
  <c r="V336" i="1"/>
  <c r="Y336" i="1" s="1"/>
  <c r="W336" i="1"/>
  <c r="S337" i="1"/>
  <c r="AQ9" i="1" l="1"/>
  <c r="AQ10" i="1" s="1"/>
  <c r="AC337" i="1"/>
  <c r="U337" i="1"/>
  <c r="AA337" i="1"/>
  <c r="X337" i="1"/>
  <c r="AD337" i="1"/>
  <c r="T337" i="1"/>
  <c r="W337" i="1"/>
  <c r="V337" i="1"/>
  <c r="Y337" i="1" s="1"/>
  <c r="P337" i="1" s="1"/>
  <c r="S338" i="1"/>
  <c r="P336" i="1"/>
  <c r="AD338" i="1" l="1"/>
  <c r="X338" i="1"/>
  <c r="T338" i="1"/>
  <c r="U338" i="1"/>
  <c r="AA338" i="1"/>
  <c r="AC338" i="1"/>
  <c r="V338" i="1"/>
  <c r="Y338" i="1" s="1"/>
  <c r="W338" i="1"/>
  <c r="S339" i="1"/>
  <c r="AA339" i="1" l="1"/>
  <c r="AC339" i="1"/>
  <c r="U339" i="1"/>
  <c r="T339" i="1"/>
  <c r="AD339" i="1"/>
  <c r="X339" i="1"/>
  <c r="V339" i="1"/>
  <c r="Y339" i="1" s="1"/>
  <c r="W339" i="1"/>
  <c r="S340" i="1"/>
  <c r="P338" i="1"/>
  <c r="P339" i="1" l="1"/>
  <c r="X340" i="1"/>
  <c r="T340" i="1"/>
  <c r="AD340" i="1"/>
  <c r="AA340" i="1"/>
  <c r="AC340" i="1"/>
  <c r="U340" i="1"/>
  <c r="V340" i="1"/>
  <c r="Y340" i="1" s="1"/>
  <c r="AR4" i="1" s="1"/>
  <c r="W340" i="1"/>
  <c r="S341" i="1"/>
  <c r="P340" i="1" l="1"/>
  <c r="AC341" i="1"/>
  <c r="U341" i="1"/>
  <c r="AA341" i="1"/>
  <c r="T341" i="1"/>
  <c r="AD341" i="1"/>
  <c r="X341" i="1"/>
  <c r="W341" i="1"/>
  <c r="V341" i="1"/>
  <c r="Y341" i="1" s="1"/>
  <c r="S342" i="1"/>
  <c r="P341" i="1" l="1"/>
  <c r="AD342" i="1"/>
  <c r="X342" i="1"/>
  <c r="T342" i="1"/>
  <c r="AC342" i="1"/>
  <c r="U342" i="1"/>
  <c r="AA342" i="1"/>
  <c r="W342" i="1"/>
  <c r="V342" i="1"/>
  <c r="Y342" i="1" s="1"/>
  <c r="S343" i="1"/>
  <c r="P342" i="1" l="1"/>
  <c r="AA343" i="1"/>
  <c r="AC343" i="1"/>
  <c r="U343" i="1"/>
  <c r="AD343" i="1"/>
  <c r="T343" i="1"/>
  <c r="X343" i="1"/>
  <c r="W343" i="1"/>
  <c r="V343" i="1"/>
  <c r="Y343" i="1" s="1"/>
  <c r="S344" i="1"/>
  <c r="P343" i="1" l="1"/>
  <c r="X344" i="1"/>
  <c r="T344" i="1"/>
  <c r="AD344" i="1"/>
  <c r="AA344" i="1"/>
  <c r="U344" i="1"/>
  <c r="AC344" i="1"/>
  <c r="W344" i="1"/>
  <c r="V344" i="1"/>
  <c r="Y344" i="1" s="1"/>
  <c r="S345" i="1"/>
  <c r="P344" i="1" l="1"/>
  <c r="AC345" i="1"/>
  <c r="U345" i="1"/>
  <c r="AA345" i="1"/>
  <c r="X345" i="1"/>
  <c r="T345" i="1"/>
  <c r="AD345" i="1"/>
  <c r="W345" i="1"/>
  <c r="V345" i="1"/>
  <c r="Y345" i="1" s="1"/>
  <c r="S346" i="1"/>
  <c r="P345" i="1" l="1"/>
  <c r="AD346" i="1"/>
  <c r="X346" i="1"/>
  <c r="T346" i="1"/>
  <c r="AC346" i="1"/>
  <c r="AA346" i="1"/>
  <c r="U346" i="1"/>
  <c r="V346" i="1"/>
  <c r="Y346" i="1" s="1"/>
  <c r="W346" i="1"/>
  <c r="S347" i="1"/>
  <c r="P346" i="1" l="1"/>
  <c r="AA347" i="1"/>
  <c r="AC347" i="1"/>
  <c r="U347" i="1"/>
  <c r="X347" i="1"/>
  <c r="AD347" i="1"/>
  <c r="T347" i="1"/>
  <c r="V347" i="1"/>
  <c r="Y347" i="1" s="1"/>
  <c r="W347" i="1"/>
  <c r="S348" i="1"/>
  <c r="P347" i="1" l="1"/>
  <c r="X348" i="1"/>
  <c r="T348" i="1"/>
  <c r="AD348" i="1"/>
  <c r="AA348" i="1"/>
  <c r="U348" i="1"/>
  <c r="AC348" i="1"/>
  <c r="W348" i="1"/>
  <c r="V348" i="1"/>
  <c r="Y348" i="1" s="1"/>
  <c r="P348" i="1" s="1"/>
  <c r="S349" i="1"/>
  <c r="AC349" i="1" l="1"/>
  <c r="U349" i="1"/>
  <c r="AA349" i="1"/>
  <c r="T349" i="1"/>
  <c r="AD349" i="1"/>
  <c r="X349" i="1"/>
  <c r="W349" i="1"/>
  <c r="V349" i="1"/>
  <c r="Y349" i="1" s="1"/>
  <c r="S350" i="1"/>
  <c r="P349" i="1" l="1"/>
  <c r="AD350" i="1"/>
  <c r="X350" i="1"/>
  <c r="T350" i="1"/>
  <c r="AC350" i="1"/>
  <c r="U350" i="1"/>
  <c r="AA350" i="1"/>
  <c r="V350" i="1"/>
  <c r="Y350" i="1" s="1"/>
  <c r="W350" i="1"/>
  <c r="S351" i="1"/>
  <c r="P350" i="1" l="1"/>
  <c r="AA351" i="1"/>
  <c r="AC351" i="1"/>
  <c r="U351" i="1"/>
  <c r="AD351" i="1"/>
  <c r="X351" i="1"/>
  <c r="T351" i="1"/>
  <c r="V351" i="1"/>
  <c r="Y351" i="1" s="1"/>
  <c r="W351" i="1"/>
  <c r="S352" i="1"/>
  <c r="P351" i="1" l="1"/>
  <c r="X352" i="1"/>
  <c r="T352" i="1"/>
  <c r="AD352" i="1"/>
  <c r="AC352" i="1"/>
  <c r="AA352" i="1"/>
  <c r="U352" i="1"/>
  <c r="W352" i="1"/>
  <c r="V352" i="1"/>
  <c r="Y352" i="1" s="1"/>
  <c r="S353" i="1"/>
  <c r="P352" i="1" l="1"/>
  <c r="AC353" i="1"/>
  <c r="U353" i="1"/>
  <c r="AA353" i="1"/>
  <c r="X353" i="1"/>
  <c r="AD353" i="1"/>
  <c r="T353" i="1"/>
  <c r="V353" i="1"/>
  <c r="Y353" i="1" s="1"/>
  <c r="W353" i="1"/>
  <c r="S354" i="1"/>
  <c r="P353" i="1" l="1"/>
  <c r="AD354" i="1"/>
  <c r="X354" i="1"/>
  <c r="T354" i="1"/>
  <c r="AA354" i="1"/>
  <c r="U354" i="1"/>
  <c r="AC354" i="1"/>
  <c r="V354" i="1"/>
  <c r="Y354" i="1" s="1"/>
  <c r="W354" i="1"/>
  <c r="S355" i="1"/>
  <c r="P354" i="1" l="1"/>
  <c r="AA355" i="1"/>
  <c r="AC355" i="1"/>
  <c r="U355" i="1"/>
  <c r="X355" i="1"/>
  <c r="T355" i="1"/>
  <c r="AD355" i="1"/>
  <c r="V355" i="1"/>
  <c r="Y355" i="1" s="1"/>
  <c r="W355" i="1"/>
  <c r="S356" i="1"/>
  <c r="P355" i="1" l="1"/>
  <c r="X356" i="1"/>
  <c r="T356" i="1"/>
  <c r="AD356" i="1"/>
  <c r="AA356" i="1"/>
  <c r="AC356" i="1"/>
  <c r="U356" i="1"/>
  <c r="W356" i="1"/>
  <c r="V356" i="1"/>
  <c r="Y356" i="1" s="1"/>
  <c r="P356" i="1" s="1"/>
  <c r="S357" i="1"/>
  <c r="AC357" i="1" l="1"/>
  <c r="U357" i="1"/>
  <c r="AA357" i="1"/>
  <c r="T357" i="1"/>
  <c r="X357" i="1"/>
  <c r="AD357" i="1"/>
  <c r="W357" i="1"/>
  <c r="V357" i="1"/>
  <c r="Y357" i="1" s="1"/>
  <c r="S358" i="1"/>
  <c r="P357" i="1" l="1"/>
  <c r="AD358" i="1"/>
  <c r="X358" i="1"/>
  <c r="T358" i="1"/>
  <c r="AC358" i="1"/>
  <c r="U358" i="1"/>
  <c r="AA358" i="1"/>
  <c r="V358" i="1"/>
  <c r="Y358" i="1" s="1"/>
  <c r="W358" i="1"/>
  <c r="S359" i="1"/>
  <c r="P358" i="1" l="1"/>
  <c r="AA359" i="1"/>
  <c r="AC359" i="1"/>
  <c r="U359" i="1"/>
  <c r="AD359" i="1"/>
  <c r="T359" i="1"/>
  <c r="X359" i="1"/>
  <c r="V359" i="1"/>
  <c r="Y359" i="1" s="1"/>
  <c r="W359" i="1"/>
  <c r="S360" i="1"/>
  <c r="P359" i="1" l="1"/>
  <c r="X360" i="1"/>
  <c r="T360" i="1"/>
  <c r="S361" i="1"/>
  <c r="AD360" i="1"/>
  <c r="U360" i="1"/>
  <c r="AA360" i="1"/>
  <c r="AC360" i="1"/>
  <c r="W360" i="1"/>
  <c r="V360" i="1"/>
  <c r="Y360" i="1" s="1"/>
  <c r="P360" i="1" s="1"/>
  <c r="AC361" i="1" l="1"/>
  <c r="U361" i="1"/>
  <c r="AA361" i="1"/>
  <c r="X361" i="1"/>
  <c r="AD361" i="1"/>
  <c r="T361" i="1"/>
  <c r="V361" i="1"/>
  <c r="Y361" i="1" s="1"/>
  <c r="W361" i="1"/>
  <c r="W16" i="2" l="1"/>
  <c r="P361" i="1"/>
  <c r="D22" i="2" s="1"/>
  <c r="AR5" i="1"/>
  <c r="Q8" i="2" l="1"/>
  <c r="V16" i="2"/>
  <c r="F22" i="2"/>
  <c r="F21" i="2"/>
  <c r="J88" i="2"/>
  <c r="H88" i="2"/>
  <c r="G87" i="2"/>
  <c r="J87" i="2"/>
  <c r="H87" i="2"/>
  <c r="E22" i="2"/>
  <c r="E21" i="2"/>
  <c r="D52" i="2"/>
  <c r="E51" i="2"/>
  <c r="D21" i="2"/>
  <c r="E7" i="2"/>
  <c r="F38" i="2"/>
  <c r="I52" i="2"/>
  <c r="G38" i="2"/>
  <c r="H51" i="2"/>
  <c r="H52" i="2"/>
  <c r="I51" i="2"/>
  <c r="J74" i="2"/>
  <c r="G74" i="2"/>
  <c r="D80" i="2"/>
  <c r="H74" i="2"/>
  <c r="J73" i="2"/>
  <c r="D79" i="2"/>
  <c r="E80" i="2"/>
  <c r="H73" i="2"/>
  <c r="I73" i="2"/>
  <c r="F74" i="2"/>
  <c r="E79" i="2"/>
  <c r="I74" i="2"/>
  <c r="G52" i="2"/>
  <c r="F51" i="2"/>
  <c r="J45" i="2"/>
  <c r="E52" i="2"/>
  <c r="D51" i="2"/>
  <c r="F52" i="2"/>
  <c r="J46" i="2"/>
  <c r="D38" i="2"/>
  <c r="G88" i="2"/>
  <c r="G51" i="2"/>
  <c r="E38" i="2"/>
  <c r="AR6" i="1"/>
  <c r="AR7" i="1" l="1"/>
  <c r="AR8" i="1" l="1"/>
  <c r="AR9" i="1" l="1"/>
  <c r="AR10" i="1" s="1"/>
</calcChain>
</file>

<file path=xl/sharedStrings.xml><?xml version="1.0" encoding="utf-8"?>
<sst xmlns="http://schemas.openxmlformats.org/spreadsheetml/2006/main" count="329" uniqueCount="113">
  <si>
    <t>الفهرس</t>
  </si>
  <si>
    <t>يوم هـ</t>
  </si>
  <si>
    <t>شهر هـ</t>
  </si>
  <si>
    <t>اليوم</t>
  </si>
  <si>
    <t>رقم اليوم</t>
  </si>
  <si>
    <t>أسبوع م</t>
  </si>
  <si>
    <t>أسبوع هـ</t>
  </si>
  <si>
    <t>محرم</t>
  </si>
  <si>
    <t>صفر</t>
  </si>
  <si>
    <t>ربيع الاول</t>
  </si>
  <si>
    <t>ربيع الثاني</t>
  </si>
  <si>
    <t>جمادى الاولى</t>
  </si>
  <si>
    <t>جمادى الثانية</t>
  </si>
  <si>
    <t>رجب</t>
  </si>
  <si>
    <t>شعبان</t>
  </si>
  <si>
    <t>رمضان</t>
  </si>
  <si>
    <t>شوال</t>
  </si>
  <si>
    <t>ذو القعدة</t>
  </si>
  <si>
    <t>ذو الحجة</t>
  </si>
  <si>
    <t>a</t>
  </si>
  <si>
    <t>b</t>
  </si>
  <si>
    <t>c</t>
  </si>
  <si>
    <t>d</t>
  </si>
  <si>
    <t>e</t>
  </si>
  <si>
    <t>f</t>
  </si>
  <si>
    <t>g</t>
  </si>
  <si>
    <t>h</t>
  </si>
  <si>
    <t>الفصل</t>
  </si>
  <si>
    <t>بداية الفصل</t>
  </si>
  <si>
    <t>رقم الفصل</t>
  </si>
  <si>
    <t>الشتاء</t>
  </si>
  <si>
    <t>الربيع</t>
  </si>
  <si>
    <t>الصيف</t>
  </si>
  <si>
    <t>الخريف</t>
  </si>
  <si>
    <t>جدول بيانات فصول السنة</t>
  </si>
  <si>
    <t>الأحد</t>
  </si>
  <si>
    <t>الإثنين</t>
  </si>
  <si>
    <t>الثلاثاء</t>
  </si>
  <si>
    <t>الأربعاء</t>
  </si>
  <si>
    <t>الخميس</t>
  </si>
  <si>
    <t>الجمعة</t>
  </si>
  <si>
    <t>السبت</t>
  </si>
  <si>
    <t>يوم م</t>
  </si>
  <si>
    <t>شهر م</t>
  </si>
  <si>
    <t>دمج</t>
  </si>
  <si>
    <t>رقم شهر م</t>
  </si>
  <si>
    <t>Tm</t>
  </si>
  <si>
    <t>Th</t>
  </si>
  <si>
    <t>لم ينفذ</t>
  </si>
  <si>
    <t>نفذ</t>
  </si>
  <si>
    <t>تقويم الفصل الدراسي</t>
  </si>
  <si>
    <t>الأسبوع الأول</t>
  </si>
  <si>
    <t>الأسبوع الخامس</t>
  </si>
  <si>
    <t>الأسبوع التاسع</t>
  </si>
  <si>
    <t>الأسبوع الثالث عشر</t>
  </si>
  <si>
    <t>الأسبوع السابع عشر</t>
  </si>
  <si>
    <t>الأسبوع الثاني</t>
  </si>
  <si>
    <t>الأسبوع السادس</t>
  </si>
  <si>
    <t>الأسبوع العاشر</t>
  </si>
  <si>
    <t>الأسبوع الرابع عشر</t>
  </si>
  <si>
    <t>الأسبوع الثامن عشر</t>
  </si>
  <si>
    <t>الأسبوع الثالث</t>
  </si>
  <si>
    <t>الأسبوع السابع</t>
  </si>
  <si>
    <t>الأسبوع الحادي عشر</t>
  </si>
  <si>
    <t>الأسبوع الخامس عشر</t>
  </si>
  <si>
    <t>المهام والملاحظات</t>
  </si>
  <si>
    <t>الأسبوع الرابع</t>
  </si>
  <si>
    <t>الأسبوع الثامن</t>
  </si>
  <si>
    <t>الأسبوع الثاني عشر</t>
  </si>
  <si>
    <t>الأسبوع السادس عشر</t>
  </si>
  <si>
    <t>الحالي</t>
  </si>
  <si>
    <t>عدد الأسابيع</t>
  </si>
  <si>
    <t>بداية الدورة بالتاريخ الهجري</t>
  </si>
  <si>
    <t>بداية الدورة بالتاريخ الميلادي</t>
  </si>
  <si>
    <t>نهاية الدورة بالتاريخ الهجري</t>
  </si>
  <si>
    <t>نهاية الدورة بالتاريخ الميلادي</t>
  </si>
  <si>
    <t>مسمى الدورة</t>
  </si>
  <si>
    <t>تطبيقات الحاسب الآلي</t>
  </si>
  <si>
    <t>أغسطس</t>
  </si>
  <si>
    <t>سبتمبر</t>
  </si>
  <si>
    <t>سبتمر -1</t>
  </si>
  <si>
    <t>محرم ( 1 )</t>
  </si>
  <si>
    <t>أكتوبر</t>
  </si>
  <si>
    <t>أكتوبر -1</t>
  </si>
  <si>
    <t>صفر ( 2 )</t>
  </si>
  <si>
    <t>نوفمبر</t>
  </si>
  <si>
    <t>ربيع الأول ( 3 )</t>
  </si>
  <si>
    <t>ربيع الثاني ( 4 )</t>
  </si>
  <si>
    <t>ديسمبر -1</t>
  </si>
  <si>
    <t>ديسمبر</t>
  </si>
  <si>
    <t>يناير</t>
  </si>
  <si>
    <t>يناير -1</t>
  </si>
  <si>
    <t>جمادى الأول ( 5 )</t>
  </si>
  <si>
    <t>فبراير</t>
  </si>
  <si>
    <t>فبراير -1</t>
  </si>
  <si>
    <t>جمادى الثانية ( 6 )</t>
  </si>
  <si>
    <t>مارس</t>
  </si>
  <si>
    <t>مارس -1</t>
  </si>
  <si>
    <t>رجب ( 7 )</t>
  </si>
  <si>
    <t>أبريل</t>
  </si>
  <si>
    <t>أبريل -1</t>
  </si>
  <si>
    <t>مايو</t>
  </si>
  <si>
    <t>مايو -1</t>
  </si>
  <si>
    <t>شعبان ( 8 )</t>
  </si>
  <si>
    <t>رمضان ( 9 )</t>
  </si>
  <si>
    <t>شوال ( 10 )</t>
  </si>
  <si>
    <t>يونيو -1</t>
  </si>
  <si>
    <t>يونيو</t>
  </si>
  <si>
    <t>ذو القعدة ( 11 )</t>
  </si>
  <si>
    <t>يوليو</t>
  </si>
  <si>
    <t>يوليه</t>
  </si>
  <si>
    <t>يوليه -1</t>
  </si>
  <si>
    <t>ذو الحجة ( 12 )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</si>
</sst>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[$-1010000]yyyy/mm/dd;@"/>
    <numFmt numFmtId="165" formatCode="[$-1170000]B2yyyy\-mm\-dd;@"/>
    <numFmt numFmtId="166" formatCode="[$-1170000]B2dd/mm/yyyy;@"/>
    <numFmt numFmtId="167" formatCode="[$-1970401]B2dd\-mm;@"/>
    <numFmt numFmtId="168" formatCode="dd/mmmm"/>
    <numFmt numFmtId="169" formatCode="[$-1060000]B2yyyy/mm/dd;@"/>
  </numFmts>
  <fonts count="25" x14ac:knownFonts="1">
    <font>
      <sz val="11"/>
      <color theme="1"/>
      <name val="Arial"/>
      <family val="2"/>
      <charset val="178"/>
      <scheme val="minor"/>
    </font>
    <font>
      <sz val="8"/>
      <name val="Arial"/>
      <family val="2"/>
      <charset val="178"/>
      <scheme val="minor"/>
    </font>
    <font>
      <b/>
      <sz val="14"/>
      <color theme="1"/>
      <name val="Arial"/>
      <family val="2"/>
      <scheme val="minor"/>
    </font>
    <font>
      <sz val="11"/>
      <color theme="0"/>
      <name val="Arial"/>
      <family val="2"/>
      <charset val="178"/>
      <scheme val="minor"/>
    </font>
    <font>
      <b/>
      <sz val="12"/>
      <color theme="1"/>
      <name val="Arial"/>
      <family val="2"/>
      <scheme val="minor"/>
    </font>
    <font>
      <b/>
      <sz val="12"/>
      <color theme="7" tint="-0.249977111117893"/>
      <name val="Arial"/>
      <family val="2"/>
      <scheme val="minor"/>
    </font>
    <font>
      <b/>
      <sz val="10"/>
      <color theme="7" tint="-0.249977111117893"/>
      <name val="Arial"/>
      <family val="2"/>
      <scheme val="minor"/>
    </font>
    <font>
      <sz val="12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1"/>
      <color theme="7" tint="-0.249977111117893"/>
      <name val="Arial"/>
      <family val="2"/>
      <scheme val="minor"/>
    </font>
    <font>
      <sz val="11"/>
      <name val="Arial"/>
      <family val="2"/>
      <charset val="178"/>
      <scheme val="minor"/>
    </font>
    <font>
      <b/>
      <sz val="18"/>
      <color theme="1"/>
      <name val="Arial"/>
      <family val="2"/>
      <scheme val="minor"/>
    </font>
    <font>
      <b/>
      <sz val="11"/>
      <color theme="9" tint="-0.249977111117893"/>
      <name val="Arial"/>
      <family val="2"/>
      <scheme val="minor"/>
    </font>
    <font>
      <sz val="16"/>
      <color theme="5" tint="0.39997558519241921"/>
      <name val="Arial"/>
      <family val="2"/>
      <charset val="178"/>
      <scheme val="minor"/>
    </font>
    <font>
      <sz val="6"/>
      <color theme="1"/>
      <name val="Arial"/>
      <family val="2"/>
      <scheme val="minor"/>
    </font>
    <font>
      <sz val="16"/>
      <color theme="1"/>
      <name val="Arial"/>
      <family val="2"/>
      <scheme val="minor"/>
    </font>
    <font>
      <sz val="11"/>
      <color rgb="FFFF0000"/>
      <name val="Arial"/>
      <family val="2"/>
      <charset val="178"/>
      <scheme val="minor"/>
    </font>
    <font>
      <sz val="18"/>
      <name val="Arial"/>
      <family val="2"/>
      <scheme val="minor"/>
    </font>
    <font>
      <sz val="11"/>
      <color theme="9" tint="-0.249977111117893"/>
      <name val="Arial"/>
      <family val="2"/>
      <charset val="178"/>
      <scheme val="minor"/>
    </font>
    <font>
      <sz val="11"/>
      <color rgb="FFFF0000"/>
      <name val="Tahoma"/>
      <family val="2"/>
    </font>
    <font>
      <b/>
      <sz val="18"/>
      <color theme="0"/>
      <name val="Arial"/>
      <family val="2"/>
      <scheme val="minor"/>
    </font>
    <font>
      <b/>
      <sz val="18"/>
      <color theme="1" tint="4.9989318521683403E-2"/>
      <name val="Arial"/>
      <family val="2"/>
      <scheme val="minor"/>
    </font>
    <font>
      <b/>
      <sz val="22"/>
      <color theme="1" tint="4.9989318521683403E-2"/>
      <name val="Arial"/>
      <family val="2"/>
      <scheme val="minor"/>
    </font>
    <font>
      <b/>
      <sz val="16"/>
      <color theme="7" tint="-0.249977111117893"/>
      <name val="Arial"/>
      <family val="2"/>
      <scheme val="minor"/>
    </font>
    <font>
      <b/>
      <sz val="12"/>
      <color theme="9" tint="-0.249977111117893"/>
      <name val="Arial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3F3F3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0" tint="-0.25098422193060094"/>
        </stop>
      </gradient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2" tint="-9.8025452436902985E-2"/>
        </stop>
      </gradientFill>
    </fill>
    <fill>
      <patternFill patternType="solid">
        <fgColor theme="0"/>
        <bgColor auto="1"/>
      </patternFill>
    </fill>
  </fills>
  <borders count="6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DotDot">
        <color theme="0" tint="-0.499984740745262"/>
      </right>
      <top/>
      <bottom style="medium">
        <color theme="0" tint="-0.499984740745262"/>
      </bottom>
      <diagonal/>
    </border>
    <border>
      <left/>
      <right style="dashDotDot">
        <color theme="0" tint="-0.499984740745262"/>
      </right>
      <top style="thin">
        <color theme="0" tint="-0.499984740745262"/>
      </top>
      <bottom/>
      <diagonal/>
    </border>
    <border>
      <left/>
      <right style="dashDotDot">
        <color theme="0" tint="-0.499984740745262"/>
      </right>
      <top/>
      <bottom/>
      <diagonal/>
    </border>
    <border>
      <left style="dashDotDot">
        <color theme="0" tint="-0.499984740745262"/>
      </left>
      <right style="medium">
        <color theme="0" tint="-0.499984740745262"/>
      </right>
      <top/>
      <bottom style="medium">
        <color theme="0" tint="-0.499984740745262"/>
      </bottom>
      <diagonal/>
    </border>
    <border>
      <left style="dashDotDot">
        <color theme="0" tint="-0.499984740745262"/>
      </left>
      <right style="medium">
        <color theme="0" tint="-0.499984740745262"/>
      </right>
      <top style="thin">
        <color theme="0" tint="-0.499984740745262"/>
      </top>
      <bottom/>
      <diagonal/>
    </border>
    <border>
      <left style="dashDotDot">
        <color theme="0" tint="-0.499984740745262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dashDotDot">
        <color theme="0" tint="-0.499984740745262"/>
      </right>
      <top/>
      <bottom style="medium">
        <color theme="0" tint="-0.499984740745262"/>
      </bottom>
      <diagonal/>
    </border>
    <border>
      <left style="medium">
        <color theme="0" tint="-0.499984740745262"/>
      </left>
      <right style="dashDotDot">
        <color theme="0" tint="-0.499984740745262"/>
      </right>
      <top style="thin">
        <color theme="0" tint="-0.499984740745262"/>
      </top>
      <bottom/>
      <diagonal/>
    </border>
    <border>
      <left style="medium">
        <color theme="0" tint="-0.499984740745262"/>
      </left>
      <right style="dashDotDot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/>
      <diagonal/>
    </border>
    <border>
      <left/>
      <right/>
      <top style="medium">
        <color theme="0" tint="-0.499984740745262"/>
      </top>
      <bottom/>
      <diagonal/>
    </border>
    <border>
      <left/>
      <right style="medium">
        <color theme="0" tint="-0.499984740745262"/>
      </right>
      <top style="medium">
        <color theme="0" tint="-0.499984740745262"/>
      </top>
      <bottom/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dashDotDot">
        <color theme="9" tint="-0.24994659260841701"/>
      </top>
      <bottom/>
      <diagonal/>
    </border>
    <border>
      <left/>
      <right/>
      <top/>
      <bottom style="dashDotDot">
        <color theme="9" tint="-0.24994659260841701"/>
      </bottom>
      <diagonal/>
    </border>
    <border>
      <left/>
      <right/>
      <top/>
      <bottom style="dashDotDot">
        <color auto="1"/>
      </bottom>
      <diagonal/>
    </border>
    <border>
      <left/>
      <right/>
      <top style="dashDotDot">
        <color auto="1"/>
      </top>
      <bottom/>
      <diagonal/>
    </border>
    <border>
      <left/>
      <right/>
      <top style="dashDotDot">
        <color theme="9" tint="-0.24994659260841701"/>
      </top>
      <bottom style="dashDotDot">
        <color auto="1"/>
      </bottom>
      <diagonal/>
    </border>
    <border>
      <left/>
      <right/>
      <top style="dashDotDot">
        <color auto="1"/>
      </top>
      <bottom style="dashDotDot">
        <color theme="9" tint="-0.24994659260841701"/>
      </bottom>
      <diagonal/>
    </border>
    <border>
      <left/>
      <right/>
      <top style="dashDotDot">
        <color auto="1"/>
      </top>
      <bottom style="dashDotDot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ashDotDot">
        <color theme="0" tint="-0.499984740745262"/>
      </left>
      <right style="dashDotDot">
        <color theme="0" tint="-0.499984740745262"/>
      </right>
      <top style="thin">
        <color theme="0" tint="-0.499984740745262"/>
      </top>
      <bottom/>
      <diagonal/>
    </border>
    <border>
      <left style="dashDotDot">
        <color theme="0" tint="-0.499984740745262"/>
      </left>
      <right style="dashDotDot">
        <color theme="0" tint="-0.499984740745262"/>
      </right>
      <top/>
      <bottom/>
      <diagonal/>
    </border>
    <border>
      <left style="dashDotDot">
        <color theme="0" tint="-0.499984740745262"/>
      </left>
      <right style="thin">
        <color indexed="64"/>
      </right>
      <top/>
      <bottom/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dashDotDot">
        <color theme="0" tint="-0.499984740745262"/>
      </right>
      <top style="medium">
        <color theme="0" tint="-0.499984740745262"/>
      </top>
      <bottom/>
      <diagonal/>
    </border>
    <border>
      <left style="dashDotDot">
        <color theme="0" tint="-0.499984740745262"/>
      </left>
      <right style="dashDotDot">
        <color theme="0" tint="-0.499984740745262"/>
      </right>
      <top style="medium">
        <color theme="0" tint="-0.499984740745262"/>
      </top>
      <bottom/>
      <diagonal/>
    </border>
    <border>
      <left/>
      <right style="dashDotDot">
        <color theme="0" tint="-0.499984740745262"/>
      </right>
      <top style="medium">
        <color theme="0" tint="-0.499984740745262"/>
      </top>
      <bottom/>
      <diagonal/>
    </border>
    <border>
      <left style="dashDotDot">
        <color theme="0" tint="-0.499984740745262"/>
      </left>
      <right style="dashDotDot">
        <color theme="0" tint="-0.499984740745262"/>
      </right>
      <top/>
      <bottom style="medium">
        <color theme="0" tint="-0.499984740745262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theme="0" tint="-0.499984740745262"/>
      </top>
      <bottom/>
      <diagonal/>
    </border>
    <border>
      <left style="dashDotDot">
        <color theme="0" tint="-0.499984740745262"/>
      </left>
      <right style="thin">
        <color indexed="64"/>
      </right>
      <top/>
      <bottom style="medium">
        <color theme="0" tint="-0.499984740745262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0" tint="-0.499984740745262"/>
      </bottom>
      <diagonal/>
    </border>
    <border>
      <left style="medium">
        <color theme="0" tint="-0.24994659260841701"/>
      </left>
      <right style="dashDotDot">
        <color theme="0" tint="-0.24994659260841701"/>
      </right>
      <top/>
      <bottom/>
      <diagonal/>
    </border>
    <border>
      <left style="dashDotDot">
        <color theme="0" tint="-0.24994659260841701"/>
      </left>
      <right style="dashDotDot">
        <color theme="0" tint="-0.499984740745262"/>
      </right>
      <top/>
      <bottom/>
      <diagonal/>
    </border>
    <border>
      <left style="dashDotDot">
        <color theme="0" tint="-0.499984740745262"/>
      </left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dashDotDot">
        <color theme="0" tint="-0.24994659260841701"/>
      </right>
      <top/>
      <bottom style="medium">
        <color theme="0" tint="-0.24994659260841701"/>
      </bottom>
      <diagonal/>
    </border>
    <border>
      <left style="dashDotDot">
        <color theme="0" tint="-0.24994659260841701"/>
      </left>
      <right style="dashDotDot">
        <color theme="0" tint="-0.499984740745262"/>
      </right>
      <top/>
      <bottom style="medium">
        <color theme="0" tint="-0.24994659260841701"/>
      </bottom>
      <diagonal/>
    </border>
    <border>
      <left style="dashDotDot">
        <color theme="0" tint="-0.499984740745262"/>
      </left>
      <right style="dashDotDot">
        <color theme="0" tint="-0.499984740745262"/>
      </right>
      <top/>
      <bottom style="medium">
        <color theme="0" tint="-0.24994659260841701"/>
      </bottom>
      <diagonal/>
    </border>
    <border>
      <left style="dashDotDot">
        <color theme="0" tint="-0.499984740745262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24994659260841701"/>
      </bottom>
      <diagonal/>
    </border>
    <border>
      <left/>
      <right/>
      <top style="medium">
        <color theme="0" tint="-0.499984740745262"/>
      </top>
      <bottom style="medium">
        <color theme="0" tint="-0.24994659260841701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24994659260841701"/>
      </bottom>
      <diagonal/>
    </border>
    <border>
      <left style="medium">
        <color theme="1"/>
      </left>
      <right/>
      <top/>
      <bottom/>
      <diagonal/>
    </border>
    <border>
      <left style="medium">
        <color theme="0" tint="-0.24994659260841701"/>
      </left>
      <right style="dashDotDot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/>
      <right style="dashDotDot">
        <color theme="0" tint="-0.499984740745262"/>
      </right>
      <top style="medium">
        <color theme="0" tint="-0.24994659260841701"/>
      </top>
      <bottom style="medium">
        <color theme="0" tint="-0.24994659260841701"/>
      </bottom>
      <diagonal/>
    </border>
    <border>
      <left style="dashDotDot">
        <color theme="0" tint="-0.499984740745262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dashDotDot">
        <color theme="0" tint="-0.499984740745262"/>
      </left>
      <right style="medium">
        <color theme="0" tint="-0.499984740745262"/>
      </right>
      <top style="medium">
        <color theme="0" tint="-0.499984740745262"/>
      </top>
      <bottom/>
      <diagonal/>
    </border>
    <border>
      <left style="medium">
        <color theme="1"/>
      </left>
      <right/>
      <top/>
      <bottom style="medium">
        <color theme="0" tint="-0.499984740745262"/>
      </bottom>
      <diagonal/>
    </border>
    <border>
      <left/>
      <right style="medium">
        <color theme="0" tint="-0.499984740745262"/>
      </right>
      <top style="thin">
        <color theme="0" tint="-0.499984740745262"/>
      </top>
      <bottom/>
      <diagonal/>
    </border>
    <border>
      <left/>
      <right style="medium">
        <color theme="0" tint="-0.499984740745262"/>
      </right>
      <top/>
      <bottom style="medium">
        <color theme="0" tint="-0.499984740745262"/>
      </bottom>
      <diagonal/>
    </border>
  </borders>
  <cellStyleXfs count="1">
    <xf numFmtId="0" fontId="0" fillId="0" borderId="0"/>
  </cellStyleXfs>
  <cellXfs count="247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164" fontId="0" fillId="2" borderId="0" xfId="0" applyNumberFormat="1" applyFill="1"/>
    <xf numFmtId="164" fontId="0" fillId="0" borderId="0" xfId="0" applyNumberFormat="1"/>
    <xf numFmtId="165" fontId="0" fillId="0" borderId="0" xfId="0" applyNumberFormat="1"/>
    <xf numFmtId="0" fontId="0" fillId="3" borderId="0" xfId="0" applyFill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4" borderId="7" xfId="0" applyFill="1" applyBorder="1" applyAlignment="1">
      <alignment horizontal="center"/>
    </xf>
    <xf numFmtId="1" fontId="0" fillId="4" borderId="7" xfId="0" applyNumberFormat="1" applyFill="1" applyBorder="1" applyAlignment="1">
      <alignment horizontal="center"/>
    </xf>
    <xf numFmtId="14" fontId="0" fillId="3" borderId="7" xfId="0" applyNumberFormat="1" applyFill="1" applyBorder="1" applyAlignment="1">
      <alignment horizontal="center"/>
    </xf>
    <xf numFmtId="1" fontId="0" fillId="3" borderId="7" xfId="0" applyNumberForma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14" fontId="0" fillId="5" borderId="7" xfId="0" applyNumberFormat="1" applyFill="1" applyBorder="1" applyAlignment="1">
      <alignment horizontal="center"/>
    </xf>
    <xf numFmtId="1" fontId="0" fillId="5" borderId="7" xfId="0" applyNumberFormat="1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14" fontId="0" fillId="4" borderId="7" xfId="0" applyNumberFormat="1" applyFill="1" applyBorder="1" applyAlignment="1">
      <alignment horizontal="center"/>
    </xf>
    <xf numFmtId="14" fontId="0" fillId="6" borderId="7" xfId="0" applyNumberFormat="1" applyFill="1" applyBorder="1" applyAlignment="1">
      <alignment horizontal="center"/>
    </xf>
    <xf numFmtId="1" fontId="0" fillId="6" borderId="7" xfId="0" applyNumberFormat="1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1" fontId="0" fillId="0" borderId="0" xfId="0" applyNumberFormat="1"/>
    <xf numFmtId="0" fontId="3" fillId="7" borderId="0" xfId="0" applyFont="1" applyFill="1"/>
    <xf numFmtId="0" fontId="3" fillId="0" borderId="0" xfId="0" applyFont="1" applyAlignment="1">
      <alignment horizontal="center"/>
    </xf>
    <xf numFmtId="0" fontId="6" fillId="0" borderId="10" xfId="0" applyFont="1" applyFill="1" applyBorder="1" applyAlignment="1">
      <alignment horizontal="left" indent="1"/>
    </xf>
    <xf numFmtId="0" fontId="4" fillId="0" borderId="10" xfId="0" applyFont="1" applyFill="1" applyBorder="1" applyAlignment="1">
      <alignment horizontal="right" indent="1"/>
    </xf>
    <xf numFmtId="0" fontId="6" fillId="0" borderId="16" xfId="0" applyFont="1" applyFill="1" applyBorder="1" applyAlignment="1">
      <alignment horizontal="left" indent="1"/>
    </xf>
    <xf numFmtId="0" fontId="4" fillId="0" borderId="16" xfId="0" applyFont="1" applyFill="1" applyBorder="1" applyAlignment="1">
      <alignment horizontal="right" indent="1"/>
    </xf>
    <xf numFmtId="0" fontId="6" fillId="8" borderId="16" xfId="0" applyFont="1" applyFill="1" applyBorder="1" applyAlignment="1">
      <alignment horizontal="left" indent="1"/>
    </xf>
    <xf numFmtId="0" fontId="6" fillId="8" borderId="10" xfId="0" applyFont="1" applyFill="1" applyBorder="1" applyAlignment="1">
      <alignment horizontal="left" indent="1"/>
    </xf>
    <xf numFmtId="0" fontId="0" fillId="0" borderId="0" xfId="0" applyFill="1"/>
    <xf numFmtId="0" fontId="10" fillId="7" borderId="0" xfId="0" applyFont="1" applyFill="1"/>
    <xf numFmtId="14" fontId="0" fillId="0" borderId="0" xfId="0" applyNumberFormat="1"/>
    <xf numFmtId="0" fontId="0" fillId="0" borderId="0" xfId="0" applyFont="1"/>
    <xf numFmtId="0" fontId="14" fillId="0" borderId="0" xfId="0" applyFont="1" applyAlignment="1">
      <alignment horizontal="center" vertical="center"/>
    </xf>
    <xf numFmtId="166" fontId="0" fillId="0" borderId="0" xfId="0" applyNumberFormat="1"/>
    <xf numFmtId="167" fontId="14" fillId="5" borderId="21" xfId="0" applyNumberFormat="1" applyFont="1" applyFill="1" applyBorder="1" applyAlignment="1">
      <alignment horizontal="center" vertical="center"/>
    </xf>
    <xf numFmtId="167" fontId="14" fillId="0" borderId="0" xfId="0" applyNumberFormat="1" applyFont="1" applyAlignment="1">
      <alignment horizontal="center" vertical="center"/>
    </xf>
    <xf numFmtId="168" fontId="14" fillId="0" borderId="0" xfId="0" applyNumberFormat="1" applyFont="1" applyAlignment="1">
      <alignment horizontal="center" vertical="center"/>
    </xf>
    <xf numFmtId="168" fontId="14" fillId="5" borderId="22" xfId="0" applyNumberFormat="1" applyFont="1" applyFill="1" applyBorder="1" applyAlignment="1">
      <alignment horizontal="center" vertical="center"/>
    </xf>
    <xf numFmtId="0" fontId="0" fillId="0" borderId="0" xfId="0" applyFill="1" applyBorder="1" applyAlignment="1"/>
    <xf numFmtId="0" fontId="0" fillId="5" borderId="23" xfId="0" applyFill="1" applyBorder="1" applyAlignment="1"/>
    <xf numFmtId="0" fontId="3" fillId="0" borderId="0" xfId="0" applyFont="1" applyBorder="1" applyAlignment="1">
      <alignment horizontal="center"/>
    </xf>
    <xf numFmtId="0" fontId="2" fillId="10" borderId="18" xfId="0" applyFont="1" applyFill="1" applyBorder="1" applyAlignment="1">
      <alignment horizontal="right" vertical="center" readingOrder="2"/>
    </xf>
    <xf numFmtId="0" fontId="5" fillId="10" borderId="18" xfId="0" applyFont="1" applyFill="1" applyBorder="1" applyAlignment="1">
      <alignment horizontal="left" readingOrder="2"/>
    </xf>
    <xf numFmtId="0" fontId="9" fillId="10" borderId="18" xfId="0" applyFont="1" applyFill="1" applyBorder="1" applyAlignment="1">
      <alignment horizontal="right"/>
    </xf>
    <xf numFmtId="0" fontId="9" fillId="10" borderId="19" xfId="0" applyFont="1" applyFill="1" applyBorder="1" applyAlignment="1">
      <alignment horizontal="right"/>
    </xf>
    <xf numFmtId="0" fontId="9" fillId="10" borderId="18" xfId="0" applyNumberFormat="1" applyFont="1" applyFill="1" applyBorder="1" applyAlignment="1">
      <alignment horizontal="right"/>
    </xf>
    <xf numFmtId="0" fontId="8" fillId="11" borderId="7" xfId="0" applyFont="1" applyFill="1" applyBorder="1" applyAlignment="1">
      <alignment horizontal="center" vertical="center"/>
    </xf>
    <xf numFmtId="0" fontId="0" fillId="0" borderId="0" xfId="0" applyBorder="1"/>
    <xf numFmtId="169" fontId="11" fillId="0" borderId="7" xfId="0" applyNumberFormat="1" applyFont="1" applyBorder="1" applyAlignment="1">
      <alignment horizontal="center" vertical="center" readingOrder="2"/>
    </xf>
    <xf numFmtId="0" fontId="11" fillId="0" borderId="7" xfId="0" applyFont="1" applyBorder="1" applyAlignment="1">
      <alignment horizontal="center" vertical="center" readingOrder="2"/>
    </xf>
    <xf numFmtId="0" fontId="4" fillId="11" borderId="12" xfId="0" applyFont="1" applyFill="1" applyBorder="1" applyAlignment="1">
      <alignment horizontal="right" indent="1"/>
    </xf>
    <xf numFmtId="0" fontId="6" fillId="11" borderId="10" xfId="0" applyFont="1" applyFill="1" applyBorder="1" applyAlignment="1">
      <alignment horizontal="left" indent="1"/>
    </xf>
    <xf numFmtId="0" fontId="6" fillId="11" borderId="13" xfId="0" applyFont="1" applyFill="1" applyBorder="1" applyAlignment="1">
      <alignment horizontal="left" indent="1"/>
    </xf>
    <xf numFmtId="0" fontId="4" fillId="11" borderId="10" xfId="0" applyFont="1" applyFill="1" applyBorder="1" applyAlignment="1">
      <alignment horizontal="right" indent="1"/>
    </xf>
    <xf numFmtId="0" fontId="4" fillId="11" borderId="13" xfId="0" applyFont="1" applyFill="1" applyBorder="1" applyAlignment="1">
      <alignment horizontal="right" indent="1"/>
    </xf>
    <xf numFmtId="14" fontId="3" fillId="7" borderId="0" xfId="0" applyNumberFormat="1" applyFont="1" applyFill="1"/>
    <xf numFmtId="14" fontId="0" fillId="0" borderId="0" xfId="0" applyNumberFormat="1" applyBorder="1"/>
    <xf numFmtId="0" fontId="3" fillId="7" borderId="0" xfId="0" applyFont="1" applyFill="1" applyAlignment="1">
      <alignment horizontal="center"/>
    </xf>
    <xf numFmtId="0" fontId="16" fillId="7" borderId="0" xfId="0" applyFont="1" applyFill="1"/>
    <xf numFmtId="0" fontId="19" fillId="7" borderId="0" xfId="0" applyFont="1" applyFill="1" applyAlignment="1">
      <alignment readingOrder="2"/>
    </xf>
    <xf numFmtId="0" fontId="2" fillId="0" borderId="9" xfId="0" applyFont="1" applyFill="1" applyBorder="1" applyAlignment="1">
      <alignment horizontal="right" indent="1" readingOrder="2"/>
    </xf>
    <xf numFmtId="0" fontId="2" fillId="8" borderId="16" xfId="0" applyFont="1" applyFill="1" applyBorder="1" applyAlignment="1">
      <alignment horizontal="right" indent="1" readingOrder="2"/>
    </xf>
    <xf numFmtId="0" fontId="2" fillId="8" borderId="10" xfId="0" applyFont="1" applyFill="1" applyBorder="1" applyAlignment="1">
      <alignment horizontal="right" indent="1" readingOrder="2"/>
    </xf>
    <xf numFmtId="0" fontId="2" fillId="0" borderId="16" xfId="0" applyFont="1" applyFill="1" applyBorder="1" applyAlignment="1">
      <alignment horizontal="right" indent="1" readingOrder="2"/>
    </xf>
    <xf numFmtId="0" fontId="2" fillId="0" borderId="10" xfId="0" applyFont="1" applyFill="1" applyBorder="1" applyAlignment="1">
      <alignment horizontal="right" indent="1" readingOrder="2"/>
    </xf>
    <xf numFmtId="0" fontId="2" fillId="0" borderId="15" xfId="0" applyFont="1" applyFill="1" applyBorder="1" applyAlignment="1">
      <alignment horizontal="right" indent="1" readingOrder="2"/>
    </xf>
    <xf numFmtId="0" fontId="2" fillId="11" borderId="12" xfId="0" applyFont="1" applyFill="1" applyBorder="1" applyAlignment="1">
      <alignment horizontal="right" indent="1" readingOrder="2"/>
    </xf>
    <xf numFmtId="0" fontId="18" fillId="7" borderId="0" xfId="0" applyFont="1" applyFill="1"/>
    <xf numFmtId="164" fontId="11" fillId="0" borderId="7" xfId="0" applyNumberFormat="1" applyFont="1" applyBorder="1" applyAlignment="1">
      <alignment horizontal="center" vertical="center" readingOrder="2"/>
    </xf>
    <xf numFmtId="0" fontId="13" fillId="0" borderId="20" xfId="0" applyFont="1" applyBorder="1" applyAlignment="1">
      <alignment horizontal="center"/>
    </xf>
    <xf numFmtId="0" fontId="2" fillId="8" borderId="16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8" borderId="13" xfId="0" applyFont="1" applyFill="1" applyBorder="1" applyAlignment="1">
      <alignment horizontal="center" vertical="center"/>
    </xf>
    <xf numFmtId="0" fontId="2" fillId="0" borderId="31" xfId="0" applyFont="1" applyFill="1" applyBorder="1" applyAlignment="1">
      <alignment horizontal="right" indent="1" readingOrder="2"/>
    </xf>
    <xf numFmtId="0" fontId="6" fillId="0" borderId="32" xfId="0" applyFont="1" applyFill="1" applyBorder="1" applyAlignment="1">
      <alignment horizontal="left" indent="1"/>
    </xf>
    <xf numFmtId="0" fontId="2" fillId="8" borderId="32" xfId="0" applyFont="1" applyFill="1" applyBorder="1" applyAlignment="1">
      <alignment horizontal="right" indent="1" readingOrder="2"/>
    </xf>
    <xf numFmtId="0" fontId="6" fillId="8" borderId="32" xfId="0" applyFont="1" applyFill="1" applyBorder="1" applyAlignment="1">
      <alignment horizontal="left" indent="1"/>
    </xf>
    <xf numFmtId="0" fontId="2" fillId="0" borderId="32" xfId="0" applyFont="1" applyFill="1" applyBorder="1" applyAlignment="1">
      <alignment horizontal="right" indent="1" readingOrder="2"/>
    </xf>
    <xf numFmtId="0" fontId="2" fillId="11" borderId="32" xfId="0" applyFont="1" applyFill="1" applyBorder="1" applyAlignment="1">
      <alignment horizontal="right" indent="1" readingOrder="2"/>
    </xf>
    <xf numFmtId="0" fontId="6" fillId="11" borderId="32" xfId="0" applyFont="1" applyFill="1" applyBorder="1" applyAlignment="1">
      <alignment horizontal="left" indent="1"/>
    </xf>
    <xf numFmtId="0" fontId="4" fillId="0" borderId="35" xfId="0" applyFont="1" applyFill="1" applyBorder="1" applyAlignment="1">
      <alignment horizontal="right" indent="1"/>
    </xf>
    <xf numFmtId="0" fontId="2" fillId="0" borderId="36" xfId="0" applyFont="1" applyFill="1" applyBorder="1" applyAlignment="1">
      <alignment horizontal="right" indent="1" readingOrder="2"/>
    </xf>
    <xf numFmtId="0" fontId="2" fillId="0" borderId="37" xfId="0" applyFont="1" applyFill="1" applyBorder="1" applyAlignment="1">
      <alignment horizontal="right" indent="1" readingOrder="2"/>
    </xf>
    <xf numFmtId="0" fontId="2" fillId="11" borderId="37" xfId="0" applyFont="1" applyFill="1" applyBorder="1" applyAlignment="1">
      <alignment horizontal="right" indent="1" readingOrder="2"/>
    </xf>
    <xf numFmtId="0" fontId="2" fillId="11" borderId="19" xfId="0" applyFont="1" applyFill="1" applyBorder="1" applyAlignment="1">
      <alignment horizontal="right" indent="1" readingOrder="2"/>
    </xf>
    <xf numFmtId="0" fontId="6" fillId="0" borderId="38" xfId="0" applyFont="1" applyFill="1" applyBorder="1" applyAlignment="1">
      <alignment horizontal="left" indent="1"/>
    </xf>
    <xf numFmtId="0" fontId="6" fillId="0" borderId="8" xfId="0" applyFont="1" applyFill="1" applyBorder="1" applyAlignment="1">
      <alignment horizontal="left" indent="1"/>
    </xf>
    <xf numFmtId="0" fontId="6" fillId="11" borderId="8" xfId="0" applyFont="1" applyFill="1" applyBorder="1" applyAlignment="1">
      <alignment horizontal="left" indent="1"/>
    </xf>
    <xf numFmtId="0" fontId="6" fillId="11" borderId="11" xfId="0" applyFont="1" applyFill="1" applyBorder="1" applyAlignment="1">
      <alignment horizontal="left" indent="1"/>
    </xf>
    <xf numFmtId="0" fontId="2" fillId="11" borderId="40" xfId="0" applyFont="1" applyFill="1" applyBorder="1" applyAlignment="1">
      <alignment horizontal="right" indent="1" readingOrder="2"/>
    </xf>
    <xf numFmtId="0" fontId="6" fillId="11" borderId="39" xfId="0" applyFont="1" applyFill="1" applyBorder="1" applyAlignment="1">
      <alignment horizontal="left" indent="1"/>
    </xf>
    <xf numFmtId="0" fontId="2" fillId="11" borderId="39" xfId="0" applyFont="1" applyFill="1" applyBorder="1" applyAlignment="1">
      <alignment horizontal="right" indent="1" readingOrder="2"/>
    </xf>
    <xf numFmtId="0" fontId="4" fillId="11" borderId="33" xfId="0" applyFont="1" applyFill="1" applyBorder="1" applyAlignment="1">
      <alignment horizontal="right" indent="1"/>
    </xf>
    <xf numFmtId="0" fontId="6" fillId="11" borderId="41" xfId="0" applyFont="1" applyFill="1" applyBorder="1" applyAlignment="1">
      <alignment horizontal="left" indent="1"/>
    </xf>
    <xf numFmtId="0" fontId="9" fillId="11" borderId="39" xfId="0" applyFont="1" applyFill="1" applyBorder="1" applyAlignment="1">
      <alignment horizontal="left"/>
    </xf>
    <xf numFmtId="0" fontId="9" fillId="13" borderId="10" xfId="0" applyFont="1" applyFill="1" applyBorder="1" applyAlignment="1">
      <alignment horizontal="left"/>
    </xf>
    <xf numFmtId="0" fontId="9" fillId="11" borderId="10" xfId="0" applyFont="1" applyFill="1" applyBorder="1" applyAlignment="1">
      <alignment horizontal="left"/>
    </xf>
    <xf numFmtId="0" fontId="9" fillId="0" borderId="14" xfId="0" applyFont="1" applyFill="1" applyBorder="1" applyAlignment="1">
      <alignment horizontal="left" indent="1"/>
    </xf>
    <xf numFmtId="0" fontId="9" fillId="0" borderId="38" xfId="0" applyFont="1" applyFill="1" applyBorder="1" applyAlignment="1">
      <alignment horizontal="left" indent="1"/>
    </xf>
    <xf numFmtId="0" fontId="9" fillId="0" borderId="8" xfId="0" applyFont="1" applyFill="1" applyBorder="1" applyAlignment="1">
      <alignment horizontal="left" indent="1"/>
    </xf>
    <xf numFmtId="0" fontId="23" fillId="14" borderId="42" xfId="0" applyFont="1" applyFill="1" applyBorder="1" applyAlignment="1">
      <alignment horizontal="center" vertical="center"/>
    </xf>
    <xf numFmtId="0" fontId="0" fillId="0" borderId="43" xfId="0" applyBorder="1"/>
    <xf numFmtId="0" fontId="2" fillId="0" borderId="43" xfId="0" applyFont="1" applyFill="1" applyBorder="1" applyAlignment="1">
      <alignment horizontal="right" indent="1" readingOrder="2"/>
    </xf>
    <xf numFmtId="0" fontId="2" fillId="13" borderId="43" xfId="0" applyFont="1" applyFill="1" applyBorder="1" applyAlignment="1">
      <alignment horizontal="right" indent="1" readingOrder="2"/>
    </xf>
    <xf numFmtId="0" fontId="2" fillId="13" borderId="9" xfId="0" applyFont="1" applyFill="1" applyBorder="1" applyAlignment="1">
      <alignment horizontal="right" indent="1" readingOrder="2"/>
    </xf>
    <xf numFmtId="0" fontId="2" fillId="13" borderId="15" xfId="0" applyFont="1" applyFill="1" applyBorder="1" applyAlignment="1">
      <alignment horizontal="right" indent="1" readingOrder="2"/>
    </xf>
    <xf numFmtId="0" fontId="0" fillId="0" borderId="44" xfId="0" applyBorder="1"/>
    <xf numFmtId="0" fontId="2" fillId="13" borderId="44" xfId="0" applyFont="1" applyFill="1" applyBorder="1" applyAlignment="1">
      <alignment horizontal="right" indent="1" readingOrder="2"/>
    </xf>
    <xf numFmtId="0" fontId="2" fillId="0" borderId="44" xfId="0" applyFont="1" applyFill="1" applyBorder="1" applyAlignment="1">
      <alignment horizontal="right" indent="1" readingOrder="2"/>
    </xf>
    <xf numFmtId="0" fontId="4" fillId="0" borderId="31" xfId="0" applyFont="1" applyFill="1" applyBorder="1" applyAlignment="1">
      <alignment horizontal="right" indent="1"/>
    </xf>
    <xf numFmtId="0" fontId="0" fillId="0" borderId="32" xfId="0" applyBorder="1"/>
    <xf numFmtId="0" fontId="2" fillId="13" borderId="32" xfId="0" applyFont="1" applyFill="1" applyBorder="1" applyAlignment="1">
      <alignment horizontal="right" indent="1" readingOrder="2"/>
    </xf>
    <xf numFmtId="0" fontId="2" fillId="11" borderId="31" xfId="0" applyFont="1" applyFill="1" applyBorder="1" applyAlignment="1">
      <alignment horizontal="right" indent="1" readingOrder="2"/>
    </xf>
    <xf numFmtId="0" fontId="2" fillId="11" borderId="13" xfId="0" applyFont="1" applyFill="1" applyBorder="1" applyAlignment="1">
      <alignment horizontal="right" indent="1" readingOrder="2"/>
    </xf>
    <xf numFmtId="0" fontId="2" fillId="11" borderId="45" xfId="0" applyFont="1" applyFill="1" applyBorder="1" applyAlignment="1">
      <alignment horizontal="right" indent="1" readingOrder="2"/>
    </xf>
    <xf numFmtId="0" fontId="6" fillId="0" borderId="48" xfId="0" applyFont="1" applyFill="1" applyBorder="1" applyAlignment="1">
      <alignment horizontal="left" indent="1"/>
    </xf>
    <xf numFmtId="0" fontId="6" fillId="11" borderId="48" xfId="0" applyFont="1" applyFill="1" applyBorder="1" applyAlignment="1">
      <alignment horizontal="left" indent="1"/>
    </xf>
    <xf numFmtId="0" fontId="6" fillId="11" borderId="49" xfId="0" applyFont="1" applyFill="1" applyBorder="1" applyAlignment="1">
      <alignment horizontal="left" indent="1"/>
    </xf>
    <xf numFmtId="0" fontId="23" fillId="14" borderId="50" xfId="0" applyFont="1" applyFill="1" applyBorder="1" applyAlignment="1">
      <alignment horizontal="center" vertical="center"/>
    </xf>
    <xf numFmtId="0" fontId="2" fillId="10" borderId="51" xfId="0" applyFont="1" applyFill="1" applyBorder="1" applyAlignment="1">
      <alignment horizontal="right" vertical="center" readingOrder="2"/>
    </xf>
    <xf numFmtId="0" fontId="7" fillId="10" borderId="52" xfId="0" applyFont="1" applyFill="1" applyBorder="1" applyAlignment="1">
      <alignment horizontal="right" vertical="center" readingOrder="2"/>
    </xf>
    <xf numFmtId="0" fontId="2" fillId="10" borderId="52" xfId="0" applyFont="1" applyFill="1" applyBorder="1" applyAlignment="1">
      <alignment horizontal="right" vertical="center" readingOrder="2"/>
    </xf>
    <xf numFmtId="0" fontId="5" fillId="10" borderId="52" xfId="0" applyFont="1" applyFill="1" applyBorder="1" applyAlignment="1">
      <alignment horizontal="left" readingOrder="2"/>
    </xf>
    <xf numFmtId="0" fontId="9" fillId="10" borderId="52" xfId="0" applyFont="1" applyFill="1" applyBorder="1" applyAlignment="1">
      <alignment horizontal="right"/>
    </xf>
    <xf numFmtId="0" fontId="9" fillId="10" borderId="53" xfId="0" applyFont="1" applyFill="1" applyBorder="1" applyAlignment="1">
      <alignment horizontal="right"/>
    </xf>
    <xf numFmtId="0" fontId="9" fillId="0" borderId="32" xfId="0" applyFont="1" applyBorder="1" applyAlignment="1">
      <alignment horizontal="left"/>
    </xf>
    <xf numFmtId="0" fontId="9" fillId="11" borderId="32" xfId="0" applyFont="1" applyFill="1" applyBorder="1" applyAlignment="1">
      <alignment horizontal="left"/>
    </xf>
    <xf numFmtId="0" fontId="9" fillId="11" borderId="45" xfId="0" applyFont="1" applyFill="1" applyBorder="1" applyAlignment="1">
      <alignment horizontal="left"/>
    </xf>
    <xf numFmtId="0" fontId="12" fillId="11" borderId="32" xfId="0" applyFont="1" applyFill="1" applyBorder="1" applyAlignment="1">
      <alignment horizontal="left" indent="1"/>
    </xf>
    <xf numFmtId="0" fontId="12" fillId="11" borderId="45" xfId="0" applyFont="1" applyFill="1" applyBorder="1" applyAlignment="1">
      <alignment horizontal="left" indent="1"/>
    </xf>
    <xf numFmtId="0" fontId="12" fillId="0" borderId="46" xfId="0" applyFont="1" applyFill="1" applyBorder="1" applyAlignment="1">
      <alignment horizontal="left" indent="1"/>
    </xf>
    <xf numFmtId="0" fontId="12" fillId="0" borderId="47" xfId="0" applyFont="1" applyFill="1" applyBorder="1" applyAlignment="1">
      <alignment horizontal="left" indent="1"/>
    </xf>
    <xf numFmtId="0" fontId="12" fillId="0" borderId="48" xfId="0" applyFont="1" applyFill="1" applyBorder="1" applyAlignment="1">
      <alignment horizontal="left" indent="1"/>
    </xf>
    <xf numFmtId="0" fontId="9" fillId="13" borderId="43" xfId="0" applyFont="1" applyFill="1" applyBorder="1" applyAlignment="1">
      <alignment horizontal="left" indent="1"/>
    </xf>
    <xf numFmtId="0" fontId="9" fillId="13" borderId="44" xfId="0" applyFont="1" applyFill="1" applyBorder="1" applyAlignment="1">
      <alignment horizontal="left" indent="1"/>
    </xf>
    <xf numFmtId="0" fontId="9" fillId="13" borderId="32" xfId="0" applyFont="1" applyFill="1" applyBorder="1" applyAlignment="1">
      <alignment horizontal="left" indent="1"/>
    </xf>
    <xf numFmtId="0" fontId="9" fillId="11" borderId="32" xfId="0" applyFont="1" applyFill="1" applyBorder="1" applyAlignment="1">
      <alignment horizontal="left" indent="1"/>
    </xf>
    <xf numFmtId="0" fontId="9" fillId="11" borderId="45" xfId="0" applyFont="1" applyFill="1" applyBorder="1" applyAlignment="1">
      <alignment horizontal="left" indent="1"/>
    </xf>
    <xf numFmtId="0" fontId="9" fillId="0" borderId="43" xfId="0" applyFont="1" applyFill="1" applyBorder="1" applyAlignment="1">
      <alignment horizontal="left" indent="1"/>
    </xf>
    <xf numFmtId="0" fontId="9" fillId="0" borderId="44" xfId="0" applyFont="1" applyFill="1" applyBorder="1" applyAlignment="1">
      <alignment horizontal="left" indent="1"/>
    </xf>
    <xf numFmtId="0" fontId="9" fillId="0" borderId="32" xfId="0" applyFont="1" applyFill="1" applyBorder="1" applyAlignment="1">
      <alignment horizontal="left" indent="1"/>
    </xf>
    <xf numFmtId="0" fontId="9" fillId="8" borderId="43" xfId="0" applyFont="1" applyFill="1" applyBorder="1" applyAlignment="1">
      <alignment horizontal="left" indent="1"/>
    </xf>
    <xf numFmtId="0" fontId="9" fillId="8" borderId="44" xfId="0" applyFont="1" applyFill="1" applyBorder="1" applyAlignment="1">
      <alignment horizontal="left" indent="1"/>
    </xf>
    <xf numFmtId="0" fontId="9" fillId="8" borderId="32" xfId="0" applyFont="1" applyFill="1" applyBorder="1" applyAlignment="1">
      <alignment horizontal="left" indent="1"/>
    </xf>
    <xf numFmtId="0" fontId="2" fillId="10" borderId="17" xfId="0" applyFont="1" applyFill="1" applyBorder="1" applyAlignment="1">
      <alignment vertical="center" readingOrder="2"/>
    </xf>
    <xf numFmtId="0" fontId="2" fillId="10" borderId="18" xfId="0" applyFont="1" applyFill="1" applyBorder="1" applyAlignment="1">
      <alignment vertical="center" readingOrder="2"/>
    </xf>
    <xf numFmtId="0" fontId="17" fillId="7" borderId="54" xfId="0" applyFont="1" applyFill="1" applyBorder="1" applyAlignment="1">
      <alignment horizontal="right"/>
    </xf>
    <xf numFmtId="0" fontId="4" fillId="0" borderId="43" xfId="0" applyFont="1" applyFill="1" applyBorder="1" applyAlignment="1">
      <alignment horizontal="right" indent="1"/>
    </xf>
    <xf numFmtId="0" fontId="4" fillId="0" borderId="44" xfId="0" applyFont="1" applyFill="1" applyBorder="1" applyAlignment="1">
      <alignment horizontal="right" indent="1"/>
    </xf>
    <xf numFmtId="0" fontId="4" fillId="0" borderId="32" xfId="0" applyFont="1" applyFill="1" applyBorder="1" applyAlignment="1">
      <alignment horizontal="right" indent="1"/>
    </xf>
    <xf numFmtId="0" fontId="2" fillId="8" borderId="55" xfId="0" applyFont="1" applyFill="1" applyBorder="1" applyAlignment="1">
      <alignment horizontal="center" vertical="center"/>
    </xf>
    <xf numFmtId="0" fontId="2" fillId="8" borderId="56" xfId="0" applyFont="1" applyFill="1" applyBorder="1" applyAlignment="1">
      <alignment horizontal="center" vertical="center"/>
    </xf>
    <xf numFmtId="0" fontId="2" fillId="8" borderId="57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indent="1"/>
    </xf>
    <xf numFmtId="0" fontId="9" fillId="11" borderId="13" xfId="0" applyFont="1" applyFill="1" applyBorder="1" applyAlignment="1">
      <alignment horizontal="left" indent="1"/>
    </xf>
    <xf numFmtId="0" fontId="9" fillId="0" borderId="16" xfId="0" applyFont="1" applyFill="1" applyBorder="1" applyAlignment="1">
      <alignment horizontal="left" indent="1"/>
    </xf>
    <xf numFmtId="0" fontId="12" fillId="11" borderId="13" xfId="0" applyFont="1" applyFill="1" applyBorder="1" applyAlignment="1">
      <alignment horizontal="left" indent="1"/>
    </xf>
    <xf numFmtId="0" fontId="12" fillId="0" borderId="16" xfId="0" applyFont="1" applyFill="1" applyBorder="1" applyAlignment="1">
      <alignment horizontal="left" indent="1"/>
    </xf>
    <xf numFmtId="0" fontId="2" fillId="0" borderId="35" xfId="0" applyFont="1" applyFill="1" applyBorder="1" applyAlignment="1">
      <alignment horizontal="right" indent="1" readingOrder="2"/>
    </xf>
    <xf numFmtId="0" fontId="2" fillId="11" borderId="36" xfId="0" applyFont="1" applyFill="1" applyBorder="1" applyAlignment="1">
      <alignment horizontal="right" indent="1" readingOrder="2"/>
    </xf>
    <xf numFmtId="0" fontId="2" fillId="11" borderId="58" xfId="0" applyFont="1" applyFill="1" applyBorder="1" applyAlignment="1">
      <alignment horizontal="right" indent="1" readingOrder="2"/>
    </xf>
    <xf numFmtId="0" fontId="12" fillId="0" borderId="32" xfId="0" applyFont="1" applyFill="1" applyBorder="1" applyAlignment="1">
      <alignment horizontal="left" indent="1"/>
    </xf>
    <xf numFmtId="0" fontId="4" fillId="0" borderId="32" xfId="0" applyFont="1" applyFill="1" applyBorder="1" applyAlignment="1">
      <alignment horizontal="right" indent="1" readingOrder="2"/>
    </xf>
    <xf numFmtId="0" fontId="4" fillId="11" borderId="32" xfId="0" applyFont="1" applyFill="1" applyBorder="1" applyAlignment="1">
      <alignment horizontal="right" indent="1" readingOrder="2"/>
    </xf>
    <xf numFmtId="0" fontId="12" fillId="0" borderId="14" xfId="0" applyFont="1" applyFill="1" applyBorder="1" applyAlignment="1">
      <alignment horizontal="left" indent="1"/>
    </xf>
    <xf numFmtId="17" fontId="9" fillId="0" borderId="38" xfId="0" applyNumberFormat="1" applyFont="1" applyFill="1" applyBorder="1" applyAlignment="1">
      <alignment horizontal="left" indent="1"/>
    </xf>
    <xf numFmtId="0" fontId="9" fillId="11" borderId="38" xfId="0" applyFont="1" applyFill="1" applyBorder="1" applyAlignment="1">
      <alignment horizontal="left" indent="1"/>
    </xf>
    <xf numFmtId="0" fontId="2" fillId="13" borderId="16" xfId="0" applyFont="1" applyFill="1" applyBorder="1" applyAlignment="1">
      <alignment horizontal="right" indent="1" readingOrder="2"/>
    </xf>
    <xf numFmtId="0" fontId="12" fillId="13" borderId="16" xfId="0" applyFont="1" applyFill="1" applyBorder="1" applyAlignment="1">
      <alignment horizontal="left" indent="1"/>
    </xf>
    <xf numFmtId="0" fontId="12" fillId="13" borderId="32" xfId="0" applyFont="1" applyFill="1" applyBorder="1" applyAlignment="1">
      <alignment horizontal="left" indent="1"/>
    </xf>
    <xf numFmtId="0" fontId="17" fillId="7" borderId="59" xfId="0" applyFont="1" applyFill="1" applyBorder="1" applyAlignment="1">
      <alignment horizontal="right"/>
    </xf>
    <xf numFmtId="0" fontId="2" fillId="8" borderId="14" xfId="0" applyFont="1" applyFill="1" applyBorder="1" applyAlignment="1">
      <alignment horizontal="center" vertical="center"/>
    </xf>
    <xf numFmtId="0" fontId="2" fillId="8" borderId="8" xfId="0" applyFont="1" applyFill="1" applyBorder="1" applyAlignment="1">
      <alignment horizontal="center" vertical="center"/>
    </xf>
    <xf numFmtId="0" fontId="2" fillId="8" borderId="11" xfId="0" applyFont="1" applyFill="1" applyBorder="1" applyAlignment="1">
      <alignment horizontal="center" vertical="center"/>
    </xf>
    <xf numFmtId="0" fontId="24" fillId="10" borderId="18" xfId="0" applyFont="1" applyFill="1" applyBorder="1" applyAlignment="1">
      <alignment horizontal="left" readingOrder="2"/>
    </xf>
    <xf numFmtId="0" fontId="12" fillId="10" borderId="19" xfId="0" applyFont="1" applyFill="1" applyBorder="1" applyAlignment="1">
      <alignment horizontal="right"/>
    </xf>
    <xf numFmtId="0" fontId="12" fillId="0" borderId="8" xfId="0" applyFont="1" applyFill="1" applyBorder="1" applyAlignment="1">
      <alignment horizontal="left" indent="1"/>
    </xf>
    <xf numFmtId="0" fontId="9" fillId="13" borderId="10" xfId="0" applyFont="1" applyFill="1" applyBorder="1" applyAlignment="1">
      <alignment horizontal="left" indent="1"/>
    </xf>
    <xf numFmtId="0" fontId="9" fillId="13" borderId="16" xfId="0" applyFont="1" applyFill="1" applyBorder="1" applyAlignment="1">
      <alignment horizontal="left" indent="1"/>
    </xf>
    <xf numFmtId="0" fontId="9" fillId="11" borderId="34" xfId="0" applyFont="1" applyFill="1" applyBorder="1" applyAlignment="1">
      <alignment horizontal="left" indent="1"/>
    </xf>
    <xf numFmtId="0" fontId="2" fillId="11" borderId="60" xfId="0" applyFont="1" applyFill="1" applyBorder="1" applyAlignment="1">
      <alignment horizontal="right" indent="1" readingOrder="2"/>
    </xf>
    <xf numFmtId="0" fontId="12" fillId="11" borderId="61" xfId="0" applyFont="1" applyFill="1" applyBorder="1" applyAlignment="1">
      <alignment horizontal="left" indent="1"/>
    </xf>
    <xf numFmtId="0" fontId="2" fillId="13" borderId="31" xfId="0" applyFont="1" applyFill="1" applyBorder="1" applyAlignment="1">
      <alignment horizontal="right" indent="1" readingOrder="2"/>
    </xf>
    <xf numFmtId="0" fontId="12" fillId="0" borderId="38" xfId="0" applyFont="1" applyFill="1" applyBorder="1" applyAlignment="1">
      <alignment horizontal="left" indent="1"/>
    </xf>
    <xf numFmtId="0" fontId="12" fillId="11" borderId="38" xfId="0" applyFont="1" applyFill="1" applyBorder="1" applyAlignment="1">
      <alignment horizontal="left" indent="1"/>
    </xf>
    <xf numFmtId="0" fontId="4" fillId="11" borderId="31" xfId="0" applyFont="1" applyFill="1" applyBorder="1" applyAlignment="1">
      <alignment horizontal="right" indent="1"/>
    </xf>
    <xf numFmtId="0" fontId="6" fillId="11" borderId="38" xfId="0" applyFont="1" applyFill="1" applyBorder="1" applyAlignment="1">
      <alignment horizontal="left" indent="1"/>
    </xf>
    <xf numFmtId="0" fontId="2" fillId="10" borderId="17" xfId="0" applyFont="1" applyFill="1" applyBorder="1" applyAlignment="1">
      <alignment horizontal="right" vertical="center" readingOrder="2"/>
    </xf>
    <xf numFmtId="0" fontId="13" fillId="0" borderId="0" xfId="0" applyFont="1" applyBorder="1" applyAlignment="1"/>
    <xf numFmtId="0" fontId="4" fillId="0" borderId="36" xfId="0" applyFont="1" applyFill="1" applyBorder="1" applyAlignment="1">
      <alignment horizontal="right" indent="1"/>
    </xf>
    <xf numFmtId="0" fontId="4" fillId="11" borderId="60" xfId="0" applyFont="1" applyFill="1" applyBorder="1" applyAlignment="1">
      <alignment horizontal="right" indent="1"/>
    </xf>
    <xf numFmtId="0" fontId="6" fillId="11" borderId="61" xfId="0" applyFont="1" applyFill="1" applyBorder="1" applyAlignment="1">
      <alignment horizontal="left" indent="1"/>
    </xf>
    <xf numFmtId="0" fontId="4" fillId="11" borderId="36" xfId="0" applyFont="1" applyFill="1" applyBorder="1" applyAlignment="1">
      <alignment horizontal="right" indent="1"/>
    </xf>
    <xf numFmtId="0" fontId="9" fillId="11" borderId="11" xfId="0" applyFont="1" applyFill="1" applyBorder="1" applyAlignment="1">
      <alignment horizontal="left" indent="1"/>
    </xf>
    <xf numFmtId="0" fontId="4" fillId="13" borderId="31" xfId="0" applyFont="1" applyFill="1" applyBorder="1" applyAlignment="1">
      <alignment horizontal="right" indent="1"/>
    </xf>
    <xf numFmtId="0" fontId="9" fillId="13" borderId="14" xfId="0" applyFont="1" applyFill="1" applyBorder="1" applyAlignment="1">
      <alignment horizontal="left" indent="1"/>
    </xf>
    <xf numFmtId="0" fontId="6" fillId="13" borderId="38" xfId="0" applyFont="1" applyFill="1" applyBorder="1" applyAlignment="1">
      <alignment horizontal="left" indent="1"/>
    </xf>
    <xf numFmtId="0" fontId="2" fillId="8" borderId="38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/>
    </xf>
    <xf numFmtId="0" fontId="11" fillId="15" borderId="0" xfId="0" applyFont="1" applyFill="1" applyBorder="1" applyAlignment="1" applyProtection="1">
      <alignment horizontal="center" vertical="center"/>
      <protection locked="0"/>
    </xf>
    <xf numFmtId="0" fontId="17" fillId="7" borderId="0" xfId="0" applyFont="1" applyFill="1" applyBorder="1" applyAlignment="1">
      <alignment horizontal="right"/>
    </xf>
    <xf numFmtId="0" fontId="0" fillId="7" borderId="0" xfId="0" applyFill="1" applyBorder="1"/>
    <xf numFmtId="0" fontId="23" fillId="7" borderId="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right" vertical="center" readingOrder="2"/>
    </xf>
    <xf numFmtId="0" fontId="5" fillId="7" borderId="0" xfId="0" applyFont="1" applyFill="1" applyBorder="1" applyAlignment="1">
      <alignment horizontal="left" readingOrder="2"/>
    </xf>
    <xf numFmtId="0" fontId="9" fillId="7" borderId="0" xfId="0" applyNumberFormat="1" applyFont="1" applyFill="1" applyBorder="1" applyAlignment="1">
      <alignment horizontal="right"/>
    </xf>
    <xf numFmtId="0" fontId="9" fillId="7" borderId="0" xfId="0" applyFont="1" applyFill="1" applyBorder="1" applyAlignment="1">
      <alignment horizontal="right"/>
    </xf>
    <xf numFmtId="0" fontId="2" fillId="7" borderId="0" xfId="0" applyFont="1" applyFill="1" applyBorder="1" applyAlignment="1">
      <alignment horizontal="center" vertical="center"/>
    </xf>
    <xf numFmtId="0" fontId="4" fillId="7" borderId="0" xfId="0" applyFont="1" applyFill="1" applyBorder="1" applyAlignment="1">
      <alignment horizontal="right" indent="1"/>
    </xf>
    <xf numFmtId="0" fontId="2" fillId="7" borderId="0" xfId="0" applyFont="1" applyFill="1" applyBorder="1" applyAlignment="1">
      <alignment horizontal="right" indent="1" readingOrder="2"/>
    </xf>
    <xf numFmtId="0" fontId="6" fillId="7" borderId="0" xfId="0" applyFont="1" applyFill="1" applyBorder="1" applyAlignment="1">
      <alignment horizontal="left" indent="1"/>
    </xf>
    <xf numFmtId="0" fontId="12" fillId="7" borderId="0" xfId="0" applyFont="1" applyFill="1" applyBorder="1" applyAlignment="1">
      <alignment horizontal="left" indent="1"/>
    </xf>
    <xf numFmtId="0" fontId="9" fillId="7" borderId="0" xfId="0" applyFont="1" applyFill="1" applyBorder="1" applyAlignment="1">
      <alignment horizontal="left" indent="1"/>
    </xf>
    <xf numFmtId="0" fontId="11" fillId="9" borderId="42" xfId="0" applyFont="1" applyFill="1" applyBorder="1" applyAlignment="1" applyProtection="1">
      <alignment horizontal="center" vertical="center" readingOrder="2"/>
      <protection locked="0"/>
    </xf>
    <xf numFmtId="0" fontId="11" fillId="9" borderId="50" xfId="0" applyFont="1" applyFill="1" applyBorder="1" applyAlignment="1" applyProtection="1">
      <alignment horizontal="center" vertical="center" readingOrder="2"/>
      <protection locked="0"/>
    </xf>
    <xf numFmtId="0" fontId="2" fillId="7" borderId="0" xfId="0" applyFont="1" applyFill="1" applyBorder="1" applyAlignment="1">
      <alignment horizontal="right" vertical="center" readingOrder="2"/>
    </xf>
    <xf numFmtId="0" fontId="2" fillId="10" borderId="17" xfId="0" applyFont="1" applyFill="1" applyBorder="1" applyAlignment="1">
      <alignment horizontal="right" vertical="center" readingOrder="2"/>
    </xf>
    <xf numFmtId="0" fontId="2" fillId="10" borderId="18" xfId="0" applyFont="1" applyFill="1" applyBorder="1" applyAlignment="1">
      <alignment horizontal="right" vertical="center" readingOrder="2"/>
    </xf>
    <xf numFmtId="0" fontId="21" fillId="12" borderId="28" xfId="0" applyFont="1" applyFill="1" applyBorder="1" applyAlignment="1">
      <alignment horizontal="center" vertical="center"/>
    </xf>
    <xf numFmtId="0" fontId="20" fillId="12" borderId="29" xfId="0" applyFont="1" applyFill="1" applyBorder="1" applyAlignment="1">
      <alignment horizontal="center" vertical="center"/>
    </xf>
    <xf numFmtId="0" fontId="22" fillId="0" borderId="28" xfId="0" applyFont="1" applyBorder="1" applyAlignment="1">
      <alignment horizontal="center" vertical="center"/>
    </xf>
    <xf numFmtId="0" fontId="22" fillId="0" borderId="30" xfId="0" applyFont="1" applyBorder="1" applyAlignment="1">
      <alignment horizontal="center" vertical="center"/>
    </xf>
    <xf numFmtId="0" fontId="22" fillId="0" borderId="29" xfId="0" applyFont="1" applyBorder="1" applyAlignment="1">
      <alignment horizontal="center" vertical="center"/>
    </xf>
    <xf numFmtId="0" fontId="8" fillId="7" borderId="0" xfId="0" applyFont="1" applyFill="1" applyBorder="1" applyAlignment="1">
      <alignment horizontal="center" vertical="center"/>
    </xf>
    <xf numFmtId="0" fontId="13" fillId="7" borderId="0" xfId="0" applyFont="1" applyFill="1" applyBorder="1" applyAlignment="1">
      <alignment horizontal="center"/>
    </xf>
    <xf numFmtId="0" fontId="13" fillId="0" borderId="2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5" borderId="21" xfId="0" applyFill="1" applyBorder="1" applyAlignment="1">
      <alignment horizontal="center"/>
    </xf>
    <xf numFmtId="0" fontId="0" fillId="5" borderId="22" xfId="0" applyFill="1" applyBorder="1" applyAlignment="1">
      <alignment horizontal="center"/>
    </xf>
    <xf numFmtId="0" fontId="4" fillId="5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5" fillId="0" borderId="0" xfId="0" applyFont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5" borderId="25" xfId="0" applyFill="1" applyBorder="1" applyAlignment="1">
      <alignment horizontal="center"/>
    </xf>
    <xf numFmtId="0" fontId="0" fillId="5" borderId="26" xfId="0" applyFill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</cellXfs>
  <cellStyles count="1">
    <cellStyle name="Normal" xfId="0" builtinId="0"/>
  </cellStyles>
  <dxfs count="69">
    <dxf>
      <numFmt numFmtId="0" formatCode="General"/>
      <border diagonalUp="0" diagonalDown="0">
        <left/>
        <right style="medium">
          <color indexed="64"/>
        </right>
        <top/>
        <bottom/>
        <vertical/>
        <horizontal/>
      </border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border diagonalUp="0" diagonalDown="0">
        <left style="medium">
          <color indexed="64"/>
        </left>
        <right/>
        <top/>
        <bottom/>
        <vertical/>
        <horizontal/>
      </border>
    </dxf>
    <dxf>
      <border outline="0">
        <bottom style="medium">
          <color indexed="64"/>
        </bottom>
      </border>
    </dxf>
    <dxf>
      <fill>
        <patternFill patternType="solid">
          <fgColor indexed="64"/>
          <bgColor theme="4" tint="0.79998168889431442"/>
        </patternFill>
      </fill>
    </dxf>
    <dxf>
      <numFmt numFmtId="1" formatCode="0"/>
    </dxf>
    <dxf>
      <numFmt numFmtId="1" formatCode="0"/>
    </dxf>
    <dxf>
      <numFmt numFmtId="1" formatCode="0"/>
    </dxf>
    <dxf>
      <numFmt numFmtId="165" formatCode="[$-1170000]B2yyyy\-mm\-dd;@"/>
    </dxf>
    <dxf>
      <numFmt numFmtId="165" formatCode="[$-1170000]B2yyyy\-mm\-dd;@"/>
    </dxf>
    <dxf>
      <numFmt numFmtId="164" formatCode="[$-1010000]yyyy/mm/dd;@"/>
    </dxf>
    <dxf>
      <numFmt numFmtId="164" formatCode="[$-1010000]yyyy/mm/dd;@"/>
    </dxf>
    <dxf>
      <numFmt numFmtId="164" formatCode="[$-1010000]yyyy/mm/dd;@"/>
    </dxf>
    <dxf>
      <font>
        <color rgb="FF9C0006"/>
      </font>
      <fill>
        <patternFill>
          <bgColor rgb="FFFFC7CE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5" tint="0.80001220740379042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ill>
        <gradientFill type="path" left="0.5" right="0.5" top="0.5" bottom="0.5">
          <stop position="0">
            <color theme="0"/>
          </stop>
          <stop position="1">
            <color theme="5" tint="0.80001220740379042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5" tint="0.80001220740379042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9" tint="-0.24994659260841701"/>
      </font>
    </dxf>
    <dxf>
      <fill>
        <gradientFill type="path" left="0.5" right="0.5" top="0.5" bottom="0.5">
          <stop position="0">
            <color theme="0"/>
          </stop>
          <stop position="1">
            <color theme="5" tint="0.80001220740379042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ill>
        <gradientFill type="path" left="0.5" right="0.5" top="0.5" bottom="0.5">
          <stop position="0">
            <color theme="0"/>
          </stop>
          <stop position="1">
            <color theme="5" tint="0.80001220740379042"/>
          </stop>
        </gradientFill>
      </fill>
      <border>
        <left style="thin">
          <color rgb="FFFF0000"/>
        </left>
        <right style="thin">
          <color rgb="FFFF0000"/>
        </right>
        <top style="thin">
          <color rgb="FFFF0000"/>
        </top>
        <bottom style="thin">
          <color rgb="FFFF0000"/>
        </bottom>
        <vertical/>
        <horizontal/>
      </border>
    </dxf>
    <dxf>
      <font>
        <color theme="9" tint="-0.24994659260841701"/>
      </font>
    </dxf>
    <dxf>
      <font>
        <color theme="9" tint="-0.24994659260841701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  <dxf>
      <font>
        <color theme="9" tint="-0.24994659260841701"/>
      </font>
    </dxf>
  </dxfs>
  <tableStyles count="0" defaultTableStyle="TableStyleMedium2" defaultPivotStyle="PivotStyleLight16"/>
  <colors>
    <mruColors>
      <color rgb="FFFFCCCC"/>
      <color rgb="FF949494"/>
      <color rgb="FFB63838"/>
      <color rgb="FFFFFFCC"/>
      <color rgb="FFFFCDCD"/>
      <color rgb="FFFF9999"/>
      <color rgb="FFFFF9E7"/>
      <color rgb="FFF3F3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11</xdr:col>
      <xdr:colOff>1075269</xdr:colOff>
      <xdr:row>4</xdr:row>
      <xdr:rowOff>95250</xdr:rowOff>
    </xdr:from>
    <xdr:ext cx="5010149" cy="564257"/>
    <xdr:sp macro="" textlink="">
      <xdr:nvSpPr>
        <xdr:cNvPr id="2" name="مربع نص 1"/>
        <xdr:cNvSpPr txBox="1"/>
      </xdr:nvSpPr>
      <xdr:spPr>
        <a:xfrm>
          <a:off x="11260793666" y="1651000"/>
          <a:ext cx="5010149" cy="564257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ctr" rtl="1"/>
          <a:r>
            <a:rPr lang="ar-SA" sz="1600" b="1"/>
            <a:t>عند ادخال عدد الأسابيع يعطيني نهاية الدورة وبصراحة أشكر فيها الأستاذ ( مهندس الأكسل ) الذي ساعدني في إيجاد</a:t>
          </a:r>
          <a:r>
            <a:rPr lang="ar-SA" sz="1600" b="1" baseline="0"/>
            <a:t> هذه الطريقة .</a:t>
          </a:r>
          <a:endParaRPr lang="ar-SA" sz="1600" b="1"/>
        </a:p>
      </xdr:txBody>
    </xdr:sp>
    <xdr:clientData/>
  </xdr:oneCellAnchor>
  <xdr:twoCellAnchor>
    <xdr:from>
      <xdr:col>13</xdr:col>
      <xdr:colOff>296329</xdr:colOff>
      <xdr:row>2</xdr:row>
      <xdr:rowOff>169332</xdr:rowOff>
    </xdr:from>
    <xdr:to>
      <xdr:col>13</xdr:col>
      <xdr:colOff>518579</xdr:colOff>
      <xdr:row>4</xdr:row>
      <xdr:rowOff>95248</xdr:rowOff>
    </xdr:to>
    <xdr:sp macro="" textlink="">
      <xdr:nvSpPr>
        <xdr:cNvPr id="3" name="سهم لأعلى 2"/>
        <xdr:cNvSpPr/>
      </xdr:nvSpPr>
      <xdr:spPr>
        <a:xfrm>
          <a:off x="11263270171" y="1005415"/>
          <a:ext cx="222250" cy="645583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twoCellAnchor>
    <xdr:from>
      <xdr:col>15</xdr:col>
      <xdr:colOff>719669</xdr:colOff>
      <xdr:row>2</xdr:row>
      <xdr:rowOff>63501</xdr:rowOff>
    </xdr:from>
    <xdr:to>
      <xdr:col>15</xdr:col>
      <xdr:colOff>910168</xdr:colOff>
      <xdr:row>15</xdr:row>
      <xdr:rowOff>116417</xdr:rowOff>
    </xdr:to>
    <xdr:sp macro="" textlink="">
      <xdr:nvSpPr>
        <xdr:cNvPr id="4" name="سهم لأعلى 3"/>
        <xdr:cNvSpPr/>
      </xdr:nvSpPr>
      <xdr:spPr>
        <a:xfrm flipH="1">
          <a:off x="11260550249" y="899584"/>
          <a:ext cx="190499" cy="3175000"/>
        </a:xfrm>
        <a:prstGeom prst="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  <xdr:oneCellAnchor>
    <xdr:from>
      <xdr:col>13</xdr:col>
      <xdr:colOff>567266</xdr:colOff>
      <xdr:row>12</xdr:row>
      <xdr:rowOff>201083</xdr:rowOff>
    </xdr:from>
    <xdr:ext cx="859531" cy="357790"/>
    <xdr:sp macro="" textlink="">
      <xdr:nvSpPr>
        <xdr:cNvPr id="5" name="مربع نص 4"/>
        <xdr:cNvSpPr txBox="1"/>
      </xdr:nvSpPr>
      <xdr:spPr>
        <a:xfrm>
          <a:off x="11262361953" y="3503083"/>
          <a:ext cx="859531" cy="35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1" anchor="t">
          <a:spAutoFit/>
        </a:bodyPr>
        <a:lstStyle/>
        <a:p>
          <a:pPr algn="r" rtl="1"/>
          <a:r>
            <a:rPr lang="ar-SA" sz="1800">
              <a:solidFill>
                <a:srgbClr val="FF0000"/>
              </a:solidFill>
            </a:rPr>
            <a:t>السؤال !!</a:t>
          </a:r>
        </a:p>
      </xdr:txBody>
    </xdr:sp>
    <xdr:clientData/>
  </xdr:oneCellAnchor>
  <xdr:oneCellAnchor>
    <xdr:from>
      <xdr:col>12</xdr:col>
      <xdr:colOff>10585</xdr:colOff>
      <xdr:row>15</xdr:row>
      <xdr:rowOff>137583</xdr:rowOff>
    </xdr:from>
    <xdr:ext cx="5010149" cy="328295"/>
    <xdr:sp macro="" textlink="">
      <xdr:nvSpPr>
        <xdr:cNvPr id="7" name="مربع نص 6"/>
        <xdr:cNvSpPr txBox="1"/>
      </xdr:nvSpPr>
      <xdr:spPr>
        <a:xfrm>
          <a:off x="11260334350" y="4095750"/>
          <a:ext cx="5010149" cy="328295"/>
        </a:xfrm>
        <a:prstGeom prst="rect">
          <a:avLst/>
        </a:prstGeom>
        <a:solidFill>
          <a:schemeClr val="accent5">
            <a:lumMod val="40000"/>
            <a:lumOff val="60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1" anchor="t">
          <a:spAutoFit/>
        </a:bodyPr>
        <a:lstStyle/>
        <a:p>
          <a:pPr algn="ctr" rtl="1"/>
          <a:r>
            <a:rPr lang="ar-SA" sz="1600" b="1"/>
            <a:t>كيف أستطيع تمييز نهاية الدورة بلون في التقويم ؟؟ هل من حل ؟</a:t>
          </a:r>
        </a:p>
      </xdr:txBody>
    </xdr:sp>
    <xdr:clientData/>
  </xdr:oneCellAnchor>
  <xdr:twoCellAnchor>
    <xdr:from>
      <xdr:col>14</xdr:col>
      <xdr:colOff>1142998</xdr:colOff>
      <xdr:row>2</xdr:row>
      <xdr:rowOff>105831</xdr:rowOff>
    </xdr:from>
    <xdr:to>
      <xdr:col>15</xdr:col>
      <xdr:colOff>761998</xdr:colOff>
      <xdr:row>3</xdr:row>
      <xdr:rowOff>137580</xdr:rowOff>
    </xdr:to>
    <xdr:sp macro="" textlink="">
      <xdr:nvSpPr>
        <xdr:cNvPr id="9" name="سهم منحني إلى الأعلى 8"/>
        <xdr:cNvSpPr/>
      </xdr:nvSpPr>
      <xdr:spPr>
        <a:xfrm>
          <a:off x="11260698419" y="941914"/>
          <a:ext cx="1143000" cy="306916"/>
        </a:xfrm>
        <a:prstGeom prst="bentUp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1" anchor="t"/>
        <a:lstStyle/>
        <a:p>
          <a:pPr algn="r" rtl="1"/>
          <a:endParaRPr lang="ar-SA" sz="1100"/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P1:AD361" totalsRowShown="0">
  <autoFilter ref="P1:AD361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5">
    <tableColumn id="1" name="الفهرس">
      <calculatedColumnFormula>IF(Q2&gt;0,CONCATENATE(TEXT(R2,"00"),TEXT(Y2,"00"),TEXT(W2,"00")),"")</calculatedColumnFormula>
    </tableColumn>
    <tableColumn id="2" name="يوم هـ">
      <calculatedColumnFormula>Q1+1</calculatedColumnFormula>
    </tableColumn>
    <tableColumn id="3" name="شهر هـ"/>
    <tableColumn id="4" name="Tm" dataDxfId="21"/>
    <tableColumn id="12" name="شهر م" dataDxfId="20">
      <calculatedColumnFormula>TEXT(table1[[#This Row],[Tm]],"mmmm")</calculatedColumnFormula>
    </tableColumn>
    <tableColumn id="11" name="يوم م" dataDxfId="19">
      <calculatedColumnFormula>IF(TEXT(table1[[#This Row],[Tm]],"d")="1",TEXT(table1[[#This Row],[Tm]],"d -mmmm"),TEXT(table1[[#This Row],[Tm]],"d"))</calculatedColumnFormula>
    </tableColumn>
    <tableColumn id="5" name="اليوم">
      <calculatedColumnFormula>IF(Q2&gt;0,TEXT(S2,"dddd"),"")</calculatedColumnFormula>
    </tableColumn>
    <tableColumn id="6" name="رقم اليوم">
      <calculatedColumnFormula>IF(Q2&gt;0,WEEKDAY(S2,17),"")</calculatedColumnFormula>
    </tableColumn>
    <tableColumn id="7" name="أسبوع م">
      <calculatedColumnFormula>WEEKNUM(S2,1)</calculatedColumnFormula>
    </tableColumn>
    <tableColumn id="8" name="أسبوع هـ">
      <calculatedColumnFormula>IF(WEEKNUM(S1,1)&lt;&gt;WEEKNUM(S2,1),Y1+1,Y1)</calculatedColumnFormula>
    </tableColumn>
    <tableColumn id="9" name="Th" dataDxfId="18">
      <calculatedColumnFormula>IF(Q2&gt;0,Q2 &amp; "/" &amp; R2 &amp; "/" &amp; $A$2,"")</calculatedColumnFormula>
    </tableColumn>
    <tableColumn id="10" name="الفصل" dataDxfId="17">
      <calculatedColumnFormula>INDEX($AH$14:$AH$18,MATCH(TEXT(S2,"mm/dd"),INDEX(TEXT($AG$14:$AG$18,"mm/dd"),,),1),)</calculatedColumnFormula>
    </tableColumn>
    <tableColumn id="13" name="دمج" dataDxfId="16">
      <calculatedColumnFormula>CONCATENATE(TEXT(table1[[#This Row],[شهر هـ]],"00"),(TEXT(table1[[#This Row],[يوم هـ]],"00")))</calculatedColumnFormula>
    </tableColumn>
    <tableColumn id="14" name="رقم شهر م" dataDxfId="15">
      <calculatedColumnFormula>TEXT(table1[[#This Row],[Tm]],"m")</calculatedColumnFormula>
    </tableColumn>
    <tableColumn id="15" name="الحالي" dataDxfId="14">
      <calculatedColumnFormula>IF(TODAY()=table1[[#This Row],[Tm]],1,0)</calculatedColumnFormula>
    </tableColumn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أسابيع_الأشهر" displayName="أسابيع_الأشهر" ref="AG2:AR10" totalsRowShown="0" headerRowDxfId="13" tableBorderDxfId="12">
  <autoFilter ref="AG2:AR10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</autoFilter>
  <tableColumns count="12">
    <tableColumn id="1" name="محرم" dataDxfId="11">
      <calculatedColumnFormula>IFERROR(INDEX(
IF($R$32=99,$Y$2:$Y$32,$Y$2:$Y$32),
MATCH(0,INDEX(
COUNTIF(AG$2:AG2,
IF($R$32=99,$Y$2:$Y$32,$Y$2:$Y$32)),),0)),"")</calculatedColumnFormula>
    </tableColumn>
    <tableColumn id="2" name="صفر" dataDxfId="10">
      <calculatedColumnFormula>IFERROR(INDEX(
IF($R$32=99,$Y$33:$Y$61,$Y$32:$Y$61),MATCH(0,INDEX(
COUNTIF(AH$2:AH2,
IF($R$32=99,$Y$33:$Y$61,$Y$32:$Y$61)),),0)),"")</calculatedColumnFormula>
    </tableColumn>
    <tableColumn id="3" name="ربيع الاول" dataDxfId="9">
      <calculatedColumnFormula>IFERROR(INDEX(
IF($R$62=99,$Y$63:$Y$91,$Y$62:$Y$91),MATCH(0,INDEX(
COUNTIF(AI$2:AI2,
IF($R$62=99,$Y$63:$Y$91,$Y$62:$Y$91)),),0)),"")</calculatedColumnFormula>
    </tableColumn>
    <tableColumn id="4" name="ربيع الثاني" dataDxfId="8">
      <calculatedColumnFormula>IFERROR(INDEX(IF($R$92=99,$Y$93:$Y$121,$Y$92:$Y$121),MATCH(0,INDEX(COUNTIF(AJ$2:AJ2,IF($R$92=99,$Y$93:$Y$121,$Y$92:$Y$121)),),0)),"")</calculatedColumnFormula>
    </tableColumn>
    <tableColumn id="5" name="جمادى الاولى" dataDxfId="7">
      <calculatedColumnFormula>IFERROR(INDEX(
IF($R$122=99,$Y$123:$Y$151,$Y$122:$Y$151),MATCH(0,INDEX(
COUNTIF(AK$2:AK2,
IF($R$122=99,$Y$123:$Y$151,$Y$122:$Y$151)),),0)),"")</calculatedColumnFormula>
    </tableColumn>
    <tableColumn id="6" name="جمادى الثانية" dataDxfId="6">
      <calculatedColumnFormula>IFERROR(INDEX(
IF($R$152=99,$Y$153:$Y$181,$Y$152:$Y$181),MATCH(0,INDEX(
COUNTIF(AL$2:AL2,
IF($R$152=99,$Y$153:$Y$181,$Y$152:$Y$181)),),0)),"")</calculatedColumnFormula>
    </tableColumn>
    <tableColumn id="7" name="رجب" dataDxfId="5">
      <calculatedColumnFormula>IFERROR(INDEX(
IF($R$182=99,$Y$183:$Y$211,$Y$182:$Y$211),MATCH(0,INDEX(
COUNTIF(AM$2:AM2,
IF($R$182=99,$Y$183:$Y$211,$Y$182:$Y$211)),),0)),"")</calculatedColumnFormula>
    </tableColumn>
    <tableColumn id="8" name="شعبان" dataDxfId="4">
      <calculatedColumnFormula>IFERROR(INDEX(
IF($R$212=99,$Y$213:$Y$241,$Y$212:$Y$241),MATCH(0,INDEX(
COUNTIF(AN$2:AN2,
IF($R$212=99,$Y$213:$Y$241,$Y$212:$Y$241)),),0)),"")</calculatedColumnFormula>
    </tableColumn>
    <tableColumn id="9" name="رمضان" dataDxfId="3">
      <calculatedColumnFormula>IFERROR(INDEX(
IF($R$242=99,$Y$243:$Y$271,$Y$242:$Y$271),MATCH(0,INDEX(
COUNTIF(AO$2:AO2,
IF($R$242=99,$Y$243:$Y$271,$Y$242:$Y$271)),),0)),"")</calculatedColumnFormula>
    </tableColumn>
    <tableColumn id="10" name="شوال" dataDxfId="2">
      <calculatedColumnFormula>IFERROR(INDEX(
IF($R$272=99,$Y$273:$Y$301,$Y$272:$Y$301),MATCH(0,INDEX(
COUNTIF(AP$2:AP2,
IF($R$272=99,$Y$273:$Y$301,$Y$272:$Y$301)),),0)),"")</calculatedColumnFormula>
    </tableColumn>
    <tableColumn id="11" name="ذو القعدة" dataDxfId="1">
      <calculatedColumnFormula>IFERROR(INDEX(
IF($R$302=99,$Y$303:$Y$331,$Y$302:$Y$331),MATCH(0,INDEX(
COUNTIF(AQ$2:AQ2,
IF($R$302=99,$Y$303:$Y$331,$Y$302:$Y$331)),),0)),"")</calculatedColumnFormula>
    </tableColumn>
    <tableColumn id="12" name="ذو الحجة" dataDxfId="0">
      <calculatedColumnFormula>IFERROR(INDEX(
IF($R$332=99,$Y$333:$Y$361,$Y$332:$Y$361),MATCH(0,INDEX(
COUNTIF(AR$2:AR2,
IF($R$332=99,$Y$333:$Y$361,$Y$332:$Y$361)),),0)),"")</calculatedColumnFormula>
    </tableColumn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499984740745262"/>
  </sheetPr>
  <dimension ref="A1:W267"/>
  <sheetViews>
    <sheetView showGridLines="0" rightToLeft="1" tabSelected="1" zoomScale="90" zoomScaleNormal="90" workbookViewId="0">
      <pane ySplit="2" topLeftCell="A3" activePane="bottomLeft" state="frozen"/>
      <selection pane="bottomLeft" activeCell="D9" sqref="D9:H12"/>
    </sheetView>
  </sheetViews>
  <sheetFormatPr defaultColWidth="9" defaultRowHeight="14.25" zeroHeight="1" x14ac:dyDescent="0.2"/>
  <cols>
    <col min="1" max="3" width="5.375" style="63" customWidth="1"/>
    <col min="4" max="10" width="10.625" customWidth="1"/>
    <col min="11" max="11" width="1.5" style="36" customWidth="1"/>
    <col min="12" max="12" width="20" customWidth="1"/>
    <col min="13" max="13" width="20.5" customWidth="1"/>
    <col min="14" max="14" width="10.5" customWidth="1"/>
    <col min="15" max="15" width="20" customWidth="1"/>
    <col min="16" max="16" width="21.5" customWidth="1"/>
  </cols>
  <sheetData>
    <row r="1" spans="3:23" ht="24.75" customHeight="1" x14ac:dyDescent="0.2">
      <c r="D1" s="62">
        <v>1</v>
      </c>
      <c r="E1" s="62">
        <v>2</v>
      </c>
      <c r="F1" s="62">
        <v>3</v>
      </c>
      <c r="G1" s="62">
        <v>4</v>
      </c>
      <c r="H1" s="62">
        <v>5</v>
      </c>
      <c r="I1" s="62">
        <v>6</v>
      </c>
      <c r="J1" s="62">
        <v>7</v>
      </c>
      <c r="L1" s="51" t="s">
        <v>72</v>
      </c>
      <c r="M1" s="51" t="s">
        <v>73</v>
      </c>
      <c r="N1" s="51" t="s">
        <v>71</v>
      </c>
      <c r="O1" s="51" t="s">
        <v>74</v>
      </c>
      <c r="P1" s="51" t="s">
        <v>75</v>
      </c>
      <c r="Q1" s="52"/>
      <c r="R1" s="52"/>
      <c r="S1" s="52"/>
    </row>
    <row r="2" spans="3:23" ht="40.5" customHeight="1" x14ac:dyDescent="0.2">
      <c r="D2" s="223" t="s">
        <v>76</v>
      </c>
      <c r="E2" s="224"/>
      <c r="F2" s="225" t="s">
        <v>77</v>
      </c>
      <c r="G2" s="226"/>
      <c r="H2" s="226"/>
      <c r="I2" s="226"/>
      <c r="J2" s="226"/>
      <c r="K2" s="227"/>
      <c r="L2" s="53">
        <v>44423</v>
      </c>
      <c r="M2" s="73">
        <f>L2</f>
        <v>44423</v>
      </c>
      <c r="N2" s="54">
        <v>2</v>
      </c>
      <c r="O2" s="53">
        <f>L2+N2*7-3</f>
        <v>44434</v>
      </c>
      <c r="P2" s="73">
        <f>O2</f>
        <v>44434</v>
      </c>
      <c r="Q2" s="52"/>
      <c r="R2" s="61"/>
      <c r="S2" s="52"/>
    </row>
    <row r="3" spans="3:23" ht="21.75" customHeight="1" thickBot="1" x14ac:dyDescent="0.25">
      <c r="D3" s="26"/>
      <c r="E3" s="45"/>
      <c r="F3" s="228"/>
      <c r="G3" s="228"/>
      <c r="H3" s="228"/>
      <c r="I3" s="228"/>
      <c r="J3" s="228"/>
    </row>
    <row r="4" spans="3:23" ht="35.25" customHeight="1" thickBot="1" x14ac:dyDescent="0.4">
      <c r="D4" s="218">
        <v>1443</v>
      </c>
      <c r="H4" s="230"/>
      <c r="I4" s="230"/>
      <c r="J4" s="105">
        <v>2021</v>
      </c>
      <c r="Q4" s="219">
        <v>1443</v>
      </c>
      <c r="R4" s="175"/>
      <c r="U4" s="74"/>
      <c r="V4" s="74"/>
      <c r="W4" s="123">
        <v>2022</v>
      </c>
    </row>
    <row r="5" spans="3:23" ht="18" x14ac:dyDescent="0.25">
      <c r="D5" s="149" t="s">
        <v>81</v>
      </c>
      <c r="E5" s="150"/>
      <c r="F5" s="46"/>
      <c r="G5" s="47" t="s">
        <v>78</v>
      </c>
      <c r="H5" s="48">
        <v>8</v>
      </c>
      <c r="I5" s="47" t="s">
        <v>79</v>
      </c>
      <c r="J5" s="49">
        <v>9</v>
      </c>
      <c r="Q5" s="192" t="s">
        <v>98</v>
      </c>
      <c r="R5" s="46"/>
      <c r="S5" s="46"/>
      <c r="T5" s="47" t="s">
        <v>93</v>
      </c>
      <c r="U5" s="50">
        <v>2</v>
      </c>
      <c r="V5" s="47" t="s">
        <v>96</v>
      </c>
      <c r="W5" s="49">
        <v>3</v>
      </c>
    </row>
    <row r="6" spans="3:23" ht="18.75" thickBot="1" x14ac:dyDescent="0.25">
      <c r="D6" s="75" t="s">
        <v>35</v>
      </c>
      <c r="E6" s="76" t="s">
        <v>36</v>
      </c>
      <c r="F6" s="76" t="s">
        <v>37</v>
      </c>
      <c r="G6" s="76" t="s">
        <v>38</v>
      </c>
      <c r="H6" s="76" t="s">
        <v>39</v>
      </c>
      <c r="I6" s="76" t="s">
        <v>40</v>
      </c>
      <c r="J6" s="77" t="s">
        <v>41</v>
      </c>
      <c r="L6" s="34"/>
      <c r="M6" s="34"/>
      <c r="N6" s="35"/>
      <c r="Q6" s="176" t="s">
        <v>35</v>
      </c>
      <c r="R6" s="177" t="s">
        <v>36</v>
      </c>
      <c r="S6" s="177" t="s">
        <v>37</v>
      </c>
      <c r="T6" s="177" t="s">
        <v>38</v>
      </c>
      <c r="U6" s="177" t="s">
        <v>39</v>
      </c>
      <c r="V6" s="177" t="s">
        <v>40</v>
      </c>
      <c r="W6" s="178" t="s">
        <v>41</v>
      </c>
    </row>
    <row r="7" spans="3:23" ht="18" x14ac:dyDescent="0.25">
      <c r="C7" s="64"/>
      <c r="D7" s="85"/>
      <c r="E7" s="86" t="str">
        <f ca="1">IFERROR(VLOOKUP(CONCATENATE(TEXT($C$5,"00"),TEXT($C7,"00"),TEXT(E$1,"00")),table1[],$A7,FALSE),"")</f>
        <v/>
      </c>
      <c r="F7" s="87">
        <v>2</v>
      </c>
      <c r="G7" s="86">
        <v>3</v>
      </c>
      <c r="H7" s="87">
        <v>4</v>
      </c>
      <c r="I7" s="88">
        <v>5</v>
      </c>
      <c r="J7" s="94">
        <v>6</v>
      </c>
      <c r="L7" s="34"/>
      <c r="M7" s="34"/>
      <c r="Q7" s="85"/>
      <c r="R7" s="194"/>
      <c r="S7" s="194"/>
      <c r="T7" s="86">
        <v>1</v>
      </c>
      <c r="U7" s="86">
        <v>2</v>
      </c>
      <c r="V7" s="164">
        <v>3</v>
      </c>
      <c r="W7" s="165">
        <v>4</v>
      </c>
    </row>
    <row r="8" spans="3:23" ht="15" x14ac:dyDescent="0.25">
      <c r="C8" s="64"/>
      <c r="D8" s="29"/>
      <c r="E8" s="79">
        <v>9</v>
      </c>
      <c r="F8" s="27">
        <v>10</v>
      </c>
      <c r="G8" s="79">
        <v>11</v>
      </c>
      <c r="H8" s="27">
        <v>12</v>
      </c>
      <c r="I8" s="84">
        <v>13</v>
      </c>
      <c r="J8" s="95">
        <v>14</v>
      </c>
      <c r="L8" s="72"/>
      <c r="M8" s="60">
        <v>44033</v>
      </c>
      <c r="Q8" s="29" t="str">
        <f ca="1">IFERROR(VLOOKUP(CONCATENATE(TEXT($C$91,"00"),TEXT($C22,"00"),TEXT(Q$1,"00")),table1[],$A22,FALSE),"")</f>
        <v/>
      </c>
      <c r="R8" s="79"/>
      <c r="S8" s="79"/>
      <c r="T8" s="166">
        <v>2</v>
      </c>
      <c r="U8" s="166">
        <v>3</v>
      </c>
      <c r="V8" s="133">
        <v>4</v>
      </c>
      <c r="W8" s="161">
        <v>5</v>
      </c>
    </row>
    <row r="9" spans="3:23" ht="18" x14ac:dyDescent="0.25">
      <c r="C9" s="64"/>
      <c r="D9" s="66">
        <v>7</v>
      </c>
      <c r="E9" s="80">
        <v>8</v>
      </c>
      <c r="F9" s="67">
        <v>9</v>
      </c>
      <c r="G9" s="80">
        <v>10</v>
      </c>
      <c r="H9" s="67">
        <v>11</v>
      </c>
      <c r="I9" s="83">
        <v>12</v>
      </c>
      <c r="J9" s="96">
        <v>13</v>
      </c>
      <c r="L9" s="72"/>
      <c r="M9" s="25"/>
      <c r="Q9" s="110">
        <v>5</v>
      </c>
      <c r="R9" s="187">
        <v>6</v>
      </c>
      <c r="S9" s="187">
        <v>7</v>
      </c>
      <c r="T9" s="187">
        <v>8</v>
      </c>
      <c r="U9" s="187">
        <v>9</v>
      </c>
      <c r="V9" s="117">
        <v>10</v>
      </c>
      <c r="W9" s="71">
        <v>11</v>
      </c>
    </row>
    <row r="10" spans="3:23" ht="15" x14ac:dyDescent="0.25">
      <c r="C10" s="64"/>
      <c r="D10" s="31">
        <v>15</v>
      </c>
      <c r="E10" s="81">
        <v>16</v>
      </c>
      <c r="F10" s="32">
        <v>17</v>
      </c>
      <c r="G10" s="81">
        <v>18</v>
      </c>
      <c r="H10" s="32">
        <v>19</v>
      </c>
      <c r="I10" s="84">
        <v>20</v>
      </c>
      <c r="J10" s="95">
        <v>21</v>
      </c>
      <c r="L10" s="72"/>
      <c r="M10" s="25"/>
      <c r="Q10" s="173">
        <v>6</v>
      </c>
      <c r="R10" s="174">
        <v>7</v>
      </c>
      <c r="S10" s="174">
        <v>8</v>
      </c>
      <c r="T10" s="174">
        <v>9</v>
      </c>
      <c r="U10" s="174">
        <v>10</v>
      </c>
      <c r="V10" s="133">
        <v>11</v>
      </c>
      <c r="W10" s="161">
        <v>12</v>
      </c>
    </row>
    <row r="11" spans="3:23" ht="18" x14ac:dyDescent="0.25">
      <c r="C11" s="64"/>
      <c r="D11" s="68">
        <v>14</v>
      </c>
      <c r="E11" s="82">
        <v>15</v>
      </c>
      <c r="F11" s="69">
        <v>16</v>
      </c>
      <c r="G11" s="82">
        <v>17</v>
      </c>
      <c r="H11" s="69">
        <v>18</v>
      </c>
      <c r="I11" s="83">
        <v>19</v>
      </c>
      <c r="J11" s="96">
        <v>20</v>
      </c>
      <c r="L11" s="25"/>
      <c r="M11" s="60">
        <v>44033</v>
      </c>
      <c r="Q11" s="70">
        <v>12</v>
      </c>
      <c r="R11" s="78">
        <v>13</v>
      </c>
      <c r="S11" s="78">
        <v>14</v>
      </c>
      <c r="T11" s="78">
        <v>15</v>
      </c>
      <c r="U11" s="78">
        <v>16</v>
      </c>
      <c r="V11" s="117">
        <v>17</v>
      </c>
      <c r="W11" s="71">
        <v>18</v>
      </c>
    </row>
    <row r="12" spans="3:23" ht="15" x14ac:dyDescent="0.25">
      <c r="C12" s="64"/>
      <c r="D12" s="29">
        <v>22</v>
      </c>
      <c r="E12" s="79">
        <v>23</v>
      </c>
      <c r="F12" s="27">
        <v>24</v>
      </c>
      <c r="G12" s="79">
        <v>25</v>
      </c>
      <c r="H12" s="27">
        <v>26</v>
      </c>
      <c r="I12" s="84">
        <v>27</v>
      </c>
      <c r="J12" s="95">
        <v>28</v>
      </c>
      <c r="L12" s="25"/>
      <c r="M12" s="25"/>
      <c r="Q12" s="162">
        <v>13</v>
      </c>
      <c r="R12" s="166">
        <v>14</v>
      </c>
      <c r="S12" s="166">
        <v>15</v>
      </c>
      <c r="T12" s="166">
        <v>16</v>
      </c>
      <c r="U12" s="166">
        <v>17</v>
      </c>
      <c r="V12" s="133">
        <v>18</v>
      </c>
      <c r="W12" s="161">
        <v>19</v>
      </c>
    </row>
    <row r="13" spans="3:23" ht="18" x14ac:dyDescent="0.25">
      <c r="C13" s="64"/>
      <c r="D13" s="66">
        <v>21</v>
      </c>
      <c r="E13" s="80">
        <v>22</v>
      </c>
      <c r="F13" s="67">
        <v>23</v>
      </c>
      <c r="G13" s="80">
        <v>24</v>
      </c>
      <c r="H13" s="67">
        <v>25</v>
      </c>
      <c r="I13" s="83">
        <v>26</v>
      </c>
      <c r="J13" s="96">
        <v>27</v>
      </c>
      <c r="L13" s="25"/>
      <c r="M13" s="25"/>
      <c r="Q13" s="110">
        <v>19</v>
      </c>
      <c r="R13" s="187">
        <v>20</v>
      </c>
      <c r="S13" s="187">
        <v>21</v>
      </c>
      <c r="T13" s="187">
        <v>22</v>
      </c>
      <c r="U13" s="187">
        <v>23</v>
      </c>
      <c r="V13" s="117">
        <v>24</v>
      </c>
      <c r="W13" s="71">
        <v>25</v>
      </c>
    </row>
    <row r="14" spans="3:23" ht="15" x14ac:dyDescent="0.25">
      <c r="C14" s="64"/>
      <c r="D14" s="31">
        <v>29</v>
      </c>
      <c r="E14" s="81">
        <v>30</v>
      </c>
      <c r="F14" s="32">
        <v>31</v>
      </c>
      <c r="G14" s="100" t="s">
        <v>80</v>
      </c>
      <c r="H14" s="100">
        <v>2</v>
      </c>
      <c r="I14" s="101">
        <v>3</v>
      </c>
      <c r="J14" s="99">
        <v>4</v>
      </c>
      <c r="L14" s="25"/>
      <c r="M14" s="25"/>
      <c r="Q14" s="173">
        <v>20</v>
      </c>
      <c r="R14" s="174">
        <v>21</v>
      </c>
      <c r="S14" s="174">
        <v>22</v>
      </c>
      <c r="T14" s="174">
        <v>23</v>
      </c>
      <c r="U14" s="174">
        <v>24</v>
      </c>
      <c r="V14" s="133">
        <v>25</v>
      </c>
      <c r="W14" s="161">
        <v>26</v>
      </c>
    </row>
    <row r="15" spans="3:23" ht="18" x14ac:dyDescent="0.25">
      <c r="C15" s="64"/>
      <c r="D15" s="68">
        <v>28</v>
      </c>
      <c r="E15" s="82">
        <v>29</v>
      </c>
      <c r="F15" s="69">
        <v>30</v>
      </c>
      <c r="G15" s="82"/>
      <c r="H15" s="69"/>
      <c r="I15" s="58"/>
      <c r="J15" s="97"/>
      <c r="L15" s="25"/>
      <c r="M15" s="25"/>
      <c r="Q15" s="70">
        <v>26</v>
      </c>
      <c r="R15" s="78">
        <v>27</v>
      </c>
      <c r="S15" s="78">
        <v>28</v>
      </c>
      <c r="T15" s="78">
        <v>29</v>
      </c>
      <c r="U15" s="78">
        <v>30</v>
      </c>
      <c r="V15" s="117"/>
      <c r="W15" s="71"/>
    </row>
    <row r="16" spans="3:23" ht="15.75" thickBot="1" x14ac:dyDescent="0.3">
      <c r="C16" s="64"/>
      <c r="D16" s="102">
        <v>5</v>
      </c>
      <c r="E16" s="103">
        <v>6</v>
      </c>
      <c r="F16" s="104">
        <v>7</v>
      </c>
      <c r="G16" s="90"/>
      <c r="H16" s="91"/>
      <c r="I16" s="92"/>
      <c r="J16" s="98"/>
      <c r="L16" s="25"/>
      <c r="M16" s="25"/>
      <c r="Q16" s="169">
        <v>27</v>
      </c>
      <c r="R16" s="188">
        <v>28</v>
      </c>
      <c r="S16" s="103" t="s">
        <v>97</v>
      </c>
      <c r="T16" s="103">
        <v>2</v>
      </c>
      <c r="U16" s="103">
        <v>3</v>
      </c>
      <c r="V16" s="191" t="str">
        <f ca="1">IFERROR(VLOOKUP(CONCATENATE(TEXT($C$91,"00"),TEXT($C30,"00"),TEXT(V$1,"00")),table1[],$A30,FALSE),"")</f>
        <v/>
      </c>
      <c r="W16" s="93" t="str">
        <f ca="1">IFERROR(VLOOKUP(CONCATENATE(TEXT($C$91,"00"),TEXT($C30,"00"),TEXT(W$1,"00")),table1[],$A30,FALSE),"")</f>
        <v/>
      </c>
    </row>
    <row r="17" spans="1:23" ht="20.25" customHeight="1" thickBot="1" x14ac:dyDescent="0.25">
      <c r="D17" s="33"/>
      <c r="E17" s="33"/>
      <c r="F17" s="33"/>
      <c r="G17" s="33"/>
      <c r="H17" s="33"/>
      <c r="I17" s="33"/>
      <c r="J17" s="33"/>
      <c r="L17" s="25"/>
      <c r="M17" s="25"/>
    </row>
    <row r="18" spans="1:23" ht="24" thickBot="1" x14ac:dyDescent="0.4">
      <c r="D18" s="219">
        <v>1443</v>
      </c>
      <c r="H18" s="231"/>
      <c r="I18" s="231"/>
      <c r="J18" s="123">
        <v>2021</v>
      </c>
      <c r="Q18" s="219">
        <v>1443</v>
      </c>
      <c r="R18" s="151"/>
      <c r="U18" s="203"/>
      <c r="V18" s="203"/>
      <c r="W18" s="123">
        <v>2022</v>
      </c>
    </row>
    <row r="19" spans="1:23" ht="18.75" thickBot="1" x14ac:dyDescent="0.3">
      <c r="D19" s="124" t="s">
        <v>84</v>
      </c>
      <c r="E19" s="125"/>
      <c r="F19" s="126"/>
      <c r="G19" s="127" t="s">
        <v>79</v>
      </c>
      <c r="H19" s="128">
        <v>9</v>
      </c>
      <c r="I19" s="127" t="s">
        <v>82</v>
      </c>
      <c r="J19" s="129">
        <v>10</v>
      </c>
      <c r="Q19" s="192" t="s">
        <v>103</v>
      </c>
      <c r="R19" s="46"/>
      <c r="S19" s="46"/>
      <c r="T19" s="47" t="s">
        <v>96</v>
      </c>
      <c r="U19" s="50">
        <v>3</v>
      </c>
      <c r="V19" s="47" t="s">
        <v>99</v>
      </c>
      <c r="W19" s="49">
        <v>4</v>
      </c>
    </row>
    <row r="20" spans="1:23" ht="18.75" thickBot="1" x14ac:dyDescent="0.25">
      <c r="D20" s="155" t="s">
        <v>35</v>
      </c>
      <c r="E20" s="156" t="s">
        <v>36</v>
      </c>
      <c r="F20" s="156" t="s">
        <v>37</v>
      </c>
      <c r="G20" s="156" t="s">
        <v>38</v>
      </c>
      <c r="H20" s="156" t="s">
        <v>39</v>
      </c>
      <c r="I20" s="156" t="s">
        <v>40</v>
      </c>
      <c r="J20" s="157" t="s">
        <v>41</v>
      </c>
      <c r="Q20" s="75" t="s">
        <v>35</v>
      </c>
      <c r="R20" s="76" t="s">
        <v>36</v>
      </c>
      <c r="S20" s="76" t="s">
        <v>37</v>
      </c>
      <c r="T20" s="76" t="s">
        <v>38</v>
      </c>
      <c r="U20" s="76" t="s">
        <v>39</v>
      </c>
      <c r="V20" s="76" t="s">
        <v>40</v>
      </c>
      <c r="W20" s="77" t="s">
        <v>41</v>
      </c>
    </row>
    <row r="21" spans="1:23" ht="18" x14ac:dyDescent="0.25">
      <c r="C21" s="64"/>
      <c r="D21" s="152" t="str">
        <f ca="1">IFERROR(VLOOKUP(CONCATENATE(TEXT($C$19,"00"),TEXT($C21,"00"),TEXT(D$1,"00")),table1[],$A21,FALSE),"")</f>
        <v/>
      </c>
      <c r="E21" s="153" t="str">
        <f ca="1">IFERROR(VLOOKUP(CONCATENATE(TEXT($C$19,"00"),TEXT($C21,"00"),TEXT(E$1,"00")),table1[],$A21,FALSE),"")</f>
        <v/>
      </c>
      <c r="F21" s="154" t="str">
        <f ca="1">IFERROR(VLOOKUP(CONCATENATE(TEXT($C$19,"00"),TEXT($C21,"00"),TEXT(F$1,"00")),table1[],$A21,FALSE),"")</f>
        <v/>
      </c>
      <c r="G21" s="82">
        <v>1</v>
      </c>
      <c r="H21" s="82">
        <v>2</v>
      </c>
      <c r="I21" s="83">
        <v>3</v>
      </c>
      <c r="J21" s="119">
        <v>4</v>
      </c>
      <c r="Q21" s="85"/>
      <c r="R21" s="194"/>
      <c r="S21" s="194"/>
      <c r="T21" s="194"/>
      <c r="U21" s="194"/>
      <c r="V21" s="164">
        <v>1</v>
      </c>
      <c r="W21" s="165">
        <v>2</v>
      </c>
    </row>
    <row r="22" spans="1:23" ht="15" x14ac:dyDescent="0.25">
      <c r="A22"/>
      <c r="B22"/>
      <c r="C22"/>
      <c r="D22" s="106" t="str">
        <f ca="1">IFERROR(VLOOKUP(CONCATENATE(TEXT($C$19,"00"),TEXT($C22,"00"),TEXT(D$1,"00")),table1[],$A22,FALSE),"")</f>
        <v/>
      </c>
      <c r="E22" s="111" t="str">
        <f ca="1">IFERROR(VLOOKUP(CONCATENATE(TEXT($C$19,"00"),TEXT($C22,"00"),TEXT(E$1,"00")),table1[],$A22,FALSE),"")</f>
        <v/>
      </c>
      <c r="F22" s="115" t="str">
        <f ca="1">IFERROR(VLOOKUP(CONCATENATE(TEXT($C$19,"00"),TEXT($C22,"00"),TEXT(F$1,"00")),table1[],$A22,FALSE),"")</f>
        <v/>
      </c>
      <c r="G22" s="130">
        <v>8</v>
      </c>
      <c r="H22" s="130">
        <v>9</v>
      </c>
      <c r="I22" s="131">
        <v>10</v>
      </c>
      <c r="J22" s="132">
        <v>12</v>
      </c>
      <c r="K22"/>
      <c r="Q22" s="29"/>
      <c r="R22" s="79"/>
      <c r="S22" s="79"/>
      <c r="T22" s="79"/>
      <c r="U22" s="79"/>
      <c r="V22" s="141">
        <v>4</v>
      </c>
      <c r="W22" s="159">
        <v>5</v>
      </c>
    </row>
    <row r="23" spans="1:23" ht="18" x14ac:dyDescent="0.25">
      <c r="C23" s="64"/>
      <c r="D23" s="108">
        <v>5</v>
      </c>
      <c r="E23" s="112">
        <v>6</v>
      </c>
      <c r="F23" s="116">
        <v>7</v>
      </c>
      <c r="G23" s="116">
        <v>8</v>
      </c>
      <c r="H23" s="116">
        <v>9</v>
      </c>
      <c r="I23" s="83">
        <v>10</v>
      </c>
      <c r="J23" s="119">
        <v>11</v>
      </c>
      <c r="Q23" s="110">
        <v>3</v>
      </c>
      <c r="R23" s="187">
        <v>4</v>
      </c>
      <c r="S23" s="187">
        <v>5</v>
      </c>
      <c r="T23" s="187">
        <v>6</v>
      </c>
      <c r="U23" s="187">
        <v>7</v>
      </c>
      <c r="V23" s="117">
        <v>8</v>
      </c>
      <c r="W23" s="71">
        <v>9</v>
      </c>
    </row>
    <row r="24" spans="1:23" ht="15" x14ac:dyDescent="0.25">
      <c r="C24" s="64"/>
      <c r="D24" s="138">
        <v>12</v>
      </c>
      <c r="E24" s="139">
        <v>13</v>
      </c>
      <c r="F24" s="140">
        <v>14</v>
      </c>
      <c r="G24" s="140">
        <v>15</v>
      </c>
      <c r="H24" s="140">
        <v>16</v>
      </c>
      <c r="I24" s="141">
        <v>17</v>
      </c>
      <c r="J24" s="142">
        <v>18</v>
      </c>
      <c r="Q24" s="183">
        <v>6</v>
      </c>
      <c r="R24" s="140">
        <v>7</v>
      </c>
      <c r="S24" s="140">
        <v>8</v>
      </c>
      <c r="T24" s="140">
        <v>9</v>
      </c>
      <c r="U24" s="140">
        <v>10</v>
      </c>
      <c r="V24" s="141">
        <v>11</v>
      </c>
      <c r="W24" s="159">
        <v>12</v>
      </c>
    </row>
    <row r="25" spans="1:23" ht="18" x14ac:dyDescent="0.25">
      <c r="C25" s="64"/>
      <c r="D25" s="107">
        <v>12</v>
      </c>
      <c r="E25" s="113">
        <v>13</v>
      </c>
      <c r="F25" s="82">
        <v>14</v>
      </c>
      <c r="G25" s="82">
        <v>15</v>
      </c>
      <c r="H25" s="82">
        <v>16</v>
      </c>
      <c r="I25" s="83">
        <v>17</v>
      </c>
      <c r="J25" s="119">
        <v>18</v>
      </c>
      <c r="Q25" s="70">
        <v>10</v>
      </c>
      <c r="R25" s="78">
        <v>11</v>
      </c>
      <c r="S25" s="78">
        <v>12</v>
      </c>
      <c r="T25" s="78">
        <v>13</v>
      </c>
      <c r="U25" s="78">
        <v>14</v>
      </c>
      <c r="V25" s="117">
        <v>15</v>
      </c>
      <c r="W25" s="71">
        <v>16</v>
      </c>
    </row>
    <row r="26" spans="1:23" ht="15" x14ac:dyDescent="0.25">
      <c r="C26" s="64"/>
      <c r="D26" s="143">
        <v>19</v>
      </c>
      <c r="E26" s="144">
        <v>20</v>
      </c>
      <c r="F26" s="145">
        <v>21</v>
      </c>
      <c r="G26" s="145">
        <v>22</v>
      </c>
      <c r="H26" s="145">
        <v>23</v>
      </c>
      <c r="I26" s="141">
        <v>24</v>
      </c>
      <c r="J26" s="142">
        <v>25</v>
      </c>
      <c r="Q26" s="160">
        <v>13</v>
      </c>
      <c r="R26" s="145">
        <v>14</v>
      </c>
      <c r="S26" s="145">
        <v>15</v>
      </c>
      <c r="T26" s="145">
        <v>16</v>
      </c>
      <c r="U26" s="145">
        <v>17</v>
      </c>
      <c r="V26" s="141">
        <v>18</v>
      </c>
      <c r="W26" s="159">
        <v>19</v>
      </c>
    </row>
    <row r="27" spans="1:23" ht="18" x14ac:dyDescent="0.25">
      <c r="C27" s="64"/>
      <c r="D27" s="107">
        <v>19</v>
      </c>
      <c r="E27" s="113">
        <v>20</v>
      </c>
      <c r="F27" s="82">
        <v>21</v>
      </c>
      <c r="G27" s="82">
        <v>22</v>
      </c>
      <c r="H27" s="82">
        <v>23</v>
      </c>
      <c r="I27" s="83">
        <v>24</v>
      </c>
      <c r="J27" s="119">
        <v>25</v>
      </c>
      <c r="Q27" s="110">
        <v>17</v>
      </c>
      <c r="R27" s="187">
        <v>18</v>
      </c>
      <c r="S27" s="187">
        <v>19</v>
      </c>
      <c r="T27" s="187">
        <v>20</v>
      </c>
      <c r="U27" s="187">
        <v>21</v>
      </c>
      <c r="V27" s="117">
        <v>22</v>
      </c>
      <c r="W27" s="71">
        <v>23</v>
      </c>
    </row>
    <row r="28" spans="1:23" ht="15" x14ac:dyDescent="0.25">
      <c r="C28" s="64"/>
      <c r="D28" s="146">
        <v>26</v>
      </c>
      <c r="E28" s="147">
        <v>27</v>
      </c>
      <c r="F28" s="148">
        <v>28</v>
      </c>
      <c r="G28" s="148">
        <v>29</v>
      </c>
      <c r="H28" s="148">
        <v>30</v>
      </c>
      <c r="I28" s="133" t="s">
        <v>83</v>
      </c>
      <c r="J28" s="134">
        <v>2</v>
      </c>
      <c r="Q28" s="183">
        <v>20</v>
      </c>
      <c r="R28" s="140">
        <v>21</v>
      </c>
      <c r="S28" s="140">
        <v>22</v>
      </c>
      <c r="T28" s="140">
        <v>23</v>
      </c>
      <c r="U28" s="140">
        <v>24</v>
      </c>
      <c r="V28" s="141">
        <v>25</v>
      </c>
      <c r="W28" s="159">
        <v>26</v>
      </c>
    </row>
    <row r="29" spans="1:23" ht="18" x14ac:dyDescent="0.25">
      <c r="C29" s="64"/>
      <c r="D29" s="107">
        <v>26</v>
      </c>
      <c r="E29" s="113">
        <v>27</v>
      </c>
      <c r="F29" s="82">
        <v>28</v>
      </c>
      <c r="G29" s="82">
        <v>29</v>
      </c>
      <c r="H29" s="82"/>
      <c r="I29" s="83"/>
      <c r="J29" s="119"/>
      <c r="Q29" s="70">
        <v>24</v>
      </c>
      <c r="R29" s="78">
        <v>25</v>
      </c>
      <c r="S29" s="78">
        <v>26</v>
      </c>
      <c r="T29" s="78">
        <v>27</v>
      </c>
      <c r="U29" s="78">
        <v>28</v>
      </c>
      <c r="V29" s="117">
        <v>29</v>
      </c>
      <c r="W29" s="55"/>
    </row>
    <row r="30" spans="1:23" ht="15.75" thickBot="1" x14ac:dyDescent="0.3">
      <c r="C30" s="64"/>
      <c r="D30" s="135">
        <v>3</v>
      </c>
      <c r="E30" s="136">
        <v>4</v>
      </c>
      <c r="F30" s="137">
        <v>5</v>
      </c>
      <c r="G30" s="137">
        <v>6</v>
      </c>
      <c r="H30" s="120"/>
      <c r="I30" s="121"/>
      <c r="J30" s="122"/>
      <c r="Q30" s="102">
        <v>27</v>
      </c>
      <c r="R30" s="103">
        <v>28</v>
      </c>
      <c r="S30" s="103">
        <v>29</v>
      </c>
      <c r="T30" s="103">
        <v>30</v>
      </c>
      <c r="U30" s="103">
        <v>31</v>
      </c>
      <c r="V30" s="189" t="s">
        <v>100</v>
      </c>
      <c r="W30" s="198"/>
    </row>
    <row r="31" spans="1:23" ht="15" thickBot="1" x14ac:dyDescent="0.25">
      <c r="D31" s="33"/>
      <c r="E31" s="33"/>
      <c r="F31" s="33"/>
      <c r="G31" s="33"/>
      <c r="H31" s="33"/>
      <c r="I31" s="33"/>
      <c r="J31" s="33"/>
      <c r="Q31" s="33"/>
      <c r="R31" s="33"/>
      <c r="S31" s="33"/>
      <c r="T31" s="33"/>
      <c r="U31" s="33"/>
      <c r="V31" s="33"/>
      <c r="W31" s="33"/>
    </row>
    <row r="32" spans="1:23" ht="24" thickBot="1" x14ac:dyDescent="0.4">
      <c r="D32" s="219">
        <v>1443</v>
      </c>
      <c r="E32" s="151"/>
      <c r="H32" s="230"/>
      <c r="I32" s="230"/>
      <c r="J32" s="123">
        <v>2021</v>
      </c>
      <c r="Q32" s="219">
        <v>1443</v>
      </c>
      <c r="R32" s="175"/>
      <c r="U32" s="74"/>
      <c r="V32" s="74"/>
      <c r="W32" s="123">
        <v>2022</v>
      </c>
    </row>
    <row r="33" spans="3:23" ht="18" x14ac:dyDescent="0.25">
      <c r="D33" s="192" t="s">
        <v>86</v>
      </c>
      <c r="E33" s="192"/>
      <c r="F33" s="46"/>
      <c r="G33" s="47" t="s">
        <v>82</v>
      </c>
      <c r="H33" s="48">
        <v>10</v>
      </c>
      <c r="I33" s="47" t="s">
        <v>85</v>
      </c>
      <c r="J33" s="49">
        <v>11</v>
      </c>
      <c r="Q33" s="192" t="s">
        <v>104</v>
      </c>
      <c r="R33" s="46"/>
      <c r="S33" s="46"/>
      <c r="T33" s="47" t="s">
        <v>99</v>
      </c>
      <c r="U33" s="50">
        <v>4</v>
      </c>
      <c r="V33" s="47" t="s">
        <v>101</v>
      </c>
      <c r="W33" s="49">
        <v>5</v>
      </c>
    </row>
    <row r="34" spans="3:23" ht="18.75" thickBot="1" x14ac:dyDescent="0.25">
      <c r="D34" s="176" t="s">
        <v>35</v>
      </c>
      <c r="E34" s="177" t="s">
        <v>36</v>
      </c>
      <c r="F34" s="177" t="s">
        <v>37</v>
      </c>
      <c r="G34" s="177" t="s">
        <v>38</v>
      </c>
      <c r="H34" s="177" t="s">
        <v>39</v>
      </c>
      <c r="I34" s="177" t="s">
        <v>40</v>
      </c>
      <c r="J34" s="178" t="s">
        <v>41</v>
      </c>
      <c r="Q34" s="176" t="s">
        <v>35</v>
      </c>
      <c r="R34" s="177" t="s">
        <v>36</v>
      </c>
      <c r="S34" s="177" t="s">
        <v>37</v>
      </c>
      <c r="T34" s="177" t="s">
        <v>38</v>
      </c>
      <c r="U34" s="177" t="s">
        <v>39</v>
      </c>
      <c r="V34" s="177" t="s">
        <v>40</v>
      </c>
      <c r="W34" s="178" t="s">
        <v>41</v>
      </c>
    </row>
    <row r="35" spans="3:23" ht="18.75" hidden="1" customHeight="1" thickBot="1" x14ac:dyDescent="0.3">
      <c r="C35" s="64"/>
      <c r="D35" s="30"/>
      <c r="E35" s="28"/>
      <c r="F35" s="30"/>
      <c r="G35" s="28"/>
      <c r="H35" s="30"/>
      <c r="I35" s="58"/>
      <c r="J35" s="118"/>
      <c r="Q35" s="85"/>
      <c r="R35" s="194"/>
      <c r="S35" s="194"/>
      <c r="T35" s="194"/>
      <c r="U35" s="194"/>
      <c r="V35" s="197"/>
      <c r="W35" s="165">
        <v>1</v>
      </c>
    </row>
    <row r="36" spans="3:23" ht="15" hidden="1" customHeight="1" thickBot="1" x14ac:dyDescent="0.3">
      <c r="C36" s="64"/>
      <c r="D36" s="29"/>
      <c r="E36" s="27"/>
      <c r="F36" s="27"/>
      <c r="G36" s="27"/>
      <c r="H36" s="27"/>
      <c r="I36" s="56"/>
      <c r="J36" s="57"/>
      <c r="Q36" s="29"/>
      <c r="R36" s="79"/>
      <c r="S36" s="79"/>
      <c r="T36" s="79"/>
      <c r="U36" s="79"/>
      <c r="V36" s="84"/>
      <c r="W36" s="161">
        <v>2</v>
      </c>
    </row>
    <row r="37" spans="3:23" ht="18" x14ac:dyDescent="0.25">
      <c r="C37" s="64"/>
      <c r="D37" s="163"/>
      <c r="E37" s="86"/>
      <c r="F37" s="86"/>
      <c r="G37" s="86"/>
      <c r="H37" s="86">
        <v>1</v>
      </c>
      <c r="I37" s="164">
        <v>2</v>
      </c>
      <c r="J37" s="165">
        <v>3</v>
      </c>
      <c r="Q37" s="110">
        <v>2</v>
      </c>
      <c r="R37" s="187">
        <v>3</v>
      </c>
      <c r="S37" s="187">
        <v>4</v>
      </c>
      <c r="T37" s="187">
        <v>5</v>
      </c>
      <c r="U37" s="187">
        <v>6</v>
      </c>
      <c r="V37" s="117">
        <v>7</v>
      </c>
      <c r="W37" s="71">
        <v>8</v>
      </c>
    </row>
    <row r="38" spans="3:23" ht="15" x14ac:dyDescent="0.25">
      <c r="C38" s="64"/>
      <c r="D38" s="29" t="str">
        <f ca="1">IFERROR(VLOOKUP(CONCATENATE(TEXT($C$33,"00"),TEXT($C36,"00"),TEXT(D$1,"00")),table1[],$A36,FALSE),"")</f>
        <v/>
      </c>
      <c r="E38" s="79" t="str">
        <f ca="1">IFERROR(VLOOKUP(CONCATENATE(TEXT($C$33,"00"),TEXT($C36,"00"),TEXT(E$1,"00")),table1[],$A36,FALSE),"")</f>
        <v/>
      </c>
      <c r="F38" s="79" t="str">
        <f ca="1">IFERROR(VLOOKUP(CONCATENATE(TEXT($C$33,"00"),TEXT($C36,"00"),TEXT(F$1,"00")),table1[],$A36,FALSE),"")</f>
        <v/>
      </c>
      <c r="G38" s="79" t="str">
        <f ca="1">IFERROR(VLOOKUP(CONCATENATE(TEXT($C$33,"00"),TEXT($C36,"00"),TEXT(G$1,"00")),table1[],$A36,FALSE),"")</f>
        <v/>
      </c>
      <c r="H38" s="166">
        <v>7</v>
      </c>
      <c r="I38" s="133">
        <v>8</v>
      </c>
      <c r="J38" s="161">
        <v>9</v>
      </c>
      <c r="Q38" s="173">
        <v>3</v>
      </c>
      <c r="R38" s="174">
        <v>4</v>
      </c>
      <c r="S38" s="174">
        <v>5</v>
      </c>
      <c r="T38" s="174">
        <v>6</v>
      </c>
      <c r="U38" s="174">
        <v>7</v>
      </c>
      <c r="V38" s="133">
        <v>8</v>
      </c>
      <c r="W38" s="161">
        <v>9</v>
      </c>
    </row>
    <row r="39" spans="3:23" ht="18" x14ac:dyDescent="0.25">
      <c r="C39" s="64"/>
      <c r="D39" s="172">
        <v>4</v>
      </c>
      <c r="E39" s="116">
        <v>5</v>
      </c>
      <c r="F39" s="116">
        <v>6</v>
      </c>
      <c r="G39" s="116">
        <v>7</v>
      </c>
      <c r="H39" s="116">
        <v>8</v>
      </c>
      <c r="I39" s="83">
        <v>9</v>
      </c>
      <c r="J39" s="118">
        <v>10</v>
      </c>
      <c r="Q39" s="70">
        <v>9</v>
      </c>
      <c r="R39" s="78">
        <v>10</v>
      </c>
      <c r="S39" s="78">
        <v>11</v>
      </c>
      <c r="T39" s="78">
        <v>12</v>
      </c>
      <c r="U39" s="78">
        <v>13</v>
      </c>
      <c r="V39" s="117">
        <v>14</v>
      </c>
      <c r="W39" s="71">
        <v>15</v>
      </c>
    </row>
    <row r="40" spans="3:23" ht="15" x14ac:dyDescent="0.25">
      <c r="C40" s="64"/>
      <c r="D40" s="173">
        <v>10</v>
      </c>
      <c r="E40" s="174">
        <v>11</v>
      </c>
      <c r="F40" s="174">
        <v>12</v>
      </c>
      <c r="G40" s="174">
        <v>13</v>
      </c>
      <c r="H40" s="174">
        <v>14</v>
      </c>
      <c r="I40" s="133">
        <v>15</v>
      </c>
      <c r="J40" s="161">
        <v>16</v>
      </c>
      <c r="Q40" s="162">
        <v>10</v>
      </c>
      <c r="R40" s="166">
        <v>11</v>
      </c>
      <c r="S40" s="166">
        <v>12</v>
      </c>
      <c r="T40" s="166">
        <v>13</v>
      </c>
      <c r="U40" s="166">
        <v>14</v>
      </c>
      <c r="V40" s="133">
        <v>15</v>
      </c>
      <c r="W40" s="161">
        <v>16</v>
      </c>
    </row>
    <row r="41" spans="3:23" ht="18" x14ac:dyDescent="0.25">
      <c r="C41" s="64"/>
      <c r="D41" s="68">
        <v>11</v>
      </c>
      <c r="E41" s="82">
        <v>12</v>
      </c>
      <c r="F41" s="82">
        <v>13</v>
      </c>
      <c r="G41" s="82">
        <v>14</v>
      </c>
      <c r="H41" s="82">
        <v>15</v>
      </c>
      <c r="I41" s="83">
        <v>16</v>
      </c>
      <c r="J41" s="118">
        <v>17</v>
      </c>
      <c r="Q41" s="110">
        <v>16</v>
      </c>
      <c r="R41" s="187">
        <v>17</v>
      </c>
      <c r="S41" s="187">
        <v>18</v>
      </c>
      <c r="T41" s="187">
        <v>19</v>
      </c>
      <c r="U41" s="187">
        <v>20</v>
      </c>
      <c r="V41" s="117">
        <v>21</v>
      </c>
      <c r="W41" s="71">
        <v>22</v>
      </c>
    </row>
    <row r="42" spans="3:23" ht="15" x14ac:dyDescent="0.25">
      <c r="C42" s="64"/>
      <c r="D42" s="162">
        <v>17</v>
      </c>
      <c r="E42" s="166">
        <v>18</v>
      </c>
      <c r="F42" s="166">
        <v>19</v>
      </c>
      <c r="G42" s="166">
        <v>20</v>
      </c>
      <c r="H42" s="166">
        <v>21</v>
      </c>
      <c r="I42" s="133">
        <v>22</v>
      </c>
      <c r="J42" s="161">
        <v>23</v>
      </c>
      <c r="Q42" s="173">
        <v>17</v>
      </c>
      <c r="R42" s="174">
        <v>18</v>
      </c>
      <c r="S42" s="174">
        <v>19</v>
      </c>
      <c r="T42" s="174">
        <v>20</v>
      </c>
      <c r="U42" s="174">
        <v>21</v>
      </c>
      <c r="V42" s="133">
        <v>22</v>
      </c>
      <c r="W42" s="161">
        <v>23</v>
      </c>
    </row>
    <row r="43" spans="3:23" ht="18" x14ac:dyDescent="0.25">
      <c r="C43" s="64"/>
      <c r="D43" s="172">
        <v>18</v>
      </c>
      <c r="E43" s="116">
        <v>19</v>
      </c>
      <c r="F43" s="116">
        <v>20</v>
      </c>
      <c r="G43" s="116">
        <v>21</v>
      </c>
      <c r="H43" s="116">
        <v>22</v>
      </c>
      <c r="I43" s="83">
        <v>23</v>
      </c>
      <c r="J43" s="118">
        <v>24</v>
      </c>
      <c r="Q43" s="70">
        <v>23</v>
      </c>
      <c r="R43" s="78">
        <v>24</v>
      </c>
      <c r="S43" s="78">
        <v>25</v>
      </c>
      <c r="T43" s="78">
        <v>26</v>
      </c>
      <c r="U43" s="78">
        <v>27</v>
      </c>
      <c r="V43" s="117">
        <v>28</v>
      </c>
      <c r="W43" s="71">
        <v>29</v>
      </c>
    </row>
    <row r="44" spans="3:23" ht="15" x14ac:dyDescent="0.25">
      <c r="C44" s="64"/>
      <c r="D44" s="173">
        <v>24</v>
      </c>
      <c r="E44" s="174">
        <v>25</v>
      </c>
      <c r="F44" s="174">
        <v>26</v>
      </c>
      <c r="G44" s="174">
        <v>27</v>
      </c>
      <c r="H44" s="174">
        <v>28</v>
      </c>
      <c r="I44" s="133">
        <v>29</v>
      </c>
      <c r="J44" s="161">
        <v>30</v>
      </c>
      <c r="Q44" s="162">
        <v>24</v>
      </c>
      <c r="R44" s="166">
        <v>25</v>
      </c>
      <c r="S44" s="166">
        <v>26</v>
      </c>
      <c r="T44" s="166">
        <v>27</v>
      </c>
      <c r="U44" s="166">
        <v>28</v>
      </c>
      <c r="V44" s="133">
        <v>29</v>
      </c>
      <c r="W44" s="161">
        <v>30</v>
      </c>
    </row>
    <row r="45" spans="3:23" ht="18" x14ac:dyDescent="0.25">
      <c r="C45" s="64"/>
      <c r="D45" s="68">
        <v>25</v>
      </c>
      <c r="E45" s="167">
        <v>26</v>
      </c>
      <c r="F45" s="82">
        <v>27</v>
      </c>
      <c r="G45" s="167">
        <v>28</v>
      </c>
      <c r="H45" s="82">
        <v>29</v>
      </c>
      <c r="I45" s="168">
        <v>30</v>
      </c>
      <c r="J45" s="59" t="str">
        <f ca="1">IFERROR(VLOOKUP(CONCATENATE(TEXT($C$33,"00"),TEXT($C43,"00"),TEXT(J$1,"00")),table1[],$A43,FALSE),"")</f>
        <v/>
      </c>
      <c r="Q45" s="110">
        <v>30</v>
      </c>
      <c r="R45" s="199"/>
      <c r="S45" s="199"/>
      <c r="T45" s="199"/>
      <c r="U45" s="199"/>
      <c r="V45" s="190"/>
      <c r="W45" s="55"/>
    </row>
    <row r="46" spans="3:23" ht="15.75" thickBot="1" x14ac:dyDescent="0.3">
      <c r="C46" s="64"/>
      <c r="D46" s="169">
        <v>31</v>
      </c>
      <c r="E46" s="170">
        <v>37196</v>
      </c>
      <c r="F46" s="103">
        <v>2</v>
      </c>
      <c r="G46" s="103">
        <v>3</v>
      </c>
      <c r="H46" s="103">
        <v>4</v>
      </c>
      <c r="I46" s="171">
        <v>5</v>
      </c>
      <c r="J46" s="93" t="str">
        <f ca="1">IFERROR(VLOOKUP(CONCATENATE(TEXT($C$33,"00"),TEXT($C44,"00"),TEXT(J$1,"00")),table1[],$A44,FALSE),"")</f>
        <v/>
      </c>
      <c r="Q46" s="200" t="s">
        <v>102</v>
      </c>
      <c r="R46" s="201"/>
      <c r="S46" s="201"/>
      <c r="T46" s="201"/>
      <c r="U46" s="201"/>
      <c r="V46" s="191"/>
      <c r="W46" s="93"/>
    </row>
    <row r="47" spans="3:23" ht="15" thickBot="1" x14ac:dyDescent="0.25">
      <c r="D47" s="33"/>
      <c r="E47" s="33"/>
      <c r="F47" s="33"/>
      <c r="G47" s="33"/>
      <c r="H47" s="33"/>
      <c r="I47" s="33"/>
      <c r="J47" s="33"/>
    </row>
    <row r="48" spans="3:23" ht="24" thickBot="1" x14ac:dyDescent="0.4">
      <c r="D48" s="219">
        <v>1443</v>
      </c>
      <c r="E48" s="151"/>
      <c r="H48" s="231"/>
      <c r="I48" s="231"/>
      <c r="J48" s="123">
        <v>2021</v>
      </c>
      <c r="Q48" s="219">
        <v>1443</v>
      </c>
      <c r="R48" s="175"/>
      <c r="U48" s="74"/>
      <c r="V48" s="74"/>
      <c r="W48" s="123">
        <v>2022</v>
      </c>
    </row>
    <row r="49" spans="3:23" ht="18" x14ac:dyDescent="0.25">
      <c r="D49" s="221" t="s">
        <v>87</v>
      </c>
      <c r="E49" s="222"/>
      <c r="F49" s="46"/>
      <c r="G49" s="47" t="s">
        <v>85</v>
      </c>
      <c r="H49" s="50">
        <v>11</v>
      </c>
      <c r="I49" s="179" t="s">
        <v>89</v>
      </c>
      <c r="J49" s="180">
        <v>12</v>
      </c>
      <c r="Q49" s="192" t="s">
        <v>105</v>
      </c>
      <c r="R49" s="46"/>
      <c r="S49" s="46"/>
      <c r="T49" s="47" t="s">
        <v>101</v>
      </c>
      <c r="U49" s="50">
        <v>5</v>
      </c>
      <c r="V49" s="47" t="s">
        <v>101</v>
      </c>
      <c r="W49" s="49">
        <v>5</v>
      </c>
    </row>
    <row r="50" spans="3:23" ht="18.75" thickBot="1" x14ac:dyDescent="0.25">
      <c r="D50" s="176" t="s">
        <v>35</v>
      </c>
      <c r="E50" s="177" t="s">
        <v>36</v>
      </c>
      <c r="F50" s="177" t="s">
        <v>37</v>
      </c>
      <c r="G50" s="177" t="s">
        <v>38</v>
      </c>
      <c r="H50" s="177" t="s">
        <v>39</v>
      </c>
      <c r="I50" s="177" t="s">
        <v>40</v>
      </c>
      <c r="J50" s="178" t="s">
        <v>41</v>
      </c>
      <c r="Q50" s="176" t="s">
        <v>35</v>
      </c>
      <c r="R50" s="202" t="s">
        <v>36</v>
      </c>
      <c r="S50" s="202" t="s">
        <v>37</v>
      </c>
      <c r="T50" s="202" t="s">
        <v>38</v>
      </c>
      <c r="U50" s="202" t="s">
        <v>39</v>
      </c>
      <c r="V50" s="202" t="s">
        <v>40</v>
      </c>
      <c r="W50" s="178" t="s">
        <v>41</v>
      </c>
    </row>
    <row r="51" spans="3:23" ht="18" x14ac:dyDescent="0.25">
      <c r="C51" s="64"/>
      <c r="D51" s="163" t="str">
        <f ca="1">IFERROR(VLOOKUP(CONCATENATE(TEXT($C$49,"00"),TEXT($C51,"00"),TEXT(D$1,"00")),table1[],$A51,FALSE),"")</f>
        <v/>
      </c>
      <c r="E51" s="86" t="str">
        <f ca="1">IFERROR(VLOOKUP(CONCATENATE(TEXT($C$49,"00"),TEXT($C51,"00"),TEXT(E$1,"00")),table1[],$A51,FALSE),"")</f>
        <v/>
      </c>
      <c r="F51" s="87" t="str">
        <f ca="1">IFERROR(VLOOKUP(CONCATENATE(TEXT($C$49,"00"),TEXT($C51,"00"),TEXT(F$1,"00")),table1[],$A51,FALSE),"")</f>
        <v/>
      </c>
      <c r="G51" s="86" t="str">
        <f ca="1">IFERROR(VLOOKUP(CONCATENATE(TEXT($C$49,"00"),TEXT($C51,"00"),TEXT(G$1,"00")),table1[],$A51,FALSE),"")</f>
        <v/>
      </c>
      <c r="H51" s="87" t="str">
        <f ca="1">IFERROR(VLOOKUP(CONCATENATE(TEXT($C$49,"00"),TEXT($C51,"00"),TEXT(H$1,"00")),table1[],$A51,FALSE),"")</f>
        <v/>
      </c>
      <c r="I51" s="88" t="str">
        <f ca="1">IFERROR(VLOOKUP(CONCATENATE(TEXT($C$49,"00"),TEXT($C51,"00"),TEXT(I$1,"00")),table1[],$A51,FALSE),"")</f>
        <v/>
      </c>
      <c r="J51" s="165">
        <v>1</v>
      </c>
      <c r="Q51" s="30"/>
      <c r="R51" s="82">
        <v>1</v>
      </c>
      <c r="S51" s="82">
        <v>2</v>
      </c>
      <c r="T51" s="82">
        <v>3</v>
      </c>
      <c r="U51" s="82">
        <v>4</v>
      </c>
      <c r="V51" s="83">
        <v>5</v>
      </c>
      <c r="W51" s="118">
        <v>6</v>
      </c>
    </row>
    <row r="52" spans="3:23" ht="15" x14ac:dyDescent="0.25">
      <c r="C52" s="64"/>
      <c r="D52" s="29" t="str">
        <f ca="1">IFERROR(VLOOKUP(CONCATENATE(TEXT($C$49,"00"),TEXT($C52,"00"),TEXT(D$1,"00")),table1[],$A52,FALSE),"")</f>
        <v/>
      </c>
      <c r="E52" s="79" t="str">
        <f ca="1">IFERROR(VLOOKUP(CONCATENATE(TEXT($C$49,"00"),TEXT($C52,"00"),TEXT(E$1,"00")),table1[],$A52,FALSE),"")</f>
        <v/>
      </c>
      <c r="F52" s="27" t="str">
        <f ca="1">IFERROR(VLOOKUP(CONCATENATE(TEXT($C$49,"00"),TEXT($C52,"00"),TEXT(F$1,"00")),table1[],$A52,FALSE),"")</f>
        <v/>
      </c>
      <c r="G52" s="79" t="str">
        <f ca="1">IFERROR(VLOOKUP(CONCATENATE(TEXT($C$49,"00"),TEXT($C52,"00"),TEXT(G$1,"00")),table1[],$A52,FALSE),"")</f>
        <v/>
      </c>
      <c r="H52" s="27" t="str">
        <f ca="1">IFERROR(VLOOKUP(CONCATENATE(TEXT($C$49,"00"),TEXT($C52,"00"),TEXT(H$1,"00")),table1[],$A52,FALSE),"")</f>
        <v/>
      </c>
      <c r="I52" s="84" t="str">
        <f ca="1">IFERROR(VLOOKUP(CONCATENATE(TEXT($C$49,"00"),TEXT($C52,"00"),TEXT(I$1,"00")),table1[],$A52,FALSE),"")</f>
        <v/>
      </c>
      <c r="J52" s="184">
        <v>6</v>
      </c>
      <c r="Q52" s="29"/>
      <c r="R52" s="145">
        <v>2</v>
      </c>
      <c r="S52" s="145">
        <v>3</v>
      </c>
      <c r="T52" s="145">
        <v>4</v>
      </c>
      <c r="U52" s="145">
        <v>5</v>
      </c>
      <c r="V52" s="141">
        <v>6</v>
      </c>
      <c r="W52" s="159">
        <v>7</v>
      </c>
    </row>
    <row r="53" spans="3:23" ht="18" x14ac:dyDescent="0.25">
      <c r="C53" s="64"/>
      <c r="D53" s="110">
        <v>2</v>
      </c>
      <c r="E53" s="187">
        <v>3</v>
      </c>
      <c r="F53" s="109">
        <v>4</v>
      </c>
      <c r="G53" s="187">
        <v>5</v>
      </c>
      <c r="H53" s="109">
        <v>6</v>
      </c>
      <c r="I53" s="117">
        <v>7</v>
      </c>
      <c r="J53" s="185">
        <v>8</v>
      </c>
      <c r="Q53" s="110">
        <v>7</v>
      </c>
      <c r="R53" s="187">
        <v>8</v>
      </c>
      <c r="S53" s="187">
        <v>9</v>
      </c>
      <c r="T53" s="187">
        <v>10</v>
      </c>
      <c r="U53" s="187">
        <v>11</v>
      </c>
      <c r="V53" s="117">
        <v>12</v>
      </c>
      <c r="W53" s="71">
        <v>13</v>
      </c>
    </row>
    <row r="54" spans="3:23" ht="15" x14ac:dyDescent="0.25">
      <c r="C54" s="64"/>
      <c r="D54" s="183">
        <v>7</v>
      </c>
      <c r="E54" s="140">
        <v>8</v>
      </c>
      <c r="F54" s="182">
        <v>9</v>
      </c>
      <c r="G54" s="140">
        <v>10</v>
      </c>
      <c r="H54" s="182">
        <v>11</v>
      </c>
      <c r="I54" s="141">
        <v>12</v>
      </c>
      <c r="J54" s="184">
        <v>13</v>
      </c>
      <c r="Q54" s="183">
        <v>8</v>
      </c>
      <c r="R54" s="140">
        <v>9</v>
      </c>
      <c r="S54" s="140">
        <v>10</v>
      </c>
      <c r="T54" s="140">
        <v>11</v>
      </c>
      <c r="U54" s="140">
        <v>12</v>
      </c>
      <c r="V54" s="141">
        <v>13</v>
      </c>
      <c r="W54" s="159">
        <v>14</v>
      </c>
    </row>
    <row r="55" spans="3:23" ht="18" x14ac:dyDescent="0.25">
      <c r="C55" s="64"/>
      <c r="D55" s="70">
        <v>9</v>
      </c>
      <c r="E55" s="78">
        <v>10</v>
      </c>
      <c r="F55" s="65">
        <v>11</v>
      </c>
      <c r="G55" s="78">
        <v>12</v>
      </c>
      <c r="H55" s="65">
        <v>13</v>
      </c>
      <c r="I55" s="117">
        <v>14</v>
      </c>
      <c r="J55" s="185">
        <v>15</v>
      </c>
      <c r="Q55" s="70">
        <v>14</v>
      </c>
      <c r="R55" s="78">
        <v>15</v>
      </c>
      <c r="S55" s="78">
        <v>16</v>
      </c>
      <c r="T55" s="78">
        <v>17</v>
      </c>
      <c r="U55" s="78">
        <v>18</v>
      </c>
      <c r="V55" s="117">
        <v>19</v>
      </c>
      <c r="W55" s="71">
        <v>20</v>
      </c>
    </row>
    <row r="56" spans="3:23" ht="15" x14ac:dyDescent="0.25">
      <c r="C56" s="64"/>
      <c r="D56" s="160">
        <v>14</v>
      </c>
      <c r="E56" s="145">
        <v>15</v>
      </c>
      <c r="F56" s="158">
        <v>16</v>
      </c>
      <c r="G56" s="145">
        <v>17</v>
      </c>
      <c r="H56" s="158">
        <v>18</v>
      </c>
      <c r="I56" s="141">
        <v>19</v>
      </c>
      <c r="J56" s="184">
        <v>20</v>
      </c>
      <c r="Q56" s="160">
        <v>15</v>
      </c>
      <c r="R56" s="145">
        <v>16</v>
      </c>
      <c r="S56" s="145">
        <v>17</v>
      </c>
      <c r="T56" s="145">
        <v>18</v>
      </c>
      <c r="U56" s="145">
        <v>19</v>
      </c>
      <c r="V56" s="141">
        <v>20</v>
      </c>
      <c r="W56" s="159">
        <v>21</v>
      </c>
    </row>
    <row r="57" spans="3:23" ht="18" x14ac:dyDescent="0.25">
      <c r="C57" s="64"/>
      <c r="D57" s="110">
        <v>16</v>
      </c>
      <c r="E57" s="187">
        <v>17</v>
      </c>
      <c r="F57" s="109">
        <v>18</v>
      </c>
      <c r="G57" s="187">
        <v>19</v>
      </c>
      <c r="H57" s="109">
        <v>20</v>
      </c>
      <c r="I57" s="117">
        <v>21</v>
      </c>
      <c r="J57" s="185">
        <v>22</v>
      </c>
      <c r="Q57" s="110">
        <v>21</v>
      </c>
      <c r="R57" s="187">
        <v>22</v>
      </c>
      <c r="S57" s="187">
        <v>23</v>
      </c>
      <c r="T57" s="187">
        <v>24</v>
      </c>
      <c r="U57" s="187">
        <v>25</v>
      </c>
      <c r="V57" s="117">
        <v>26</v>
      </c>
      <c r="W57" s="71">
        <v>27</v>
      </c>
    </row>
    <row r="58" spans="3:23" ht="15" x14ac:dyDescent="0.25">
      <c r="C58" s="64"/>
      <c r="D58" s="183">
        <v>21</v>
      </c>
      <c r="E58" s="140">
        <v>22</v>
      </c>
      <c r="F58" s="182">
        <v>23</v>
      </c>
      <c r="G58" s="140">
        <v>24</v>
      </c>
      <c r="H58" s="182">
        <v>25</v>
      </c>
      <c r="I58" s="141">
        <v>26</v>
      </c>
      <c r="J58" s="184">
        <v>27</v>
      </c>
      <c r="Q58" s="183">
        <v>22</v>
      </c>
      <c r="R58" s="140">
        <v>23</v>
      </c>
      <c r="S58" s="140">
        <v>24</v>
      </c>
      <c r="T58" s="140">
        <v>25</v>
      </c>
      <c r="U58" s="140">
        <v>26</v>
      </c>
      <c r="V58" s="141">
        <v>27</v>
      </c>
      <c r="W58" s="159">
        <v>28</v>
      </c>
    </row>
    <row r="59" spans="3:23" ht="18" x14ac:dyDescent="0.25">
      <c r="C59" s="64"/>
      <c r="D59" s="70">
        <v>23</v>
      </c>
      <c r="E59" s="78">
        <v>24</v>
      </c>
      <c r="F59" s="65">
        <v>25</v>
      </c>
      <c r="G59" s="78">
        <v>26</v>
      </c>
      <c r="H59" s="65">
        <v>27</v>
      </c>
      <c r="I59" s="117">
        <v>28</v>
      </c>
      <c r="J59" s="185">
        <v>29</v>
      </c>
      <c r="Q59" s="70">
        <v>28</v>
      </c>
      <c r="R59" s="78">
        <v>29</v>
      </c>
      <c r="S59" s="114"/>
      <c r="T59" s="114"/>
      <c r="U59" s="114"/>
      <c r="V59" s="190"/>
      <c r="W59" s="55"/>
    </row>
    <row r="60" spans="3:23" ht="15.75" thickBot="1" x14ac:dyDescent="0.3">
      <c r="C60" s="64"/>
      <c r="D60" s="102">
        <v>28</v>
      </c>
      <c r="E60" s="103">
        <v>29</v>
      </c>
      <c r="F60" s="104">
        <v>30</v>
      </c>
      <c r="G60" s="188" t="s">
        <v>88</v>
      </c>
      <c r="H60" s="181">
        <v>2</v>
      </c>
      <c r="I60" s="189">
        <v>3</v>
      </c>
      <c r="J60" s="186">
        <v>4</v>
      </c>
      <c r="Q60" s="102">
        <v>29</v>
      </c>
      <c r="R60" s="103">
        <v>30</v>
      </c>
      <c r="S60" s="90"/>
      <c r="T60" s="90"/>
      <c r="U60" s="90"/>
      <c r="V60" s="191"/>
      <c r="W60" s="93"/>
    </row>
    <row r="61" spans="3:23" ht="22.5" customHeight="1" thickBot="1" x14ac:dyDescent="0.25">
      <c r="D61" s="33"/>
      <c r="E61" s="33"/>
      <c r="F61" s="33"/>
      <c r="G61" s="33"/>
      <c r="H61" s="33"/>
      <c r="I61" s="33"/>
      <c r="J61" s="33"/>
    </row>
    <row r="62" spans="3:23" ht="24" thickBot="1" x14ac:dyDescent="0.4">
      <c r="D62" s="219">
        <v>1443</v>
      </c>
      <c r="E62" s="151"/>
      <c r="H62" s="193"/>
      <c r="I62" s="123">
        <v>2021</v>
      </c>
      <c r="J62" s="123">
        <v>2022</v>
      </c>
      <c r="Q62" s="219">
        <v>1443</v>
      </c>
      <c r="R62" s="151"/>
      <c r="S62" s="33"/>
      <c r="U62" s="203"/>
      <c r="V62" s="203"/>
      <c r="W62" s="123">
        <v>2022</v>
      </c>
    </row>
    <row r="63" spans="3:23" ht="18" x14ac:dyDescent="0.25">
      <c r="D63" s="221" t="s">
        <v>92</v>
      </c>
      <c r="E63" s="222"/>
      <c r="F63" s="46"/>
      <c r="G63" s="47" t="s">
        <v>89</v>
      </c>
      <c r="H63" s="50">
        <v>12</v>
      </c>
      <c r="I63" s="47" t="s">
        <v>90</v>
      </c>
      <c r="J63" s="49">
        <v>1</v>
      </c>
      <c r="Q63" s="192" t="s">
        <v>108</v>
      </c>
      <c r="R63" s="46"/>
      <c r="S63" s="46"/>
      <c r="T63" s="47" t="s">
        <v>101</v>
      </c>
      <c r="U63" s="50">
        <v>5</v>
      </c>
      <c r="V63" s="47" t="s">
        <v>107</v>
      </c>
      <c r="W63" s="49">
        <v>6</v>
      </c>
    </row>
    <row r="64" spans="3:23" ht="18.75" thickBot="1" x14ac:dyDescent="0.25">
      <c r="D64" s="176" t="s">
        <v>35</v>
      </c>
      <c r="E64" s="177" t="s">
        <v>36</v>
      </c>
      <c r="F64" s="177" t="s">
        <v>37</v>
      </c>
      <c r="G64" s="177" t="s">
        <v>38</v>
      </c>
      <c r="H64" s="177" t="s">
        <v>39</v>
      </c>
      <c r="I64" s="177" t="s">
        <v>40</v>
      </c>
      <c r="J64" s="178" t="s">
        <v>41</v>
      </c>
      <c r="Q64" s="176" t="s">
        <v>35</v>
      </c>
      <c r="R64" s="202" t="s">
        <v>36</v>
      </c>
      <c r="S64" s="202" t="s">
        <v>37</v>
      </c>
      <c r="T64" s="202" t="s">
        <v>38</v>
      </c>
      <c r="U64" s="202" t="s">
        <v>39</v>
      </c>
      <c r="V64" s="202" t="s">
        <v>40</v>
      </c>
      <c r="W64" s="178" t="s">
        <v>41</v>
      </c>
    </row>
    <row r="65" spans="3:23" ht="18" x14ac:dyDescent="0.25">
      <c r="C65" s="64"/>
      <c r="D65" s="163">
        <v>1</v>
      </c>
      <c r="E65" s="86">
        <v>2</v>
      </c>
      <c r="F65" s="86">
        <v>3</v>
      </c>
      <c r="G65" s="86">
        <v>4</v>
      </c>
      <c r="H65" s="86">
        <v>5</v>
      </c>
      <c r="I65" s="164">
        <v>6</v>
      </c>
      <c r="J65" s="165">
        <v>7</v>
      </c>
      <c r="Q65" s="30"/>
      <c r="R65" s="154"/>
      <c r="S65" s="82">
        <v>1</v>
      </c>
      <c r="T65" s="82">
        <v>2</v>
      </c>
      <c r="U65" s="82">
        <v>3</v>
      </c>
      <c r="V65" s="83">
        <v>4</v>
      </c>
      <c r="W65" s="118">
        <v>5</v>
      </c>
    </row>
    <row r="66" spans="3:23" ht="15" x14ac:dyDescent="0.25">
      <c r="C66" s="64"/>
      <c r="D66" s="162">
        <v>5</v>
      </c>
      <c r="E66" s="166">
        <v>6</v>
      </c>
      <c r="F66" s="166">
        <v>7</v>
      </c>
      <c r="G66" s="166">
        <v>8</v>
      </c>
      <c r="H66" s="166">
        <v>9</v>
      </c>
      <c r="I66" s="133">
        <v>10</v>
      </c>
      <c r="J66" s="161">
        <v>11</v>
      </c>
      <c r="Q66" s="29"/>
      <c r="R66" s="79"/>
      <c r="S66" s="145">
        <v>31</v>
      </c>
      <c r="T66" s="166" t="s">
        <v>106</v>
      </c>
      <c r="U66" s="166">
        <v>2</v>
      </c>
      <c r="V66" s="133">
        <v>3</v>
      </c>
      <c r="W66" s="161">
        <v>4</v>
      </c>
    </row>
    <row r="67" spans="3:23" ht="18" x14ac:dyDescent="0.25">
      <c r="C67" s="64"/>
      <c r="D67" s="110">
        <v>8</v>
      </c>
      <c r="E67" s="187">
        <v>9</v>
      </c>
      <c r="F67" s="187">
        <v>10</v>
      </c>
      <c r="G67" s="187">
        <v>11</v>
      </c>
      <c r="H67" s="187">
        <v>12</v>
      </c>
      <c r="I67" s="117">
        <v>13</v>
      </c>
      <c r="J67" s="71">
        <v>14</v>
      </c>
      <c r="Q67" s="110">
        <v>6</v>
      </c>
      <c r="R67" s="187">
        <v>7</v>
      </c>
      <c r="S67" s="187">
        <v>8</v>
      </c>
      <c r="T67" s="187">
        <v>9</v>
      </c>
      <c r="U67" s="187">
        <v>10</v>
      </c>
      <c r="V67" s="117">
        <v>11</v>
      </c>
      <c r="W67" s="71">
        <v>12</v>
      </c>
    </row>
    <row r="68" spans="3:23" ht="15" x14ac:dyDescent="0.25">
      <c r="C68" s="64"/>
      <c r="D68" s="173">
        <v>12</v>
      </c>
      <c r="E68" s="174">
        <v>13</v>
      </c>
      <c r="F68" s="174">
        <v>14</v>
      </c>
      <c r="G68" s="174">
        <v>15</v>
      </c>
      <c r="H68" s="174">
        <v>16</v>
      </c>
      <c r="I68" s="133">
        <v>17</v>
      </c>
      <c r="J68" s="161">
        <v>18</v>
      </c>
      <c r="Q68" s="173">
        <v>5</v>
      </c>
      <c r="R68" s="174">
        <v>6</v>
      </c>
      <c r="S68" s="174">
        <v>7</v>
      </c>
      <c r="T68" s="174">
        <v>8</v>
      </c>
      <c r="U68" s="174">
        <v>9</v>
      </c>
      <c r="V68" s="133">
        <v>10</v>
      </c>
      <c r="W68" s="161">
        <v>11</v>
      </c>
    </row>
    <row r="69" spans="3:23" ht="18" x14ac:dyDescent="0.25">
      <c r="C69" s="64"/>
      <c r="D69" s="70">
        <v>15</v>
      </c>
      <c r="E69" s="78">
        <v>16</v>
      </c>
      <c r="F69" s="78">
        <v>17</v>
      </c>
      <c r="G69" s="78">
        <v>18</v>
      </c>
      <c r="H69" s="78">
        <v>19</v>
      </c>
      <c r="I69" s="117">
        <v>20</v>
      </c>
      <c r="J69" s="71">
        <v>21</v>
      </c>
      <c r="Q69" s="70">
        <v>13</v>
      </c>
      <c r="R69" s="78">
        <v>14</v>
      </c>
      <c r="S69" s="78">
        <v>15</v>
      </c>
      <c r="T69" s="78">
        <v>16</v>
      </c>
      <c r="U69" s="78">
        <v>17</v>
      </c>
      <c r="V69" s="117">
        <v>18</v>
      </c>
      <c r="W69" s="71">
        <v>19</v>
      </c>
    </row>
    <row r="70" spans="3:23" ht="15" x14ac:dyDescent="0.25">
      <c r="C70" s="64"/>
      <c r="D70" s="162">
        <v>19</v>
      </c>
      <c r="E70" s="166">
        <v>20</v>
      </c>
      <c r="F70" s="166">
        <v>21</v>
      </c>
      <c r="G70" s="166">
        <v>22</v>
      </c>
      <c r="H70" s="166">
        <v>23</v>
      </c>
      <c r="I70" s="133">
        <v>24</v>
      </c>
      <c r="J70" s="161">
        <v>25</v>
      </c>
      <c r="Q70" s="162">
        <v>12</v>
      </c>
      <c r="R70" s="166">
        <v>13</v>
      </c>
      <c r="S70" s="166">
        <v>14</v>
      </c>
      <c r="T70" s="166">
        <v>15</v>
      </c>
      <c r="U70" s="166">
        <v>16</v>
      </c>
      <c r="V70" s="133">
        <v>17</v>
      </c>
      <c r="W70" s="161">
        <v>18</v>
      </c>
    </row>
    <row r="71" spans="3:23" ht="18" x14ac:dyDescent="0.25">
      <c r="C71" s="64"/>
      <c r="D71" s="110">
        <v>22</v>
      </c>
      <c r="E71" s="187">
        <v>23</v>
      </c>
      <c r="F71" s="187">
        <v>24</v>
      </c>
      <c r="G71" s="187">
        <v>25</v>
      </c>
      <c r="H71" s="187">
        <v>26</v>
      </c>
      <c r="I71" s="117">
        <v>27</v>
      </c>
      <c r="J71" s="71">
        <v>28</v>
      </c>
      <c r="Q71" s="110">
        <v>20</v>
      </c>
      <c r="R71" s="187">
        <v>21</v>
      </c>
      <c r="S71" s="187">
        <v>22</v>
      </c>
      <c r="T71" s="187">
        <v>23</v>
      </c>
      <c r="U71" s="187">
        <v>24</v>
      </c>
      <c r="V71" s="117">
        <v>25</v>
      </c>
      <c r="W71" s="71">
        <v>26</v>
      </c>
    </row>
    <row r="72" spans="3:23" ht="15" x14ac:dyDescent="0.25">
      <c r="C72" s="64"/>
      <c r="D72" s="173">
        <v>26</v>
      </c>
      <c r="E72" s="174">
        <v>27</v>
      </c>
      <c r="F72" s="174">
        <v>28</v>
      </c>
      <c r="G72" s="174">
        <v>29</v>
      </c>
      <c r="H72" s="174">
        <v>30</v>
      </c>
      <c r="I72" s="133">
        <v>31</v>
      </c>
      <c r="J72" s="159" t="s">
        <v>91</v>
      </c>
      <c r="Q72" s="173">
        <v>19</v>
      </c>
      <c r="R72" s="174">
        <v>20</v>
      </c>
      <c r="S72" s="174">
        <v>21</v>
      </c>
      <c r="T72" s="174">
        <v>22</v>
      </c>
      <c r="U72" s="174">
        <v>23</v>
      </c>
      <c r="V72" s="133">
        <v>24</v>
      </c>
      <c r="W72" s="161">
        <v>25</v>
      </c>
    </row>
    <row r="73" spans="3:23" ht="18" x14ac:dyDescent="0.25">
      <c r="C73" s="64"/>
      <c r="D73" s="70">
        <v>29</v>
      </c>
      <c r="E73" s="78">
        <v>30</v>
      </c>
      <c r="F73" s="78"/>
      <c r="G73" s="78"/>
      <c r="H73" s="114" t="str">
        <f ca="1">IFERROR(VLOOKUP(CONCATENATE(TEXT($C$63,"00"),TEXT($C73,"00"),TEXT(H$1,"00")),table1[],$A73,FALSE),"")</f>
        <v/>
      </c>
      <c r="I73" s="190" t="str">
        <f ca="1">IFERROR(VLOOKUP(CONCATENATE(TEXT($C$63,"00"),TEXT($C73,"00"),TEXT(I$1,"00")),table1[],$A73,FALSE),"")</f>
        <v/>
      </c>
      <c r="J73" s="55" t="str">
        <f ca="1">IFERROR(VLOOKUP(CONCATENATE(TEXT($C$63,"00"),TEXT($C73,"00"),TEXT(J$1,"00")),table1[],$A73,FALSE),"")</f>
        <v/>
      </c>
      <c r="Q73" s="70">
        <v>27</v>
      </c>
      <c r="R73" s="78">
        <v>28</v>
      </c>
      <c r="S73" s="78">
        <v>29</v>
      </c>
      <c r="T73" s="78">
        <v>30</v>
      </c>
      <c r="U73" s="114"/>
      <c r="V73" s="190"/>
      <c r="W73" s="55"/>
    </row>
    <row r="74" spans="3:23" ht="15.75" thickBot="1" x14ac:dyDescent="0.3">
      <c r="C74" s="64"/>
      <c r="D74" s="102">
        <v>2</v>
      </c>
      <c r="E74" s="103">
        <v>3</v>
      </c>
      <c r="F74" s="90" t="str">
        <f ca="1">IFERROR(VLOOKUP(CONCATENATE(TEXT($C$63,"00"),TEXT($C74,"00"),TEXT(F$1,"00")),table1[],$A74,FALSE),"")</f>
        <v/>
      </c>
      <c r="G74" s="90" t="str">
        <f ca="1">IFERROR(VLOOKUP(CONCATENATE(TEXT($C$63,"00"),TEXT($C74,"00"),TEXT(G$1,"00")),table1[],$A74,FALSE),"")</f>
        <v/>
      </c>
      <c r="H74" s="90" t="str">
        <f ca="1">IFERROR(VLOOKUP(CONCATENATE(TEXT($C$63,"00"),TEXT($C74,"00"),TEXT(H$1,"00")),table1[],$A74,FALSE),"")</f>
        <v/>
      </c>
      <c r="I74" s="191" t="str">
        <f ca="1">IFERROR(VLOOKUP(CONCATENATE(TEXT($C$63,"00"),TEXT($C74,"00"),TEXT(I$1,"00")),table1[],$A74,FALSE),"")</f>
        <v/>
      </c>
      <c r="J74" s="93" t="str">
        <f ca="1">IFERROR(VLOOKUP(CONCATENATE(TEXT($C$63,"00"),TEXT($C74,"00"),TEXT(J$1,"00")),table1[],$A74,FALSE),"")</f>
        <v/>
      </c>
      <c r="Q74" s="169">
        <v>26</v>
      </c>
      <c r="R74" s="188">
        <v>27</v>
      </c>
      <c r="S74" s="188">
        <v>28</v>
      </c>
      <c r="T74" s="188">
        <v>29</v>
      </c>
      <c r="U74" s="90"/>
      <c r="V74" s="191"/>
      <c r="W74" s="93"/>
    </row>
    <row r="75" spans="3:23" ht="27" customHeight="1" thickBot="1" x14ac:dyDescent="0.25">
      <c r="D75" s="33"/>
      <c r="E75" s="33"/>
      <c r="F75" s="33"/>
      <c r="G75" s="33"/>
      <c r="H75" s="33"/>
      <c r="I75" s="33"/>
      <c r="J75" s="33"/>
    </row>
    <row r="76" spans="3:23" ht="24" thickBot="1" x14ac:dyDescent="0.4">
      <c r="D76" s="219">
        <v>1443</v>
      </c>
      <c r="E76" s="175"/>
      <c r="H76" s="230"/>
      <c r="I76" s="230"/>
      <c r="J76" s="123">
        <v>2022</v>
      </c>
      <c r="Q76" s="219">
        <v>1443</v>
      </c>
      <c r="R76" s="151"/>
      <c r="U76" s="203"/>
      <c r="V76" s="203"/>
      <c r="W76" s="123">
        <v>2022</v>
      </c>
    </row>
    <row r="77" spans="3:23" ht="18" x14ac:dyDescent="0.25">
      <c r="D77" s="221" t="s">
        <v>95</v>
      </c>
      <c r="E77" s="222"/>
      <c r="F77" s="46"/>
      <c r="G77" s="47" t="s">
        <v>90</v>
      </c>
      <c r="H77" s="50">
        <v>1</v>
      </c>
      <c r="I77" s="47" t="s">
        <v>93</v>
      </c>
      <c r="J77" s="49">
        <v>2</v>
      </c>
      <c r="Q77" s="192" t="s">
        <v>112</v>
      </c>
      <c r="R77" s="46"/>
      <c r="S77" s="46"/>
      <c r="T77" s="47" t="s">
        <v>109</v>
      </c>
      <c r="U77" s="50">
        <v>6</v>
      </c>
      <c r="V77" s="47" t="s">
        <v>110</v>
      </c>
      <c r="W77" s="49">
        <v>7</v>
      </c>
    </row>
    <row r="78" spans="3:23" ht="18.75" thickBot="1" x14ac:dyDescent="0.25">
      <c r="D78" s="176" t="s">
        <v>35</v>
      </c>
      <c r="E78" s="177" t="s">
        <v>36</v>
      </c>
      <c r="F78" s="177" t="s">
        <v>37</v>
      </c>
      <c r="G78" s="177" t="s">
        <v>38</v>
      </c>
      <c r="H78" s="177" t="s">
        <v>39</v>
      </c>
      <c r="I78" s="177" t="s">
        <v>40</v>
      </c>
      <c r="J78" s="178" t="s">
        <v>41</v>
      </c>
      <c r="Q78" s="75" t="s">
        <v>35</v>
      </c>
      <c r="R78" s="76" t="s">
        <v>36</v>
      </c>
      <c r="S78" s="76" t="s">
        <v>37</v>
      </c>
      <c r="T78" s="76" t="s">
        <v>38</v>
      </c>
      <c r="U78" s="76" t="s">
        <v>39</v>
      </c>
      <c r="V78" s="76" t="s">
        <v>40</v>
      </c>
      <c r="W78" s="77" t="s">
        <v>41</v>
      </c>
    </row>
    <row r="79" spans="3:23" ht="18" x14ac:dyDescent="0.25">
      <c r="C79" s="64"/>
      <c r="D79" s="85" t="str">
        <f ca="1">IFERROR(VLOOKUP(CONCATENATE(TEXT($C$77,"00"),TEXT($C79,"00"),TEXT(D$1,"00")),table1[],$A79,FALSE),"")</f>
        <v/>
      </c>
      <c r="E79" s="194" t="str">
        <f ca="1">IFERROR(VLOOKUP(CONCATENATE(TEXT($C$77,"00"),TEXT($C79,"00"),TEXT(E$1,"00")),table1[],$A79,FALSE),"")</f>
        <v/>
      </c>
      <c r="F79" s="86">
        <v>1</v>
      </c>
      <c r="G79" s="86">
        <v>2</v>
      </c>
      <c r="H79" s="86">
        <v>3</v>
      </c>
      <c r="I79" s="164">
        <v>4</v>
      </c>
      <c r="J79" s="89">
        <v>5</v>
      </c>
      <c r="Q79" s="85"/>
      <c r="R79" s="194"/>
      <c r="S79" s="194"/>
      <c r="T79" s="194"/>
      <c r="U79" s="86">
        <v>1</v>
      </c>
      <c r="V79" s="164">
        <v>2</v>
      </c>
      <c r="W79" s="165">
        <v>3</v>
      </c>
    </row>
    <row r="80" spans="3:23" ht="15" x14ac:dyDescent="0.25">
      <c r="C80" s="64"/>
      <c r="D80" s="29" t="str">
        <f ca="1">IFERROR(VLOOKUP(CONCATENATE(TEXT($C$77,"00"),TEXT($C80,"00"),TEXT(D$1,"00")),table1[],$A80,FALSE),"")</f>
        <v/>
      </c>
      <c r="E80" s="79" t="str">
        <f ca="1">IFERROR(VLOOKUP(CONCATENATE(TEXT($C$77,"00"),TEXT($C80,"00"),TEXT(E$1,"00")),table1[],$A80,FALSE),"")</f>
        <v/>
      </c>
      <c r="F80" s="145">
        <v>4</v>
      </c>
      <c r="G80" s="145">
        <v>5</v>
      </c>
      <c r="H80" s="145">
        <v>6</v>
      </c>
      <c r="I80" s="141">
        <v>7</v>
      </c>
      <c r="J80" s="184">
        <v>8</v>
      </c>
      <c r="Q80" s="29"/>
      <c r="R80" s="79"/>
      <c r="S80" s="79"/>
      <c r="T80" s="79"/>
      <c r="U80" s="166">
        <v>30</v>
      </c>
      <c r="V80" s="141" t="s">
        <v>111</v>
      </c>
      <c r="W80" s="159">
        <v>2</v>
      </c>
    </row>
    <row r="81" spans="3:23" ht="18" x14ac:dyDescent="0.25">
      <c r="C81" s="64"/>
      <c r="D81" s="110">
        <v>6</v>
      </c>
      <c r="E81" s="187">
        <v>7</v>
      </c>
      <c r="F81" s="187">
        <v>8</v>
      </c>
      <c r="G81" s="187">
        <v>9</v>
      </c>
      <c r="H81" s="187">
        <v>10</v>
      </c>
      <c r="I81" s="117">
        <v>11</v>
      </c>
      <c r="J81" s="185">
        <v>12</v>
      </c>
      <c r="Q81" s="110">
        <v>4</v>
      </c>
      <c r="R81" s="187">
        <v>5</v>
      </c>
      <c r="S81" s="187">
        <v>6</v>
      </c>
      <c r="T81" s="187">
        <v>7</v>
      </c>
      <c r="U81" s="187">
        <v>8</v>
      </c>
      <c r="V81" s="117">
        <v>9</v>
      </c>
      <c r="W81" s="71">
        <v>10</v>
      </c>
    </row>
    <row r="82" spans="3:23" ht="15" x14ac:dyDescent="0.25">
      <c r="C82" s="64"/>
      <c r="D82" s="183">
        <v>9</v>
      </c>
      <c r="E82" s="140">
        <v>10</v>
      </c>
      <c r="F82" s="140">
        <v>11</v>
      </c>
      <c r="G82" s="140">
        <v>12</v>
      </c>
      <c r="H82" s="140">
        <v>13</v>
      </c>
      <c r="I82" s="141">
        <v>14</v>
      </c>
      <c r="J82" s="184">
        <v>15</v>
      </c>
      <c r="Q82" s="183">
        <v>3</v>
      </c>
      <c r="R82" s="140">
        <v>4</v>
      </c>
      <c r="S82" s="140">
        <v>5</v>
      </c>
      <c r="T82" s="140">
        <v>6</v>
      </c>
      <c r="U82" s="140">
        <v>7</v>
      </c>
      <c r="V82" s="141">
        <v>8</v>
      </c>
      <c r="W82" s="159">
        <v>9</v>
      </c>
    </row>
    <row r="83" spans="3:23" ht="18" x14ac:dyDescent="0.25">
      <c r="C83" s="64"/>
      <c r="D83" s="70">
        <v>13</v>
      </c>
      <c r="E83" s="78">
        <v>14</v>
      </c>
      <c r="F83" s="78">
        <v>15</v>
      </c>
      <c r="G83" s="78">
        <v>16</v>
      </c>
      <c r="H83" s="78">
        <v>17</v>
      </c>
      <c r="I83" s="117">
        <v>18</v>
      </c>
      <c r="J83" s="185">
        <v>19</v>
      </c>
      <c r="Q83" s="70">
        <v>11</v>
      </c>
      <c r="R83" s="78">
        <v>12</v>
      </c>
      <c r="S83" s="78">
        <v>13</v>
      </c>
      <c r="T83" s="78">
        <v>14</v>
      </c>
      <c r="U83" s="78">
        <v>15</v>
      </c>
      <c r="V83" s="117">
        <v>16</v>
      </c>
      <c r="W83" s="71">
        <v>17</v>
      </c>
    </row>
    <row r="84" spans="3:23" ht="15" x14ac:dyDescent="0.25">
      <c r="C84" s="64"/>
      <c r="D84" s="160">
        <v>16</v>
      </c>
      <c r="E84" s="145">
        <v>17</v>
      </c>
      <c r="F84" s="145">
        <v>18</v>
      </c>
      <c r="G84" s="145">
        <v>19</v>
      </c>
      <c r="H84" s="145">
        <v>20</v>
      </c>
      <c r="I84" s="141">
        <v>21</v>
      </c>
      <c r="J84" s="184">
        <v>22</v>
      </c>
      <c r="Q84" s="160">
        <v>10</v>
      </c>
      <c r="R84" s="145">
        <v>11</v>
      </c>
      <c r="S84" s="145">
        <v>12</v>
      </c>
      <c r="T84" s="145">
        <v>13</v>
      </c>
      <c r="U84" s="145">
        <v>14</v>
      </c>
      <c r="V84" s="141">
        <v>15</v>
      </c>
      <c r="W84" s="159">
        <v>16</v>
      </c>
    </row>
    <row r="85" spans="3:23" ht="18" x14ac:dyDescent="0.25">
      <c r="C85" s="64"/>
      <c r="D85" s="110">
        <v>20</v>
      </c>
      <c r="E85" s="187">
        <v>21</v>
      </c>
      <c r="F85" s="187">
        <v>22</v>
      </c>
      <c r="G85" s="187">
        <v>23</v>
      </c>
      <c r="H85" s="187">
        <v>24</v>
      </c>
      <c r="I85" s="117">
        <v>25</v>
      </c>
      <c r="J85" s="185">
        <v>26</v>
      </c>
      <c r="Q85" s="110">
        <v>18</v>
      </c>
      <c r="R85" s="187">
        <v>19</v>
      </c>
      <c r="S85" s="187">
        <v>20</v>
      </c>
      <c r="T85" s="187">
        <v>21</v>
      </c>
      <c r="U85" s="187">
        <v>22</v>
      </c>
      <c r="V85" s="117">
        <v>23</v>
      </c>
      <c r="W85" s="71">
        <v>24</v>
      </c>
    </row>
    <row r="86" spans="3:23" ht="15" x14ac:dyDescent="0.25">
      <c r="C86" s="64"/>
      <c r="D86" s="183">
        <v>23</v>
      </c>
      <c r="E86" s="140">
        <v>24</v>
      </c>
      <c r="F86" s="140">
        <v>25</v>
      </c>
      <c r="G86" s="140">
        <v>26</v>
      </c>
      <c r="H86" s="140">
        <v>27</v>
      </c>
      <c r="I86" s="141">
        <v>28</v>
      </c>
      <c r="J86" s="184">
        <v>29</v>
      </c>
      <c r="Q86" s="183">
        <v>17</v>
      </c>
      <c r="R86" s="140">
        <v>18</v>
      </c>
      <c r="S86" s="140">
        <v>19</v>
      </c>
      <c r="T86" s="140">
        <v>20</v>
      </c>
      <c r="U86" s="140">
        <v>21</v>
      </c>
      <c r="V86" s="141">
        <v>22</v>
      </c>
      <c r="W86" s="159">
        <v>23</v>
      </c>
    </row>
    <row r="87" spans="3:23" ht="18" x14ac:dyDescent="0.25">
      <c r="C87" s="64"/>
      <c r="D87" s="70">
        <v>27</v>
      </c>
      <c r="E87" s="78">
        <v>28</v>
      </c>
      <c r="F87" s="78">
        <v>29</v>
      </c>
      <c r="G87" s="78" t="str">
        <f ca="1">IFERROR(VLOOKUP(CONCATENATE(TEXT($C$77,"00"),TEXT($C87,"00"),TEXT(G$1,"00")),table1[],$A87,FALSE),"")</f>
        <v/>
      </c>
      <c r="H87" s="78" t="str">
        <f ca="1">IFERROR(VLOOKUP(CONCATENATE(TEXT($C$77,"00"),TEXT($C87,"00"),TEXT(H$1,"00")),table1[],$A87,FALSE),"")</f>
        <v/>
      </c>
      <c r="I87" s="117"/>
      <c r="J87" s="195" t="str">
        <f ca="1">IFERROR(VLOOKUP(CONCATENATE(TEXT($C$77,"00"),TEXT($C87,"00"),TEXT(J$1,"00")),table1[],$A87,FALSE),"")</f>
        <v/>
      </c>
      <c r="Q87" s="70">
        <v>25</v>
      </c>
      <c r="R87" s="78">
        <v>26</v>
      </c>
      <c r="S87" s="78">
        <v>27</v>
      </c>
      <c r="T87" s="78">
        <v>28</v>
      </c>
      <c r="U87" s="78">
        <v>29</v>
      </c>
      <c r="V87" s="117"/>
      <c r="W87" s="55"/>
    </row>
    <row r="88" spans="3:23" ht="15.75" thickBot="1" x14ac:dyDescent="0.3">
      <c r="C88" s="64"/>
      <c r="D88" s="102">
        <v>30</v>
      </c>
      <c r="E88" s="103">
        <v>31</v>
      </c>
      <c r="F88" s="188" t="s">
        <v>94</v>
      </c>
      <c r="G88" s="90" t="str">
        <f ca="1">IFERROR(VLOOKUP(CONCATENATE(TEXT($C$77,"00"),TEXT($C88,"00"),TEXT(G$1,"00")),table1[],$A88,FALSE),"")</f>
        <v/>
      </c>
      <c r="H88" s="90" t="str">
        <f ca="1">IFERROR(VLOOKUP(CONCATENATE(TEXT($C$77,"00"),TEXT($C88,"00"),TEXT(H$1,"00")),table1[],$A88,FALSE),"")</f>
        <v/>
      </c>
      <c r="I88" s="191"/>
      <c r="J88" s="196" t="str">
        <f ca="1">IFERROR(VLOOKUP(CONCATENATE(TEXT($C$77,"00"),TEXT($C88,"00"),TEXT(J$1,"00")),table1[],$A88,FALSE),"")</f>
        <v/>
      </c>
      <c r="Q88" s="102">
        <v>24</v>
      </c>
      <c r="R88" s="103">
        <v>25</v>
      </c>
      <c r="S88" s="103">
        <v>26</v>
      </c>
      <c r="T88" s="103">
        <v>27</v>
      </c>
      <c r="U88" s="103">
        <v>28</v>
      </c>
      <c r="V88" s="171">
        <v>29</v>
      </c>
      <c r="W88" s="93"/>
    </row>
    <row r="89" spans="3:23" ht="25.5" customHeight="1" x14ac:dyDescent="0.2">
      <c r="D89" s="33"/>
      <c r="E89" s="33"/>
      <c r="F89" s="33"/>
      <c r="G89" s="33"/>
      <c r="H89" s="33"/>
      <c r="I89" s="33"/>
      <c r="J89" s="33"/>
    </row>
    <row r="90" spans="3:23" ht="23.25" x14ac:dyDescent="0.35">
      <c r="D90" s="204"/>
      <c r="E90" s="205"/>
      <c r="F90" s="206"/>
      <c r="G90" s="206"/>
      <c r="H90" s="229"/>
      <c r="I90" s="229"/>
      <c r="J90" s="207"/>
    </row>
    <row r="91" spans="3:23" ht="18" x14ac:dyDescent="0.25">
      <c r="D91" s="220"/>
      <c r="E91" s="220"/>
      <c r="F91" s="208"/>
      <c r="G91" s="209"/>
      <c r="H91" s="210"/>
      <c r="I91" s="209"/>
      <c r="J91" s="211"/>
    </row>
    <row r="92" spans="3:23" ht="18" x14ac:dyDescent="0.2">
      <c r="D92" s="212"/>
      <c r="E92" s="212"/>
      <c r="F92" s="212"/>
      <c r="G92" s="212"/>
      <c r="H92" s="212"/>
      <c r="I92" s="212"/>
      <c r="J92" s="212"/>
    </row>
    <row r="93" spans="3:23" ht="18" x14ac:dyDescent="0.25">
      <c r="C93" s="64"/>
      <c r="D93" s="213"/>
      <c r="E93" s="213"/>
      <c r="F93" s="213"/>
      <c r="G93" s="214"/>
      <c r="H93" s="214"/>
      <c r="I93" s="214"/>
      <c r="J93" s="214"/>
    </row>
    <row r="94" spans="3:23" ht="15" x14ac:dyDescent="0.25">
      <c r="C94" s="64"/>
      <c r="D94" s="215"/>
      <c r="E94" s="215"/>
      <c r="F94" s="215"/>
      <c r="G94" s="216"/>
      <c r="H94" s="216"/>
      <c r="I94" s="216"/>
      <c r="J94" s="216"/>
    </row>
    <row r="95" spans="3:23" ht="18" x14ac:dyDescent="0.25">
      <c r="C95" s="64"/>
      <c r="D95" s="214"/>
      <c r="E95" s="214"/>
      <c r="F95" s="214"/>
      <c r="G95" s="214"/>
      <c r="H95" s="214"/>
      <c r="I95" s="214"/>
      <c r="J95" s="214"/>
    </row>
    <row r="96" spans="3:23" ht="20.25" customHeight="1" x14ac:dyDescent="0.25">
      <c r="C96" s="64"/>
      <c r="D96" s="216"/>
      <c r="E96" s="216"/>
      <c r="F96" s="216"/>
      <c r="G96" s="216"/>
      <c r="H96" s="216"/>
      <c r="I96" s="216"/>
      <c r="J96" s="216"/>
    </row>
    <row r="97" spans="3:10" ht="18" x14ac:dyDescent="0.25">
      <c r="C97" s="64"/>
      <c r="D97" s="214"/>
      <c r="E97" s="214"/>
      <c r="F97" s="214"/>
      <c r="G97" s="214"/>
      <c r="H97" s="214"/>
      <c r="I97" s="214"/>
      <c r="J97" s="214"/>
    </row>
    <row r="98" spans="3:10" ht="15" x14ac:dyDescent="0.25">
      <c r="C98" s="64"/>
      <c r="D98" s="216"/>
      <c r="E98" s="216"/>
      <c r="F98" s="216"/>
      <c r="G98" s="216"/>
      <c r="H98" s="216"/>
      <c r="I98" s="216"/>
      <c r="J98" s="216"/>
    </row>
    <row r="99" spans="3:10" ht="18" x14ac:dyDescent="0.25">
      <c r="C99" s="64"/>
      <c r="D99" s="214"/>
      <c r="E99" s="214"/>
      <c r="F99" s="214"/>
      <c r="G99" s="214"/>
      <c r="H99" s="214"/>
      <c r="I99" s="214"/>
      <c r="J99" s="214"/>
    </row>
    <row r="100" spans="3:10" ht="15" x14ac:dyDescent="0.25">
      <c r="C100" s="64"/>
      <c r="D100" s="216"/>
      <c r="E100" s="216"/>
      <c r="F100" s="216"/>
      <c r="G100" s="216"/>
      <c r="H100" s="216"/>
      <c r="I100" s="216"/>
      <c r="J100" s="216"/>
    </row>
    <row r="101" spans="3:10" ht="18" x14ac:dyDescent="0.25">
      <c r="C101" s="64"/>
      <c r="D101" s="214"/>
      <c r="E101" s="214"/>
      <c r="F101" s="214"/>
      <c r="G101" s="214"/>
      <c r="H101" s="214"/>
      <c r="I101" s="214"/>
      <c r="J101" s="214"/>
    </row>
    <row r="102" spans="3:10" ht="15" x14ac:dyDescent="0.25">
      <c r="C102" s="64"/>
      <c r="D102" s="216"/>
      <c r="E102" s="216"/>
      <c r="F102" s="217"/>
      <c r="G102" s="217"/>
      <c r="H102" s="217"/>
      <c r="I102" s="215"/>
      <c r="J102" s="215"/>
    </row>
    <row r="103" spans="3:10" ht="29.25" customHeight="1" x14ac:dyDescent="0.2">
      <c r="D103" s="206"/>
      <c r="E103" s="206"/>
      <c r="F103" s="206"/>
      <c r="G103" s="206"/>
      <c r="H103" s="206"/>
      <c r="I103" s="206"/>
      <c r="J103" s="206"/>
    </row>
    <row r="104" spans="3:10" ht="23.25" x14ac:dyDescent="0.35">
      <c r="D104" s="204"/>
      <c r="E104" s="205"/>
      <c r="F104" s="206"/>
      <c r="G104" s="206"/>
      <c r="H104" s="229"/>
      <c r="I104" s="229"/>
      <c r="J104" s="207"/>
    </row>
    <row r="105" spans="3:10" ht="18" x14ac:dyDescent="0.25">
      <c r="D105" s="220"/>
      <c r="E105" s="220"/>
      <c r="F105" s="208"/>
      <c r="G105" s="209"/>
      <c r="H105" s="210"/>
      <c r="I105" s="209"/>
      <c r="J105" s="211"/>
    </row>
    <row r="106" spans="3:10" ht="18" x14ac:dyDescent="0.2">
      <c r="D106" s="212"/>
      <c r="E106" s="212"/>
      <c r="F106" s="212"/>
      <c r="G106" s="212"/>
      <c r="H106" s="212"/>
      <c r="I106" s="212"/>
      <c r="J106" s="212"/>
    </row>
    <row r="107" spans="3:10" ht="18" x14ac:dyDescent="0.25">
      <c r="C107" s="64"/>
      <c r="D107" s="213"/>
      <c r="E107" s="213"/>
      <c r="F107" s="213"/>
      <c r="G107" s="213"/>
      <c r="H107" s="213"/>
      <c r="I107" s="214"/>
      <c r="J107" s="214"/>
    </row>
    <row r="108" spans="3:10" ht="15" x14ac:dyDescent="0.25">
      <c r="C108" s="64"/>
      <c r="D108" s="215"/>
      <c r="E108" s="215"/>
      <c r="F108" s="215"/>
      <c r="G108" s="215"/>
      <c r="H108" s="215"/>
      <c r="I108" s="217"/>
      <c r="J108" s="217"/>
    </row>
    <row r="109" spans="3:10" ht="18" x14ac:dyDescent="0.25">
      <c r="C109" s="64"/>
      <c r="D109" s="214"/>
      <c r="E109" s="214"/>
      <c r="F109" s="214"/>
      <c r="G109" s="214"/>
      <c r="H109" s="214"/>
      <c r="I109" s="214"/>
      <c r="J109" s="214"/>
    </row>
    <row r="110" spans="3:10" ht="15" x14ac:dyDescent="0.25">
      <c r="C110" s="64"/>
      <c r="D110" s="217"/>
      <c r="E110" s="217"/>
      <c r="F110" s="217"/>
      <c r="G110" s="217"/>
      <c r="H110" s="217"/>
      <c r="I110" s="217"/>
      <c r="J110" s="217"/>
    </row>
    <row r="111" spans="3:10" ht="18" x14ac:dyDescent="0.25">
      <c r="C111" s="64"/>
      <c r="D111" s="214"/>
      <c r="E111" s="214"/>
      <c r="F111" s="214"/>
      <c r="G111" s="214"/>
      <c r="H111" s="214"/>
      <c r="I111" s="214"/>
      <c r="J111" s="214"/>
    </row>
    <row r="112" spans="3:10" ht="15" x14ac:dyDescent="0.25">
      <c r="C112" s="64"/>
      <c r="D112" s="217"/>
      <c r="E112" s="217"/>
      <c r="F112" s="217"/>
      <c r="G112" s="217"/>
      <c r="H112" s="217"/>
      <c r="I112" s="217"/>
      <c r="J112" s="217"/>
    </row>
    <row r="113" spans="3:10" ht="18" x14ac:dyDescent="0.25">
      <c r="C113" s="64"/>
      <c r="D113" s="214"/>
      <c r="E113" s="214"/>
      <c r="F113" s="214"/>
      <c r="G113" s="214"/>
      <c r="H113" s="214"/>
      <c r="I113" s="214"/>
      <c r="J113" s="214"/>
    </row>
    <row r="114" spans="3:10" ht="15" x14ac:dyDescent="0.25">
      <c r="C114" s="64"/>
      <c r="D114" s="217"/>
      <c r="E114" s="217"/>
      <c r="F114" s="217"/>
      <c r="G114" s="217"/>
      <c r="H114" s="217"/>
      <c r="I114" s="217"/>
      <c r="J114" s="217"/>
    </row>
    <row r="115" spans="3:10" ht="18" x14ac:dyDescent="0.25">
      <c r="C115" s="64"/>
      <c r="D115" s="214"/>
      <c r="E115" s="214"/>
      <c r="F115" s="214"/>
      <c r="G115" s="214"/>
      <c r="H115" s="214"/>
      <c r="I115" s="214"/>
      <c r="J115" s="213"/>
    </row>
    <row r="116" spans="3:10" ht="15" x14ac:dyDescent="0.25">
      <c r="C116" s="64"/>
      <c r="D116" s="217"/>
      <c r="E116" s="217"/>
      <c r="F116" s="217"/>
      <c r="G116" s="217"/>
      <c r="H116" s="217"/>
      <c r="I116" s="216"/>
      <c r="J116" s="217"/>
    </row>
    <row r="117" spans="3:10" ht="25.5" customHeight="1" x14ac:dyDescent="0.2">
      <c r="D117" s="206"/>
      <c r="E117" s="206"/>
      <c r="F117" s="206"/>
      <c r="G117" s="206"/>
      <c r="H117" s="206"/>
      <c r="I117" s="206"/>
      <c r="J117" s="206"/>
    </row>
    <row r="118" spans="3:10" ht="23.25" x14ac:dyDescent="0.35">
      <c r="D118" s="204"/>
      <c r="E118" s="205"/>
      <c r="F118" s="206"/>
      <c r="G118" s="206"/>
      <c r="H118" s="229"/>
      <c r="I118" s="229"/>
      <c r="J118" s="207"/>
    </row>
    <row r="119" spans="3:10" ht="18" x14ac:dyDescent="0.25">
      <c r="D119" s="220"/>
      <c r="E119" s="220"/>
      <c r="F119" s="208"/>
      <c r="G119" s="209"/>
      <c r="H119" s="210"/>
      <c r="I119" s="209"/>
      <c r="J119" s="211"/>
    </row>
    <row r="120" spans="3:10" ht="18" x14ac:dyDescent="0.2">
      <c r="D120" s="212"/>
      <c r="E120" s="212"/>
      <c r="F120" s="212"/>
      <c r="G120" s="212"/>
      <c r="H120" s="212"/>
      <c r="I120" s="212"/>
      <c r="J120" s="212"/>
    </row>
    <row r="121" spans="3:10" ht="18" x14ac:dyDescent="0.25">
      <c r="C121" s="64"/>
      <c r="D121" s="213"/>
      <c r="E121" s="213"/>
      <c r="F121" s="213"/>
      <c r="G121" s="213"/>
      <c r="H121" s="213"/>
      <c r="I121" s="213"/>
      <c r="J121" s="214"/>
    </row>
    <row r="122" spans="3:10" ht="15" x14ac:dyDescent="0.25">
      <c r="C122" s="64"/>
      <c r="D122" s="215"/>
      <c r="E122" s="215"/>
      <c r="F122" s="215"/>
      <c r="G122" s="215"/>
      <c r="H122" s="215"/>
      <c r="I122" s="215"/>
      <c r="J122" s="216"/>
    </row>
    <row r="123" spans="3:10" ht="18" x14ac:dyDescent="0.25">
      <c r="C123" s="64"/>
      <c r="D123" s="214"/>
      <c r="E123" s="214"/>
      <c r="F123" s="214"/>
      <c r="G123" s="214"/>
      <c r="H123" s="214"/>
      <c r="I123" s="214"/>
      <c r="J123" s="214"/>
    </row>
    <row r="124" spans="3:10" ht="15" x14ac:dyDescent="0.25">
      <c r="C124" s="64"/>
      <c r="D124" s="216"/>
      <c r="E124" s="216"/>
      <c r="F124" s="216"/>
      <c r="G124" s="216"/>
      <c r="H124" s="216"/>
      <c r="I124" s="216"/>
      <c r="J124" s="216"/>
    </row>
    <row r="125" spans="3:10" ht="18" x14ac:dyDescent="0.25">
      <c r="C125" s="64"/>
      <c r="D125" s="214"/>
      <c r="E125" s="214"/>
      <c r="F125" s="214"/>
      <c r="G125" s="214"/>
      <c r="H125" s="214"/>
      <c r="I125" s="214"/>
      <c r="J125" s="214"/>
    </row>
    <row r="126" spans="3:10" ht="15" x14ac:dyDescent="0.25">
      <c r="C126" s="64"/>
      <c r="D126" s="216"/>
      <c r="E126" s="216"/>
      <c r="F126" s="216"/>
      <c r="G126" s="216"/>
      <c r="H126" s="216"/>
      <c r="I126" s="216"/>
      <c r="J126" s="216"/>
    </row>
    <row r="127" spans="3:10" ht="18" x14ac:dyDescent="0.25">
      <c r="C127" s="64"/>
      <c r="D127" s="214"/>
      <c r="E127" s="214"/>
      <c r="F127" s="214"/>
      <c r="G127" s="214"/>
      <c r="H127" s="214"/>
      <c r="I127" s="214"/>
      <c r="J127" s="214"/>
    </row>
    <row r="128" spans="3:10" ht="15" x14ac:dyDescent="0.25">
      <c r="C128" s="64"/>
      <c r="D128" s="216"/>
      <c r="E128" s="216"/>
      <c r="F128" s="216"/>
      <c r="G128" s="216"/>
      <c r="H128" s="216"/>
      <c r="I128" s="216"/>
      <c r="J128" s="216"/>
    </row>
    <row r="129" spans="3:10" ht="18" x14ac:dyDescent="0.25">
      <c r="C129" s="64"/>
      <c r="D129" s="214"/>
      <c r="E129" s="214"/>
      <c r="F129" s="214"/>
      <c r="G129" s="214"/>
      <c r="H129" s="214"/>
      <c r="I129" s="214"/>
      <c r="J129" s="214"/>
    </row>
    <row r="130" spans="3:10" ht="15" x14ac:dyDescent="0.25">
      <c r="C130" s="64"/>
      <c r="D130" s="216"/>
      <c r="E130" s="216"/>
      <c r="F130" s="216"/>
      <c r="G130" s="216"/>
      <c r="H130" s="216"/>
      <c r="I130" s="216"/>
      <c r="J130" s="216"/>
    </row>
    <row r="131" spans="3:10" ht="18" x14ac:dyDescent="0.25">
      <c r="C131" s="64"/>
      <c r="D131" s="214"/>
      <c r="E131" s="213"/>
      <c r="F131" s="213"/>
      <c r="G131" s="213"/>
      <c r="H131" s="213"/>
      <c r="I131" s="213"/>
      <c r="J131" s="213"/>
    </row>
    <row r="132" spans="3:10" ht="15" x14ac:dyDescent="0.25">
      <c r="C132" s="64"/>
      <c r="D132" s="217"/>
      <c r="E132" s="215"/>
      <c r="F132" s="215"/>
      <c r="G132" s="215"/>
      <c r="H132" s="215"/>
      <c r="I132" s="215"/>
      <c r="J132" s="215"/>
    </row>
    <row r="133" spans="3:10" ht="29.25" customHeight="1" x14ac:dyDescent="0.2">
      <c r="D133" s="206"/>
      <c r="E133" s="206"/>
      <c r="F133" s="206"/>
      <c r="G133" s="206"/>
      <c r="H133" s="206"/>
      <c r="I133" s="206"/>
      <c r="J133" s="206"/>
    </row>
    <row r="134" spans="3:10" ht="23.25" x14ac:dyDescent="0.35">
      <c r="D134" s="204"/>
      <c r="E134" s="205"/>
      <c r="F134" s="206"/>
      <c r="G134" s="206"/>
      <c r="H134" s="229"/>
      <c r="I134" s="229"/>
      <c r="J134" s="207"/>
    </row>
    <row r="135" spans="3:10" ht="18" x14ac:dyDescent="0.25">
      <c r="D135" s="220"/>
      <c r="E135" s="220"/>
      <c r="F135" s="208"/>
      <c r="G135" s="209"/>
      <c r="H135" s="210"/>
      <c r="I135" s="209"/>
      <c r="J135" s="211"/>
    </row>
    <row r="136" spans="3:10" ht="18" x14ac:dyDescent="0.2">
      <c r="D136" s="212"/>
      <c r="E136" s="212"/>
      <c r="F136" s="212"/>
      <c r="G136" s="212"/>
      <c r="H136" s="212"/>
      <c r="I136" s="212"/>
      <c r="J136" s="212"/>
    </row>
    <row r="137" spans="3:10" ht="18" x14ac:dyDescent="0.25">
      <c r="C137" s="64"/>
      <c r="D137" s="213"/>
      <c r="E137" s="214"/>
      <c r="F137" s="214"/>
      <c r="G137" s="214"/>
      <c r="H137" s="214"/>
      <c r="I137" s="214"/>
      <c r="J137" s="214"/>
    </row>
    <row r="138" spans="3:10" ht="15" x14ac:dyDescent="0.25">
      <c r="C138" s="64"/>
      <c r="D138" s="215"/>
      <c r="E138" s="217"/>
      <c r="F138" s="217"/>
      <c r="G138" s="217"/>
      <c r="H138" s="217"/>
      <c r="I138" s="217"/>
      <c r="J138" s="217"/>
    </row>
    <row r="139" spans="3:10" ht="18" x14ac:dyDescent="0.25">
      <c r="C139" s="64"/>
      <c r="D139" s="214"/>
      <c r="E139" s="214"/>
      <c r="F139" s="214"/>
      <c r="G139" s="214"/>
      <c r="H139" s="214"/>
      <c r="I139" s="214"/>
      <c r="J139" s="214"/>
    </row>
    <row r="140" spans="3:10" ht="15" x14ac:dyDescent="0.25">
      <c r="C140" s="64"/>
      <c r="D140" s="217"/>
      <c r="E140" s="217"/>
      <c r="F140" s="217"/>
      <c r="G140" s="217"/>
      <c r="H140" s="217"/>
      <c r="I140" s="217"/>
      <c r="J140" s="217"/>
    </row>
    <row r="141" spans="3:10" ht="18" x14ac:dyDescent="0.25">
      <c r="C141" s="64"/>
      <c r="D141" s="214"/>
      <c r="E141" s="214"/>
      <c r="F141" s="214"/>
      <c r="G141" s="214"/>
      <c r="H141" s="214"/>
      <c r="I141" s="214"/>
      <c r="J141" s="214"/>
    </row>
    <row r="142" spans="3:10" ht="15" x14ac:dyDescent="0.25">
      <c r="C142" s="64"/>
      <c r="D142" s="217"/>
      <c r="E142" s="217"/>
      <c r="F142" s="217"/>
      <c r="G142" s="217"/>
      <c r="H142" s="217"/>
      <c r="I142" s="217"/>
      <c r="J142" s="217"/>
    </row>
    <row r="143" spans="3:10" ht="18" x14ac:dyDescent="0.25">
      <c r="C143" s="64"/>
      <c r="D143" s="214"/>
      <c r="E143" s="214"/>
      <c r="F143" s="214"/>
      <c r="G143" s="214"/>
      <c r="H143" s="214"/>
      <c r="I143" s="214"/>
      <c r="J143" s="214"/>
    </row>
    <row r="144" spans="3:10" ht="15" x14ac:dyDescent="0.25">
      <c r="C144" s="64"/>
      <c r="D144" s="217"/>
      <c r="E144" s="217"/>
      <c r="F144" s="217"/>
      <c r="G144" s="217"/>
      <c r="H144" s="217"/>
      <c r="I144" s="217"/>
      <c r="J144" s="217"/>
    </row>
    <row r="145" spans="3:10" ht="18" x14ac:dyDescent="0.25">
      <c r="C145" s="64"/>
      <c r="D145" s="214"/>
      <c r="E145" s="214"/>
      <c r="F145" s="213"/>
      <c r="G145" s="213"/>
      <c r="H145" s="213"/>
      <c r="I145" s="213"/>
      <c r="J145" s="213"/>
    </row>
    <row r="146" spans="3:10" ht="15" x14ac:dyDescent="0.25">
      <c r="C146" s="64"/>
      <c r="D146" s="217"/>
      <c r="E146" s="217"/>
      <c r="F146" s="215"/>
      <c r="G146" s="215"/>
      <c r="H146" s="215"/>
      <c r="I146" s="215"/>
      <c r="J146" s="215"/>
    </row>
    <row r="147" spans="3:10" ht="27.75" customHeight="1" x14ac:dyDescent="0.2">
      <c r="D147" s="206"/>
      <c r="E147" s="206"/>
      <c r="F147" s="206"/>
      <c r="G147" s="206"/>
      <c r="H147" s="206"/>
      <c r="I147" s="206"/>
      <c r="J147" s="206"/>
    </row>
    <row r="148" spans="3:10" ht="23.25" x14ac:dyDescent="0.35">
      <c r="D148" s="204"/>
      <c r="E148" s="205"/>
      <c r="F148" s="206"/>
      <c r="G148" s="206"/>
      <c r="H148" s="229"/>
      <c r="I148" s="229"/>
      <c r="J148" s="207"/>
    </row>
    <row r="149" spans="3:10" ht="18" x14ac:dyDescent="0.25">
      <c r="D149" s="220"/>
      <c r="E149" s="220"/>
      <c r="F149" s="208"/>
      <c r="G149" s="209"/>
      <c r="H149" s="210"/>
      <c r="I149" s="209"/>
      <c r="J149" s="211"/>
    </row>
    <row r="150" spans="3:10" ht="18" x14ac:dyDescent="0.2">
      <c r="D150" s="212"/>
      <c r="E150" s="212"/>
      <c r="F150" s="212"/>
      <c r="G150" s="212"/>
      <c r="H150" s="212"/>
      <c r="I150" s="212"/>
      <c r="J150" s="212"/>
    </row>
    <row r="151" spans="3:10" ht="18" x14ac:dyDescent="0.25">
      <c r="C151" s="64"/>
      <c r="D151" s="213"/>
      <c r="E151" s="213"/>
      <c r="F151" s="214"/>
      <c r="G151" s="214"/>
      <c r="H151" s="214"/>
      <c r="I151" s="214"/>
      <c r="J151" s="214"/>
    </row>
    <row r="152" spans="3:10" ht="15" x14ac:dyDescent="0.25">
      <c r="C152" s="64"/>
      <c r="D152" s="215"/>
      <c r="E152" s="215"/>
      <c r="F152" s="217"/>
      <c r="G152" s="216"/>
      <c r="H152" s="216"/>
      <c r="I152" s="216"/>
      <c r="J152" s="216"/>
    </row>
    <row r="153" spans="3:10" ht="18" x14ac:dyDescent="0.25">
      <c r="C153" s="64"/>
      <c r="D153" s="214"/>
      <c r="E153" s="214"/>
      <c r="F153" s="214"/>
      <c r="G153" s="214"/>
      <c r="H153" s="214"/>
      <c r="I153" s="214"/>
      <c r="J153" s="214"/>
    </row>
    <row r="154" spans="3:10" ht="15" x14ac:dyDescent="0.25">
      <c r="C154" s="64"/>
      <c r="D154" s="216"/>
      <c r="E154" s="216"/>
      <c r="F154" s="216"/>
      <c r="G154" s="216"/>
      <c r="H154" s="216"/>
      <c r="I154" s="216"/>
      <c r="J154" s="216"/>
    </row>
    <row r="155" spans="3:10" ht="18" x14ac:dyDescent="0.25">
      <c r="C155" s="64"/>
      <c r="D155" s="214"/>
      <c r="E155" s="214"/>
      <c r="F155" s="214"/>
      <c r="G155" s="214"/>
      <c r="H155" s="214"/>
      <c r="I155" s="214"/>
      <c r="J155" s="214"/>
    </row>
    <row r="156" spans="3:10" ht="15" x14ac:dyDescent="0.25">
      <c r="C156" s="64"/>
      <c r="D156" s="216"/>
      <c r="E156" s="216"/>
      <c r="F156" s="216"/>
      <c r="G156" s="216"/>
      <c r="H156" s="216"/>
      <c r="I156" s="216"/>
      <c r="J156" s="216"/>
    </row>
    <row r="157" spans="3:10" ht="18" x14ac:dyDescent="0.25">
      <c r="C157" s="64"/>
      <c r="D157" s="214"/>
      <c r="E157" s="214"/>
      <c r="F157" s="214"/>
      <c r="G157" s="214"/>
      <c r="H157" s="214"/>
      <c r="I157" s="214"/>
      <c r="J157" s="214"/>
    </row>
    <row r="158" spans="3:10" ht="15" x14ac:dyDescent="0.25">
      <c r="C158" s="64"/>
      <c r="D158" s="216"/>
      <c r="E158" s="216"/>
      <c r="F158" s="216"/>
      <c r="G158" s="216"/>
      <c r="H158" s="216"/>
      <c r="I158" s="216"/>
      <c r="J158" s="216"/>
    </row>
    <row r="159" spans="3:10" ht="18" x14ac:dyDescent="0.25">
      <c r="C159" s="64"/>
      <c r="D159" s="214"/>
      <c r="E159" s="214"/>
      <c r="F159" s="214"/>
      <c r="G159" s="214"/>
      <c r="H159" s="213"/>
      <c r="I159" s="213"/>
      <c r="J159" s="213"/>
    </row>
    <row r="160" spans="3:10" ht="15" x14ac:dyDescent="0.25">
      <c r="C160" s="64"/>
      <c r="D160" s="216"/>
      <c r="E160" s="216"/>
      <c r="F160" s="216"/>
      <c r="G160" s="216"/>
      <c r="H160" s="215"/>
      <c r="I160" s="215"/>
      <c r="J160" s="215"/>
    </row>
    <row r="161" spans="3:10" ht="30" customHeight="1" x14ac:dyDescent="0.2">
      <c r="D161" s="206"/>
      <c r="E161" s="206"/>
      <c r="F161" s="206"/>
      <c r="G161" s="206"/>
      <c r="H161" s="206"/>
      <c r="I161" s="206"/>
      <c r="J161" s="206"/>
    </row>
    <row r="162" spans="3:10" ht="23.25" x14ac:dyDescent="0.35">
      <c r="D162" s="204"/>
      <c r="E162" s="205"/>
      <c r="F162" s="206"/>
      <c r="G162" s="206"/>
      <c r="H162" s="229"/>
      <c r="I162" s="229"/>
      <c r="J162" s="207"/>
    </row>
    <row r="163" spans="3:10" ht="18" x14ac:dyDescent="0.25">
      <c r="D163" s="220"/>
      <c r="E163" s="220"/>
      <c r="F163" s="208"/>
      <c r="G163" s="209"/>
      <c r="H163" s="210"/>
      <c r="I163" s="209"/>
      <c r="J163" s="211"/>
    </row>
    <row r="164" spans="3:10" ht="18" x14ac:dyDescent="0.2">
      <c r="D164" s="212"/>
      <c r="E164" s="212"/>
      <c r="F164" s="212"/>
      <c r="G164" s="212"/>
      <c r="H164" s="212"/>
      <c r="I164" s="212"/>
      <c r="J164" s="212"/>
    </row>
    <row r="165" spans="3:10" ht="18" x14ac:dyDescent="0.25">
      <c r="C165" s="64"/>
      <c r="D165" s="213"/>
      <c r="E165" s="213"/>
      <c r="F165" s="213"/>
      <c r="G165" s="213"/>
      <c r="H165" s="214"/>
      <c r="I165" s="214"/>
      <c r="J165" s="214"/>
    </row>
    <row r="166" spans="3:10" ht="15" x14ac:dyDescent="0.25">
      <c r="C166" s="64"/>
      <c r="D166" s="215"/>
      <c r="E166" s="215"/>
      <c r="F166" s="215"/>
      <c r="G166" s="215"/>
      <c r="H166" s="216"/>
      <c r="I166" s="217"/>
      <c r="J166" s="217"/>
    </row>
    <row r="167" spans="3:10" ht="18" x14ac:dyDescent="0.25">
      <c r="C167" s="64"/>
      <c r="D167" s="214"/>
      <c r="E167" s="214"/>
      <c r="F167" s="214"/>
      <c r="G167" s="214"/>
      <c r="H167" s="214"/>
      <c r="I167" s="214"/>
      <c r="J167" s="214"/>
    </row>
    <row r="168" spans="3:10" ht="15" x14ac:dyDescent="0.25">
      <c r="C168" s="64"/>
      <c r="D168" s="217"/>
      <c r="E168" s="217"/>
      <c r="F168" s="217"/>
      <c r="G168" s="217"/>
      <c r="H168" s="217"/>
      <c r="I168" s="217"/>
      <c r="J168" s="217"/>
    </row>
    <row r="169" spans="3:10" ht="18" x14ac:dyDescent="0.25">
      <c r="C169" s="64"/>
      <c r="D169" s="214"/>
      <c r="E169" s="214"/>
      <c r="F169" s="214"/>
      <c r="G169" s="214"/>
      <c r="H169" s="214"/>
      <c r="I169" s="214"/>
      <c r="J169" s="214"/>
    </row>
    <row r="170" spans="3:10" ht="15" x14ac:dyDescent="0.25">
      <c r="C170" s="64"/>
      <c r="D170" s="217"/>
      <c r="E170" s="217"/>
      <c r="F170" s="217"/>
      <c r="G170" s="217"/>
      <c r="H170" s="217"/>
      <c r="I170" s="217"/>
      <c r="J170" s="217"/>
    </row>
    <row r="171" spans="3:10" ht="18" x14ac:dyDescent="0.25">
      <c r="C171" s="64"/>
      <c r="D171" s="214"/>
      <c r="E171" s="214"/>
      <c r="F171" s="214"/>
      <c r="G171" s="214"/>
      <c r="H171" s="214"/>
      <c r="I171" s="214"/>
      <c r="J171" s="214"/>
    </row>
    <row r="172" spans="3:10" ht="15" x14ac:dyDescent="0.25">
      <c r="C172" s="64"/>
      <c r="D172" s="217"/>
      <c r="E172" s="217"/>
      <c r="F172" s="217"/>
      <c r="G172" s="217"/>
      <c r="H172" s="217"/>
      <c r="I172" s="217"/>
      <c r="J172" s="217"/>
    </row>
    <row r="173" spans="3:10" ht="18" x14ac:dyDescent="0.25">
      <c r="C173" s="64"/>
      <c r="D173" s="214"/>
      <c r="E173" s="214"/>
      <c r="F173" s="214"/>
      <c r="G173" s="214"/>
      <c r="H173" s="214"/>
      <c r="I173" s="214"/>
      <c r="J173" s="213"/>
    </row>
    <row r="174" spans="3:10" ht="15" x14ac:dyDescent="0.25">
      <c r="C174" s="64"/>
      <c r="D174" s="217"/>
      <c r="E174" s="217"/>
      <c r="F174" s="217"/>
      <c r="G174" s="217"/>
      <c r="H174" s="217"/>
      <c r="I174" s="217"/>
      <c r="J174" s="215"/>
    </row>
    <row r="175" spans="3:10" x14ac:dyDescent="0.2"/>
    <row r="176" spans="3:10" x14ac:dyDescent="0.2"/>
    <row r="177" x14ac:dyDescent="0.2"/>
    <row r="178" x14ac:dyDescent="0.2"/>
    <row r="179" x14ac:dyDescent="0.2"/>
    <row r="180" x14ac:dyDescent="0.2"/>
    <row r="181" x14ac:dyDescent="0.2"/>
    <row r="182" x14ac:dyDescent="0.2"/>
    <row r="183" x14ac:dyDescent="0.2"/>
    <row r="184" x14ac:dyDescent="0.2"/>
    <row r="185" x14ac:dyDescent="0.2"/>
    <row r="186" x14ac:dyDescent="0.2"/>
    <row r="187" x14ac:dyDescent="0.2"/>
    <row r="188" x14ac:dyDescent="0.2"/>
    <row r="189" x14ac:dyDescent="0.2"/>
    <row r="190" x14ac:dyDescent="0.2"/>
    <row r="191" x14ac:dyDescent="0.2"/>
    <row r="192" x14ac:dyDescent="0.2"/>
    <row r="193" x14ac:dyDescent="0.2"/>
    <row r="194" x14ac:dyDescent="0.2"/>
    <row r="195" x14ac:dyDescent="0.2"/>
    <row r="196" x14ac:dyDescent="0.2"/>
    <row r="197" x14ac:dyDescent="0.2"/>
    <row r="198" x14ac:dyDescent="0.2"/>
    <row r="199" x14ac:dyDescent="0.2"/>
    <row r="200" x14ac:dyDescent="0.2"/>
    <row r="201" x14ac:dyDescent="0.2"/>
    <row r="202" x14ac:dyDescent="0.2"/>
    <row r="203" x14ac:dyDescent="0.2"/>
    <row r="204" x14ac:dyDescent="0.2"/>
    <row r="205" x14ac:dyDescent="0.2"/>
    <row r="206" x14ac:dyDescent="0.2"/>
    <row r="207" x14ac:dyDescent="0.2"/>
    <row r="208" x14ac:dyDescent="0.2"/>
    <row r="209" x14ac:dyDescent="0.2"/>
    <row r="210" x14ac:dyDescent="0.2"/>
    <row r="211" x14ac:dyDescent="0.2"/>
    <row r="212" x14ac:dyDescent="0.2"/>
    <row r="213" x14ac:dyDescent="0.2"/>
    <row r="214" x14ac:dyDescent="0.2"/>
    <row r="215" x14ac:dyDescent="0.2"/>
    <row r="216" x14ac:dyDescent="0.2"/>
    <row r="217" x14ac:dyDescent="0.2"/>
    <row r="218" x14ac:dyDescent="0.2"/>
    <row r="219" x14ac:dyDescent="0.2"/>
    <row r="220" x14ac:dyDescent="0.2"/>
    <row r="221" x14ac:dyDescent="0.2"/>
    <row r="222" x14ac:dyDescent="0.2"/>
    <row r="223" x14ac:dyDescent="0.2"/>
    <row r="224" x14ac:dyDescent="0.2"/>
    <row r="225" x14ac:dyDescent="0.2"/>
    <row r="226" x14ac:dyDescent="0.2"/>
    <row r="227" x14ac:dyDescent="0.2"/>
    <row r="228" x14ac:dyDescent="0.2"/>
    <row r="229" x14ac:dyDescent="0.2"/>
    <row r="230" x14ac:dyDescent="0.2"/>
    <row r="231" x14ac:dyDescent="0.2"/>
    <row r="232" x14ac:dyDescent="0.2"/>
    <row r="233" x14ac:dyDescent="0.2"/>
    <row r="234" x14ac:dyDescent="0.2"/>
    <row r="235" x14ac:dyDescent="0.2"/>
    <row r="236" x14ac:dyDescent="0.2"/>
    <row r="237" x14ac:dyDescent="0.2"/>
    <row r="238" x14ac:dyDescent="0.2"/>
    <row r="239" x14ac:dyDescent="0.2"/>
    <row r="240" x14ac:dyDescent="0.2"/>
    <row r="241" x14ac:dyDescent="0.2"/>
    <row r="242" x14ac:dyDescent="0.2"/>
    <row r="243" x14ac:dyDescent="0.2"/>
    <row r="244" x14ac:dyDescent="0.2"/>
    <row r="245" x14ac:dyDescent="0.2"/>
    <row r="246" x14ac:dyDescent="0.2"/>
    <row r="247" x14ac:dyDescent="0.2"/>
    <row r="248" x14ac:dyDescent="0.2"/>
    <row r="249" x14ac:dyDescent="0.2"/>
    <row r="250" x14ac:dyDescent="0.2"/>
    <row r="251" x14ac:dyDescent="0.2"/>
    <row r="252" x14ac:dyDescent="0.2"/>
    <row r="253" x14ac:dyDescent="0.2"/>
    <row r="254" x14ac:dyDescent="0.2"/>
    <row r="255" x14ac:dyDescent="0.2"/>
    <row r="256" x14ac:dyDescent="0.2"/>
    <row r="257" x14ac:dyDescent="0.2"/>
    <row r="258" x14ac:dyDescent="0.2"/>
    <row r="259" x14ac:dyDescent="0.2"/>
    <row r="260" x14ac:dyDescent="0.2"/>
    <row r="261" x14ac:dyDescent="0.2"/>
    <row r="262" x14ac:dyDescent="0.2"/>
    <row r="263" x14ac:dyDescent="0.2"/>
    <row r="264" x14ac:dyDescent="0.2"/>
    <row r="265" x14ac:dyDescent="0.2"/>
    <row r="266" x14ac:dyDescent="0.2"/>
    <row r="267" x14ac:dyDescent="0.2"/>
  </sheetData>
  <mergeCells count="23">
    <mergeCell ref="D49:E49"/>
    <mergeCell ref="D2:E2"/>
    <mergeCell ref="F2:K2"/>
    <mergeCell ref="F3:J3"/>
    <mergeCell ref="H162:I162"/>
    <mergeCell ref="H4:I4"/>
    <mergeCell ref="H18:I18"/>
    <mergeCell ref="H32:I32"/>
    <mergeCell ref="H48:I48"/>
    <mergeCell ref="H76:I76"/>
    <mergeCell ref="H90:I90"/>
    <mergeCell ref="H104:I104"/>
    <mergeCell ref="H118:I118"/>
    <mergeCell ref="H134:I134"/>
    <mergeCell ref="H148:I148"/>
    <mergeCell ref="D135:E135"/>
    <mergeCell ref="D149:E149"/>
    <mergeCell ref="D163:E163"/>
    <mergeCell ref="D63:E63"/>
    <mergeCell ref="D77:E77"/>
    <mergeCell ref="D91:E91"/>
    <mergeCell ref="D105:E105"/>
    <mergeCell ref="D119:E119"/>
  </mergeCells>
  <phoneticPr fontId="1" type="noConversion"/>
  <conditionalFormatting sqref="G5 I5">
    <cfRule type="expression" dxfId="68" priority="353">
      <formula>ISEVEN(H5)</formula>
    </cfRule>
  </conditionalFormatting>
  <conditionalFormatting sqref="G19 I19">
    <cfRule type="expression" dxfId="67" priority="321">
      <formula>ISEVEN(H19)</formula>
    </cfRule>
  </conditionalFormatting>
  <conditionalFormatting sqref="G33 I33">
    <cfRule type="expression" dxfId="66" priority="310">
      <formula>ISEVEN(H33)</formula>
    </cfRule>
  </conditionalFormatting>
  <conditionalFormatting sqref="H5 J5 H19 J19 H33 J33">
    <cfRule type="expression" dxfId="65" priority="298" stopIfTrue="1">
      <formula>ISEVEN(H5)</formula>
    </cfRule>
  </conditionalFormatting>
  <conditionalFormatting sqref="G63 I63">
    <cfRule type="expression" dxfId="64" priority="287">
      <formula>ISEVEN(H63)</formula>
    </cfRule>
  </conditionalFormatting>
  <conditionalFormatting sqref="H63 J63">
    <cfRule type="expression" dxfId="63" priority="286" stopIfTrue="1">
      <formula>ISEVEN(H63)</formula>
    </cfRule>
  </conditionalFormatting>
  <conditionalFormatting sqref="G77 I77">
    <cfRule type="expression" dxfId="62" priority="275">
      <formula>ISEVEN(H77)</formula>
    </cfRule>
  </conditionalFormatting>
  <conditionalFormatting sqref="H77 J77">
    <cfRule type="expression" dxfId="61" priority="274" stopIfTrue="1">
      <formula>ISEVEN(H77)</formula>
    </cfRule>
  </conditionalFormatting>
  <conditionalFormatting sqref="G91 I91">
    <cfRule type="expression" dxfId="60" priority="263">
      <formula>ISEVEN(H91)</formula>
    </cfRule>
  </conditionalFormatting>
  <conditionalFormatting sqref="H91 J91">
    <cfRule type="expression" dxfId="59" priority="262" stopIfTrue="1">
      <formula>ISEVEN(H91)</formula>
    </cfRule>
  </conditionalFormatting>
  <conditionalFormatting sqref="G105 I105">
    <cfRule type="expression" dxfId="58" priority="251">
      <formula>ISEVEN(H105)</formula>
    </cfRule>
  </conditionalFormatting>
  <conditionalFormatting sqref="H105 J105">
    <cfRule type="expression" dxfId="57" priority="250" stopIfTrue="1">
      <formula>ISEVEN(H105)</formula>
    </cfRule>
  </conditionalFormatting>
  <conditionalFormatting sqref="G119 I119">
    <cfRule type="expression" dxfId="56" priority="239">
      <formula>ISEVEN(H119)</formula>
    </cfRule>
  </conditionalFormatting>
  <conditionalFormatting sqref="H119 J119">
    <cfRule type="expression" dxfId="55" priority="238" stopIfTrue="1">
      <formula>ISEVEN(H119)</formula>
    </cfRule>
  </conditionalFormatting>
  <conditionalFormatting sqref="G135 I135">
    <cfRule type="expression" dxfId="54" priority="227">
      <formula>ISEVEN(H135)</formula>
    </cfRule>
  </conditionalFormatting>
  <conditionalFormatting sqref="H135 J135">
    <cfRule type="expression" dxfId="53" priority="226" stopIfTrue="1">
      <formula>ISEVEN(H135)</formula>
    </cfRule>
  </conditionalFormatting>
  <conditionalFormatting sqref="H163 J163">
    <cfRule type="expression" dxfId="52" priority="202" stopIfTrue="1">
      <formula>ISEVEN(H163)</formula>
    </cfRule>
  </conditionalFormatting>
  <conditionalFormatting sqref="G149 I149">
    <cfRule type="expression" dxfId="51" priority="215">
      <formula>ISEVEN(H149)</formula>
    </cfRule>
  </conditionalFormatting>
  <conditionalFormatting sqref="H149 J149">
    <cfRule type="expression" dxfId="50" priority="214" stopIfTrue="1">
      <formula>ISEVEN(H149)</formula>
    </cfRule>
  </conditionalFormatting>
  <conditionalFormatting sqref="G163 I163">
    <cfRule type="expression" dxfId="49" priority="203">
      <formula>ISEVEN(H163)</formula>
    </cfRule>
  </conditionalFormatting>
  <conditionalFormatting sqref="D1:J1 D2 F2 D3:J3 D15:J17 D14:F14 D6:J13 D4:D5 F4:J5 D18 F18:J18 D19:J21 D23:J23 D22:F22 D29:J29 D27:J27 D25:J25 H30:J30 J46 D38:G38 D45:J45 D43:J43 D41:J41 D34:J37 F33:J33 D47:J48 D64:J64 F63:J63 D75:J76 D61:J62 G88:J88 D81:J81 D80:E80 D87:J87 D85:J85 D83:J83 D78:J79 F77:J77 D89:J90 D97:J97 D95:J95 D94:F94 D101:J101 D99:J99 D92:J93 F91:J91 D103:J104 D113:J113 D108:H108 D115:J115 D111:J111 D109:J109 D106:J107 F105:J105 D117:J118 E132:J132 D122:I122 D120:J121 F119:J119 D131:J131 D129:J129 D127:J127 D125:J125 D123:J123 D133:J134 F146:J146 D145:J145 D143:J143 D141:J141 D139:J139 D138 D136:J137 F135:J135 D147:J148 H160:J160 D152:E152 D159:J159 D157:J157 D155:J155 D153:J153 D150:J151 F149:J149 D161:J162 D164:J165 F163:J163 J174 D166:G166 D173:J173 D171:J171 D169:J169 D167:J167 D175:J1048576 D31:J32 D39:J39 Q31:W32">
    <cfRule type="cellIs" dxfId="48" priority="36" operator="equal">
      <formula>$O$2</formula>
    </cfRule>
  </conditionalFormatting>
  <conditionalFormatting sqref="D33:E33">
    <cfRule type="cellIs" dxfId="47" priority="22" operator="equal">
      <formula>$O$2</formula>
    </cfRule>
  </conditionalFormatting>
  <conditionalFormatting sqref="D14:F14 D8:J8 D10:J10 D12:J12 D16:J16 D22:F22 H30:J30 D80:E80 G88:J88 D94:F94 D108:H108 D122:I122 E132:J132 D138 F146:J146 D152:E152 H160:J160 D166:G166 J174 J36">
    <cfRule type="expression" dxfId="46" priority="356">
      <formula>ISEVEN(#REF!)</formula>
    </cfRule>
  </conditionalFormatting>
  <conditionalFormatting sqref="D38:G38 J46">
    <cfRule type="expression" dxfId="45" priority="364">
      <formula>ISEVEN(#REF!)</formula>
    </cfRule>
  </conditionalFormatting>
  <conditionalFormatting sqref="D7:J7 D15:J15 D9:J9 D11:J11 D13:J13 D21:J21 D23:J23 D25:J25 D27:J27 D29:J29 D165:J165 D151:J151 D145:J145 D131:J131 D121:J121 D107:J107 D87:J87 D79:J79 D81:J81 D83:J83 D85:J85 D95:J95 D97:J97 D99:J99 D101:J101 D109:J109 D111:J111 D113:J113 D115:J115 D123:J123 D125:J125 D127:J127 D129:J129 D137:J137 D139:J139 D141:J141 D143:J143 D153:J153 D155:J155 D157:J157 D159:J159 D167:J167 D169:J169 D171:J171 D173:J173 J35 D93:J93">
    <cfRule type="expression" dxfId="44" priority="378">
      <formula>#REF!</formula>
    </cfRule>
  </conditionalFormatting>
  <conditionalFormatting sqref="D39:J39 D35:I35">
    <cfRule type="expression" dxfId="43" priority="426">
      <formula>#REF!</formula>
    </cfRule>
  </conditionalFormatting>
  <conditionalFormatting sqref="D36:I36">
    <cfRule type="expression" dxfId="42" priority="429">
      <formula>ISEVEN(#REF!)</formula>
    </cfRule>
  </conditionalFormatting>
  <conditionalFormatting sqref="D37:J37 D45:J45 D43:J43 D41:J41">
    <cfRule type="expression" dxfId="41" priority="529">
      <formula>#REF!</formula>
    </cfRule>
  </conditionalFormatting>
  <conditionalFormatting sqref="Q4:W4 Q11:W11 Q9:W9 Q8:S8 Q15:W15 Q13:W13 Q6:W7 S5:W5">
    <cfRule type="cellIs" dxfId="40" priority="14" operator="equal">
      <formula>$O$2</formula>
    </cfRule>
  </conditionalFormatting>
  <conditionalFormatting sqref="T5 V5">
    <cfRule type="expression" dxfId="39" priority="16">
      <formula>ISEVEN(U5)</formula>
    </cfRule>
  </conditionalFormatting>
  <conditionalFormatting sqref="U5 W5">
    <cfRule type="expression" dxfId="38" priority="15" stopIfTrue="1">
      <formula>ISEVEN(U5)</formula>
    </cfRule>
  </conditionalFormatting>
  <conditionalFormatting sqref="Q8:S8">
    <cfRule type="expression" dxfId="37" priority="19">
      <formula>ISEVEN(#REF!)</formula>
    </cfRule>
  </conditionalFormatting>
  <conditionalFormatting sqref="Q9:W9 Q11:W11 Q13:W13 Q15:W15 Q7:W7">
    <cfRule type="expression" dxfId="36" priority="20">
      <formula>#REF!</formula>
    </cfRule>
  </conditionalFormatting>
  <conditionalFormatting sqref="T19 V19">
    <cfRule type="expression" dxfId="35" priority="11">
      <formula>ISEVEN(U19)</formula>
    </cfRule>
  </conditionalFormatting>
  <conditionalFormatting sqref="U19 W19">
    <cfRule type="expression" dxfId="34" priority="10" stopIfTrue="1">
      <formula>ISEVEN(U19)</formula>
    </cfRule>
  </conditionalFormatting>
  <conditionalFormatting sqref="T33 V33">
    <cfRule type="expression" dxfId="33" priority="9">
      <formula>ISEVEN(U33)</formula>
    </cfRule>
  </conditionalFormatting>
  <conditionalFormatting sqref="U33 W33">
    <cfRule type="expression" dxfId="32" priority="8" stopIfTrue="1">
      <formula>ISEVEN(U33)</formula>
    </cfRule>
  </conditionalFormatting>
  <conditionalFormatting sqref="T49 V49">
    <cfRule type="expression" dxfId="31" priority="7">
      <formula>ISEVEN(U49)</formula>
    </cfRule>
  </conditionalFormatting>
  <conditionalFormatting sqref="U49 W49">
    <cfRule type="expression" dxfId="30" priority="6" stopIfTrue="1">
      <formula>ISEVEN(U49)</formula>
    </cfRule>
  </conditionalFormatting>
  <conditionalFormatting sqref="U77 W77">
    <cfRule type="expression" dxfId="29" priority="2" stopIfTrue="1">
      <formula>ISEVEN(U77)</formula>
    </cfRule>
  </conditionalFormatting>
  <conditionalFormatting sqref="T63 V63">
    <cfRule type="expression" dxfId="28" priority="5">
      <formula>ISEVEN(U63)</formula>
    </cfRule>
  </conditionalFormatting>
  <conditionalFormatting sqref="U63 W63">
    <cfRule type="expression" dxfId="27" priority="4" stopIfTrue="1">
      <formula>ISEVEN(U63)</formula>
    </cfRule>
  </conditionalFormatting>
  <conditionalFormatting sqref="T77 V77">
    <cfRule type="expression" dxfId="26" priority="3">
      <formula>ISEVEN(U77)</formula>
    </cfRule>
  </conditionalFormatting>
  <conditionalFormatting sqref="Q18:W18 Q27:W27 Q22:U22 Q29:W29 Q25:W25 Q23:W23 Q20:W21 S19:W19 R46:W46 Q36:V36 Q34:W35 S33:W33 Q45:W45 Q43:W43 Q41:W41 Q39:W39 Q37:W37 Q48:W48 S60:W60 Q59:W59 Q57:W57 Q55:W55 Q53:W53 Q52 Q50:W51 S49:W49 Q62:W62 U74:W74 Q66:R66 Q73:W73 Q71:W71 Q69:W69 Q67:W67 Q64:W65 S63:W63 Q76:W76 Q78:W79 S77:W77 W88 Q80:T80 Q87:W87 Q85:W85 Q83:W83 Q81:W81">
    <cfRule type="cellIs" dxfId="25" priority="1" operator="equal">
      <formula>$O$2</formula>
    </cfRule>
  </conditionalFormatting>
  <conditionalFormatting sqref="Q22:U22 Q36:V36 R46:W46 Q52 S60:W60 Q66:R66 U74:W74 Q80:T80 W88">
    <cfRule type="expression" dxfId="24" priority="12">
      <formula>ISEVEN(#REF!)</formula>
    </cfRule>
  </conditionalFormatting>
  <conditionalFormatting sqref="Q79:W79 Q65:W65 Q59:W59 Q45:W45 Q35:W35 Q21:W21 Q23:W23 Q25:W25 Q27:W27 Q29:W29 Q37:W37 Q39:W39 Q41:W41 Q43:W43 Q51:W51 Q53:W53 Q55:W55 Q57:W57 Q67:W67 Q69:W69 Q71:W71 Q73:W73 Q81:W81 Q83:W83 Q85:W85 Q87:W87">
    <cfRule type="expression" dxfId="23" priority="13">
      <formula>#REF!</formula>
    </cfRule>
  </conditionalFormatting>
  <dataValidations xWindow="1262" yWindow="306" count="2">
    <dataValidation type="whole" allowBlank="1" showInputMessage="1" showErrorMessage="1" errorTitle="عفوا" error="لم تكتب رقم صحيح بين 1318 و 1500" promptTitle="فضلا" prompt="اكتب السنة الهجرية بين 1318 و 1500" sqref="D18 E162 E32 E48 E62 E76 E90 E104 E118 E134 E148 R62 R4 R76 R18 R32 R48">
      <formula1>1318</formula1>
      <formula2>1500</formula2>
    </dataValidation>
    <dataValidation type="whole" allowBlank="1" showErrorMessage="1" errorTitle="عفوا" error="لم تكتب رقم صحيح بين 1318 و 1500" promptTitle="فضلا" prompt="اكتب السنة الهجرية بين 1318 و 1500" sqref="D4">
      <formula1>1318</formula1>
      <formula2>1500</formula2>
    </dataValidation>
  </dataValidation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167" fitToHeight="0" orientation="landscape" r:id="rId1"/>
  <rowBreaks count="11" manualBreakCount="11">
    <brk id="17" max="10" man="1"/>
    <brk id="31" max="10" man="1"/>
    <brk id="47" max="10" man="1"/>
    <brk id="61" max="10" man="1"/>
    <brk id="75" max="10" man="1"/>
    <brk id="89" max="10" man="1"/>
    <brk id="103" max="10" man="1"/>
    <brk id="117" max="10" man="1"/>
    <brk id="133" max="10" man="1"/>
    <brk id="147" max="10" man="1"/>
    <brk id="161" max="10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362"/>
  <sheetViews>
    <sheetView rightToLeft="1" zoomScale="160" zoomScaleNormal="160" workbookViewId="0">
      <selection activeCell="AG3" sqref="AG3"/>
    </sheetView>
  </sheetViews>
  <sheetFormatPr defaultRowHeight="14.25" x14ac:dyDescent="0.2"/>
  <cols>
    <col min="1" max="2" width="5" bestFit="1" customWidth="1"/>
    <col min="3" max="3" width="10" bestFit="1" customWidth="1"/>
    <col min="4" max="15" width="1.875" bestFit="1" customWidth="1"/>
    <col min="16" max="16" width="7" bestFit="1" customWidth="1"/>
    <col min="17" max="17" width="4.625" bestFit="1" customWidth="1"/>
    <col min="18" max="18" width="5.375" bestFit="1" customWidth="1"/>
    <col min="19" max="19" width="10" bestFit="1" customWidth="1"/>
    <col min="20" max="20" width="5.875" bestFit="1" customWidth="1"/>
    <col min="21" max="21" width="8" bestFit="1" customWidth="1"/>
    <col min="22" max="22" width="5.5" bestFit="1" customWidth="1"/>
    <col min="23" max="23" width="6.375" bestFit="1" customWidth="1"/>
    <col min="24" max="24" width="6" bestFit="1" customWidth="1"/>
    <col min="25" max="25" width="6.625" bestFit="1" customWidth="1"/>
    <col min="26" max="26" width="10" bestFit="1" customWidth="1"/>
    <col min="27" max="27" width="4.875" bestFit="1" customWidth="1"/>
    <col min="28" max="28" width="5.125" bestFit="1" customWidth="1"/>
    <col min="29" max="29" width="8" bestFit="1" customWidth="1"/>
    <col min="30" max="30" width="8" customWidth="1"/>
    <col min="31" max="31" width="4.875" customWidth="1"/>
    <col min="32" max="32" width="1.875" bestFit="1" customWidth="1"/>
    <col min="33" max="33" width="10" bestFit="1" customWidth="1"/>
    <col min="34" max="34" width="7.25" bestFit="1" customWidth="1"/>
    <col min="35" max="35" width="7.125" bestFit="1" customWidth="1"/>
    <col min="36" max="36" width="7.625" bestFit="1" customWidth="1"/>
    <col min="37" max="38" width="9.25" bestFit="1" customWidth="1"/>
    <col min="39" max="39" width="3.875" bestFit="1" customWidth="1"/>
    <col min="40" max="40" width="4.625" bestFit="1" customWidth="1"/>
    <col min="41" max="41" width="5.375" bestFit="1" customWidth="1"/>
    <col min="42" max="42" width="4.25" bestFit="1" customWidth="1"/>
    <col min="43" max="43" width="6.375" bestFit="1" customWidth="1"/>
    <col min="44" max="44" width="8.375" bestFit="1" customWidth="1"/>
  </cols>
  <sheetData>
    <row r="1" spans="1:44" x14ac:dyDescent="0.2">
      <c r="P1" s="1" t="s">
        <v>0</v>
      </c>
      <c r="Q1" t="s">
        <v>1</v>
      </c>
      <c r="R1" t="s">
        <v>2</v>
      </c>
      <c r="S1" t="s">
        <v>46</v>
      </c>
      <c r="T1" t="s">
        <v>43</v>
      </c>
      <c r="U1" t="s">
        <v>42</v>
      </c>
      <c r="V1" t="s">
        <v>3</v>
      </c>
      <c r="W1" t="s">
        <v>4</v>
      </c>
      <c r="X1" t="s">
        <v>5</v>
      </c>
      <c r="Y1" t="s">
        <v>6</v>
      </c>
      <c r="Z1" t="s">
        <v>47</v>
      </c>
      <c r="AA1" t="s">
        <v>27</v>
      </c>
      <c r="AB1" t="s">
        <v>44</v>
      </c>
      <c r="AC1" t="s">
        <v>45</v>
      </c>
      <c r="AD1" t="s">
        <v>70</v>
      </c>
      <c r="AG1">
        <v>1</v>
      </c>
      <c r="AH1">
        <v>2</v>
      </c>
      <c r="AI1">
        <v>3</v>
      </c>
      <c r="AJ1">
        <v>4</v>
      </c>
      <c r="AK1">
        <v>5</v>
      </c>
      <c r="AL1">
        <v>6</v>
      </c>
      <c r="AM1">
        <v>7</v>
      </c>
      <c r="AN1">
        <v>8</v>
      </c>
      <c r="AO1">
        <v>9</v>
      </c>
      <c r="AP1">
        <v>10</v>
      </c>
      <c r="AQ1">
        <v>11</v>
      </c>
      <c r="AR1">
        <v>12</v>
      </c>
    </row>
    <row r="2" spans="1:44" ht="15" thickBot="1" x14ac:dyDescent="0.25">
      <c r="A2">
        <f>التقويم!D4</f>
        <v>1443</v>
      </c>
      <c r="B2" s="2">
        <v>1318</v>
      </c>
      <c r="C2" s="3">
        <v>121</v>
      </c>
      <c r="D2">
        <v>0</v>
      </c>
      <c r="E2">
        <v>1</v>
      </c>
      <c r="F2">
        <v>0</v>
      </c>
      <c r="G2">
        <v>1</v>
      </c>
      <c r="H2">
        <v>0</v>
      </c>
      <c r="I2">
        <v>1</v>
      </c>
      <c r="J2">
        <v>1</v>
      </c>
      <c r="K2">
        <v>1</v>
      </c>
      <c r="L2">
        <v>0</v>
      </c>
      <c r="M2">
        <v>1</v>
      </c>
      <c r="N2">
        <v>0</v>
      </c>
      <c r="O2">
        <v>0</v>
      </c>
      <c r="P2" t="str">
        <f ca="1">IF(Q2&gt;0,CONCATENATE(TEXT(R2,"00"),TEXT(Y2,"00"),TEXT(W2,"00")),"")</f>
        <v>010102</v>
      </c>
      <c r="Q2">
        <f ca="1">OFFSET(D2,MATCH($A$2,$B$2:$B$184,0)-1,0,1,1)</f>
        <v>1</v>
      </c>
      <c r="R2">
        <f ca="1">IF(table1[[#This Row],[يوم هـ]]&gt;0,1,99)</f>
        <v>1</v>
      </c>
      <c r="S2" s="4">
        <f ca="1">IF(Q2=0,EDATE(VLOOKUP($A$2,$B$2:$C$184,2,FALSE),0)-1,EDATE(VLOOKUP($A$2,$B$2:$C$184,2,FALSE),0))</f>
        <v>44417</v>
      </c>
      <c r="T2" s="4" t="str">
        <f ca="1">TEXT(table1[[#This Row],[Tm]],"mmmm")</f>
        <v>أغسطس</v>
      </c>
      <c r="U2" s="4" t="str">
        <f ca="1">IF(TEXT(table1[[#This Row],[Tm]],"d")="1",TEXT(table1[[#This Row],[Tm]],"d -mmmm"),TEXT(table1[[#This Row],[Tm]],"d"))</f>
        <v>9</v>
      </c>
      <c r="V2" t="str">
        <f t="shared" ref="V2:V65" ca="1" si="0">IF(Q2&gt;0,TEXT(S2,"dddd"),"")</f>
        <v>الإثنين</v>
      </c>
      <c r="W2">
        <f ca="1">IF(Q2&gt;0,WEEKDAY(S2,17),"")</f>
        <v>2</v>
      </c>
      <c r="X2">
        <f ca="1">WEEKNUM(S2,1)</f>
        <v>33</v>
      </c>
      <c r="Y2">
        <f ca="1">IF(table1[[#This Row],[اليوم]]="الأحد",1,1)</f>
        <v>1</v>
      </c>
      <c r="Z2" s="5" t="str">
        <f ca="1">IF(Q2&gt;0,Q2 &amp; "/" &amp; R2 &amp; "/" &amp; $A$2,"")</f>
        <v>1/1/1443</v>
      </c>
      <c r="AA2" s="24">
        <f t="shared" ref="AA2:AA65" ca="1" si="1">INDEX($AH$14:$AH$18,MATCH(TEXT(S2,"mm/dd"),INDEX(TEXT($AG$14:$AG$18,"mm/dd"),,),1),)</f>
        <v>3</v>
      </c>
      <c r="AB2" s="24" t="str">
        <f ca="1">CONCATENATE(TEXT(table1[[#This Row],[شهر هـ]],"00"),(TEXT(table1[[#This Row],[يوم هـ]],"00")))</f>
        <v>0101</v>
      </c>
      <c r="AC2" s="24" t="str">
        <f ca="1">TEXT(table1[[#This Row],[Tm]],"m")</f>
        <v>8</v>
      </c>
      <c r="AD2" s="24">
        <f ca="1">IF(TODAY()=table1[[#This Row],[Tm]],1,0)</f>
        <v>0</v>
      </c>
      <c r="AE2" s="5"/>
      <c r="AG2" s="6" t="s">
        <v>7</v>
      </c>
      <c r="AH2" s="6" t="s">
        <v>8</v>
      </c>
      <c r="AI2" s="6" t="s">
        <v>9</v>
      </c>
      <c r="AJ2" s="6" t="s">
        <v>10</v>
      </c>
      <c r="AK2" s="6" t="s">
        <v>11</v>
      </c>
      <c r="AL2" s="6" t="s">
        <v>12</v>
      </c>
      <c r="AM2" s="6" t="s">
        <v>13</v>
      </c>
      <c r="AN2" s="6" t="s">
        <v>14</v>
      </c>
      <c r="AO2" s="6" t="s">
        <v>15</v>
      </c>
      <c r="AP2" s="6" t="s">
        <v>16</v>
      </c>
      <c r="AQ2" s="6" t="s">
        <v>17</v>
      </c>
      <c r="AR2" s="6" t="s">
        <v>18</v>
      </c>
    </row>
    <row r="3" spans="1:44" x14ac:dyDescent="0.2">
      <c r="B3">
        <v>1319</v>
      </c>
      <c r="C3" s="4">
        <v>475</v>
      </c>
      <c r="D3">
        <v>1</v>
      </c>
      <c r="E3">
        <v>0</v>
      </c>
      <c r="F3">
        <v>0</v>
      </c>
      <c r="G3">
        <v>1</v>
      </c>
      <c r="H3">
        <v>0</v>
      </c>
      <c r="I3">
        <v>1</v>
      </c>
      <c r="J3">
        <v>1</v>
      </c>
      <c r="K3">
        <v>1</v>
      </c>
      <c r="L3">
        <v>0</v>
      </c>
      <c r="M3">
        <v>1</v>
      </c>
      <c r="N3">
        <v>1</v>
      </c>
      <c r="O3">
        <v>0</v>
      </c>
      <c r="P3" t="str">
        <f t="shared" ref="P3:P66" ca="1" si="2">IF(Q3&gt;0,CONCATENATE(TEXT(R3,"00"),TEXT(Y3,"00"),TEXT(W3,"00")),"")</f>
        <v>010103</v>
      </c>
      <c r="Q3">
        <f ca="1">Q2+1</f>
        <v>2</v>
      </c>
      <c r="R3">
        <f ca="1">IF(table1[[#This Row],[يوم هـ]]&gt;0,1,99)</f>
        <v>1</v>
      </c>
      <c r="S3" s="4">
        <f t="shared" ref="S3:S66" ca="1" si="3">EDATE(S2,0)+IF(Q3&gt;0,(1),0)</f>
        <v>44418</v>
      </c>
      <c r="T3" s="4" t="str">
        <f ca="1">TEXT(table1[[#This Row],[Tm]],"mmmm")</f>
        <v>أغسطس</v>
      </c>
      <c r="U3" s="4" t="str">
        <f ca="1">IF(TEXT(table1[[#This Row],[Tm]],"d")="1",TEXT(table1[[#This Row],[Tm]],"d -mmmm"),TEXT(table1[[#This Row],[Tm]],"d"))</f>
        <v>10</v>
      </c>
      <c r="V3" t="str">
        <f t="shared" ca="1" si="0"/>
        <v>الثلاثاء</v>
      </c>
      <c r="W3">
        <f t="shared" ref="W3:W66" ca="1" si="4">IF(Q3&gt;0,WEEKDAY(S3,17),"")</f>
        <v>3</v>
      </c>
      <c r="X3">
        <f t="shared" ref="X3:X66" ca="1" si="5">WEEKNUM(S3,1)</f>
        <v>33</v>
      </c>
      <c r="Y3">
        <f ca="1">IF(table1[[#This Row],[اليوم]]="الأحد",Y2+1,Y2)</f>
        <v>1</v>
      </c>
      <c r="Z3" s="5" t="str">
        <f t="shared" ref="Z3:Z66" ca="1" si="6">IF(Q3&gt;0,Q3 &amp; "/" &amp; R3 &amp; "/" &amp; $A$2,"")</f>
        <v>2/1/1443</v>
      </c>
      <c r="AA3" s="24">
        <f t="shared" ca="1" si="1"/>
        <v>3</v>
      </c>
      <c r="AB3" s="24" t="str">
        <f ca="1">CONCATENATE(TEXT(table1[[#This Row],[شهر هـ]],"00"),(TEXT(table1[[#This Row],[يوم هـ]],"00")))</f>
        <v>0102</v>
      </c>
      <c r="AC3" s="24" t="str">
        <f ca="1">TEXT(table1[[#This Row],[Tm]],"m")</f>
        <v>8</v>
      </c>
      <c r="AD3" s="24">
        <f ca="1">IF(TODAY()=table1[[#This Row],[Tm]],1,0)</f>
        <v>0</v>
      </c>
      <c r="AE3" s="5"/>
      <c r="AF3" t="s">
        <v>19</v>
      </c>
      <c r="AG3" s="7">
        <f ca="1">IFERROR(INDEX(
IF($R$32=99,$Y$2:$Y$32,$Y$2:$Y$32),
MATCH(0,INDEX(
COUNTIF(AG$2:AG2,
IF($R$32=99,$Y$2:$Y$32,$Y$2:$Y$32)),),0)),"")</f>
        <v>1</v>
      </c>
      <c r="AH3" s="8">
        <f ca="1">IFERROR(INDEX(
IF($R$32=99,$Y$33:$Y$61,$Y$32:$Y$61),MATCH(0,INDEX(
COUNTIF(AH$2:AH2,
IF($R$32=99,$Y$33:$Y$61,$Y$32:$Y$61)),),0)),"")</f>
        <v>5</v>
      </c>
      <c r="AI3" s="8">
        <f ca="1">IFERROR(INDEX(
IF($R$62=99,$Y$63:$Y$91,$Y$62:$Y$91),MATCH(0,INDEX(
COUNTIF(AI$2:AI2,
IF($R$62=99,$Y$63:$Y$91,$Y$62:$Y$91)),),0)),"")</f>
        <v>9</v>
      </c>
      <c r="AJ3" s="8">
        <f ca="1">IFERROR(INDEX(IF($R$92=99,$Y$93:$Y$121,$Y$92:$Y$121),MATCH(0,INDEX(COUNTIF(AJ$2:AJ2,IF($R$92=99,$Y$93:$Y$121,$Y$92:$Y$121)),),0)),"")</f>
        <v>13</v>
      </c>
      <c r="AK3" s="8">
        <f ca="1">IFERROR(INDEX(
IF($R$122=99,$Y$123:$Y$151,$Y$122:$Y$151),MATCH(0,INDEX(
COUNTIF(AK$2:AK2,
IF($R$122=99,$Y$123:$Y$151,$Y$122:$Y$151)),),0)),"")</f>
        <v>18</v>
      </c>
      <c r="AL3" s="8">
        <f ca="1">IFERROR(INDEX(
IF($R$152=99,$Y$153:$Y$181,$Y$152:$Y$181),MATCH(0,INDEX(
COUNTIF(AL$2:AL2,
IF($R$152=99,$Y$153:$Y$181,$Y$152:$Y$181)),),0)),"")</f>
        <v>22</v>
      </c>
      <c r="AM3" s="8">
        <f ca="1">IFERROR(INDEX(
IF($R$182=99,$Y$183:$Y$211,$Y$182:$Y$211),MATCH(0,INDEX(
COUNTIF(AM$2:AM2,
IF($R$182=99,$Y$183:$Y$211,$Y$182:$Y$211)),),0)),"")</f>
        <v>26</v>
      </c>
      <c r="AN3" s="8">
        <f ca="1">IFERROR(INDEX(
IF($R$212=99,$Y$213:$Y$241,$Y$212:$Y$241),MATCH(0,INDEX(
COUNTIF(AN$2:AN2,
IF($R$212=99,$Y$213:$Y$241,$Y$212:$Y$241)),),0)),"")</f>
        <v>30</v>
      </c>
      <c r="AO3" s="8">
        <f ca="1">IFERROR(INDEX(
IF($R$242=99,$Y$243:$Y$271,$Y$242:$Y$271),MATCH(0,INDEX(
COUNTIF(AO$2:AO2,
IF($R$242=99,$Y$243:$Y$271,$Y$242:$Y$271)),),0)),"")</f>
        <v>34</v>
      </c>
      <c r="AP3" s="8">
        <f ca="1">IFERROR(INDEX(
IF($R$272=99,$Y$273:$Y$301,$Y$272:$Y$301),MATCH(0,INDEX(
COUNTIF(AP$2:AP2,
IF($R$272=99,$Y$273:$Y$301,$Y$272:$Y$301)),),0)),"")</f>
        <v>39</v>
      </c>
      <c r="AQ3" s="8">
        <f ca="1">IFERROR(INDEX(
IF($R$302=99,$Y$303:$Y$331,$Y$302:$Y$331),MATCH(0,INDEX(
COUNTIF(AQ$2:AQ2,
IF($R$302=99,$Y$303:$Y$331,$Y$302:$Y$331)),),0)),"")</f>
        <v>43</v>
      </c>
      <c r="AR3" s="9">
        <f ca="1">IFERROR(INDEX(
IF($R$332=99,$Y$333:$Y$361,$Y$332:$Y$361),MATCH(0,INDEX(
COUNTIF(AR$2:AR2,
IF($R$332=99,$Y$333:$Y$361,$Y$332:$Y$361)),),0)),"")</f>
        <v>47</v>
      </c>
    </row>
    <row r="4" spans="1:44" x14ac:dyDescent="0.2">
      <c r="B4">
        <v>1320</v>
      </c>
      <c r="C4" s="4">
        <v>830</v>
      </c>
      <c r="D4">
        <v>0</v>
      </c>
      <c r="E4">
        <v>1</v>
      </c>
      <c r="F4">
        <v>0</v>
      </c>
      <c r="G4">
        <v>0</v>
      </c>
      <c r="H4">
        <v>1</v>
      </c>
      <c r="I4">
        <v>0</v>
      </c>
      <c r="J4">
        <v>1</v>
      </c>
      <c r="K4">
        <v>1</v>
      </c>
      <c r="L4">
        <v>0</v>
      </c>
      <c r="M4">
        <v>1</v>
      </c>
      <c r="N4">
        <v>1</v>
      </c>
      <c r="O4">
        <v>1</v>
      </c>
      <c r="P4" t="str">
        <f t="shared" ca="1" si="2"/>
        <v>010104</v>
      </c>
      <c r="Q4">
        <f t="shared" ref="Q4:Q31" ca="1" si="7">Q3+1</f>
        <v>3</v>
      </c>
      <c r="R4">
        <f ca="1">IF(table1[[#This Row],[يوم هـ]]&gt;0,1,99)</f>
        <v>1</v>
      </c>
      <c r="S4" s="4">
        <f t="shared" ca="1" si="3"/>
        <v>44419</v>
      </c>
      <c r="T4" s="4" t="str">
        <f ca="1">TEXT(table1[[#This Row],[Tm]],"mmmm")</f>
        <v>أغسطس</v>
      </c>
      <c r="U4" s="4" t="str">
        <f ca="1">IF(TEXT(table1[[#This Row],[Tm]],"d")="1",TEXT(table1[[#This Row],[Tm]],"d -mmmm"),TEXT(table1[[#This Row],[Tm]],"d"))</f>
        <v>11</v>
      </c>
      <c r="V4" t="str">
        <f t="shared" ca="1" si="0"/>
        <v>الأربعاء</v>
      </c>
      <c r="W4">
        <f t="shared" ca="1" si="4"/>
        <v>4</v>
      </c>
      <c r="X4">
        <f t="shared" ca="1" si="5"/>
        <v>33</v>
      </c>
      <c r="Y4">
        <f ca="1">IF(table1[[#This Row],[اليوم]]="الأحد",Y3+1,Y3)</f>
        <v>1</v>
      </c>
      <c r="Z4" s="5" t="str">
        <f t="shared" ca="1" si="6"/>
        <v>3/1/1443</v>
      </c>
      <c r="AA4" s="24">
        <f t="shared" ca="1" si="1"/>
        <v>3</v>
      </c>
      <c r="AB4" s="24" t="str">
        <f ca="1">CONCATENATE(TEXT(table1[[#This Row],[شهر هـ]],"00"),(TEXT(table1[[#This Row],[يوم هـ]],"00")))</f>
        <v>0103</v>
      </c>
      <c r="AC4" s="24" t="str">
        <f ca="1">TEXT(table1[[#This Row],[Tm]],"m")</f>
        <v>8</v>
      </c>
      <c r="AD4" s="24">
        <f ca="1">IF(TODAY()=table1[[#This Row],[Tm]],1,0)</f>
        <v>0</v>
      </c>
      <c r="AE4" s="5"/>
      <c r="AF4" t="s">
        <v>20</v>
      </c>
      <c r="AG4" s="10">
        <f ca="1">IFERROR(INDEX(
IF($R$32=99,$Y$2:$Y$32,$Y$2:$Y$32),
MATCH(0,INDEX(
COUNTIF(AG$2:AG3,
IF($R$32=99,$Y$2:$Y$32,$Y$2:$Y$32)),),0)),"")</f>
        <v>2</v>
      </c>
      <c r="AH4">
        <f ca="1">IFERROR(INDEX(
IF($R$32=99,$Y$33:$Y$61,$Y$32:$Y$61),MATCH(0,INDEX(
COUNTIF(AH$2:AH3,
IF($R$32=99,$Y$33:$Y$61,$Y$32:$Y$61)),),0)),"")</f>
        <v>6</v>
      </c>
      <c r="AI4">
        <f ca="1">IFERROR(INDEX(
IF($R$62=99,$Y$63:$Y$91,$Y$62:$Y$91),MATCH(0,INDEX(
COUNTIF(AI$2:AI3,
IF($R$62=99,$Y$63:$Y$91,$Y$62:$Y$91)),),0)),"")</f>
        <v>10</v>
      </c>
      <c r="AJ4">
        <f ca="1">IFERROR(INDEX(IF($R$92=99,$Y$93:$Y$121,$Y$92:$Y$121),MATCH(0,INDEX(COUNTIF(AJ$2:AJ3,IF($R$92=99,$Y$93:$Y$121,$Y$92:$Y$121)),),0)),"")</f>
        <v>14</v>
      </c>
      <c r="AK4">
        <f ca="1">IFERROR(INDEX(
IF($R$122=99,$Y$123:$Y$151,$Y$122:$Y$151),MATCH(0,INDEX(
COUNTIF(AK$2:AK3,
IF($R$122=99,$Y$123:$Y$151,$Y$122:$Y$151)),),0)),"")</f>
        <v>19</v>
      </c>
      <c r="AL4">
        <f ca="1">IFERROR(INDEX(
IF($R$152=99,$Y$153:$Y$181,$Y$152:$Y$181),MATCH(0,INDEX(
COUNTIF(AL$2:AL3,
IF($R$152=99,$Y$153:$Y$181,$Y$152:$Y$181)),),0)),"")</f>
        <v>23</v>
      </c>
      <c r="AM4">
        <f ca="1">IFERROR(INDEX(
IF($R$182=99,$Y$183:$Y$211,$Y$182:$Y$211),MATCH(0,INDEX(
COUNTIF(AM$2:AM3,
IF($R$182=99,$Y$183:$Y$211,$Y$182:$Y$211)),),0)),"")</f>
        <v>27</v>
      </c>
      <c r="AN4">
        <f ca="1">IFERROR(INDEX(
IF($R$212=99,$Y$213:$Y$241,$Y$212:$Y$241),MATCH(0,INDEX(
COUNTIF(AN$2:AN3,
IF($R$212=99,$Y$213:$Y$241,$Y$212:$Y$241)),),0)),"")</f>
        <v>31</v>
      </c>
      <c r="AO4">
        <f ca="1">IFERROR(INDEX(
IF($R$242=99,$Y$243:$Y$271,$Y$242:$Y$271),MATCH(0,INDEX(
COUNTIF(AO$2:AO3,
IF($R$242=99,$Y$243:$Y$271,$Y$242:$Y$271)),),0)),"")</f>
        <v>35</v>
      </c>
      <c r="AP4">
        <f ca="1">IFERROR(INDEX(
IF($R$272=99,$Y$273:$Y$301,$Y$272:$Y$301),MATCH(0,INDEX(
COUNTIF(AP$2:AP3,
IF($R$272=99,$Y$273:$Y$301,$Y$272:$Y$301)),),0)),"")</f>
        <v>40</v>
      </c>
      <c r="AQ4">
        <f ca="1">IFERROR(INDEX(
IF($R$302=99,$Y$303:$Y$331,$Y$302:$Y$331),MATCH(0,INDEX(
COUNTIF(AQ$2:AQ3,
IF($R$302=99,$Y$303:$Y$331,$Y$302:$Y$331)),),0)),"")</f>
        <v>44</v>
      </c>
      <c r="AR4" s="11">
        <f ca="1">IFERROR(INDEX(
IF($R$332=99,$Y$333:$Y$361,$Y$332:$Y$361),MATCH(0,INDEX(
COUNTIF(AR$2:AR3,
IF($R$332=99,$Y$333:$Y$361,$Y$332:$Y$361)),),0)),"")</f>
        <v>48</v>
      </c>
    </row>
    <row r="5" spans="1:44" x14ac:dyDescent="0.2">
      <c r="B5">
        <v>1321</v>
      </c>
      <c r="C5" s="4">
        <v>1185</v>
      </c>
      <c r="D5">
        <v>0</v>
      </c>
      <c r="E5">
        <v>0</v>
      </c>
      <c r="F5">
        <v>1</v>
      </c>
      <c r="G5">
        <v>0</v>
      </c>
      <c r="H5">
        <v>0</v>
      </c>
      <c r="I5">
        <v>1</v>
      </c>
      <c r="J5">
        <v>0</v>
      </c>
      <c r="K5">
        <v>1</v>
      </c>
      <c r="L5">
        <v>0</v>
      </c>
      <c r="M5">
        <v>1</v>
      </c>
      <c r="N5">
        <v>1</v>
      </c>
      <c r="O5">
        <v>1</v>
      </c>
      <c r="P5" t="str">
        <f t="shared" ca="1" si="2"/>
        <v>010105</v>
      </c>
      <c r="Q5">
        <f t="shared" ca="1" si="7"/>
        <v>4</v>
      </c>
      <c r="R5">
        <f ca="1">IF(table1[[#This Row],[يوم هـ]]&gt;0,1,99)</f>
        <v>1</v>
      </c>
      <c r="S5" s="4">
        <f t="shared" ca="1" si="3"/>
        <v>44420</v>
      </c>
      <c r="T5" s="4" t="str">
        <f ca="1">TEXT(table1[[#This Row],[Tm]],"mmmm")</f>
        <v>أغسطس</v>
      </c>
      <c r="U5" s="4" t="str">
        <f ca="1">IF(TEXT(table1[[#This Row],[Tm]],"d")="1",TEXT(table1[[#This Row],[Tm]],"d -mmmm"),TEXT(table1[[#This Row],[Tm]],"d"))</f>
        <v>12</v>
      </c>
      <c r="V5" t="str">
        <f t="shared" ca="1" si="0"/>
        <v>الخميس</v>
      </c>
      <c r="W5">
        <f t="shared" ca="1" si="4"/>
        <v>5</v>
      </c>
      <c r="X5">
        <f t="shared" ca="1" si="5"/>
        <v>33</v>
      </c>
      <c r="Y5">
        <f ca="1">IF(table1[[#This Row],[اليوم]]="الأحد",Y4+1,Y4)</f>
        <v>1</v>
      </c>
      <c r="Z5" s="5" t="str">
        <f t="shared" ca="1" si="6"/>
        <v>4/1/1443</v>
      </c>
      <c r="AA5" s="24">
        <f t="shared" ca="1" si="1"/>
        <v>3</v>
      </c>
      <c r="AB5" s="24" t="str">
        <f ca="1">CONCATENATE(TEXT(table1[[#This Row],[شهر هـ]],"00"),(TEXT(table1[[#This Row],[يوم هـ]],"00")))</f>
        <v>0104</v>
      </c>
      <c r="AC5" s="24" t="str">
        <f ca="1">TEXT(table1[[#This Row],[Tm]],"m")</f>
        <v>8</v>
      </c>
      <c r="AD5" s="24">
        <f ca="1">IF(TODAY()=table1[[#This Row],[Tm]],1,0)</f>
        <v>0</v>
      </c>
      <c r="AE5" s="5"/>
      <c r="AF5" t="s">
        <v>21</v>
      </c>
      <c r="AG5" s="10">
        <f ca="1">IFERROR(INDEX(
IF($R$32=99,$Y$2:$Y$32,$Y$2:$Y$32),
MATCH(0,INDEX(
COUNTIF(AG$2:AG4,
IF($R$32=99,$Y$2:$Y$32,$Y$2:$Y$32)),),0)),"")</f>
        <v>3</v>
      </c>
      <c r="AH5">
        <f ca="1">IFERROR(INDEX(
IF($R$32=99,$Y$33:$Y$61,$Y$32:$Y$61),MATCH(0,INDEX(
COUNTIF(AH$2:AH4,
IF($R$32=99,$Y$33:$Y$61,$Y$32:$Y$61)),),0)),"")</f>
        <v>7</v>
      </c>
      <c r="AI5">
        <f ca="1">IFERROR(INDEX(
IF($R$62=99,$Y$63:$Y$91,$Y$62:$Y$91),MATCH(0,INDEX(
COUNTIF(AI$2:AI4,
IF($R$62=99,$Y$63:$Y$91,$Y$62:$Y$91)),),0)),"")</f>
        <v>11</v>
      </c>
      <c r="AJ5">
        <f ca="1">IFERROR(INDEX(IF($R$92=99,$Y$93:$Y$121,$Y$92:$Y$121),MATCH(0,INDEX(COUNTIF(AJ$2:AJ4,IF($R$92=99,$Y$93:$Y$121,$Y$92:$Y$121)),),0)),"")</f>
        <v>15</v>
      </c>
      <c r="AK5">
        <f ca="1">IFERROR(INDEX(
IF($R$122=99,$Y$123:$Y$151,$Y$122:$Y$151),MATCH(0,INDEX(
COUNTIF(AK$2:AK4,
IF($R$122=99,$Y$123:$Y$151,$Y$122:$Y$151)),),0)),"")</f>
        <v>20</v>
      </c>
      <c r="AL5">
        <f ca="1">IFERROR(INDEX(
IF($R$152=99,$Y$153:$Y$181,$Y$152:$Y$181),MATCH(0,INDEX(
COUNTIF(AL$2:AL4,
IF($R$152=99,$Y$153:$Y$181,$Y$152:$Y$181)),),0)),"")</f>
        <v>24</v>
      </c>
      <c r="AM5">
        <f ca="1">IFERROR(INDEX(
IF($R$182=99,$Y$183:$Y$211,$Y$182:$Y$211),MATCH(0,INDEX(
COUNTIF(AM$2:AM4,
IF($R$182=99,$Y$183:$Y$211,$Y$182:$Y$211)),),0)),"")</f>
        <v>28</v>
      </c>
      <c r="AN5">
        <f ca="1">IFERROR(INDEX(
IF($R$212=99,$Y$213:$Y$241,$Y$212:$Y$241),MATCH(0,INDEX(
COUNTIF(AN$2:AN4,
IF($R$212=99,$Y$213:$Y$241,$Y$212:$Y$241)),),0)),"")</f>
        <v>32</v>
      </c>
      <c r="AO5">
        <f ca="1">IFERROR(INDEX(
IF($R$242=99,$Y$243:$Y$271,$Y$242:$Y$271),MATCH(0,INDEX(
COUNTIF(AO$2:AO4,
IF($R$242=99,$Y$243:$Y$271,$Y$242:$Y$271)),),0)),"")</f>
        <v>36</v>
      </c>
      <c r="AP5">
        <f ca="1">IFERROR(INDEX(
IF($R$272=99,$Y$273:$Y$301,$Y$272:$Y$301),MATCH(0,INDEX(
COUNTIF(AP$2:AP4,
IF($R$272=99,$Y$273:$Y$301,$Y$272:$Y$301)),),0)),"")</f>
        <v>41</v>
      </c>
      <c r="AQ5">
        <f ca="1">IFERROR(INDEX(
IF($R$302=99,$Y$303:$Y$331,$Y$302:$Y$331),MATCH(0,INDEX(
COUNTIF(AQ$2:AQ4,
IF($R$302=99,$Y$303:$Y$331,$Y$302:$Y$331)),),0)),"")</f>
        <v>45</v>
      </c>
      <c r="AR5" s="11">
        <f ca="1">IFERROR(INDEX(
IF($R$332=99,$Y$333:$Y$361,$Y$332:$Y$361),MATCH(0,INDEX(
COUNTIF(AR$2:AR4,
IF($R$332=99,$Y$333:$Y$361,$Y$332:$Y$361)),),0)),"")</f>
        <v>49</v>
      </c>
    </row>
    <row r="6" spans="1:44" x14ac:dyDescent="0.2">
      <c r="B6">
        <v>1322</v>
      </c>
      <c r="C6" s="4">
        <v>1539</v>
      </c>
      <c r="D6">
        <v>0</v>
      </c>
      <c r="E6">
        <v>1</v>
      </c>
      <c r="F6">
        <v>0</v>
      </c>
      <c r="G6">
        <v>1</v>
      </c>
      <c r="H6">
        <v>0</v>
      </c>
      <c r="I6">
        <v>0</v>
      </c>
      <c r="J6">
        <v>1</v>
      </c>
      <c r="K6">
        <v>0</v>
      </c>
      <c r="L6">
        <v>1</v>
      </c>
      <c r="M6">
        <v>0</v>
      </c>
      <c r="N6">
        <v>1</v>
      </c>
      <c r="O6">
        <v>1</v>
      </c>
      <c r="P6" t="str">
        <f t="shared" ca="1" si="2"/>
        <v>010106</v>
      </c>
      <c r="Q6">
        <f t="shared" ca="1" si="7"/>
        <v>5</v>
      </c>
      <c r="R6">
        <f ca="1">IF(table1[[#This Row],[يوم هـ]]&gt;0,1,99)</f>
        <v>1</v>
      </c>
      <c r="S6" s="4">
        <f t="shared" ca="1" si="3"/>
        <v>44421</v>
      </c>
      <c r="T6" s="4" t="str">
        <f ca="1">TEXT(table1[[#This Row],[Tm]],"mmmm")</f>
        <v>أغسطس</v>
      </c>
      <c r="U6" s="4" t="str">
        <f ca="1">IF(TEXT(table1[[#This Row],[Tm]],"d")="1",TEXT(table1[[#This Row],[Tm]],"d -mmmm"),TEXT(table1[[#This Row],[Tm]],"d"))</f>
        <v>13</v>
      </c>
      <c r="V6" t="str">
        <f t="shared" ca="1" si="0"/>
        <v>الجمعة</v>
      </c>
      <c r="W6">
        <f t="shared" ca="1" si="4"/>
        <v>6</v>
      </c>
      <c r="X6">
        <f t="shared" ca="1" si="5"/>
        <v>33</v>
      </c>
      <c r="Y6">
        <f ca="1">IF(table1[[#This Row],[اليوم]]="الأحد",Y5+1,Y5)</f>
        <v>1</v>
      </c>
      <c r="Z6" s="5" t="str">
        <f t="shared" ca="1" si="6"/>
        <v>5/1/1443</v>
      </c>
      <c r="AA6" s="24">
        <f t="shared" ca="1" si="1"/>
        <v>3</v>
      </c>
      <c r="AB6" s="24" t="str">
        <f ca="1">CONCATENATE(TEXT(table1[[#This Row],[شهر هـ]],"00"),(TEXT(table1[[#This Row],[يوم هـ]],"00")))</f>
        <v>0105</v>
      </c>
      <c r="AC6" s="24" t="str">
        <f ca="1">TEXT(table1[[#This Row],[Tm]],"m")</f>
        <v>8</v>
      </c>
      <c r="AD6" s="24">
        <f ca="1">IF(TODAY()=table1[[#This Row],[Tm]],1,0)</f>
        <v>0</v>
      </c>
      <c r="AE6" s="5"/>
      <c r="AF6" t="s">
        <v>22</v>
      </c>
      <c r="AG6" s="10">
        <f ca="1">IFERROR(INDEX(
IF($R$32=99,$Y$2:$Y$32,$Y$2:$Y$32),
MATCH(0,INDEX(
COUNTIF(AG$2:AG5,
IF($R$32=99,$Y$2:$Y$32,$Y$2:$Y$32)),),0)),"")</f>
        <v>4</v>
      </c>
      <c r="AH6">
        <f ca="1">IFERROR(INDEX(
IF($R$32=99,$Y$33:$Y$61,$Y$32:$Y$61),MATCH(0,INDEX(
COUNTIF(AH$2:AH5,
IF($R$32=99,$Y$33:$Y$61,$Y$32:$Y$61)),),0)),"")</f>
        <v>8</v>
      </c>
      <c r="AI6">
        <f ca="1">IFERROR(INDEX(
IF($R$62=99,$Y$63:$Y$91,$Y$62:$Y$91),MATCH(0,INDEX(
COUNTIF(AI$2:AI5,
IF($R$62=99,$Y$63:$Y$91,$Y$62:$Y$91)),),0)),"")</f>
        <v>12</v>
      </c>
      <c r="AJ6">
        <f ca="1">IFERROR(INDEX(IF($R$92=99,$Y$93:$Y$121,$Y$92:$Y$121),MATCH(0,INDEX(COUNTIF(AJ$2:AJ5,IF($R$92=99,$Y$93:$Y$121,$Y$92:$Y$121)),),0)),"")</f>
        <v>16</v>
      </c>
      <c r="AK6">
        <f ca="1">IFERROR(INDEX(
IF($R$122=99,$Y$123:$Y$151,$Y$122:$Y$151),MATCH(0,INDEX(
COUNTIF(AK$2:AK5,
IF($R$122=99,$Y$123:$Y$151,$Y$122:$Y$151)),),0)),"")</f>
        <v>21</v>
      </c>
      <c r="AL6">
        <f ca="1">IFERROR(INDEX(
IF($R$152=99,$Y$153:$Y$181,$Y$152:$Y$181),MATCH(0,INDEX(
COUNTIF(AL$2:AL5,
IF($R$152=99,$Y$153:$Y$181,$Y$152:$Y$181)),),0)),"")</f>
        <v>25</v>
      </c>
      <c r="AM6">
        <f ca="1">IFERROR(INDEX(
IF($R$182=99,$Y$183:$Y$211,$Y$182:$Y$211),MATCH(0,INDEX(
COUNTIF(AM$2:AM5,
IF($R$182=99,$Y$183:$Y$211,$Y$182:$Y$211)),),0)),"")</f>
        <v>29</v>
      </c>
      <c r="AN6">
        <f ca="1">IFERROR(INDEX(
IF($R$212=99,$Y$213:$Y$241,$Y$212:$Y$241),MATCH(0,INDEX(
COUNTIF(AN$2:AN5,
IF($R$212=99,$Y$213:$Y$241,$Y$212:$Y$241)),),0)),"")</f>
        <v>33</v>
      </c>
      <c r="AO6">
        <f ca="1">IFERROR(INDEX(
IF($R$242=99,$Y$243:$Y$271,$Y$242:$Y$271),MATCH(0,INDEX(
COUNTIF(AO$2:AO5,
IF($R$242=99,$Y$243:$Y$271,$Y$242:$Y$271)),),0)),"")</f>
        <v>37</v>
      </c>
      <c r="AP6">
        <f ca="1">IFERROR(INDEX(
IF($R$272=99,$Y$273:$Y$301,$Y$272:$Y$301),MATCH(0,INDEX(
COUNTIF(AP$2:AP5,
IF($R$272=99,$Y$273:$Y$301,$Y$272:$Y$301)),),0)),"")</f>
        <v>42</v>
      </c>
      <c r="AQ6">
        <f ca="1">IFERROR(INDEX(
IF($R$302=99,$Y$303:$Y$331,$Y$302:$Y$331),MATCH(0,INDEX(
COUNTIF(AQ$2:AQ5,
IF($R$302=99,$Y$303:$Y$331,$Y$302:$Y$331)),),0)),"")</f>
        <v>46</v>
      </c>
      <c r="AR6" s="11">
        <f ca="1">IFERROR(INDEX(
IF($R$332=99,$Y$333:$Y$361,$Y$332:$Y$361),MATCH(0,INDEX(
COUNTIF(AR$2:AR5,
IF($R$332=99,$Y$333:$Y$361,$Y$332:$Y$361)),),0)),"")</f>
        <v>50</v>
      </c>
    </row>
    <row r="7" spans="1:44" x14ac:dyDescent="0.2">
      <c r="B7">
        <v>1323</v>
      </c>
      <c r="C7" s="4">
        <v>1893</v>
      </c>
      <c r="D7">
        <v>0</v>
      </c>
      <c r="E7">
        <v>1</v>
      </c>
      <c r="F7">
        <v>1</v>
      </c>
      <c r="G7">
        <v>0</v>
      </c>
      <c r="H7">
        <v>1</v>
      </c>
      <c r="I7">
        <v>0</v>
      </c>
      <c r="J7">
        <v>0</v>
      </c>
      <c r="K7">
        <v>1</v>
      </c>
      <c r="L7">
        <v>0</v>
      </c>
      <c r="M7">
        <v>1</v>
      </c>
      <c r="N7">
        <v>0</v>
      </c>
      <c r="O7">
        <v>1</v>
      </c>
      <c r="P7" t="str">
        <f t="shared" ca="1" si="2"/>
        <v>010107</v>
      </c>
      <c r="Q7">
        <f t="shared" ca="1" si="7"/>
        <v>6</v>
      </c>
      <c r="R7">
        <f ca="1">IF(table1[[#This Row],[يوم هـ]]&gt;0,1,99)</f>
        <v>1</v>
      </c>
      <c r="S7" s="4">
        <f t="shared" ca="1" si="3"/>
        <v>44422</v>
      </c>
      <c r="T7" s="4" t="str">
        <f ca="1">TEXT(table1[[#This Row],[Tm]],"mmmm")</f>
        <v>أغسطس</v>
      </c>
      <c r="U7" s="4" t="str">
        <f ca="1">IF(TEXT(table1[[#This Row],[Tm]],"d")="1",TEXT(table1[[#This Row],[Tm]],"d -mmmm"),TEXT(table1[[#This Row],[Tm]],"d"))</f>
        <v>14</v>
      </c>
      <c r="V7" t="str">
        <f t="shared" ca="1" si="0"/>
        <v>السبت</v>
      </c>
      <c r="W7">
        <f t="shared" ca="1" si="4"/>
        <v>7</v>
      </c>
      <c r="X7">
        <f t="shared" ca="1" si="5"/>
        <v>33</v>
      </c>
      <c r="Y7">
        <f ca="1">IF(table1[[#This Row],[اليوم]]="الأحد",Y6+1,Y6)</f>
        <v>1</v>
      </c>
      <c r="Z7" s="5" t="str">
        <f t="shared" ca="1" si="6"/>
        <v>6/1/1443</v>
      </c>
      <c r="AA7" s="24">
        <f t="shared" ca="1" si="1"/>
        <v>3</v>
      </c>
      <c r="AB7" s="24" t="str">
        <f ca="1">CONCATENATE(TEXT(table1[[#This Row],[شهر هـ]],"00"),(TEXT(table1[[#This Row],[يوم هـ]],"00")))</f>
        <v>0106</v>
      </c>
      <c r="AC7" s="24" t="str">
        <f ca="1">TEXT(table1[[#This Row],[Tm]],"m")</f>
        <v>8</v>
      </c>
      <c r="AD7" s="24">
        <f ca="1">IF(TODAY()=table1[[#This Row],[Tm]],1,0)</f>
        <v>0</v>
      </c>
      <c r="AE7" s="5"/>
      <c r="AF7" t="s">
        <v>23</v>
      </c>
      <c r="AG7" s="10">
        <f ca="1">IFERROR(INDEX(
IF($R$32=99,$Y$2:$Y$32,$Y$2:$Y$32),
MATCH(0,INDEX(
COUNTIF(AG$2:AG6,
IF($R$32=99,$Y$2:$Y$32,$Y$2:$Y$32)),),0)),"")</f>
        <v>5</v>
      </c>
      <c r="AH7">
        <f ca="1">IFERROR(INDEX(
IF($R$32=99,$Y$33:$Y$61,$Y$32:$Y$61),MATCH(0,INDEX(
COUNTIF(AH$2:AH6,
IF($R$32=99,$Y$33:$Y$61,$Y$32:$Y$61)),),0)),"")</f>
        <v>9</v>
      </c>
      <c r="AI7">
        <f ca="1">IFERROR(INDEX(
IF($R$62=99,$Y$63:$Y$91,$Y$62:$Y$91),MATCH(0,INDEX(
COUNTIF(AI$2:AI6,
IF($R$62=99,$Y$63:$Y$91,$Y$62:$Y$91)),),0)),"")</f>
        <v>13</v>
      </c>
      <c r="AJ7">
        <f ca="1">IFERROR(INDEX(IF($R$92=99,$Y$93:$Y$121,$Y$92:$Y$121),MATCH(0,INDEX(COUNTIF(AJ$2:AJ6,IF($R$92=99,$Y$93:$Y$121,$Y$92:$Y$121)),),0)),"")</f>
        <v>17</v>
      </c>
      <c r="AK7">
        <f ca="1">IFERROR(INDEX(
IF($R$122=99,$Y$123:$Y$151,$Y$122:$Y$151),MATCH(0,INDEX(
COUNTIF(AK$2:AK6,
IF($R$122=99,$Y$123:$Y$151,$Y$122:$Y$151)),),0)),"")</f>
        <v>22</v>
      </c>
      <c r="AL7">
        <f ca="1">IFERROR(INDEX(
IF($R$152=99,$Y$153:$Y$181,$Y$152:$Y$181),MATCH(0,INDEX(
COUNTIF(AL$2:AL6,
IF($R$152=99,$Y$153:$Y$181,$Y$152:$Y$181)),),0)),"")</f>
        <v>26</v>
      </c>
      <c r="AM7">
        <f ca="1">IFERROR(INDEX(
IF($R$182=99,$Y$183:$Y$211,$Y$182:$Y$211),MATCH(0,INDEX(
COUNTIF(AM$2:AM6,
IF($R$182=99,$Y$183:$Y$211,$Y$182:$Y$211)),),0)),"")</f>
        <v>30</v>
      </c>
      <c r="AN7">
        <f ca="1">IFERROR(INDEX(
IF($R$212=99,$Y$213:$Y$241,$Y$212:$Y$241),MATCH(0,INDEX(
COUNTIF(AN$2:AN6,
IF($R$212=99,$Y$213:$Y$241,$Y$212:$Y$241)),),0)),"")</f>
        <v>34</v>
      </c>
      <c r="AO7">
        <f ca="1">IFERROR(INDEX(
IF($R$242=99,$Y$243:$Y$271,$Y$242:$Y$271),MATCH(0,INDEX(
COUNTIF(AO$2:AO6,
IF($R$242=99,$Y$243:$Y$271,$Y$242:$Y$271)),),0)),"")</f>
        <v>38</v>
      </c>
      <c r="AP7">
        <f ca="1">IFERROR(INDEX(
IF($R$272=99,$Y$273:$Y$301,$Y$272:$Y$301),MATCH(0,INDEX(
COUNTIF(AP$2:AP6,
IF($R$272=99,$Y$273:$Y$301,$Y$272:$Y$301)),),0)),"")</f>
        <v>43</v>
      </c>
      <c r="AQ7">
        <f ca="1">IFERROR(INDEX(
IF($R$302=99,$Y$303:$Y$331,$Y$302:$Y$331),MATCH(0,INDEX(
COUNTIF(AQ$2:AQ6,
IF($R$302=99,$Y$303:$Y$331,$Y$302:$Y$331)),),0)),"")</f>
        <v>47</v>
      </c>
      <c r="AR7" s="11">
        <f ca="1">IFERROR(INDEX(
IF($R$332=99,$Y$333:$Y$361,$Y$332:$Y$361),MATCH(0,INDEX(
COUNTIF(AR$2:AR6,
IF($R$332=99,$Y$333:$Y$361,$Y$332:$Y$361)),),0)),"")</f>
        <v>51</v>
      </c>
    </row>
    <row r="8" spans="1:44" x14ac:dyDescent="0.2">
      <c r="B8">
        <v>1324</v>
      </c>
      <c r="C8" s="4">
        <v>2247</v>
      </c>
      <c r="D8">
        <v>0</v>
      </c>
      <c r="E8">
        <v>1</v>
      </c>
      <c r="F8">
        <v>1</v>
      </c>
      <c r="G8">
        <v>0</v>
      </c>
      <c r="H8">
        <v>1</v>
      </c>
      <c r="I8">
        <v>1</v>
      </c>
      <c r="J8">
        <v>0</v>
      </c>
      <c r="K8">
        <v>0</v>
      </c>
      <c r="L8">
        <v>1</v>
      </c>
      <c r="M8">
        <v>0</v>
      </c>
      <c r="N8">
        <v>1</v>
      </c>
      <c r="O8">
        <v>0</v>
      </c>
      <c r="P8" t="str">
        <f t="shared" ca="1" si="2"/>
        <v>010201</v>
      </c>
      <c r="Q8">
        <f t="shared" ca="1" si="7"/>
        <v>7</v>
      </c>
      <c r="R8">
        <f ca="1">IF(table1[[#This Row],[يوم هـ]]&gt;0,1,99)</f>
        <v>1</v>
      </c>
      <c r="S8" s="4">
        <f t="shared" ca="1" si="3"/>
        <v>44423</v>
      </c>
      <c r="T8" s="4" t="str">
        <f ca="1">TEXT(table1[[#This Row],[Tm]],"mmmm")</f>
        <v>أغسطس</v>
      </c>
      <c r="U8" s="4" t="str">
        <f ca="1">IF(TEXT(table1[[#This Row],[Tm]],"d")="1",TEXT(table1[[#This Row],[Tm]],"d -mmmm"),TEXT(table1[[#This Row],[Tm]],"d"))</f>
        <v>15</v>
      </c>
      <c r="V8" t="str">
        <f t="shared" ca="1" si="0"/>
        <v>الأحد</v>
      </c>
      <c r="W8">
        <f t="shared" ca="1" si="4"/>
        <v>1</v>
      </c>
      <c r="X8">
        <f t="shared" ca="1" si="5"/>
        <v>34</v>
      </c>
      <c r="Y8">
        <f ca="1">IF(table1[[#This Row],[اليوم]]="الأحد",Y7+1,Y7)</f>
        <v>2</v>
      </c>
      <c r="Z8" s="5" t="str">
        <f t="shared" ca="1" si="6"/>
        <v>7/1/1443</v>
      </c>
      <c r="AA8" s="24">
        <f t="shared" ca="1" si="1"/>
        <v>3</v>
      </c>
      <c r="AB8" s="24" t="str">
        <f ca="1">CONCATENATE(TEXT(table1[[#This Row],[شهر هـ]],"00"),(TEXT(table1[[#This Row],[يوم هـ]],"00")))</f>
        <v>0107</v>
      </c>
      <c r="AC8" s="24" t="str">
        <f ca="1">TEXT(table1[[#This Row],[Tm]],"m")</f>
        <v>8</v>
      </c>
      <c r="AD8" s="24">
        <f ca="1">IF(TODAY()=table1[[#This Row],[Tm]],1,0)</f>
        <v>0</v>
      </c>
      <c r="AE8" s="5"/>
      <c r="AF8" t="s">
        <v>24</v>
      </c>
      <c r="AG8" s="10" t="str">
        <f ca="1">IFERROR(INDEX(
IF($R$32=99,$Y$2:$Y$32,$Y$2:$Y$32),
MATCH(0,INDEX(
COUNTIF(AG$2:AG7,
IF($R$32=99,$Y$2:$Y$32,$Y$2:$Y$32)),),0)),"")</f>
        <v/>
      </c>
      <c r="AH8" t="str">
        <f ca="1">IFERROR(INDEX(
IF($R$32=99,$Y$33:$Y$61,$Y$32:$Y$61),MATCH(0,INDEX(
COUNTIF(AH$2:AH7,
IF($R$32=99,$Y$33:$Y$61,$Y$32:$Y$61)),),0)),"")</f>
        <v/>
      </c>
      <c r="AI8" t="str">
        <f ca="1">IFERROR(INDEX(
IF($R$62=99,$Y$63:$Y$91,$Y$62:$Y$91),MATCH(0,INDEX(
COUNTIF(AI$2:AI7,
IF($R$62=99,$Y$63:$Y$91,$Y$62:$Y$91)),),0)),"")</f>
        <v/>
      </c>
      <c r="AJ8" t="str">
        <f ca="1">IFERROR(INDEX(IF($R$92=99,$Y$93:$Y$121,$Y$92:$Y$121),MATCH(0,INDEX(COUNTIF(AJ$2:AJ7,IF($R$92=99,$Y$93:$Y$121,$Y$92:$Y$121)),),0)),"")</f>
        <v/>
      </c>
      <c r="AK8" t="str">
        <f ca="1">IFERROR(INDEX(
IF($R$122=99,$Y$123:$Y$151,$Y$122:$Y$151),MATCH(0,INDEX(
COUNTIF(AK$2:AK7,
IF($R$122=99,$Y$123:$Y$151,$Y$122:$Y$151)),),0)),"")</f>
        <v/>
      </c>
      <c r="AL8" t="str">
        <f ca="1">IFERROR(INDEX(
IF($R$152=99,$Y$153:$Y$181,$Y$152:$Y$181),MATCH(0,INDEX(
COUNTIF(AL$2:AL7,
IF($R$152=99,$Y$153:$Y$181,$Y$152:$Y$181)),),0)),"")</f>
        <v/>
      </c>
      <c r="AM8" t="str">
        <f ca="1">IFERROR(INDEX(
IF($R$182=99,$Y$183:$Y$211,$Y$182:$Y$211),MATCH(0,INDEX(
COUNTIF(AM$2:AM7,
IF($R$182=99,$Y$183:$Y$211,$Y$182:$Y$211)),),0)),"")</f>
        <v/>
      </c>
      <c r="AN8" t="str">
        <f ca="1">IFERROR(INDEX(
IF($R$212=99,$Y$213:$Y$241,$Y$212:$Y$241),MATCH(0,INDEX(
COUNTIF(AN$2:AN7,
IF($R$212=99,$Y$213:$Y$241,$Y$212:$Y$241)),),0)),"")</f>
        <v/>
      </c>
      <c r="AO8">
        <f ca="1">IFERROR(INDEX(
IF($R$242=99,$Y$243:$Y$271,$Y$242:$Y$271),MATCH(0,INDEX(
COUNTIF(AO$2:AO7,
IF($R$242=99,$Y$243:$Y$271,$Y$242:$Y$271)),),0)),"")</f>
        <v>39</v>
      </c>
      <c r="AP8" t="str">
        <f ca="1">IFERROR(INDEX(
IF($R$272=99,$Y$273:$Y$301,$Y$272:$Y$301),MATCH(0,INDEX(
COUNTIF(AP$2:AP7,
IF($R$272=99,$Y$273:$Y$301,$Y$272:$Y$301)),),0)),"")</f>
        <v/>
      </c>
      <c r="AQ8" t="str">
        <f ca="1">IFERROR(INDEX(
IF($R$302=99,$Y$303:$Y$331,$Y$302:$Y$331),MATCH(0,INDEX(
COUNTIF(AQ$2:AQ7,
IF($R$302=99,$Y$303:$Y$331,$Y$302:$Y$331)),),0)),"")</f>
        <v/>
      </c>
      <c r="AR8" s="11" t="str">
        <f ca="1">IFERROR(INDEX(
IF($R$332=99,$Y$333:$Y$361,$Y$332:$Y$361),MATCH(0,INDEX(
COUNTIF(AR$2:AR7,
IF($R$332=99,$Y$333:$Y$361,$Y$332:$Y$361)),),0)),"")</f>
        <v/>
      </c>
    </row>
    <row r="9" spans="1:44" x14ac:dyDescent="0.2">
      <c r="B9">
        <v>1325</v>
      </c>
      <c r="C9" s="4">
        <v>2601</v>
      </c>
      <c r="D9">
        <v>1</v>
      </c>
      <c r="E9">
        <v>0</v>
      </c>
      <c r="F9">
        <v>1</v>
      </c>
      <c r="G9">
        <v>0</v>
      </c>
      <c r="H9">
        <v>1</v>
      </c>
      <c r="I9">
        <v>1</v>
      </c>
      <c r="J9">
        <v>0</v>
      </c>
      <c r="K9">
        <v>1</v>
      </c>
      <c r="L9">
        <v>0</v>
      </c>
      <c r="M9">
        <v>1</v>
      </c>
      <c r="N9">
        <v>0</v>
      </c>
      <c r="O9">
        <v>1</v>
      </c>
      <c r="P9" t="str">
        <f t="shared" ca="1" si="2"/>
        <v>010202</v>
      </c>
      <c r="Q9">
        <f t="shared" ca="1" si="7"/>
        <v>8</v>
      </c>
      <c r="R9">
        <f ca="1">IF(table1[[#This Row],[يوم هـ]]&gt;0,1,99)</f>
        <v>1</v>
      </c>
      <c r="S9" s="4">
        <f t="shared" ca="1" si="3"/>
        <v>44424</v>
      </c>
      <c r="T9" s="4" t="str">
        <f ca="1">TEXT(table1[[#This Row],[Tm]],"mmmm")</f>
        <v>أغسطس</v>
      </c>
      <c r="U9" s="4" t="str">
        <f ca="1">IF(TEXT(table1[[#This Row],[Tm]],"d")="1",TEXT(table1[[#This Row],[Tm]],"d -mmmm"),TEXT(table1[[#This Row],[Tm]],"d"))</f>
        <v>16</v>
      </c>
      <c r="V9" t="str">
        <f t="shared" ca="1" si="0"/>
        <v>الإثنين</v>
      </c>
      <c r="W9">
        <f t="shared" ca="1" si="4"/>
        <v>2</v>
      </c>
      <c r="X9">
        <f t="shared" ca="1" si="5"/>
        <v>34</v>
      </c>
      <c r="Y9">
        <f ca="1">IF(table1[[#This Row],[اليوم]]="الأحد",Y8+1,Y8)</f>
        <v>2</v>
      </c>
      <c r="Z9" s="5" t="str">
        <f t="shared" ca="1" si="6"/>
        <v>8/1/1443</v>
      </c>
      <c r="AA9" s="24">
        <f t="shared" ca="1" si="1"/>
        <v>3</v>
      </c>
      <c r="AB9" s="24" t="str">
        <f ca="1">CONCATENATE(TEXT(table1[[#This Row],[شهر هـ]],"00"),(TEXT(table1[[#This Row],[يوم هـ]],"00")))</f>
        <v>0108</v>
      </c>
      <c r="AC9" s="24" t="str">
        <f ca="1">TEXT(table1[[#This Row],[Tm]],"m")</f>
        <v>8</v>
      </c>
      <c r="AD9" s="24">
        <f ca="1">IF(TODAY()=table1[[#This Row],[Tm]],1,0)</f>
        <v>0</v>
      </c>
      <c r="AE9" s="5"/>
      <c r="AF9" t="s">
        <v>25</v>
      </c>
      <c r="AG9" s="10" t="str">
        <f ca="1">IFERROR(INDEX(
IF($R$32=99,$Y$2:$Y$32,$Y$2:$Y$32),
MATCH(0,INDEX(
COUNTIF(AG$2:AG8,
IF($R$32=99,$Y$2:$Y$32,$Y$2:$Y$32)),),0)),"")</f>
        <v/>
      </c>
      <c r="AH9" t="str">
        <f ca="1">IFERROR(INDEX(
IF($R$32=99,$Y$33:$Y$61,$Y$32:$Y$61),MATCH(0,INDEX(
COUNTIF(AH$2:AH8,
IF($R$32=99,$Y$33:$Y$61,$Y$32:$Y$61)),),0)),"")</f>
        <v/>
      </c>
      <c r="AI9" t="str">
        <f ca="1">IFERROR(INDEX(
IF($R$62=99,$Y$63:$Y$91,$Y$62:$Y$91),MATCH(0,INDEX(
COUNTIF(AI$2:AI8,
IF($R$62=99,$Y$63:$Y$91,$Y$62:$Y$91)),),0)),"")</f>
        <v/>
      </c>
      <c r="AJ9" t="str">
        <f ca="1">IFERROR(INDEX(IF($R$92=99,$Y$93:$Y$121,$Y$92:$Y$121),MATCH(0,INDEX(COUNTIF(AJ$2:AJ8,IF($R$92=99,$Y$93:$Y$121,$Y$92:$Y$121)),),0)),"")</f>
        <v/>
      </c>
      <c r="AK9" t="str">
        <f ca="1">IFERROR(INDEX(
IF($R$122=99,$Y$123:$Y$151,$Y$122:$Y$151),MATCH(0,INDEX(
COUNTIF(AK$2:AK8,
IF($R$122=99,$Y$123:$Y$151,$Y$122:$Y$151)),),0)),"")</f>
        <v/>
      </c>
      <c r="AL9" t="str">
        <f ca="1">IFERROR(INDEX(
IF($R$152=99,$Y$153:$Y$181,$Y$152:$Y$181),MATCH(0,INDEX(
COUNTIF(AL$2:AL8,
IF($R$152=99,$Y$153:$Y$181,$Y$152:$Y$181)),),0)),"")</f>
        <v/>
      </c>
      <c r="AM9" t="str">
        <f ca="1">IFERROR(INDEX(
IF($R$182=99,$Y$183:$Y$211,$Y$182:$Y$211),MATCH(0,INDEX(
COUNTIF(AM$2:AM8,
IF($R$182=99,$Y$183:$Y$211,$Y$182:$Y$211)),),0)),"")</f>
        <v/>
      </c>
      <c r="AN9" t="str">
        <f ca="1">IFERROR(INDEX(
IF($R$212=99,$Y$213:$Y$241,$Y$212:$Y$241),MATCH(0,INDEX(
COUNTIF(AN$2:AN8,
IF($R$212=99,$Y$213:$Y$241,$Y$212:$Y$241)),),0)),"")</f>
        <v/>
      </c>
      <c r="AO9" t="str">
        <f ca="1">IFERROR(INDEX(
IF($R$242=99,$Y$243:$Y$271,$Y$242:$Y$271),MATCH(0,INDEX(
COUNTIF(AO$2:AO8,
IF($R$242=99,$Y$243:$Y$271,$Y$242:$Y$271)),),0)),"")</f>
        <v/>
      </c>
      <c r="AP9" t="str">
        <f ca="1">IFERROR(INDEX(
IF($R$272=99,$Y$273:$Y$301,$Y$272:$Y$301),MATCH(0,INDEX(
COUNTIF(AP$2:AP8,
IF($R$272=99,$Y$273:$Y$301,$Y$272:$Y$301)),),0)),"")</f>
        <v/>
      </c>
      <c r="AQ9" t="str">
        <f ca="1">IFERROR(INDEX(
IF($R$302=99,$Y$303:$Y$331,$Y$302:$Y$331),MATCH(0,INDEX(
COUNTIF(AQ$2:AQ8,
IF($R$302=99,$Y$303:$Y$331,$Y$302:$Y$331)),),0)),"")</f>
        <v/>
      </c>
      <c r="AR9" s="11" t="str">
        <f ca="1">IFERROR(INDEX(
IF($R$332=99,$Y$333:$Y$361,$Y$332:$Y$361),MATCH(0,INDEX(
COUNTIF(AR$2:AR8,
IF($R$332=99,$Y$333:$Y$361,$Y$332:$Y$361)),),0)),"")</f>
        <v/>
      </c>
    </row>
    <row r="10" spans="1:44" x14ac:dyDescent="0.2">
      <c r="B10">
        <v>1326</v>
      </c>
      <c r="C10" s="4">
        <v>2956</v>
      </c>
      <c r="D10">
        <v>0</v>
      </c>
      <c r="E10">
        <v>1</v>
      </c>
      <c r="F10">
        <v>0</v>
      </c>
      <c r="G10">
        <v>1</v>
      </c>
      <c r="H10">
        <v>0</v>
      </c>
      <c r="I10">
        <v>1</v>
      </c>
      <c r="J10">
        <v>0</v>
      </c>
      <c r="K10">
        <v>1</v>
      </c>
      <c r="L10">
        <v>1</v>
      </c>
      <c r="M10">
        <v>0</v>
      </c>
      <c r="N10">
        <v>1</v>
      </c>
      <c r="O10">
        <v>1</v>
      </c>
      <c r="P10" t="str">
        <f t="shared" ca="1" si="2"/>
        <v>010203</v>
      </c>
      <c r="Q10">
        <f t="shared" ca="1" si="7"/>
        <v>9</v>
      </c>
      <c r="R10">
        <f ca="1">IF(table1[[#This Row],[يوم هـ]]&gt;0,1,99)</f>
        <v>1</v>
      </c>
      <c r="S10" s="4">
        <f t="shared" ca="1" si="3"/>
        <v>44425</v>
      </c>
      <c r="T10" s="4" t="str">
        <f ca="1">TEXT(table1[[#This Row],[Tm]],"mmmm")</f>
        <v>أغسطس</v>
      </c>
      <c r="U10" s="4" t="str">
        <f ca="1">IF(TEXT(table1[[#This Row],[Tm]],"d")="1",TEXT(table1[[#This Row],[Tm]],"d -mmmm"),TEXT(table1[[#This Row],[Tm]],"d"))</f>
        <v>17</v>
      </c>
      <c r="V10" t="str">
        <f t="shared" ca="1" si="0"/>
        <v>الثلاثاء</v>
      </c>
      <c r="W10">
        <f t="shared" ca="1" si="4"/>
        <v>3</v>
      </c>
      <c r="X10">
        <f t="shared" ca="1" si="5"/>
        <v>34</v>
      </c>
      <c r="Y10">
        <f ca="1">IF(table1[[#This Row],[اليوم]]="الأحد",Y9+1,Y9)</f>
        <v>2</v>
      </c>
      <c r="Z10" s="5" t="str">
        <f t="shared" ca="1" si="6"/>
        <v>9/1/1443</v>
      </c>
      <c r="AA10" s="24">
        <f t="shared" ca="1" si="1"/>
        <v>3</v>
      </c>
      <c r="AB10" s="24" t="str">
        <f ca="1">CONCATENATE(TEXT(table1[[#This Row],[شهر هـ]],"00"),(TEXT(table1[[#This Row],[يوم هـ]],"00")))</f>
        <v>0109</v>
      </c>
      <c r="AC10" s="24" t="str">
        <f ca="1">TEXT(table1[[#This Row],[Tm]],"m")</f>
        <v>8</v>
      </c>
      <c r="AD10" s="24">
        <f ca="1">IF(TODAY()=table1[[#This Row],[Tm]],1,0)</f>
        <v>0</v>
      </c>
      <c r="AE10" s="5"/>
      <c r="AF10" t="s">
        <v>26</v>
      </c>
      <c r="AG10" s="10" t="str">
        <f ca="1">IFERROR(INDEX(
IF($R$32=99,$Y$2:$Y$32,$Y$2:$Y$32),
MATCH(0,INDEX(
COUNTIF(AG$2:AG9,
IF($R$32=99,$Y$2:$Y$32,$Y$2:$Y$32)),),0)),"")</f>
        <v/>
      </c>
      <c r="AH10" t="str">
        <f ca="1">IFERROR(INDEX(
IF($R$32=99,$Y$33:$Y$61,$Y$32:$Y$61),MATCH(0,INDEX(
COUNTIF(AH$2:AH9,
IF($R$32=99,$Y$33:$Y$61,$Y$32:$Y$61)),),0)),"")</f>
        <v/>
      </c>
      <c r="AI10" t="str">
        <f ca="1">IFERROR(INDEX(
IF($R$62=99,$Y$63:$Y$91,$Y$62:$Y$91),MATCH(0,INDEX(
COUNTIF(AI$2:AI9,
IF($R$62=99,$Y$63:$Y$91,$Y$62:$Y$91)),),0)),"")</f>
        <v/>
      </c>
      <c r="AJ10" t="str">
        <f ca="1">IFERROR(INDEX(IF($R$92=99,$Y$93:$Y$121,$Y$92:$Y$121),MATCH(0,INDEX(COUNTIF(AJ$2:AJ9,IF($R$92=99,$Y$93:$Y$121,$Y$92:$Y$121)),),0)),"")</f>
        <v/>
      </c>
      <c r="AK10" t="str">
        <f ca="1">IFERROR(INDEX(
IF($R$122=99,$Y$123:$Y$151,$Y$122:$Y$151),MATCH(0,INDEX(
COUNTIF(AK$2:AK9,
IF($R$122=99,$Y$123:$Y$151,$Y$122:$Y$151)),),0)),"")</f>
        <v/>
      </c>
      <c r="AL10" t="str">
        <f ca="1">IFERROR(INDEX(
IF($R$152=99,$Y$153:$Y$181,$Y$152:$Y$181),MATCH(0,INDEX(
COUNTIF(AL$2:AL9,
IF($R$152=99,$Y$153:$Y$181,$Y$152:$Y$181)),),0)),"")</f>
        <v/>
      </c>
      <c r="AM10" t="str">
        <f ca="1">IFERROR(INDEX(
IF($R$182=99,$Y$183:$Y$211,$Y$182:$Y$211),MATCH(0,INDEX(
COUNTIF(AM$2:AM9,
IF($R$182=99,$Y$183:$Y$211,$Y$182:$Y$211)),),0)),"")</f>
        <v/>
      </c>
      <c r="AN10" t="str">
        <f ca="1">IFERROR(INDEX(
IF($R$212=99,$Y$213:$Y$241,$Y$212:$Y$241),MATCH(0,INDEX(
COUNTIF(AN$2:AN9,
IF($R$212=99,$Y$213:$Y$241,$Y$212:$Y$241)),),0)),"")</f>
        <v/>
      </c>
      <c r="AO10" t="str">
        <f ca="1">IFERROR(INDEX(
IF($R$242=99,$Y$243:$Y$271,$Y$242:$Y$271),MATCH(0,INDEX(
COUNTIF(AO$2:AO9,
IF($R$242=99,$Y$243:$Y$271,$Y$242:$Y$271)),),0)),"")</f>
        <v/>
      </c>
      <c r="AP10" t="str">
        <f ca="1">IFERROR(INDEX(
IF($R$272=99,$Y$273:$Y$301,$Y$272:$Y$301),MATCH(0,INDEX(
COUNTIF(AP$2:AP9,
IF($R$272=99,$Y$273:$Y$301,$Y$272:$Y$301)),),0)),"")</f>
        <v/>
      </c>
      <c r="AQ10" t="str">
        <f ca="1">IFERROR(INDEX(
IF($R$302=99,$Y$303:$Y$331,$Y$302:$Y$331),MATCH(0,INDEX(
COUNTIF(AQ$2:AQ9,
IF($R$302=99,$Y$303:$Y$331,$Y$302:$Y$331)),),0)),"")</f>
        <v/>
      </c>
      <c r="AR10" s="11" t="str">
        <f ca="1">IFERROR(INDEX(
IF($R$332=99,$Y$333:$Y$361,$Y$332:$Y$361),MATCH(0,INDEX(
COUNTIF(AR$2:AR9,
IF($R$332=99,$Y$333:$Y$361,$Y$332:$Y$361)),),0)),"")</f>
        <v/>
      </c>
    </row>
    <row r="11" spans="1:44" x14ac:dyDescent="0.2">
      <c r="B11">
        <v>1327</v>
      </c>
      <c r="C11" s="4">
        <v>3311</v>
      </c>
      <c r="D11">
        <v>0</v>
      </c>
      <c r="E11">
        <v>0</v>
      </c>
      <c r="F11">
        <v>1</v>
      </c>
      <c r="G11">
        <v>0</v>
      </c>
      <c r="H11">
        <v>0</v>
      </c>
      <c r="I11">
        <v>1</v>
      </c>
      <c r="J11">
        <v>0</v>
      </c>
      <c r="K11">
        <v>1</v>
      </c>
      <c r="L11">
        <v>1</v>
      </c>
      <c r="M11">
        <v>1</v>
      </c>
      <c r="N11">
        <v>0</v>
      </c>
      <c r="O11">
        <v>1</v>
      </c>
      <c r="P11" t="str">
        <f t="shared" ca="1" si="2"/>
        <v>010204</v>
      </c>
      <c r="Q11">
        <f t="shared" ca="1" si="7"/>
        <v>10</v>
      </c>
      <c r="R11">
        <f ca="1">IF(table1[[#This Row],[يوم هـ]]&gt;0,1,99)</f>
        <v>1</v>
      </c>
      <c r="S11" s="4">
        <f t="shared" ca="1" si="3"/>
        <v>44426</v>
      </c>
      <c r="T11" s="4" t="str">
        <f ca="1">TEXT(table1[[#This Row],[Tm]],"mmmm")</f>
        <v>أغسطس</v>
      </c>
      <c r="U11" s="4" t="str">
        <f ca="1">IF(TEXT(table1[[#This Row],[Tm]],"d")="1",TEXT(table1[[#This Row],[Tm]],"d -mmmm"),TEXT(table1[[#This Row],[Tm]],"d"))</f>
        <v>18</v>
      </c>
      <c r="V11" t="str">
        <f t="shared" ca="1" si="0"/>
        <v>الأربعاء</v>
      </c>
      <c r="W11">
        <f t="shared" ca="1" si="4"/>
        <v>4</v>
      </c>
      <c r="X11">
        <f t="shared" ca="1" si="5"/>
        <v>34</v>
      </c>
      <c r="Y11">
        <f ca="1">IF(table1[[#This Row],[اليوم]]="الأحد",Y10+1,Y10)</f>
        <v>2</v>
      </c>
      <c r="Z11" s="5" t="str">
        <f t="shared" ca="1" si="6"/>
        <v>10/1/1443</v>
      </c>
      <c r="AA11" s="24">
        <f t="shared" ca="1" si="1"/>
        <v>3</v>
      </c>
      <c r="AB11" s="24" t="str">
        <f ca="1">CONCATENATE(TEXT(table1[[#This Row],[شهر هـ]],"00"),(TEXT(table1[[#This Row],[يوم هـ]],"00")))</f>
        <v>0110</v>
      </c>
      <c r="AC11" s="24" t="str">
        <f ca="1">TEXT(table1[[#This Row],[Tm]],"m")</f>
        <v>8</v>
      </c>
      <c r="AD11" s="24">
        <f ca="1">IF(TODAY()=table1[[#This Row],[Tm]],1,0)</f>
        <v>0</v>
      </c>
      <c r="AE11" s="5"/>
    </row>
    <row r="12" spans="1:44" x14ac:dyDescent="0.2">
      <c r="B12">
        <v>1328</v>
      </c>
      <c r="C12" s="4">
        <v>3665</v>
      </c>
      <c r="D12">
        <v>1</v>
      </c>
      <c r="E12">
        <v>0</v>
      </c>
      <c r="F12">
        <v>0</v>
      </c>
      <c r="G12">
        <v>1</v>
      </c>
      <c r="H12">
        <v>0</v>
      </c>
      <c r="I12">
        <v>0</v>
      </c>
      <c r="J12">
        <v>1</v>
      </c>
      <c r="K12">
        <v>0</v>
      </c>
      <c r="L12">
        <v>1</v>
      </c>
      <c r="M12">
        <v>1</v>
      </c>
      <c r="N12">
        <v>0</v>
      </c>
      <c r="O12">
        <v>1</v>
      </c>
      <c r="P12" t="str">
        <f t="shared" ca="1" si="2"/>
        <v>010205</v>
      </c>
      <c r="Q12">
        <f t="shared" ca="1" si="7"/>
        <v>11</v>
      </c>
      <c r="R12">
        <f ca="1">IF(table1[[#This Row],[يوم هـ]]&gt;0,1,99)</f>
        <v>1</v>
      </c>
      <c r="S12" s="4">
        <f t="shared" ca="1" si="3"/>
        <v>44427</v>
      </c>
      <c r="T12" s="4" t="str">
        <f ca="1">TEXT(table1[[#This Row],[Tm]],"mmmm")</f>
        <v>أغسطس</v>
      </c>
      <c r="U12" s="4" t="str">
        <f ca="1">IF(TEXT(table1[[#This Row],[Tm]],"d")="1",TEXT(table1[[#This Row],[Tm]],"d -mmmm"),TEXT(table1[[#This Row],[Tm]],"d"))</f>
        <v>19</v>
      </c>
      <c r="V12" t="str">
        <f t="shared" ca="1" si="0"/>
        <v>الخميس</v>
      </c>
      <c r="W12">
        <f t="shared" ca="1" si="4"/>
        <v>5</v>
      </c>
      <c r="X12">
        <f t="shared" ca="1" si="5"/>
        <v>34</v>
      </c>
      <c r="Y12">
        <f ca="1">IF(table1[[#This Row],[اليوم]]="الأحد",Y11+1,Y11)</f>
        <v>2</v>
      </c>
      <c r="Z12" s="5" t="str">
        <f t="shared" ca="1" si="6"/>
        <v>11/1/1443</v>
      </c>
      <c r="AA12" s="24">
        <f t="shared" ca="1" si="1"/>
        <v>3</v>
      </c>
      <c r="AB12" s="24" t="str">
        <f ca="1">CONCATENATE(TEXT(table1[[#This Row],[شهر هـ]],"00"),(TEXT(table1[[#This Row],[يوم هـ]],"00")))</f>
        <v>0111</v>
      </c>
      <c r="AC12" s="24" t="str">
        <f ca="1">TEXT(table1[[#This Row],[Tm]],"m")</f>
        <v>8</v>
      </c>
      <c r="AD12" s="24">
        <f ca="1">IF(TODAY()=table1[[#This Row],[Tm]],1,0)</f>
        <v>0</v>
      </c>
      <c r="AE12" s="5"/>
      <c r="AG12" s="232" t="s">
        <v>34</v>
      </c>
      <c r="AH12" s="232"/>
      <c r="AI12" s="232"/>
      <c r="AK12">
        <f ca="1">IF(Q2&gt;0,MATCH(0,INDEX(COUNTIF(AH$2:AH2,$Y$31:$Y$62),),0),"")</f>
        <v>1</v>
      </c>
      <c r="AL12">
        <f ca="1">IFERROR(INDEX($Y$92:$Y$121,MATCH(0,INDEX(COUNTIF(AJ$2:AJ2,$Y$92:$Y$121),),0)),"")</f>
        <v>13</v>
      </c>
      <c r="AM12" t="e">
        <f ca="1">OFFSET($Y$2,MATCH(1,$Y$2:$Y$155,0),1,MATCH(2,$Y$2:$Y$155,0))</f>
        <v>#VALUE!</v>
      </c>
      <c r="AQ12">
        <v>1</v>
      </c>
      <c r="AR12">
        <f>MATCH(1,$AQ$12:$AQ$16,0)</f>
        <v>1</v>
      </c>
    </row>
    <row r="13" spans="1:44" x14ac:dyDescent="0.2">
      <c r="B13">
        <v>1329</v>
      </c>
      <c r="C13" s="4">
        <v>4019</v>
      </c>
      <c r="D13">
        <v>1</v>
      </c>
      <c r="E13">
        <v>1</v>
      </c>
      <c r="F13">
        <v>0</v>
      </c>
      <c r="G13">
        <v>0</v>
      </c>
      <c r="H13">
        <v>1</v>
      </c>
      <c r="I13">
        <v>0</v>
      </c>
      <c r="J13">
        <v>0</v>
      </c>
      <c r="K13">
        <v>1</v>
      </c>
      <c r="L13">
        <v>0</v>
      </c>
      <c r="M13">
        <v>1</v>
      </c>
      <c r="N13">
        <v>0</v>
      </c>
      <c r="O13">
        <v>1</v>
      </c>
      <c r="P13" t="str">
        <f t="shared" ca="1" si="2"/>
        <v>010206</v>
      </c>
      <c r="Q13">
        <f t="shared" ca="1" si="7"/>
        <v>12</v>
      </c>
      <c r="R13">
        <f ca="1">IF(table1[[#This Row],[يوم هـ]]&gt;0,1,99)</f>
        <v>1</v>
      </c>
      <c r="S13" s="4">
        <f t="shared" ca="1" si="3"/>
        <v>44428</v>
      </c>
      <c r="T13" s="4" t="str">
        <f ca="1">TEXT(table1[[#This Row],[Tm]],"mmmm")</f>
        <v>أغسطس</v>
      </c>
      <c r="U13" s="4" t="str">
        <f ca="1">IF(TEXT(table1[[#This Row],[Tm]],"d")="1",TEXT(table1[[#This Row],[Tm]],"d -mmmm"),TEXT(table1[[#This Row],[Tm]],"d"))</f>
        <v>20</v>
      </c>
      <c r="V13" t="str">
        <f t="shared" ca="1" si="0"/>
        <v>الجمعة</v>
      </c>
      <c r="W13">
        <f t="shared" ca="1" si="4"/>
        <v>6</v>
      </c>
      <c r="X13">
        <f t="shared" ca="1" si="5"/>
        <v>34</v>
      </c>
      <c r="Y13">
        <f ca="1">IF(table1[[#This Row],[اليوم]]="الأحد",Y12+1,Y12)</f>
        <v>2</v>
      </c>
      <c r="Z13" s="5" t="str">
        <f t="shared" ca="1" si="6"/>
        <v>12/1/1443</v>
      </c>
      <c r="AA13" s="24">
        <f t="shared" ca="1" si="1"/>
        <v>3</v>
      </c>
      <c r="AB13" s="24" t="str">
        <f ca="1">CONCATENATE(TEXT(table1[[#This Row],[شهر هـ]],"00"),(TEXT(table1[[#This Row],[يوم هـ]],"00")))</f>
        <v>0112</v>
      </c>
      <c r="AC13" s="24" t="str">
        <f ca="1">TEXT(table1[[#This Row],[Tm]],"m")</f>
        <v>8</v>
      </c>
      <c r="AD13" s="24">
        <f ca="1">IF(TODAY()=table1[[#This Row],[Tm]],1,0)</f>
        <v>0</v>
      </c>
      <c r="AE13" s="5"/>
      <c r="AG13" s="12" t="s">
        <v>28</v>
      </c>
      <c r="AH13" s="13" t="s">
        <v>29</v>
      </c>
      <c r="AI13" s="12" t="s">
        <v>27</v>
      </c>
      <c r="AQ13">
        <v>1</v>
      </c>
      <c r="AR13" t="e">
        <f>SEARCH("&gt;1",$AQ$12:$AQ$16,1)</f>
        <v>#VALUE!</v>
      </c>
    </row>
    <row r="14" spans="1:44" x14ac:dyDescent="0.2">
      <c r="B14">
        <v>1330</v>
      </c>
      <c r="C14" s="4">
        <v>4373</v>
      </c>
      <c r="D14">
        <v>1</v>
      </c>
      <c r="E14">
        <v>1</v>
      </c>
      <c r="F14">
        <v>0</v>
      </c>
      <c r="G14">
        <v>1</v>
      </c>
      <c r="H14">
        <v>0</v>
      </c>
      <c r="I14">
        <v>1</v>
      </c>
      <c r="J14">
        <v>0</v>
      </c>
      <c r="K14">
        <v>0</v>
      </c>
      <c r="L14">
        <v>1</v>
      </c>
      <c r="M14">
        <v>0</v>
      </c>
      <c r="N14">
        <v>1</v>
      </c>
      <c r="O14">
        <v>0</v>
      </c>
      <c r="P14" t="str">
        <f t="shared" ca="1" si="2"/>
        <v>010207</v>
      </c>
      <c r="Q14">
        <f t="shared" ca="1" si="7"/>
        <v>13</v>
      </c>
      <c r="R14">
        <f ca="1">IF(table1[[#This Row],[يوم هـ]]&gt;0,1,99)</f>
        <v>1</v>
      </c>
      <c r="S14" s="4">
        <f t="shared" ca="1" si="3"/>
        <v>44429</v>
      </c>
      <c r="T14" s="4" t="str">
        <f ca="1">TEXT(table1[[#This Row],[Tm]],"mmmm")</f>
        <v>أغسطس</v>
      </c>
      <c r="U14" s="4" t="str">
        <f ca="1">IF(TEXT(table1[[#This Row],[Tm]],"d")="1",TEXT(table1[[#This Row],[Tm]],"d -mmmm"),TEXT(table1[[#This Row],[Tm]],"d"))</f>
        <v>21</v>
      </c>
      <c r="V14" t="str">
        <f t="shared" ca="1" si="0"/>
        <v>السبت</v>
      </c>
      <c r="W14">
        <f t="shared" ca="1" si="4"/>
        <v>7</v>
      </c>
      <c r="X14">
        <f t="shared" ca="1" si="5"/>
        <v>34</v>
      </c>
      <c r="Y14">
        <f ca="1">IF(table1[[#This Row],[اليوم]]="الأحد",Y13+1,Y13)</f>
        <v>2</v>
      </c>
      <c r="Z14" s="5" t="str">
        <f t="shared" ca="1" si="6"/>
        <v>13/1/1443</v>
      </c>
      <c r="AA14" s="24">
        <f t="shared" ca="1" si="1"/>
        <v>3</v>
      </c>
      <c r="AB14" s="24" t="str">
        <f ca="1">CONCATENATE(TEXT(table1[[#This Row],[شهر هـ]],"00"),(TEXT(table1[[#This Row],[يوم هـ]],"00")))</f>
        <v>0113</v>
      </c>
      <c r="AC14" s="24" t="str">
        <f ca="1">TEXT(table1[[#This Row],[Tm]],"m")</f>
        <v>8</v>
      </c>
      <c r="AD14" s="24">
        <f ca="1">IF(TODAY()=table1[[#This Row],[Tm]],1,0)</f>
        <v>0</v>
      </c>
      <c r="AE14" s="5"/>
      <c r="AG14" s="14">
        <v>43466</v>
      </c>
      <c r="AH14" s="15">
        <v>1</v>
      </c>
      <c r="AI14" s="16" t="s">
        <v>30</v>
      </c>
      <c r="AK14" t="s">
        <v>49</v>
      </c>
      <c r="AQ14">
        <v>1</v>
      </c>
    </row>
    <row r="15" spans="1:44" x14ac:dyDescent="0.2">
      <c r="B15">
        <v>1331</v>
      </c>
      <c r="C15" s="4">
        <v>4727</v>
      </c>
      <c r="D15">
        <v>1</v>
      </c>
      <c r="E15">
        <v>1</v>
      </c>
      <c r="F15">
        <v>1</v>
      </c>
      <c r="G15">
        <v>0</v>
      </c>
      <c r="H15">
        <v>1</v>
      </c>
      <c r="I15">
        <v>0</v>
      </c>
      <c r="J15">
        <v>1</v>
      </c>
      <c r="K15">
        <v>0</v>
      </c>
      <c r="L15">
        <v>0</v>
      </c>
      <c r="M15">
        <v>1</v>
      </c>
      <c r="N15">
        <v>0</v>
      </c>
      <c r="O15">
        <v>1</v>
      </c>
      <c r="P15" t="str">
        <f t="shared" ca="1" si="2"/>
        <v>010301</v>
      </c>
      <c r="Q15">
        <f t="shared" ca="1" si="7"/>
        <v>14</v>
      </c>
      <c r="R15">
        <f ca="1">IF(table1[[#This Row],[يوم هـ]]&gt;0,1,99)</f>
        <v>1</v>
      </c>
      <c r="S15" s="4">
        <f t="shared" ca="1" si="3"/>
        <v>44430</v>
      </c>
      <c r="T15" s="4" t="str">
        <f ca="1">TEXT(table1[[#This Row],[Tm]],"mmmm")</f>
        <v>أغسطس</v>
      </c>
      <c r="U15" s="4" t="str">
        <f ca="1">IF(TEXT(table1[[#This Row],[Tm]],"d")="1",TEXT(table1[[#This Row],[Tm]],"d -mmmm"),TEXT(table1[[#This Row],[Tm]],"d"))</f>
        <v>22</v>
      </c>
      <c r="V15" t="str">
        <f t="shared" ca="1" si="0"/>
        <v>الأحد</v>
      </c>
      <c r="W15">
        <f t="shared" ca="1" si="4"/>
        <v>1</v>
      </c>
      <c r="X15">
        <f t="shared" ca="1" si="5"/>
        <v>35</v>
      </c>
      <c r="Y15">
        <f ca="1">IF(table1[[#This Row],[اليوم]]="الأحد",Y14+1,Y14)</f>
        <v>3</v>
      </c>
      <c r="Z15" s="5" t="str">
        <f t="shared" ca="1" si="6"/>
        <v>14/1/1443</v>
      </c>
      <c r="AA15" s="24">
        <f t="shared" ca="1" si="1"/>
        <v>3</v>
      </c>
      <c r="AB15" s="24" t="str">
        <f ca="1">CONCATENATE(TEXT(table1[[#This Row],[شهر هـ]],"00"),(TEXT(table1[[#This Row],[يوم هـ]],"00")))</f>
        <v>0114</v>
      </c>
      <c r="AC15" s="24" t="str">
        <f ca="1">TEXT(table1[[#This Row],[Tm]],"m")</f>
        <v>8</v>
      </c>
      <c r="AD15" s="24">
        <f ca="1">IF(TODAY()=table1[[#This Row],[Tm]],1,0)</f>
        <v>0</v>
      </c>
      <c r="AE15" s="5"/>
      <c r="AG15" s="17">
        <v>43532</v>
      </c>
      <c r="AH15" s="18">
        <v>2</v>
      </c>
      <c r="AI15" s="19" t="s">
        <v>31</v>
      </c>
      <c r="AK15" t="s">
        <v>48</v>
      </c>
      <c r="AQ15">
        <v>99</v>
      </c>
    </row>
    <row r="16" spans="1:44" x14ac:dyDescent="0.2">
      <c r="B16">
        <v>1332</v>
      </c>
      <c r="C16" s="4">
        <v>5082</v>
      </c>
      <c r="D16">
        <v>0</v>
      </c>
      <c r="E16">
        <v>1</v>
      </c>
      <c r="F16">
        <v>1</v>
      </c>
      <c r="G16">
        <v>0</v>
      </c>
      <c r="H16">
        <v>1</v>
      </c>
      <c r="I16">
        <v>1</v>
      </c>
      <c r="J16">
        <v>0</v>
      </c>
      <c r="K16">
        <v>1</v>
      </c>
      <c r="L16">
        <v>0</v>
      </c>
      <c r="M16">
        <v>0</v>
      </c>
      <c r="N16">
        <v>1</v>
      </c>
      <c r="O16">
        <v>0</v>
      </c>
      <c r="P16" t="str">
        <f t="shared" ca="1" si="2"/>
        <v>010302</v>
      </c>
      <c r="Q16">
        <f t="shared" ca="1" si="7"/>
        <v>15</v>
      </c>
      <c r="R16">
        <f ca="1">IF(table1[[#This Row],[يوم هـ]]&gt;0,1,99)</f>
        <v>1</v>
      </c>
      <c r="S16" s="4">
        <f t="shared" ca="1" si="3"/>
        <v>44431</v>
      </c>
      <c r="T16" s="4" t="str">
        <f ca="1">TEXT(table1[[#This Row],[Tm]],"mmmm")</f>
        <v>أغسطس</v>
      </c>
      <c r="U16" s="4" t="str">
        <f ca="1">IF(TEXT(table1[[#This Row],[Tm]],"d")="1",TEXT(table1[[#This Row],[Tm]],"d -mmmm"),TEXT(table1[[#This Row],[Tm]],"d"))</f>
        <v>23</v>
      </c>
      <c r="V16" t="str">
        <f t="shared" ca="1" si="0"/>
        <v>الإثنين</v>
      </c>
      <c r="W16">
        <f t="shared" ca="1" si="4"/>
        <v>2</v>
      </c>
      <c r="X16">
        <f t="shared" ca="1" si="5"/>
        <v>35</v>
      </c>
      <c r="Y16">
        <f ca="1">IF(table1[[#This Row],[اليوم]]="الأحد",Y15+1,Y15)</f>
        <v>3</v>
      </c>
      <c r="Z16" s="5" t="str">
        <f t="shared" ca="1" si="6"/>
        <v>15/1/1443</v>
      </c>
      <c r="AA16" s="24">
        <f t="shared" ca="1" si="1"/>
        <v>3</v>
      </c>
      <c r="AB16" s="24" t="str">
        <f ca="1">CONCATENATE(TEXT(table1[[#This Row],[شهر هـ]],"00"),(TEXT(table1[[#This Row],[يوم هـ]],"00")))</f>
        <v>0115</v>
      </c>
      <c r="AC16" s="24" t="str">
        <f ca="1">TEXT(table1[[#This Row],[Tm]],"m")</f>
        <v>8</v>
      </c>
      <c r="AD16" s="24">
        <f ca="1">IF(TODAY()=table1[[#This Row],[Tm]],1,0)</f>
        <v>0</v>
      </c>
      <c r="AE16" s="5"/>
      <c r="AG16" s="20">
        <v>43623</v>
      </c>
      <c r="AH16" s="13">
        <v>3</v>
      </c>
      <c r="AI16" s="12" t="s">
        <v>32</v>
      </c>
      <c r="AQ16">
        <v>2</v>
      </c>
    </row>
    <row r="17" spans="2:35" x14ac:dyDescent="0.2">
      <c r="B17">
        <v>1333</v>
      </c>
      <c r="C17" s="4">
        <v>5436</v>
      </c>
      <c r="D17">
        <v>1</v>
      </c>
      <c r="E17">
        <v>0</v>
      </c>
      <c r="F17">
        <v>1</v>
      </c>
      <c r="G17">
        <v>0</v>
      </c>
      <c r="H17">
        <v>1</v>
      </c>
      <c r="I17">
        <v>1</v>
      </c>
      <c r="J17">
        <v>0</v>
      </c>
      <c r="K17">
        <v>1</v>
      </c>
      <c r="L17">
        <v>0</v>
      </c>
      <c r="M17">
        <v>1</v>
      </c>
      <c r="N17">
        <v>0</v>
      </c>
      <c r="O17">
        <v>1</v>
      </c>
      <c r="P17" t="str">
        <f t="shared" ca="1" si="2"/>
        <v>010303</v>
      </c>
      <c r="Q17">
        <f t="shared" ca="1" si="7"/>
        <v>16</v>
      </c>
      <c r="R17">
        <f ca="1">IF(table1[[#This Row],[يوم هـ]]&gt;0,1,99)</f>
        <v>1</v>
      </c>
      <c r="S17" s="4">
        <f t="shared" ca="1" si="3"/>
        <v>44432</v>
      </c>
      <c r="T17" s="4" t="str">
        <f ca="1">TEXT(table1[[#This Row],[Tm]],"mmmm")</f>
        <v>أغسطس</v>
      </c>
      <c r="U17" s="4" t="str">
        <f ca="1">IF(TEXT(table1[[#This Row],[Tm]],"d")="1",TEXT(table1[[#This Row],[Tm]],"d -mmmm"),TEXT(table1[[#This Row],[Tm]],"d"))</f>
        <v>24</v>
      </c>
      <c r="V17" t="str">
        <f t="shared" ca="1" si="0"/>
        <v>الثلاثاء</v>
      </c>
      <c r="W17">
        <f t="shared" ca="1" si="4"/>
        <v>3</v>
      </c>
      <c r="X17">
        <f t="shared" ca="1" si="5"/>
        <v>35</v>
      </c>
      <c r="Y17">
        <f ca="1">IF(table1[[#This Row],[اليوم]]="الأحد",Y16+1,Y16)</f>
        <v>3</v>
      </c>
      <c r="Z17" s="5" t="str">
        <f t="shared" ca="1" si="6"/>
        <v>16/1/1443</v>
      </c>
      <c r="AA17" s="24">
        <f t="shared" ca="1" si="1"/>
        <v>3</v>
      </c>
      <c r="AB17" s="24" t="str">
        <f ca="1">CONCATENATE(TEXT(table1[[#This Row],[شهر هـ]],"00"),(TEXT(table1[[#This Row],[يوم هـ]],"00")))</f>
        <v>0116</v>
      </c>
      <c r="AC17" s="24" t="str">
        <f ca="1">TEXT(table1[[#This Row],[Tm]],"m")</f>
        <v>8</v>
      </c>
      <c r="AD17" s="24">
        <f ca="1">IF(TODAY()=table1[[#This Row],[Tm]],1,0)</f>
        <v>0</v>
      </c>
      <c r="AE17" s="5"/>
      <c r="AG17" s="21">
        <v>43714</v>
      </c>
      <c r="AH17" s="22">
        <v>4</v>
      </c>
      <c r="AI17" s="23" t="s">
        <v>33</v>
      </c>
    </row>
    <row r="18" spans="2:35" x14ac:dyDescent="0.2">
      <c r="B18">
        <v>1334</v>
      </c>
      <c r="C18" s="4">
        <v>5791</v>
      </c>
      <c r="D18">
        <v>0</v>
      </c>
      <c r="E18">
        <v>1</v>
      </c>
      <c r="F18">
        <v>0</v>
      </c>
      <c r="G18">
        <v>1</v>
      </c>
      <c r="H18">
        <v>0</v>
      </c>
      <c r="I18">
        <v>1</v>
      </c>
      <c r="J18">
        <v>0</v>
      </c>
      <c r="K18">
        <v>1</v>
      </c>
      <c r="L18">
        <v>1</v>
      </c>
      <c r="M18">
        <v>0</v>
      </c>
      <c r="N18">
        <v>1</v>
      </c>
      <c r="O18">
        <v>0</v>
      </c>
      <c r="P18" t="str">
        <f t="shared" ca="1" si="2"/>
        <v>010304</v>
      </c>
      <c r="Q18">
        <f t="shared" ca="1" si="7"/>
        <v>17</v>
      </c>
      <c r="R18">
        <f ca="1">IF(table1[[#This Row],[يوم هـ]]&gt;0,1,99)</f>
        <v>1</v>
      </c>
      <c r="S18" s="4">
        <f t="shared" ca="1" si="3"/>
        <v>44433</v>
      </c>
      <c r="T18" s="4" t="str">
        <f ca="1">TEXT(table1[[#This Row],[Tm]],"mmmm")</f>
        <v>أغسطس</v>
      </c>
      <c r="U18" s="4" t="str">
        <f ca="1">IF(TEXT(table1[[#This Row],[Tm]],"d")="1",TEXT(table1[[#This Row],[Tm]],"d -mmmm"),TEXT(table1[[#This Row],[Tm]],"d"))</f>
        <v>25</v>
      </c>
      <c r="V18" t="str">
        <f t="shared" ca="1" si="0"/>
        <v>الأربعاء</v>
      </c>
      <c r="W18">
        <f t="shared" ca="1" si="4"/>
        <v>4</v>
      </c>
      <c r="X18">
        <f t="shared" ca="1" si="5"/>
        <v>35</v>
      </c>
      <c r="Y18">
        <f ca="1">IF(table1[[#This Row],[اليوم]]="الأحد",Y17+1,Y17)</f>
        <v>3</v>
      </c>
      <c r="Z18" s="5" t="str">
        <f t="shared" ca="1" si="6"/>
        <v>17/1/1443</v>
      </c>
      <c r="AA18" s="24">
        <f t="shared" ca="1" si="1"/>
        <v>3</v>
      </c>
      <c r="AB18" s="24" t="str">
        <f ca="1">CONCATENATE(TEXT(table1[[#This Row],[شهر هـ]],"00"),(TEXT(table1[[#This Row],[يوم هـ]],"00")))</f>
        <v>0117</v>
      </c>
      <c r="AC18" s="24" t="str">
        <f ca="1">TEXT(table1[[#This Row],[Tm]],"m")</f>
        <v>8</v>
      </c>
      <c r="AD18" s="24">
        <f ca="1">IF(TODAY()=table1[[#This Row],[Tm]],1,0)</f>
        <v>0</v>
      </c>
      <c r="AE18" s="5"/>
      <c r="AG18" s="14">
        <v>43806</v>
      </c>
      <c r="AH18" s="15">
        <v>1</v>
      </c>
      <c r="AI18" s="16" t="s">
        <v>30</v>
      </c>
    </row>
    <row r="19" spans="2:35" x14ac:dyDescent="0.2">
      <c r="B19">
        <v>1335</v>
      </c>
      <c r="C19" s="4">
        <v>6145</v>
      </c>
      <c r="D19">
        <v>1</v>
      </c>
      <c r="E19">
        <v>0</v>
      </c>
      <c r="F19">
        <v>1</v>
      </c>
      <c r="G19">
        <v>0</v>
      </c>
      <c r="H19">
        <v>1</v>
      </c>
      <c r="I19">
        <v>0</v>
      </c>
      <c r="J19">
        <v>1</v>
      </c>
      <c r="K19">
        <v>0</v>
      </c>
      <c r="L19">
        <v>1</v>
      </c>
      <c r="M19">
        <v>0</v>
      </c>
      <c r="N19">
        <v>1</v>
      </c>
      <c r="O19">
        <v>1</v>
      </c>
      <c r="P19" t="str">
        <f t="shared" ca="1" si="2"/>
        <v>010305</v>
      </c>
      <c r="Q19">
        <f t="shared" ca="1" si="7"/>
        <v>18</v>
      </c>
      <c r="R19">
        <f ca="1">IF(table1[[#This Row],[يوم هـ]]&gt;0,1,99)</f>
        <v>1</v>
      </c>
      <c r="S19" s="4">
        <f t="shared" ca="1" si="3"/>
        <v>44434</v>
      </c>
      <c r="T19" s="4" t="str">
        <f ca="1">TEXT(table1[[#This Row],[Tm]],"mmmm")</f>
        <v>أغسطس</v>
      </c>
      <c r="U19" s="4" t="str">
        <f ca="1">IF(TEXT(table1[[#This Row],[Tm]],"d")="1",TEXT(table1[[#This Row],[Tm]],"d -mmmm"),TEXT(table1[[#This Row],[Tm]],"d"))</f>
        <v>26</v>
      </c>
      <c r="V19" t="str">
        <f t="shared" ca="1" si="0"/>
        <v>الخميس</v>
      </c>
      <c r="W19">
        <f t="shared" ca="1" si="4"/>
        <v>5</v>
      </c>
      <c r="X19">
        <f t="shared" ca="1" si="5"/>
        <v>35</v>
      </c>
      <c r="Y19">
        <f ca="1">IF(table1[[#This Row],[اليوم]]="الأحد",Y18+1,Y18)</f>
        <v>3</v>
      </c>
      <c r="Z19" s="5" t="str">
        <f t="shared" ca="1" si="6"/>
        <v>18/1/1443</v>
      </c>
      <c r="AA19" s="24">
        <f t="shared" ca="1" si="1"/>
        <v>3</v>
      </c>
      <c r="AB19" s="24" t="str">
        <f ca="1">CONCATENATE(TEXT(table1[[#This Row],[شهر هـ]],"00"),(TEXT(table1[[#This Row],[يوم هـ]],"00")))</f>
        <v>0118</v>
      </c>
      <c r="AC19" s="24" t="str">
        <f ca="1">TEXT(table1[[#This Row],[Tm]],"m")</f>
        <v>8</v>
      </c>
      <c r="AD19" s="24">
        <f ca="1">IF(TODAY()=table1[[#This Row],[Tm]],1,0)</f>
        <v>0</v>
      </c>
      <c r="AE19" s="5"/>
    </row>
    <row r="20" spans="2:35" x14ac:dyDescent="0.2">
      <c r="B20">
        <v>1336</v>
      </c>
      <c r="C20" s="4">
        <v>6500</v>
      </c>
      <c r="D20">
        <v>0</v>
      </c>
      <c r="E20">
        <v>1</v>
      </c>
      <c r="F20">
        <v>0</v>
      </c>
      <c r="G20">
        <v>1</v>
      </c>
      <c r="H20">
        <v>0</v>
      </c>
      <c r="I20">
        <v>1</v>
      </c>
      <c r="J20">
        <v>0</v>
      </c>
      <c r="K20">
        <v>0</v>
      </c>
      <c r="L20">
        <v>1</v>
      </c>
      <c r="M20">
        <v>0</v>
      </c>
      <c r="N20">
        <v>1</v>
      </c>
      <c r="O20">
        <v>1</v>
      </c>
      <c r="P20" t="str">
        <f t="shared" ca="1" si="2"/>
        <v>010306</v>
      </c>
      <c r="Q20">
        <f t="shared" ca="1" si="7"/>
        <v>19</v>
      </c>
      <c r="R20">
        <f ca="1">IF(table1[[#This Row],[يوم هـ]]&gt;0,1,99)</f>
        <v>1</v>
      </c>
      <c r="S20" s="4">
        <f t="shared" ca="1" si="3"/>
        <v>44435</v>
      </c>
      <c r="T20" s="4" t="str">
        <f ca="1">TEXT(table1[[#This Row],[Tm]],"mmmm")</f>
        <v>أغسطس</v>
      </c>
      <c r="U20" s="4" t="str">
        <f ca="1">IF(TEXT(table1[[#This Row],[Tm]],"d")="1",TEXT(table1[[#This Row],[Tm]],"d -mmmm"),TEXT(table1[[#This Row],[Tm]],"d"))</f>
        <v>27</v>
      </c>
      <c r="V20" t="str">
        <f t="shared" ca="1" si="0"/>
        <v>الجمعة</v>
      </c>
      <c r="W20">
        <f t="shared" ca="1" si="4"/>
        <v>6</v>
      </c>
      <c r="X20">
        <f t="shared" ca="1" si="5"/>
        <v>35</v>
      </c>
      <c r="Y20">
        <f ca="1">IF(table1[[#This Row],[اليوم]]="الأحد",Y19+1,Y19)</f>
        <v>3</v>
      </c>
      <c r="Z20" s="5" t="str">
        <f t="shared" ca="1" si="6"/>
        <v>19/1/1443</v>
      </c>
      <c r="AA20" s="24">
        <f t="shared" ca="1" si="1"/>
        <v>3</v>
      </c>
      <c r="AB20" s="24" t="str">
        <f ca="1">CONCATENATE(TEXT(table1[[#This Row],[شهر هـ]],"00"),(TEXT(table1[[#This Row],[يوم هـ]],"00")))</f>
        <v>0119</v>
      </c>
      <c r="AC20" s="24" t="str">
        <f ca="1">TEXT(table1[[#This Row],[Tm]],"m")</f>
        <v>8</v>
      </c>
      <c r="AD20" s="24">
        <f ca="1">IF(TODAY()=table1[[#This Row],[Tm]],1,0)</f>
        <v>0</v>
      </c>
      <c r="AE20" s="5"/>
    </row>
    <row r="21" spans="2:35" x14ac:dyDescent="0.2">
      <c r="B21">
        <v>1337</v>
      </c>
      <c r="C21" s="4">
        <v>6854</v>
      </c>
      <c r="D21">
        <v>0</v>
      </c>
      <c r="E21">
        <v>1</v>
      </c>
      <c r="F21">
        <v>1</v>
      </c>
      <c r="G21">
        <v>0</v>
      </c>
      <c r="H21">
        <v>1</v>
      </c>
      <c r="I21">
        <v>0</v>
      </c>
      <c r="J21">
        <v>1</v>
      </c>
      <c r="K21">
        <v>0</v>
      </c>
      <c r="L21">
        <v>0</v>
      </c>
      <c r="M21">
        <v>1</v>
      </c>
      <c r="N21">
        <v>0</v>
      </c>
      <c r="O21">
        <v>1</v>
      </c>
      <c r="P21" t="str">
        <f t="shared" ca="1" si="2"/>
        <v>010307</v>
      </c>
      <c r="Q21">
        <f t="shared" ca="1" si="7"/>
        <v>20</v>
      </c>
      <c r="R21">
        <f ca="1">IF(table1[[#This Row],[يوم هـ]]&gt;0,1,99)</f>
        <v>1</v>
      </c>
      <c r="S21" s="4">
        <f t="shared" ca="1" si="3"/>
        <v>44436</v>
      </c>
      <c r="T21" s="4" t="str">
        <f ca="1">TEXT(table1[[#This Row],[Tm]],"mmmm")</f>
        <v>أغسطس</v>
      </c>
      <c r="U21" s="4" t="str">
        <f ca="1">IF(TEXT(table1[[#This Row],[Tm]],"d")="1",TEXT(table1[[#This Row],[Tm]],"d -mmmm"),TEXT(table1[[#This Row],[Tm]],"d"))</f>
        <v>28</v>
      </c>
      <c r="V21" t="str">
        <f t="shared" ca="1" si="0"/>
        <v>السبت</v>
      </c>
      <c r="W21">
        <f t="shared" ca="1" si="4"/>
        <v>7</v>
      </c>
      <c r="X21">
        <f t="shared" ca="1" si="5"/>
        <v>35</v>
      </c>
      <c r="Y21">
        <f ca="1">IF(table1[[#This Row],[اليوم]]="الأحد",Y20+1,Y20)</f>
        <v>3</v>
      </c>
      <c r="Z21" s="5" t="str">
        <f t="shared" ca="1" si="6"/>
        <v>20/1/1443</v>
      </c>
      <c r="AA21" s="24">
        <f t="shared" ca="1" si="1"/>
        <v>3</v>
      </c>
      <c r="AB21" s="24" t="str">
        <f ca="1">CONCATENATE(TEXT(table1[[#This Row],[شهر هـ]],"00"),(TEXT(table1[[#This Row],[يوم هـ]],"00")))</f>
        <v>0120</v>
      </c>
      <c r="AC21" s="24" t="str">
        <f ca="1">TEXT(table1[[#This Row],[Tm]],"m")</f>
        <v>8</v>
      </c>
      <c r="AD21" s="24">
        <f ca="1">IF(TODAY()=table1[[#This Row],[Tm]],1,0)</f>
        <v>0</v>
      </c>
      <c r="AE21" s="5"/>
    </row>
    <row r="22" spans="2:35" x14ac:dyDescent="0.2">
      <c r="B22">
        <v>1338</v>
      </c>
      <c r="C22" s="4">
        <v>7208</v>
      </c>
      <c r="D22">
        <v>0</v>
      </c>
      <c r="E22">
        <v>1</v>
      </c>
      <c r="F22">
        <v>1</v>
      </c>
      <c r="G22">
        <v>1</v>
      </c>
      <c r="H22">
        <v>0</v>
      </c>
      <c r="I22">
        <v>1</v>
      </c>
      <c r="J22">
        <v>0</v>
      </c>
      <c r="K22">
        <v>1</v>
      </c>
      <c r="L22">
        <v>0</v>
      </c>
      <c r="M22">
        <v>0</v>
      </c>
      <c r="N22">
        <v>1</v>
      </c>
      <c r="O22">
        <v>0</v>
      </c>
      <c r="P22" t="str">
        <f t="shared" ca="1" si="2"/>
        <v>010401</v>
      </c>
      <c r="Q22">
        <f t="shared" ca="1" si="7"/>
        <v>21</v>
      </c>
      <c r="R22">
        <f ca="1">IF(table1[[#This Row],[يوم هـ]]&gt;0,1,99)</f>
        <v>1</v>
      </c>
      <c r="S22" s="4">
        <f t="shared" ca="1" si="3"/>
        <v>44437</v>
      </c>
      <c r="T22" s="4" t="str">
        <f ca="1">TEXT(table1[[#This Row],[Tm]],"mmmm")</f>
        <v>أغسطس</v>
      </c>
      <c r="U22" s="4" t="str">
        <f ca="1">IF(TEXT(table1[[#This Row],[Tm]],"d")="1",TEXT(table1[[#This Row],[Tm]],"d -mmmm"),TEXT(table1[[#This Row],[Tm]],"d"))</f>
        <v>29</v>
      </c>
      <c r="V22" t="str">
        <f t="shared" ca="1" si="0"/>
        <v>الأحد</v>
      </c>
      <c r="W22">
        <f t="shared" ca="1" si="4"/>
        <v>1</v>
      </c>
      <c r="X22">
        <f t="shared" ca="1" si="5"/>
        <v>36</v>
      </c>
      <c r="Y22">
        <f ca="1">IF(table1[[#This Row],[اليوم]]="الأحد",Y21+1,Y21)</f>
        <v>4</v>
      </c>
      <c r="Z22" s="5" t="str">
        <f t="shared" ca="1" si="6"/>
        <v>21/1/1443</v>
      </c>
      <c r="AA22" s="24">
        <f t="shared" ca="1" si="1"/>
        <v>3</v>
      </c>
      <c r="AB22" s="24" t="str">
        <f ca="1">CONCATENATE(TEXT(table1[[#This Row],[شهر هـ]],"00"),(TEXT(table1[[#This Row],[يوم هـ]],"00")))</f>
        <v>0121</v>
      </c>
      <c r="AC22" s="24" t="str">
        <f ca="1">TEXT(table1[[#This Row],[Tm]],"m")</f>
        <v>8</v>
      </c>
      <c r="AD22" s="24">
        <f ca="1">IF(TODAY()=table1[[#This Row],[Tm]],1,0)</f>
        <v>0</v>
      </c>
      <c r="AE22" s="5"/>
    </row>
    <row r="23" spans="2:35" x14ac:dyDescent="0.2">
      <c r="B23">
        <v>1339</v>
      </c>
      <c r="C23" s="4">
        <v>7562</v>
      </c>
      <c r="D23">
        <v>1</v>
      </c>
      <c r="E23">
        <v>0</v>
      </c>
      <c r="F23">
        <v>1</v>
      </c>
      <c r="G23">
        <v>1</v>
      </c>
      <c r="H23">
        <v>1</v>
      </c>
      <c r="I23">
        <v>0</v>
      </c>
      <c r="J23">
        <v>1</v>
      </c>
      <c r="K23">
        <v>0</v>
      </c>
      <c r="L23">
        <v>1</v>
      </c>
      <c r="M23">
        <v>0</v>
      </c>
      <c r="N23">
        <v>0</v>
      </c>
      <c r="O23">
        <v>1</v>
      </c>
      <c r="P23" t="str">
        <f t="shared" ca="1" si="2"/>
        <v>010402</v>
      </c>
      <c r="Q23">
        <f t="shared" ca="1" si="7"/>
        <v>22</v>
      </c>
      <c r="R23">
        <f ca="1">IF(table1[[#This Row],[يوم هـ]]&gt;0,1,99)</f>
        <v>1</v>
      </c>
      <c r="S23" s="4">
        <f t="shared" ca="1" si="3"/>
        <v>44438</v>
      </c>
      <c r="T23" s="4" t="str">
        <f ca="1">TEXT(table1[[#This Row],[Tm]],"mmmm")</f>
        <v>أغسطس</v>
      </c>
      <c r="U23" s="4" t="str">
        <f ca="1">IF(TEXT(table1[[#This Row],[Tm]],"d")="1",TEXT(table1[[#This Row],[Tm]],"d -mmmm"),TEXT(table1[[#This Row],[Tm]],"d"))</f>
        <v>30</v>
      </c>
      <c r="V23" t="str">
        <f t="shared" ca="1" si="0"/>
        <v>الإثنين</v>
      </c>
      <c r="W23">
        <f t="shared" ca="1" si="4"/>
        <v>2</v>
      </c>
      <c r="X23">
        <f t="shared" ca="1" si="5"/>
        <v>36</v>
      </c>
      <c r="Y23">
        <f ca="1">IF(table1[[#This Row],[اليوم]]="الأحد",Y22+1,Y22)</f>
        <v>4</v>
      </c>
      <c r="Z23" s="5" t="str">
        <f t="shared" ca="1" si="6"/>
        <v>22/1/1443</v>
      </c>
      <c r="AA23" s="24">
        <f t="shared" ca="1" si="1"/>
        <v>3</v>
      </c>
      <c r="AB23" s="24" t="str">
        <f ca="1">CONCATENATE(TEXT(table1[[#This Row],[شهر هـ]],"00"),(TEXT(table1[[#This Row],[يوم هـ]],"00")))</f>
        <v>0122</v>
      </c>
      <c r="AC23" s="24" t="str">
        <f ca="1">TEXT(table1[[#This Row],[Tm]],"m")</f>
        <v>8</v>
      </c>
      <c r="AD23" s="24">
        <f ca="1">IF(TODAY()=table1[[#This Row],[Tm]],1,0)</f>
        <v>0</v>
      </c>
      <c r="AE23" s="5"/>
    </row>
    <row r="24" spans="2:35" x14ac:dyDescent="0.2">
      <c r="B24">
        <v>1340</v>
      </c>
      <c r="C24" s="4">
        <v>7917</v>
      </c>
      <c r="D24">
        <v>0</v>
      </c>
      <c r="E24">
        <v>0</v>
      </c>
      <c r="F24">
        <v>1</v>
      </c>
      <c r="G24">
        <v>1</v>
      </c>
      <c r="H24">
        <v>0</v>
      </c>
      <c r="I24">
        <v>1</v>
      </c>
      <c r="J24">
        <v>1</v>
      </c>
      <c r="K24">
        <v>1</v>
      </c>
      <c r="L24">
        <v>0</v>
      </c>
      <c r="M24">
        <v>1</v>
      </c>
      <c r="N24">
        <v>0</v>
      </c>
      <c r="O24">
        <v>0</v>
      </c>
      <c r="P24" t="str">
        <f t="shared" ca="1" si="2"/>
        <v>010403</v>
      </c>
      <c r="Q24">
        <f t="shared" ca="1" si="7"/>
        <v>23</v>
      </c>
      <c r="R24">
        <f ca="1">IF(table1[[#This Row],[يوم هـ]]&gt;0,1,99)</f>
        <v>1</v>
      </c>
      <c r="S24" s="4">
        <f t="shared" ca="1" si="3"/>
        <v>44439</v>
      </c>
      <c r="T24" s="4" t="str">
        <f ca="1">TEXT(table1[[#This Row],[Tm]],"mmmm")</f>
        <v>أغسطس</v>
      </c>
      <c r="U24" s="4" t="str">
        <f ca="1">IF(TEXT(table1[[#This Row],[Tm]],"d")="1",TEXT(table1[[#This Row],[Tm]],"d -mmmm"),TEXT(table1[[#This Row],[Tm]],"d"))</f>
        <v>31</v>
      </c>
      <c r="V24" t="str">
        <f t="shared" ca="1" si="0"/>
        <v>الثلاثاء</v>
      </c>
      <c r="W24">
        <f t="shared" ca="1" si="4"/>
        <v>3</v>
      </c>
      <c r="X24">
        <f t="shared" ca="1" si="5"/>
        <v>36</v>
      </c>
      <c r="Y24">
        <f ca="1">IF(table1[[#This Row],[اليوم]]="الأحد",Y23+1,Y23)</f>
        <v>4</v>
      </c>
      <c r="Z24" s="5" t="str">
        <f t="shared" ca="1" si="6"/>
        <v>23/1/1443</v>
      </c>
      <c r="AA24" s="24">
        <f t="shared" ca="1" si="1"/>
        <v>3</v>
      </c>
      <c r="AB24" s="24" t="str">
        <f ca="1">CONCATENATE(TEXT(table1[[#This Row],[شهر هـ]],"00"),(TEXT(table1[[#This Row],[يوم هـ]],"00")))</f>
        <v>0123</v>
      </c>
      <c r="AC24" s="24" t="str">
        <f ca="1">TEXT(table1[[#This Row],[Tm]],"m")</f>
        <v>8</v>
      </c>
      <c r="AD24" s="24">
        <f ca="1">IF(TODAY()=table1[[#This Row],[Tm]],1,0)</f>
        <v>0</v>
      </c>
      <c r="AE24" s="5"/>
    </row>
    <row r="25" spans="2:35" x14ac:dyDescent="0.2">
      <c r="B25">
        <v>1341</v>
      </c>
      <c r="C25" s="4">
        <v>8271</v>
      </c>
      <c r="D25">
        <v>1</v>
      </c>
      <c r="E25">
        <v>0</v>
      </c>
      <c r="F25">
        <v>1</v>
      </c>
      <c r="G25">
        <v>0</v>
      </c>
      <c r="H25">
        <v>1</v>
      </c>
      <c r="I25">
        <v>0</v>
      </c>
      <c r="J25">
        <v>1</v>
      </c>
      <c r="K25">
        <v>1</v>
      </c>
      <c r="L25">
        <v>0</v>
      </c>
      <c r="M25">
        <v>1</v>
      </c>
      <c r="N25">
        <v>1</v>
      </c>
      <c r="O25">
        <v>0</v>
      </c>
      <c r="P25" t="str">
        <f t="shared" ca="1" si="2"/>
        <v>010404</v>
      </c>
      <c r="Q25">
        <f t="shared" ca="1" si="7"/>
        <v>24</v>
      </c>
      <c r="R25">
        <f ca="1">IF(table1[[#This Row],[يوم هـ]]&gt;0,1,99)</f>
        <v>1</v>
      </c>
      <c r="S25" s="4">
        <f t="shared" ca="1" si="3"/>
        <v>44440</v>
      </c>
      <c r="T25" s="4" t="str">
        <f ca="1">TEXT(table1[[#This Row],[Tm]],"mmmm")</f>
        <v>سبتمبر</v>
      </c>
      <c r="U25" s="4" t="str">
        <f ca="1">IF(TEXT(table1[[#This Row],[Tm]],"d")="1",TEXT(table1[[#This Row],[Tm]],"d -mmmm"),TEXT(table1[[#This Row],[Tm]],"d"))</f>
        <v>1 -سبتمبر</v>
      </c>
      <c r="V25" t="str">
        <f t="shared" ca="1" si="0"/>
        <v>الأربعاء</v>
      </c>
      <c r="W25">
        <f t="shared" ca="1" si="4"/>
        <v>4</v>
      </c>
      <c r="X25">
        <f t="shared" ca="1" si="5"/>
        <v>36</v>
      </c>
      <c r="Y25">
        <f ca="1">IF(table1[[#This Row],[اليوم]]="الأحد",Y24+1,Y24)</f>
        <v>4</v>
      </c>
      <c r="Z25" s="5" t="str">
        <f t="shared" ca="1" si="6"/>
        <v>24/1/1443</v>
      </c>
      <c r="AA25" s="24">
        <f t="shared" ca="1" si="1"/>
        <v>3</v>
      </c>
      <c r="AB25" s="24" t="str">
        <f ca="1">CONCATENATE(TEXT(table1[[#This Row],[شهر هـ]],"00"),(TEXT(table1[[#This Row],[يوم هـ]],"00")))</f>
        <v>0124</v>
      </c>
      <c r="AC25" s="24" t="str">
        <f ca="1">TEXT(table1[[#This Row],[Tm]],"m")</f>
        <v>9</v>
      </c>
      <c r="AD25" s="24">
        <f ca="1">IF(TODAY()=table1[[#This Row],[Tm]],1,0)</f>
        <v>0</v>
      </c>
      <c r="AE25" s="5"/>
    </row>
    <row r="26" spans="2:35" x14ac:dyDescent="0.2">
      <c r="B26">
        <v>1342</v>
      </c>
      <c r="C26" s="4">
        <v>8626</v>
      </c>
      <c r="D26">
        <v>0</v>
      </c>
      <c r="E26">
        <v>1</v>
      </c>
      <c r="F26">
        <v>0</v>
      </c>
      <c r="G26">
        <v>1</v>
      </c>
      <c r="H26">
        <v>0</v>
      </c>
      <c r="I26">
        <v>1</v>
      </c>
      <c r="J26">
        <v>0</v>
      </c>
      <c r="K26">
        <v>1</v>
      </c>
      <c r="L26">
        <v>0</v>
      </c>
      <c r="M26">
        <v>1</v>
      </c>
      <c r="N26">
        <v>1</v>
      </c>
      <c r="O26">
        <v>0</v>
      </c>
      <c r="P26" t="str">
        <f t="shared" ca="1" si="2"/>
        <v>010405</v>
      </c>
      <c r="Q26">
        <f t="shared" ca="1" si="7"/>
        <v>25</v>
      </c>
      <c r="R26">
        <f ca="1">IF(table1[[#This Row],[يوم هـ]]&gt;0,1,99)</f>
        <v>1</v>
      </c>
      <c r="S26" s="4">
        <f t="shared" ca="1" si="3"/>
        <v>44441</v>
      </c>
      <c r="T26" s="4" t="str">
        <f ca="1">TEXT(table1[[#This Row],[Tm]],"mmmm")</f>
        <v>سبتمبر</v>
      </c>
      <c r="U26" s="4" t="str">
        <f ca="1">IF(TEXT(table1[[#This Row],[Tm]],"d")="1",TEXT(table1[[#This Row],[Tm]],"d -mmmm"),TEXT(table1[[#This Row],[Tm]],"d"))</f>
        <v>2</v>
      </c>
      <c r="V26" t="str">
        <f t="shared" ca="1" si="0"/>
        <v>الخميس</v>
      </c>
      <c r="W26">
        <f t="shared" ca="1" si="4"/>
        <v>5</v>
      </c>
      <c r="X26">
        <f t="shared" ca="1" si="5"/>
        <v>36</v>
      </c>
      <c r="Y26">
        <f ca="1">IF(table1[[#This Row],[اليوم]]="الأحد",Y25+1,Y25)</f>
        <v>4</v>
      </c>
      <c r="Z26" s="5" t="str">
        <f t="shared" ca="1" si="6"/>
        <v>25/1/1443</v>
      </c>
      <c r="AA26" s="24">
        <f t="shared" ca="1" si="1"/>
        <v>3</v>
      </c>
      <c r="AB26" s="24" t="str">
        <f ca="1">CONCATENATE(TEXT(table1[[#This Row],[شهر هـ]],"00"),(TEXT(table1[[#This Row],[يوم هـ]],"00")))</f>
        <v>0125</v>
      </c>
      <c r="AC26" s="24" t="str">
        <f ca="1">TEXT(table1[[#This Row],[Tm]],"m")</f>
        <v>9</v>
      </c>
      <c r="AD26" s="24">
        <f ca="1">IF(TODAY()=table1[[#This Row],[Tm]],1,0)</f>
        <v>0</v>
      </c>
      <c r="AE26" s="5"/>
    </row>
    <row r="27" spans="2:35" x14ac:dyDescent="0.2">
      <c r="B27">
        <v>1343</v>
      </c>
      <c r="C27" s="4">
        <v>8980</v>
      </c>
      <c r="D27">
        <v>1</v>
      </c>
      <c r="E27">
        <v>0</v>
      </c>
      <c r="F27">
        <v>1</v>
      </c>
      <c r="G27">
        <v>0</v>
      </c>
      <c r="H27">
        <v>1</v>
      </c>
      <c r="I27">
        <v>0</v>
      </c>
      <c r="J27">
        <v>1</v>
      </c>
      <c r="K27">
        <v>0</v>
      </c>
      <c r="L27">
        <v>1</v>
      </c>
      <c r="M27">
        <v>0</v>
      </c>
      <c r="N27">
        <v>1</v>
      </c>
      <c r="O27">
        <v>0</v>
      </c>
      <c r="P27" t="str">
        <f t="shared" ca="1" si="2"/>
        <v>010406</v>
      </c>
      <c r="Q27">
        <f t="shared" ca="1" si="7"/>
        <v>26</v>
      </c>
      <c r="R27">
        <f ca="1">IF(table1[[#This Row],[يوم هـ]]&gt;0,1,99)</f>
        <v>1</v>
      </c>
      <c r="S27" s="4">
        <f t="shared" ca="1" si="3"/>
        <v>44442</v>
      </c>
      <c r="T27" s="4" t="str">
        <f ca="1">TEXT(table1[[#This Row],[Tm]],"mmmm")</f>
        <v>سبتمبر</v>
      </c>
      <c r="U27" s="4" t="str">
        <f ca="1">IF(TEXT(table1[[#This Row],[Tm]],"d")="1",TEXT(table1[[#This Row],[Tm]],"d -mmmm"),TEXT(table1[[#This Row],[Tm]],"d"))</f>
        <v>3</v>
      </c>
      <c r="V27" t="str">
        <f t="shared" ca="1" si="0"/>
        <v>الجمعة</v>
      </c>
      <c r="W27">
        <f t="shared" ca="1" si="4"/>
        <v>6</v>
      </c>
      <c r="X27">
        <f t="shared" ca="1" si="5"/>
        <v>36</v>
      </c>
      <c r="Y27">
        <f ca="1">IF(table1[[#This Row],[اليوم]]="الأحد",Y26+1,Y26)</f>
        <v>4</v>
      </c>
      <c r="Z27" s="5" t="str">
        <f t="shared" ca="1" si="6"/>
        <v>26/1/1443</v>
      </c>
      <c r="AA27" s="24">
        <f t="shared" ca="1" si="1"/>
        <v>3</v>
      </c>
      <c r="AB27" s="24" t="str">
        <f ca="1">CONCATENATE(TEXT(table1[[#This Row],[شهر هـ]],"00"),(TEXT(table1[[#This Row],[يوم هـ]],"00")))</f>
        <v>0126</v>
      </c>
      <c r="AC27" s="24" t="str">
        <f ca="1">TEXT(table1[[#This Row],[Tm]],"m")</f>
        <v>9</v>
      </c>
      <c r="AD27" s="24">
        <f ca="1">IF(TODAY()=table1[[#This Row],[Tm]],1,0)</f>
        <v>0</v>
      </c>
      <c r="AE27" s="5"/>
    </row>
    <row r="28" spans="2:35" x14ac:dyDescent="0.2">
      <c r="B28">
        <v>1344</v>
      </c>
      <c r="C28" s="4">
        <v>9334</v>
      </c>
      <c r="D28">
        <v>1</v>
      </c>
      <c r="E28">
        <v>1</v>
      </c>
      <c r="F28">
        <v>0</v>
      </c>
      <c r="G28">
        <v>1</v>
      </c>
      <c r="H28">
        <v>0</v>
      </c>
      <c r="I28">
        <v>1</v>
      </c>
      <c r="J28">
        <v>0</v>
      </c>
      <c r="K28">
        <v>1</v>
      </c>
      <c r="L28">
        <v>0</v>
      </c>
      <c r="M28">
        <v>0</v>
      </c>
      <c r="N28">
        <v>1</v>
      </c>
      <c r="O28">
        <v>0</v>
      </c>
      <c r="P28" t="str">
        <f t="shared" ca="1" si="2"/>
        <v>010407</v>
      </c>
      <c r="Q28">
        <f t="shared" ca="1" si="7"/>
        <v>27</v>
      </c>
      <c r="R28">
        <f ca="1">IF(table1[[#This Row],[يوم هـ]]&gt;0,1,99)</f>
        <v>1</v>
      </c>
      <c r="S28" s="4">
        <f t="shared" ca="1" si="3"/>
        <v>44443</v>
      </c>
      <c r="T28" s="4" t="str">
        <f ca="1">TEXT(table1[[#This Row],[Tm]],"mmmm")</f>
        <v>سبتمبر</v>
      </c>
      <c r="U28" s="4" t="str">
        <f ca="1">IF(TEXT(table1[[#This Row],[Tm]],"d")="1",TEXT(table1[[#This Row],[Tm]],"d -mmmm"),TEXT(table1[[#This Row],[Tm]],"d"))</f>
        <v>4</v>
      </c>
      <c r="V28" t="str">
        <f t="shared" ca="1" si="0"/>
        <v>السبت</v>
      </c>
      <c r="W28">
        <f t="shared" ca="1" si="4"/>
        <v>7</v>
      </c>
      <c r="X28">
        <f t="shared" ca="1" si="5"/>
        <v>36</v>
      </c>
      <c r="Y28">
        <f ca="1">IF(table1[[#This Row],[اليوم]]="الأحد",Y27+1,Y27)</f>
        <v>4</v>
      </c>
      <c r="Z28" s="5" t="str">
        <f t="shared" ca="1" si="6"/>
        <v>27/1/1443</v>
      </c>
      <c r="AA28" s="24">
        <f t="shared" ca="1" si="1"/>
        <v>3</v>
      </c>
      <c r="AB28" s="24" t="str">
        <f ca="1">CONCATENATE(TEXT(table1[[#This Row],[شهر هـ]],"00"),(TEXT(table1[[#This Row],[يوم هـ]],"00")))</f>
        <v>0127</v>
      </c>
      <c r="AC28" s="24" t="str">
        <f ca="1">TEXT(table1[[#This Row],[Tm]],"m")</f>
        <v>9</v>
      </c>
      <c r="AD28" s="24">
        <f ca="1">IF(TODAY()=table1[[#This Row],[Tm]],1,0)</f>
        <v>0</v>
      </c>
      <c r="AE28" s="5"/>
    </row>
    <row r="29" spans="2:35" x14ac:dyDescent="0.2">
      <c r="B29">
        <v>1345</v>
      </c>
      <c r="C29" s="4">
        <v>9688</v>
      </c>
      <c r="D29">
        <v>1</v>
      </c>
      <c r="E29">
        <v>1</v>
      </c>
      <c r="F29">
        <v>0</v>
      </c>
      <c r="G29">
        <v>1</v>
      </c>
      <c r="H29">
        <v>1</v>
      </c>
      <c r="I29">
        <v>0</v>
      </c>
      <c r="J29">
        <v>1</v>
      </c>
      <c r="K29">
        <v>0</v>
      </c>
      <c r="L29">
        <v>1</v>
      </c>
      <c r="M29">
        <v>0</v>
      </c>
      <c r="N29">
        <v>0</v>
      </c>
      <c r="O29">
        <v>1</v>
      </c>
      <c r="P29" t="str">
        <f t="shared" ca="1" si="2"/>
        <v>010501</v>
      </c>
      <c r="Q29">
        <f t="shared" ca="1" si="7"/>
        <v>28</v>
      </c>
      <c r="R29">
        <f ca="1">IF(table1[[#This Row],[يوم هـ]]&gt;0,1,99)</f>
        <v>1</v>
      </c>
      <c r="S29" s="4">
        <f t="shared" ca="1" si="3"/>
        <v>44444</v>
      </c>
      <c r="T29" s="4" t="str">
        <f ca="1">TEXT(table1[[#This Row],[Tm]],"mmmm")</f>
        <v>سبتمبر</v>
      </c>
      <c r="U29" s="4" t="str">
        <f ca="1">IF(TEXT(table1[[#This Row],[Tm]],"d")="1",TEXT(table1[[#This Row],[Tm]],"d -mmmm"),TEXT(table1[[#This Row],[Tm]],"d"))</f>
        <v>5</v>
      </c>
      <c r="V29" t="str">
        <f t="shared" ca="1" si="0"/>
        <v>الأحد</v>
      </c>
      <c r="W29">
        <f t="shared" ca="1" si="4"/>
        <v>1</v>
      </c>
      <c r="X29">
        <f t="shared" ca="1" si="5"/>
        <v>37</v>
      </c>
      <c r="Y29">
        <f ca="1">IF(table1[[#This Row],[اليوم]]="الأحد",Y28+1,Y28)</f>
        <v>5</v>
      </c>
      <c r="Z29" s="5" t="str">
        <f t="shared" ca="1" si="6"/>
        <v>28/1/1443</v>
      </c>
      <c r="AA29" s="24">
        <f t="shared" ca="1" si="1"/>
        <v>3</v>
      </c>
      <c r="AB29" s="24" t="str">
        <f ca="1">CONCATENATE(TEXT(table1[[#This Row],[شهر هـ]],"00"),(TEXT(table1[[#This Row],[يوم هـ]],"00")))</f>
        <v>0128</v>
      </c>
      <c r="AC29" s="24" t="str">
        <f ca="1">TEXT(table1[[#This Row],[Tm]],"m")</f>
        <v>9</v>
      </c>
      <c r="AD29" s="24">
        <f ca="1">IF(TODAY()=table1[[#This Row],[Tm]],1,0)</f>
        <v>0</v>
      </c>
      <c r="AE29" s="5"/>
    </row>
    <row r="30" spans="2:35" x14ac:dyDescent="0.2">
      <c r="B30">
        <v>1346</v>
      </c>
      <c r="C30" s="4">
        <v>10043</v>
      </c>
      <c r="D30">
        <v>0</v>
      </c>
      <c r="E30">
        <v>1</v>
      </c>
      <c r="F30">
        <v>0</v>
      </c>
      <c r="G30">
        <v>1</v>
      </c>
      <c r="H30">
        <v>1</v>
      </c>
      <c r="I30">
        <v>1</v>
      </c>
      <c r="J30">
        <v>0</v>
      </c>
      <c r="K30">
        <v>1</v>
      </c>
      <c r="L30">
        <v>0</v>
      </c>
      <c r="M30">
        <v>1</v>
      </c>
      <c r="N30">
        <v>0</v>
      </c>
      <c r="O30">
        <v>0</v>
      </c>
      <c r="P30" t="str">
        <f t="shared" ca="1" si="2"/>
        <v>010502</v>
      </c>
      <c r="Q30">
        <f t="shared" ca="1" si="7"/>
        <v>29</v>
      </c>
      <c r="R30">
        <f ca="1">IF(table1[[#This Row],[يوم هـ]]&gt;0,1,99)</f>
        <v>1</v>
      </c>
      <c r="S30" s="4">
        <f t="shared" ca="1" si="3"/>
        <v>44445</v>
      </c>
      <c r="T30" s="4" t="str">
        <f ca="1">TEXT(table1[[#This Row],[Tm]],"mmmm")</f>
        <v>سبتمبر</v>
      </c>
      <c r="U30" s="4" t="str">
        <f ca="1">IF(TEXT(table1[[#This Row],[Tm]],"d")="1",TEXT(table1[[#This Row],[Tm]],"d -mmmm"),TEXT(table1[[#This Row],[Tm]],"d"))</f>
        <v>6</v>
      </c>
      <c r="V30" t="str">
        <f t="shared" ca="1" si="0"/>
        <v>الإثنين</v>
      </c>
      <c r="W30">
        <f t="shared" ca="1" si="4"/>
        <v>2</v>
      </c>
      <c r="X30">
        <f t="shared" ca="1" si="5"/>
        <v>37</v>
      </c>
      <c r="Y30">
        <f ca="1">IF(table1[[#This Row],[اليوم]]="الأحد",Y29+1,Y29)</f>
        <v>5</v>
      </c>
      <c r="Z30" s="5" t="str">
        <f t="shared" ca="1" si="6"/>
        <v>29/1/1443</v>
      </c>
      <c r="AA30" s="24">
        <f t="shared" ca="1" si="1"/>
        <v>4</v>
      </c>
      <c r="AB30" s="24" t="str">
        <f ca="1">CONCATENATE(TEXT(table1[[#This Row],[شهر هـ]],"00"),(TEXT(table1[[#This Row],[يوم هـ]],"00")))</f>
        <v>0129</v>
      </c>
      <c r="AC30" s="24" t="str">
        <f ca="1">TEXT(table1[[#This Row],[Tm]],"m")</f>
        <v>9</v>
      </c>
      <c r="AD30" s="24">
        <f ca="1">IF(TODAY()=table1[[#This Row],[Tm]],1,0)</f>
        <v>0</v>
      </c>
      <c r="AE30" s="5"/>
    </row>
    <row r="31" spans="2:35" x14ac:dyDescent="0.2">
      <c r="B31">
        <v>1347</v>
      </c>
      <c r="C31" s="4">
        <v>10397</v>
      </c>
      <c r="D31">
        <v>1</v>
      </c>
      <c r="E31">
        <v>0</v>
      </c>
      <c r="F31">
        <v>1</v>
      </c>
      <c r="G31">
        <v>0</v>
      </c>
      <c r="H31">
        <v>1</v>
      </c>
      <c r="I31">
        <v>1</v>
      </c>
      <c r="J31">
        <v>1</v>
      </c>
      <c r="K31">
        <v>0</v>
      </c>
      <c r="L31">
        <v>1</v>
      </c>
      <c r="M31">
        <v>0</v>
      </c>
      <c r="N31">
        <v>1</v>
      </c>
      <c r="O31">
        <v>0</v>
      </c>
      <c r="P31" t="str">
        <f t="shared" ca="1" si="2"/>
        <v>010503</v>
      </c>
      <c r="Q31">
        <f t="shared" ca="1" si="7"/>
        <v>30</v>
      </c>
      <c r="R31">
        <f ca="1">IF(table1[[#This Row],[يوم هـ]]&gt;0,1,99)</f>
        <v>1</v>
      </c>
      <c r="S31" s="4">
        <f t="shared" ca="1" si="3"/>
        <v>44446</v>
      </c>
      <c r="T31" s="4" t="str">
        <f ca="1">TEXT(table1[[#This Row],[Tm]],"mmmm")</f>
        <v>سبتمبر</v>
      </c>
      <c r="U31" s="4" t="str">
        <f ca="1">IF(TEXT(table1[[#This Row],[Tm]],"d")="1",TEXT(table1[[#This Row],[Tm]],"d -mmmm"),TEXT(table1[[#This Row],[Tm]],"d"))</f>
        <v>7</v>
      </c>
      <c r="V31" t="str">
        <f t="shared" ca="1" si="0"/>
        <v>الثلاثاء</v>
      </c>
      <c r="W31">
        <f t="shared" ca="1" si="4"/>
        <v>3</v>
      </c>
      <c r="X31">
        <f t="shared" ca="1" si="5"/>
        <v>37</v>
      </c>
      <c r="Y31">
        <f ca="1">IF(table1[[#This Row],[اليوم]]="الأحد",Y30+1,Y30)</f>
        <v>5</v>
      </c>
      <c r="Z31" s="5" t="str">
        <f t="shared" ca="1" si="6"/>
        <v>30/1/1443</v>
      </c>
      <c r="AA31" s="24">
        <f t="shared" ca="1" si="1"/>
        <v>4</v>
      </c>
      <c r="AB31" s="24" t="str">
        <f ca="1">CONCATENATE(TEXT(table1[[#This Row],[شهر هـ]],"00"),(TEXT(table1[[#This Row],[يوم هـ]],"00")))</f>
        <v>0130</v>
      </c>
      <c r="AC31" s="24" t="str">
        <f ca="1">TEXT(table1[[#This Row],[Tm]],"m")</f>
        <v>9</v>
      </c>
      <c r="AD31" s="24">
        <f ca="1">IF(TODAY()=table1[[#This Row],[Tm]],1,0)</f>
        <v>0</v>
      </c>
      <c r="AE31" s="5"/>
    </row>
    <row r="32" spans="2:35" x14ac:dyDescent="0.2">
      <c r="B32">
        <v>1348</v>
      </c>
      <c r="C32" s="4">
        <v>10752</v>
      </c>
      <c r="D32">
        <v>0</v>
      </c>
      <c r="E32">
        <v>1</v>
      </c>
      <c r="F32">
        <v>0</v>
      </c>
      <c r="G32">
        <v>0</v>
      </c>
      <c r="H32">
        <v>1</v>
      </c>
      <c r="I32">
        <v>1</v>
      </c>
      <c r="J32">
        <v>0</v>
      </c>
      <c r="K32">
        <v>1</v>
      </c>
      <c r="L32">
        <v>1</v>
      </c>
      <c r="M32">
        <v>1</v>
      </c>
      <c r="N32">
        <v>0</v>
      </c>
      <c r="O32">
        <v>1</v>
      </c>
      <c r="P32" t="str">
        <f t="shared" ca="1" si="2"/>
        <v/>
      </c>
      <c r="Q32">
        <f ca="1">OFFSET(E2,MATCH($A$2,$B$2:$B$184,0)-1,0,1,1)</f>
        <v>0</v>
      </c>
      <c r="R32">
        <f ca="1">IF(table1[[#This Row],[يوم هـ]]&gt;0,2,99)</f>
        <v>99</v>
      </c>
      <c r="S32" s="4">
        <f ca="1">EDATE(S31,0)+IF(Q32&gt;0,(1),0)</f>
        <v>44446</v>
      </c>
      <c r="T32" s="4" t="str">
        <f ca="1">TEXT(table1[[#This Row],[Tm]],"mmmm")</f>
        <v>سبتمبر</v>
      </c>
      <c r="U32" s="4" t="str">
        <f ca="1">IF(TEXT(table1[[#This Row],[Tm]],"d")="1",TEXT(table1[[#This Row],[Tm]],"d -mmmm"),TEXT(table1[[#This Row],[Tm]],"d"))</f>
        <v>7</v>
      </c>
      <c r="V32" t="str">
        <f t="shared" ca="1" si="0"/>
        <v/>
      </c>
      <c r="W32" t="str">
        <f t="shared" ca="1" si="4"/>
        <v/>
      </c>
      <c r="X32">
        <f t="shared" ca="1" si="5"/>
        <v>37</v>
      </c>
      <c r="Y32">
        <f ca="1">IF(table1[[#This Row],[اليوم]]="الأحد",Y31+1,Y31)</f>
        <v>5</v>
      </c>
      <c r="Z32" s="5" t="str">
        <f t="shared" ca="1" si="6"/>
        <v/>
      </c>
      <c r="AA32" s="24">
        <f t="shared" ca="1" si="1"/>
        <v>4</v>
      </c>
      <c r="AB32" s="24" t="str">
        <f ca="1">CONCATENATE(TEXT(table1[[#This Row],[شهر هـ]],"00"),(TEXT(table1[[#This Row],[يوم هـ]],"00")))</f>
        <v>9900</v>
      </c>
      <c r="AC32" s="24" t="str">
        <f ca="1">TEXT(table1[[#This Row],[Tm]],"m")</f>
        <v>9</v>
      </c>
      <c r="AD32" s="24">
        <f ca="1">IF(TODAY()=table1[[#This Row],[Tm]],1,0)</f>
        <v>0</v>
      </c>
      <c r="AE32" s="5"/>
    </row>
    <row r="33" spans="2:31" x14ac:dyDescent="0.2">
      <c r="B33">
        <v>1349</v>
      </c>
      <c r="C33" s="4">
        <v>11107</v>
      </c>
      <c r="D33">
        <v>0</v>
      </c>
      <c r="E33">
        <v>0</v>
      </c>
      <c r="F33">
        <v>1</v>
      </c>
      <c r="G33">
        <v>0</v>
      </c>
      <c r="H33">
        <v>0</v>
      </c>
      <c r="I33">
        <v>1</v>
      </c>
      <c r="J33">
        <v>1</v>
      </c>
      <c r="K33">
        <v>0</v>
      </c>
      <c r="L33">
        <v>1</v>
      </c>
      <c r="M33">
        <v>1</v>
      </c>
      <c r="N33">
        <v>1</v>
      </c>
      <c r="O33">
        <v>0</v>
      </c>
      <c r="P33" t="str">
        <f t="shared" ca="1" si="2"/>
        <v>020504</v>
      </c>
      <c r="Q33">
        <f ca="1">Q32+1</f>
        <v>1</v>
      </c>
      <c r="R33">
        <f ca="1">IF(table1[[#This Row],[يوم هـ]]&gt;0,2,99)</f>
        <v>2</v>
      </c>
      <c r="S33" s="4">
        <f t="shared" ca="1" si="3"/>
        <v>44447</v>
      </c>
      <c r="T33" s="4" t="str">
        <f ca="1">TEXT(table1[[#This Row],[Tm]],"mmmm")</f>
        <v>سبتمبر</v>
      </c>
      <c r="U33" s="4" t="str">
        <f ca="1">IF(TEXT(table1[[#This Row],[Tm]],"d")="1",TEXT(table1[[#This Row],[Tm]],"d -mmmm"),TEXT(table1[[#This Row],[Tm]],"d"))</f>
        <v>8</v>
      </c>
      <c r="V33" t="str">
        <f t="shared" ca="1" si="0"/>
        <v>الأربعاء</v>
      </c>
      <c r="W33">
        <f t="shared" ca="1" si="4"/>
        <v>4</v>
      </c>
      <c r="X33">
        <f t="shared" ca="1" si="5"/>
        <v>37</v>
      </c>
      <c r="Y33">
        <f ca="1">IF(table1[[#This Row],[اليوم]]="الأحد",Y32+1,Y32)</f>
        <v>5</v>
      </c>
      <c r="Z33" s="5" t="str">
        <f t="shared" ca="1" si="6"/>
        <v>1/2/1443</v>
      </c>
      <c r="AA33" s="24">
        <f t="shared" ca="1" si="1"/>
        <v>4</v>
      </c>
      <c r="AB33" s="24" t="str">
        <f ca="1">CONCATENATE(TEXT(table1[[#This Row],[شهر هـ]],"00"),(TEXT(table1[[#This Row],[يوم هـ]],"00")))</f>
        <v>0201</v>
      </c>
      <c r="AC33" s="24" t="str">
        <f ca="1">TEXT(table1[[#This Row],[Tm]],"m")</f>
        <v>9</v>
      </c>
      <c r="AD33" s="24">
        <f ca="1">IF(TODAY()=table1[[#This Row],[Tm]],1,0)</f>
        <v>0</v>
      </c>
      <c r="AE33" s="5"/>
    </row>
    <row r="34" spans="2:31" x14ac:dyDescent="0.2">
      <c r="B34">
        <v>1350</v>
      </c>
      <c r="C34" s="4">
        <v>11461</v>
      </c>
      <c r="D34">
        <v>1</v>
      </c>
      <c r="E34">
        <v>0</v>
      </c>
      <c r="F34">
        <v>0</v>
      </c>
      <c r="G34">
        <v>1</v>
      </c>
      <c r="H34">
        <v>0</v>
      </c>
      <c r="I34">
        <v>0</v>
      </c>
      <c r="J34">
        <v>1</v>
      </c>
      <c r="K34">
        <v>0</v>
      </c>
      <c r="L34">
        <v>1</v>
      </c>
      <c r="M34">
        <v>1</v>
      </c>
      <c r="N34">
        <v>1</v>
      </c>
      <c r="O34">
        <v>0</v>
      </c>
      <c r="P34" t="str">
        <f t="shared" ca="1" si="2"/>
        <v>020505</v>
      </c>
      <c r="Q34">
        <f t="shared" ref="Q34:Q61" ca="1" si="8">Q33+1</f>
        <v>2</v>
      </c>
      <c r="R34">
        <f ca="1">IF(table1[[#This Row],[يوم هـ]]&gt;0,2,99)</f>
        <v>2</v>
      </c>
      <c r="S34" s="4">
        <f t="shared" ca="1" si="3"/>
        <v>44448</v>
      </c>
      <c r="T34" s="4" t="str">
        <f ca="1">TEXT(table1[[#This Row],[Tm]],"mmmm")</f>
        <v>سبتمبر</v>
      </c>
      <c r="U34" s="4" t="str">
        <f ca="1">IF(TEXT(table1[[#This Row],[Tm]],"d")="1",TEXT(table1[[#This Row],[Tm]],"d -mmmm"),TEXT(table1[[#This Row],[Tm]],"d"))</f>
        <v>9</v>
      </c>
      <c r="V34" t="str">
        <f t="shared" ca="1" si="0"/>
        <v>الخميس</v>
      </c>
      <c r="W34">
        <f t="shared" ca="1" si="4"/>
        <v>5</v>
      </c>
      <c r="X34">
        <f t="shared" ca="1" si="5"/>
        <v>37</v>
      </c>
      <c r="Y34">
        <f ca="1">IF(table1[[#This Row],[اليوم]]="الأحد",Y33+1,Y33)</f>
        <v>5</v>
      </c>
      <c r="Z34" s="5" t="str">
        <f t="shared" ca="1" si="6"/>
        <v>2/2/1443</v>
      </c>
      <c r="AA34" s="24">
        <f t="shared" ca="1" si="1"/>
        <v>4</v>
      </c>
      <c r="AB34" s="24" t="str">
        <f ca="1">CONCATENATE(TEXT(table1[[#This Row],[شهر هـ]],"00"),(TEXT(table1[[#This Row],[يوم هـ]],"00")))</f>
        <v>0202</v>
      </c>
      <c r="AC34" s="24" t="str">
        <f ca="1">TEXT(table1[[#This Row],[Tm]],"m")</f>
        <v>9</v>
      </c>
      <c r="AD34" s="24">
        <f ca="1">IF(TODAY()=table1[[#This Row],[Tm]],1,0)</f>
        <v>0</v>
      </c>
      <c r="AE34" s="5"/>
    </row>
    <row r="35" spans="2:31" x14ac:dyDescent="0.2">
      <c r="B35">
        <v>1351</v>
      </c>
      <c r="C35" s="4">
        <v>11815</v>
      </c>
      <c r="D35">
        <v>1</v>
      </c>
      <c r="E35">
        <v>0</v>
      </c>
      <c r="F35">
        <v>1</v>
      </c>
      <c r="G35">
        <v>0</v>
      </c>
      <c r="H35">
        <v>1</v>
      </c>
      <c r="I35">
        <v>0</v>
      </c>
      <c r="J35">
        <v>1</v>
      </c>
      <c r="K35">
        <v>0</v>
      </c>
      <c r="L35">
        <v>0</v>
      </c>
      <c r="M35">
        <v>1</v>
      </c>
      <c r="N35">
        <v>1</v>
      </c>
      <c r="O35">
        <v>0</v>
      </c>
      <c r="P35" t="str">
        <f t="shared" ca="1" si="2"/>
        <v>020506</v>
      </c>
      <c r="Q35">
        <f t="shared" ca="1" si="8"/>
        <v>3</v>
      </c>
      <c r="R35">
        <f ca="1">IF(table1[[#This Row],[يوم هـ]]&gt;0,2,99)</f>
        <v>2</v>
      </c>
      <c r="S35" s="4">
        <f t="shared" ca="1" si="3"/>
        <v>44449</v>
      </c>
      <c r="T35" s="4" t="str">
        <f ca="1">TEXT(table1[[#This Row],[Tm]],"mmmm")</f>
        <v>سبتمبر</v>
      </c>
      <c r="U35" s="4" t="str">
        <f ca="1">IF(TEXT(table1[[#This Row],[Tm]],"d")="1",TEXT(table1[[#This Row],[Tm]],"d -mmmm"),TEXT(table1[[#This Row],[Tm]],"d"))</f>
        <v>10</v>
      </c>
      <c r="V35" t="str">
        <f t="shared" ca="1" si="0"/>
        <v>الجمعة</v>
      </c>
      <c r="W35">
        <f t="shared" ca="1" si="4"/>
        <v>6</v>
      </c>
      <c r="X35">
        <f t="shared" ca="1" si="5"/>
        <v>37</v>
      </c>
      <c r="Y35">
        <f ca="1">IF(table1[[#This Row],[اليوم]]="الأحد",Y34+1,Y34)</f>
        <v>5</v>
      </c>
      <c r="Z35" s="5" t="str">
        <f t="shared" ca="1" si="6"/>
        <v>3/2/1443</v>
      </c>
      <c r="AA35" s="24">
        <f t="shared" ca="1" si="1"/>
        <v>4</v>
      </c>
      <c r="AB35" s="24" t="str">
        <f ca="1">CONCATENATE(TEXT(table1[[#This Row],[شهر هـ]],"00"),(TEXT(table1[[#This Row],[يوم هـ]],"00")))</f>
        <v>0203</v>
      </c>
      <c r="AC35" s="24" t="str">
        <f ca="1">TEXT(table1[[#This Row],[Tm]],"m")</f>
        <v>9</v>
      </c>
      <c r="AD35" s="24">
        <f ca="1">IF(TODAY()=table1[[#This Row],[Tm]],1,0)</f>
        <v>0</v>
      </c>
      <c r="AE35" s="5"/>
    </row>
    <row r="36" spans="2:31" x14ac:dyDescent="0.2">
      <c r="B36">
        <v>1352</v>
      </c>
      <c r="C36" s="4">
        <v>12169</v>
      </c>
      <c r="D36">
        <v>1</v>
      </c>
      <c r="E36">
        <v>1</v>
      </c>
      <c r="F36">
        <v>0</v>
      </c>
      <c r="G36">
        <v>1</v>
      </c>
      <c r="H36">
        <v>0</v>
      </c>
      <c r="I36">
        <v>1</v>
      </c>
      <c r="J36">
        <v>0</v>
      </c>
      <c r="K36">
        <v>1</v>
      </c>
      <c r="L36">
        <v>0</v>
      </c>
      <c r="M36">
        <v>1</v>
      </c>
      <c r="N36">
        <v>0</v>
      </c>
      <c r="O36">
        <v>0</v>
      </c>
      <c r="P36" t="str">
        <f t="shared" ca="1" si="2"/>
        <v>020507</v>
      </c>
      <c r="Q36">
        <f t="shared" ca="1" si="8"/>
        <v>4</v>
      </c>
      <c r="R36">
        <f ca="1">IF(table1[[#This Row],[يوم هـ]]&gt;0,2,99)</f>
        <v>2</v>
      </c>
      <c r="S36" s="4">
        <f t="shared" ca="1" si="3"/>
        <v>44450</v>
      </c>
      <c r="T36" s="4" t="str">
        <f ca="1">TEXT(table1[[#This Row],[Tm]],"mmmm")</f>
        <v>سبتمبر</v>
      </c>
      <c r="U36" s="4" t="str">
        <f ca="1">IF(TEXT(table1[[#This Row],[Tm]],"d")="1",TEXT(table1[[#This Row],[Tm]],"d -mmmm"),TEXT(table1[[#This Row],[Tm]],"d"))</f>
        <v>11</v>
      </c>
      <c r="V36" t="str">
        <f t="shared" ca="1" si="0"/>
        <v>السبت</v>
      </c>
      <c r="W36">
        <f t="shared" ca="1" si="4"/>
        <v>7</v>
      </c>
      <c r="X36">
        <f t="shared" ca="1" si="5"/>
        <v>37</v>
      </c>
      <c r="Y36">
        <f ca="1">IF(table1[[#This Row],[اليوم]]="الأحد",Y35+1,Y35)</f>
        <v>5</v>
      </c>
      <c r="Z36" s="5" t="str">
        <f t="shared" ca="1" si="6"/>
        <v>4/2/1443</v>
      </c>
      <c r="AA36" s="24">
        <f t="shared" ca="1" si="1"/>
        <v>4</v>
      </c>
      <c r="AB36" s="24" t="str">
        <f ca="1">CONCATENATE(TEXT(table1[[#This Row],[شهر هـ]],"00"),(TEXT(table1[[#This Row],[يوم هـ]],"00")))</f>
        <v>0204</v>
      </c>
      <c r="AC36" s="24" t="str">
        <f ca="1">TEXT(table1[[#This Row],[Tm]],"m")</f>
        <v>9</v>
      </c>
      <c r="AD36" s="24">
        <f ca="1">IF(TODAY()=table1[[#This Row],[Tm]],1,0)</f>
        <v>0</v>
      </c>
      <c r="AE36" s="5"/>
    </row>
    <row r="37" spans="2:31" x14ac:dyDescent="0.2">
      <c r="B37">
        <v>1353</v>
      </c>
      <c r="C37" s="4">
        <v>12523</v>
      </c>
      <c r="D37">
        <v>1</v>
      </c>
      <c r="E37">
        <v>1</v>
      </c>
      <c r="F37">
        <v>0</v>
      </c>
      <c r="G37">
        <v>1</v>
      </c>
      <c r="H37">
        <v>1</v>
      </c>
      <c r="I37">
        <v>0</v>
      </c>
      <c r="J37">
        <v>1</v>
      </c>
      <c r="K37">
        <v>0</v>
      </c>
      <c r="L37">
        <v>1</v>
      </c>
      <c r="M37">
        <v>0</v>
      </c>
      <c r="N37">
        <v>1</v>
      </c>
      <c r="O37">
        <v>0</v>
      </c>
      <c r="P37" t="str">
        <f t="shared" ca="1" si="2"/>
        <v>020601</v>
      </c>
      <c r="Q37">
        <f t="shared" ca="1" si="8"/>
        <v>5</v>
      </c>
      <c r="R37">
        <f ca="1">IF(table1[[#This Row],[يوم هـ]]&gt;0,2,99)</f>
        <v>2</v>
      </c>
      <c r="S37" s="4">
        <f t="shared" ca="1" si="3"/>
        <v>44451</v>
      </c>
      <c r="T37" s="4" t="str">
        <f ca="1">TEXT(table1[[#This Row],[Tm]],"mmmm")</f>
        <v>سبتمبر</v>
      </c>
      <c r="U37" s="4" t="str">
        <f ca="1">IF(TEXT(table1[[#This Row],[Tm]],"d")="1",TEXT(table1[[#This Row],[Tm]],"d -mmmm"),TEXT(table1[[#This Row],[Tm]],"d"))</f>
        <v>12</v>
      </c>
      <c r="V37" t="str">
        <f t="shared" ca="1" si="0"/>
        <v>الأحد</v>
      </c>
      <c r="W37">
        <f t="shared" ca="1" si="4"/>
        <v>1</v>
      </c>
      <c r="X37">
        <f t="shared" ca="1" si="5"/>
        <v>38</v>
      </c>
      <c r="Y37">
        <f ca="1">IF(table1[[#This Row],[اليوم]]="الأحد",Y36+1,Y36)</f>
        <v>6</v>
      </c>
      <c r="Z37" s="5" t="str">
        <f t="shared" ca="1" si="6"/>
        <v>5/2/1443</v>
      </c>
      <c r="AA37" s="24">
        <f t="shared" ca="1" si="1"/>
        <v>4</v>
      </c>
      <c r="AB37" s="24" t="str">
        <f ca="1">CONCATENATE(TEXT(table1[[#This Row],[شهر هـ]],"00"),(TEXT(table1[[#This Row],[يوم هـ]],"00")))</f>
        <v>0205</v>
      </c>
      <c r="AC37" s="24" t="str">
        <f ca="1">TEXT(table1[[#This Row],[Tm]],"m")</f>
        <v>9</v>
      </c>
      <c r="AD37" s="24">
        <f ca="1">IF(TODAY()=table1[[#This Row],[Tm]],1,0)</f>
        <v>0</v>
      </c>
      <c r="AE37" s="5"/>
    </row>
    <row r="38" spans="2:31" x14ac:dyDescent="0.2">
      <c r="B38">
        <v>1354</v>
      </c>
      <c r="C38" s="4">
        <v>12878</v>
      </c>
      <c r="D38">
        <v>0</v>
      </c>
      <c r="E38">
        <v>1</v>
      </c>
      <c r="F38">
        <v>0</v>
      </c>
      <c r="G38">
        <v>1</v>
      </c>
      <c r="H38">
        <v>1</v>
      </c>
      <c r="I38">
        <v>0</v>
      </c>
      <c r="J38">
        <v>1</v>
      </c>
      <c r="K38">
        <v>1</v>
      </c>
      <c r="L38">
        <v>0</v>
      </c>
      <c r="M38">
        <v>1</v>
      </c>
      <c r="N38">
        <v>0</v>
      </c>
      <c r="O38">
        <v>1</v>
      </c>
      <c r="P38" t="str">
        <f t="shared" ca="1" si="2"/>
        <v>020602</v>
      </c>
      <c r="Q38">
        <f t="shared" ca="1" si="8"/>
        <v>6</v>
      </c>
      <c r="R38">
        <f ca="1">IF(table1[[#This Row],[يوم هـ]]&gt;0,2,99)</f>
        <v>2</v>
      </c>
      <c r="S38" s="4">
        <f t="shared" ca="1" si="3"/>
        <v>44452</v>
      </c>
      <c r="T38" s="4" t="str">
        <f ca="1">TEXT(table1[[#This Row],[Tm]],"mmmm")</f>
        <v>سبتمبر</v>
      </c>
      <c r="U38" s="4" t="str">
        <f ca="1">IF(TEXT(table1[[#This Row],[Tm]],"d")="1",TEXT(table1[[#This Row],[Tm]],"d -mmmm"),TEXT(table1[[#This Row],[Tm]],"d"))</f>
        <v>13</v>
      </c>
      <c r="V38" t="str">
        <f t="shared" ca="1" si="0"/>
        <v>الإثنين</v>
      </c>
      <c r="W38">
        <f t="shared" ca="1" si="4"/>
        <v>2</v>
      </c>
      <c r="X38">
        <f t="shared" ca="1" si="5"/>
        <v>38</v>
      </c>
      <c r="Y38">
        <f ca="1">IF(table1[[#This Row],[اليوم]]="الأحد",Y37+1,Y37)</f>
        <v>6</v>
      </c>
      <c r="Z38" s="5" t="str">
        <f t="shared" ca="1" si="6"/>
        <v>6/2/1443</v>
      </c>
      <c r="AA38" s="24">
        <f t="shared" ca="1" si="1"/>
        <v>4</v>
      </c>
      <c r="AB38" s="24" t="str">
        <f ca="1">CONCATENATE(TEXT(table1[[#This Row],[شهر هـ]],"00"),(TEXT(table1[[#This Row],[يوم هـ]],"00")))</f>
        <v>0206</v>
      </c>
      <c r="AC38" s="24" t="str">
        <f ca="1">TEXT(table1[[#This Row],[Tm]],"m")</f>
        <v>9</v>
      </c>
      <c r="AD38" s="24">
        <f ca="1">IF(TODAY()=table1[[#This Row],[Tm]],1,0)</f>
        <v>0</v>
      </c>
      <c r="AE38" s="5"/>
    </row>
    <row r="39" spans="2:31" x14ac:dyDescent="0.2">
      <c r="B39">
        <v>1355</v>
      </c>
      <c r="C39" s="4">
        <v>13233</v>
      </c>
      <c r="D39">
        <v>0</v>
      </c>
      <c r="E39">
        <v>0</v>
      </c>
      <c r="F39">
        <v>1</v>
      </c>
      <c r="G39">
        <v>0</v>
      </c>
      <c r="H39">
        <v>1</v>
      </c>
      <c r="I39">
        <v>0</v>
      </c>
      <c r="J39">
        <v>1</v>
      </c>
      <c r="K39">
        <v>1</v>
      </c>
      <c r="L39">
        <v>0</v>
      </c>
      <c r="M39">
        <v>1</v>
      </c>
      <c r="N39">
        <v>1</v>
      </c>
      <c r="O39">
        <v>0</v>
      </c>
      <c r="P39" t="str">
        <f t="shared" ca="1" si="2"/>
        <v>020603</v>
      </c>
      <c r="Q39">
        <f t="shared" ca="1" si="8"/>
        <v>7</v>
      </c>
      <c r="R39">
        <f ca="1">IF(table1[[#This Row],[يوم هـ]]&gt;0,2,99)</f>
        <v>2</v>
      </c>
      <c r="S39" s="4">
        <f t="shared" ca="1" si="3"/>
        <v>44453</v>
      </c>
      <c r="T39" s="4" t="str">
        <f ca="1">TEXT(table1[[#This Row],[Tm]],"mmmm")</f>
        <v>سبتمبر</v>
      </c>
      <c r="U39" s="4" t="str">
        <f ca="1">IF(TEXT(table1[[#This Row],[Tm]],"d")="1",TEXT(table1[[#This Row],[Tm]],"d -mmmm"),TEXT(table1[[#This Row],[Tm]],"d"))</f>
        <v>14</v>
      </c>
      <c r="V39" t="str">
        <f t="shared" ca="1" si="0"/>
        <v>الثلاثاء</v>
      </c>
      <c r="W39">
        <f t="shared" ca="1" si="4"/>
        <v>3</v>
      </c>
      <c r="X39">
        <f t="shared" ca="1" si="5"/>
        <v>38</v>
      </c>
      <c r="Y39">
        <f ca="1">IF(table1[[#This Row],[اليوم]]="الأحد",Y38+1,Y38)</f>
        <v>6</v>
      </c>
      <c r="Z39" s="5" t="str">
        <f t="shared" ca="1" si="6"/>
        <v>7/2/1443</v>
      </c>
      <c r="AA39" s="24">
        <f t="shared" ca="1" si="1"/>
        <v>4</v>
      </c>
      <c r="AB39" s="24" t="str">
        <f ca="1">CONCATENATE(TEXT(table1[[#This Row],[شهر هـ]],"00"),(TEXT(table1[[#This Row],[يوم هـ]],"00")))</f>
        <v>0207</v>
      </c>
      <c r="AC39" s="24" t="str">
        <f ca="1">TEXT(table1[[#This Row],[Tm]],"m")</f>
        <v>9</v>
      </c>
      <c r="AD39" s="24">
        <f ca="1">IF(TODAY()=table1[[#This Row],[Tm]],1,0)</f>
        <v>0</v>
      </c>
      <c r="AE39" s="5"/>
    </row>
    <row r="40" spans="2:31" x14ac:dyDescent="0.2">
      <c r="B40">
        <v>1356</v>
      </c>
      <c r="C40" s="4">
        <v>13587</v>
      </c>
      <c r="D40">
        <v>1</v>
      </c>
      <c r="E40">
        <v>0</v>
      </c>
      <c r="F40">
        <v>0</v>
      </c>
      <c r="G40">
        <v>1</v>
      </c>
      <c r="H40">
        <v>0</v>
      </c>
      <c r="I40">
        <v>0</v>
      </c>
      <c r="J40">
        <v>1</v>
      </c>
      <c r="K40">
        <v>1</v>
      </c>
      <c r="L40">
        <v>0</v>
      </c>
      <c r="M40">
        <v>1</v>
      </c>
      <c r="N40">
        <v>1</v>
      </c>
      <c r="O40">
        <v>1</v>
      </c>
      <c r="P40" t="str">
        <f t="shared" ca="1" si="2"/>
        <v>020604</v>
      </c>
      <c r="Q40">
        <f t="shared" ca="1" si="8"/>
        <v>8</v>
      </c>
      <c r="R40">
        <f ca="1">IF(table1[[#This Row],[يوم هـ]]&gt;0,2,99)</f>
        <v>2</v>
      </c>
      <c r="S40" s="4">
        <f t="shared" ca="1" si="3"/>
        <v>44454</v>
      </c>
      <c r="T40" s="4" t="str">
        <f ca="1">TEXT(table1[[#This Row],[Tm]],"mmmm")</f>
        <v>سبتمبر</v>
      </c>
      <c r="U40" s="4" t="str">
        <f ca="1">IF(TEXT(table1[[#This Row],[Tm]],"d")="1",TEXT(table1[[#This Row],[Tm]],"d -mmmm"),TEXT(table1[[#This Row],[Tm]],"d"))</f>
        <v>15</v>
      </c>
      <c r="V40" t="str">
        <f t="shared" ca="1" si="0"/>
        <v>الأربعاء</v>
      </c>
      <c r="W40">
        <f t="shared" ca="1" si="4"/>
        <v>4</v>
      </c>
      <c r="X40">
        <f t="shared" ca="1" si="5"/>
        <v>38</v>
      </c>
      <c r="Y40">
        <f ca="1">IF(table1[[#This Row],[اليوم]]="الأحد",Y39+1,Y39)</f>
        <v>6</v>
      </c>
      <c r="Z40" s="5" t="str">
        <f t="shared" ca="1" si="6"/>
        <v>8/2/1443</v>
      </c>
      <c r="AA40" s="24">
        <f t="shared" ca="1" si="1"/>
        <v>4</v>
      </c>
      <c r="AB40" s="24" t="str">
        <f ca="1">CONCATENATE(TEXT(table1[[#This Row],[شهر هـ]],"00"),(TEXT(table1[[#This Row],[يوم هـ]],"00")))</f>
        <v>0208</v>
      </c>
      <c r="AC40" s="24" t="str">
        <f ca="1">TEXT(table1[[#This Row],[Tm]],"m")</f>
        <v>9</v>
      </c>
      <c r="AD40" s="24">
        <f ca="1">IF(TODAY()=table1[[#This Row],[Tm]],1,0)</f>
        <v>0</v>
      </c>
      <c r="AE40" s="5"/>
    </row>
    <row r="41" spans="2:31" x14ac:dyDescent="0.2">
      <c r="B41">
        <v>1357</v>
      </c>
      <c r="C41" s="4">
        <v>13942</v>
      </c>
      <c r="D41">
        <v>0</v>
      </c>
      <c r="E41">
        <v>1</v>
      </c>
      <c r="F41">
        <v>0</v>
      </c>
      <c r="G41">
        <v>0</v>
      </c>
      <c r="H41">
        <v>1</v>
      </c>
      <c r="I41">
        <v>0</v>
      </c>
      <c r="J41">
        <v>0</v>
      </c>
      <c r="K41">
        <v>1</v>
      </c>
      <c r="L41">
        <v>1</v>
      </c>
      <c r="M41">
        <v>0</v>
      </c>
      <c r="N41">
        <v>1</v>
      </c>
      <c r="O41">
        <v>1</v>
      </c>
      <c r="P41" t="str">
        <f t="shared" ca="1" si="2"/>
        <v>020605</v>
      </c>
      <c r="Q41">
        <f t="shared" ca="1" si="8"/>
        <v>9</v>
      </c>
      <c r="R41">
        <f ca="1">IF(table1[[#This Row],[يوم هـ]]&gt;0,2,99)</f>
        <v>2</v>
      </c>
      <c r="S41" s="4">
        <f t="shared" ca="1" si="3"/>
        <v>44455</v>
      </c>
      <c r="T41" s="4" t="str">
        <f ca="1">TEXT(table1[[#This Row],[Tm]],"mmmm")</f>
        <v>سبتمبر</v>
      </c>
      <c r="U41" s="4" t="str">
        <f ca="1">IF(TEXT(table1[[#This Row],[Tm]],"d")="1",TEXT(table1[[#This Row],[Tm]],"d -mmmm"),TEXT(table1[[#This Row],[Tm]],"d"))</f>
        <v>16</v>
      </c>
      <c r="V41" t="str">
        <f t="shared" ca="1" si="0"/>
        <v>الخميس</v>
      </c>
      <c r="W41">
        <f t="shared" ca="1" si="4"/>
        <v>5</v>
      </c>
      <c r="X41">
        <f t="shared" ca="1" si="5"/>
        <v>38</v>
      </c>
      <c r="Y41">
        <f ca="1">IF(table1[[#This Row],[اليوم]]="الأحد",Y40+1,Y40)</f>
        <v>6</v>
      </c>
      <c r="Z41" s="5" t="str">
        <f t="shared" ca="1" si="6"/>
        <v>9/2/1443</v>
      </c>
      <c r="AA41" s="24">
        <f t="shared" ca="1" si="1"/>
        <v>4</v>
      </c>
      <c r="AB41" s="24" t="str">
        <f ca="1">CONCATENATE(TEXT(table1[[#This Row],[شهر هـ]],"00"),(TEXT(table1[[#This Row],[يوم هـ]],"00")))</f>
        <v>0209</v>
      </c>
      <c r="AC41" s="24" t="str">
        <f ca="1">TEXT(table1[[#This Row],[Tm]],"m")</f>
        <v>9</v>
      </c>
      <c r="AD41" s="24">
        <f ca="1">IF(TODAY()=table1[[#This Row],[Tm]],1,0)</f>
        <v>0</v>
      </c>
      <c r="AE41" s="5"/>
    </row>
    <row r="42" spans="2:31" x14ac:dyDescent="0.2">
      <c r="B42">
        <v>1358</v>
      </c>
      <c r="C42" s="4">
        <v>14296</v>
      </c>
      <c r="D42">
        <v>1</v>
      </c>
      <c r="E42">
        <v>0</v>
      </c>
      <c r="F42">
        <v>1</v>
      </c>
      <c r="G42">
        <v>0</v>
      </c>
      <c r="H42">
        <v>0</v>
      </c>
      <c r="I42">
        <v>1</v>
      </c>
      <c r="J42">
        <v>0</v>
      </c>
      <c r="K42">
        <v>0</v>
      </c>
      <c r="L42">
        <v>1</v>
      </c>
      <c r="M42">
        <v>0</v>
      </c>
      <c r="N42">
        <v>1</v>
      </c>
      <c r="O42">
        <v>1</v>
      </c>
      <c r="P42" t="str">
        <f t="shared" ca="1" si="2"/>
        <v>020606</v>
      </c>
      <c r="Q42">
        <f t="shared" ca="1" si="8"/>
        <v>10</v>
      </c>
      <c r="R42">
        <f ca="1">IF(table1[[#This Row],[يوم هـ]]&gt;0,2,99)</f>
        <v>2</v>
      </c>
      <c r="S42" s="4">
        <f t="shared" ca="1" si="3"/>
        <v>44456</v>
      </c>
      <c r="T42" s="4" t="str">
        <f ca="1">TEXT(table1[[#This Row],[Tm]],"mmmm")</f>
        <v>سبتمبر</v>
      </c>
      <c r="U42" s="4" t="str">
        <f ca="1">IF(TEXT(table1[[#This Row],[Tm]],"d")="1",TEXT(table1[[#This Row],[Tm]],"d -mmmm"),TEXT(table1[[#This Row],[Tm]],"d"))</f>
        <v>17</v>
      </c>
      <c r="V42" t="str">
        <f t="shared" ca="1" si="0"/>
        <v>الجمعة</v>
      </c>
      <c r="W42">
        <f t="shared" ca="1" si="4"/>
        <v>6</v>
      </c>
      <c r="X42">
        <f t="shared" ca="1" si="5"/>
        <v>38</v>
      </c>
      <c r="Y42">
        <f ca="1">IF(table1[[#This Row],[اليوم]]="الأحد",Y41+1,Y41)</f>
        <v>6</v>
      </c>
      <c r="Z42" s="5" t="str">
        <f t="shared" ca="1" si="6"/>
        <v>10/2/1443</v>
      </c>
      <c r="AA42" s="24">
        <f t="shared" ca="1" si="1"/>
        <v>4</v>
      </c>
      <c r="AB42" s="24" t="str">
        <f ca="1">CONCATENATE(TEXT(table1[[#This Row],[شهر هـ]],"00"),(TEXT(table1[[#This Row],[يوم هـ]],"00")))</f>
        <v>0210</v>
      </c>
      <c r="AC42" s="24" t="str">
        <f ca="1">TEXT(table1[[#This Row],[Tm]],"m")</f>
        <v>9</v>
      </c>
      <c r="AD42" s="24">
        <f ca="1">IF(TODAY()=table1[[#This Row],[Tm]],1,0)</f>
        <v>0</v>
      </c>
      <c r="AE42" s="5"/>
    </row>
    <row r="43" spans="2:31" x14ac:dyDescent="0.2">
      <c r="B43">
        <v>1359</v>
      </c>
      <c r="C43" s="4">
        <v>14650</v>
      </c>
      <c r="D43">
        <v>1</v>
      </c>
      <c r="E43">
        <v>0</v>
      </c>
      <c r="F43">
        <v>1</v>
      </c>
      <c r="G43">
        <v>1</v>
      </c>
      <c r="H43">
        <v>0</v>
      </c>
      <c r="I43">
        <v>0</v>
      </c>
      <c r="J43">
        <v>1</v>
      </c>
      <c r="K43">
        <v>0</v>
      </c>
      <c r="L43">
        <v>0</v>
      </c>
      <c r="M43">
        <v>1</v>
      </c>
      <c r="N43">
        <v>0</v>
      </c>
      <c r="O43">
        <v>1</v>
      </c>
      <c r="P43" t="str">
        <f t="shared" ca="1" si="2"/>
        <v>020607</v>
      </c>
      <c r="Q43">
        <f t="shared" ca="1" si="8"/>
        <v>11</v>
      </c>
      <c r="R43">
        <f ca="1">IF(table1[[#This Row],[يوم هـ]]&gt;0,2,99)</f>
        <v>2</v>
      </c>
      <c r="S43" s="4">
        <f t="shared" ca="1" si="3"/>
        <v>44457</v>
      </c>
      <c r="T43" s="4" t="str">
        <f ca="1">TEXT(table1[[#This Row],[Tm]],"mmmm")</f>
        <v>سبتمبر</v>
      </c>
      <c r="U43" s="4" t="str">
        <f ca="1">IF(TEXT(table1[[#This Row],[Tm]],"d")="1",TEXT(table1[[#This Row],[Tm]],"d -mmmm"),TEXT(table1[[#This Row],[Tm]],"d"))</f>
        <v>18</v>
      </c>
      <c r="V43" t="str">
        <f t="shared" ca="1" si="0"/>
        <v>السبت</v>
      </c>
      <c r="W43">
        <f t="shared" ca="1" si="4"/>
        <v>7</v>
      </c>
      <c r="X43">
        <f t="shared" ca="1" si="5"/>
        <v>38</v>
      </c>
      <c r="Y43">
        <f ca="1">IF(table1[[#This Row],[اليوم]]="الأحد",Y42+1,Y42)</f>
        <v>6</v>
      </c>
      <c r="Z43" s="5" t="str">
        <f t="shared" ca="1" si="6"/>
        <v>11/2/1443</v>
      </c>
      <c r="AA43" s="24">
        <f t="shared" ca="1" si="1"/>
        <v>4</v>
      </c>
      <c r="AB43" s="24" t="str">
        <f ca="1">CONCATENATE(TEXT(table1[[#This Row],[شهر هـ]],"00"),(TEXT(table1[[#This Row],[يوم هـ]],"00")))</f>
        <v>0211</v>
      </c>
      <c r="AC43" s="24" t="str">
        <f ca="1">TEXT(table1[[#This Row],[Tm]],"m")</f>
        <v>9</v>
      </c>
      <c r="AD43" s="24">
        <f ca="1">IF(TODAY()=table1[[#This Row],[Tm]],1,0)</f>
        <v>0</v>
      </c>
      <c r="AE43" s="5"/>
    </row>
    <row r="44" spans="2:31" x14ac:dyDescent="0.2">
      <c r="B44">
        <v>1360</v>
      </c>
      <c r="C44" s="4">
        <v>15004</v>
      </c>
      <c r="D44">
        <v>1</v>
      </c>
      <c r="E44">
        <v>0</v>
      </c>
      <c r="F44">
        <v>1</v>
      </c>
      <c r="G44">
        <v>1</v>
      </c>
      <c r="H44">
        <v>0</v>
      </c>
      <c r="I44">
        <v>1</v>
      </c>
      <c r="J44">
        <v>0</v>
      </c>
      <c r="K44">
        <v>1</v>
      </c>
      <c r="L44">
        <v>0</v>
      </c>
      <c r="M44">
        <v>1</v>
      </c>
      <c r="N44">
        <v>0</v>
      </c>
      <c r="O44">
        <v>0</v>
      </c>
      <c r="P44" t="str">
        <f t="shared" ca="1" si="2"/>
        <v>020701</v>
      </c>
      <c r="Q44">
        <f t="shared" ca="1" si="8"/>
        <v>12</v>
      </c>
      <c r="R44">
        <f ca="1">IF(table1[[#This Row],[يوم هـ]]&gt;0,2,99)</f>
        <v>2</v>
      </c>
      <c r="S44" s="4">
        <f t="shared" ca="1" si="3"/>
        <v>44458</v>
      </c>
      <c r="T44" s="4" t="str">
        <f ca="1">TEXT(table1[[#This Row],[Tm]],"mmmm")</f>
        <v>سبتمبر</v>
      </c>
      <c r="U44" s="4" t="str">
        <f ca="1">IF(TEXT(table1[[#This Row],[Tm]],"d")="1",TEXT(table1[[#This Row],[Tm]],"d -mmmm"),TEXT(table1[[#This Row],[Tm]],"d"))</f>
        <v>19</v>
      </c>
      <c r="V44" t="str">
        <f t="shared" ca="1" si="0"/>
        <v>الأحد</v>
      </c>
      <c r="W44">
        <f t="shared" ca="1" si="4"/>
        <v>1</v>
      </c>
      <c r="X44">
        <f t="shared" ca="1" si="5"/>
        <v>39</v>
      </c>
      <c r="Y44">
        <f ca="1">IF(table1[[#This Row],[اليوم]]="الأحد",Y43+1,Y43)</f>
        <v>7</v>
      </c>
      <c r="Z44" s="5" t="str">
        <f t="shared" ca="1" si="6"/>
        <v>12/2/1443</v>
      </c>
      <c r="AA44" s="24">
        <f t="shared" ca="1" si="1"/>
        <v>4</v>
      </c>
      <c r="AB44" s="24" t="str">
        <f ca="1">CONCATENATE(TEXT(table1[[#This Row],[شهر هـ]],"00"),(TEXT(table1[[#This Row],[يوم هـ]],"00")))</f>
        <v>0212</v>
      </c>
      <c r="AC44" s="24" t="str">
        <f ca="1">TEXT(table1[[#This Row],[Tm]],"m")</f>
        <v>9</v>
      </c>
      <c r="AD44" s="24">
        <f ca="1">IF(TODAY()=table1[[#This Row],[Tm]],1,0)</f>
        <v>0</v>
      </c>
      <c r="AE44" s="5"/>
    </row>
    <row r="45" spans="2:31" x14ac:dyDescent="0.2">
      <c r="B45">
        <v>1361</v>
      </c>
      <c r="C45" s="4">
        <v>15358</v>
      </c>
      <c r="D45">
        <v>1</v>
      </c>
      <c r="E45">
        <v>0</v>
      </c>
      <c r="F45">
        <v>1</v>
      </c>
      <c r="G45">
        <v>1</v>
      </c>
      <c r="H45">
        <v>0</v>
      </c>
      <c r="I45">
        <v>1</v>
      </c>
      <c r="J45">
        <v>1</v>
      </c>
      <c r="K45">
        <v>0</v>
      </c>
      <c r="L45">
        <v>1</v>
      </c>
      <c r="M45">
        <v>0</v>
      </c>
      <c r="N45">
        <v>1</v>
      </c>
      <c r="O45">
        <v>0</v>
      </c>
      <c r="P45" t="str">
        <f t="shared" ca="1" si="2"/>
        <v>020702</v>
      </c>
      <c r="Q45">
        <f t="shared" ca="1" si="8"/>
        <v>13</v>
      </c>
      <c r="R45">
        <f ca="1">IF(table1[[#This Row],[يوم هـ]]&gt;0,2,99)</f>
        <v>2</v>
      </c>
      <c r="S45" s="4">
        <f t="shared" ca="1" si="3"/>
        <v>44459</v>
      </c>
      <c r="T45" s="4" t="str">
        <f ca="1">TEXT(table1[[#This Row],[Tm]],"mmmm")</f>
        <v>سبتمبر</v>
      </c>
      <c r="U45" s="4" t="str">
        <f ca="1">IF(TEXT(table1[[#This Row],[Tm]],"d")="1",TEXT(table1[[#This Row],[Tm]],"d -mmmm"),TEXT(table1[[#This Row],[Tm]],"d"))</f>
        <v>20</v>
      </c>
      <c r="V45" t="str">
        <f t="shared" ca="1" si="0"/>
        <v>الإثنين</v>
      </c>
      <c r="W45">
        <f t="shared" ca="1" si="4"/>
        <v>2</v>
      </c>
      <c r="X45">
        <f t="shared" ca="1" si="5"/>
        <v>39</v>
      </c>
      <c r="Y45">
        <f ca="1">IF(table1[[#This Row],[اليوم]]="الأحد",Y44+1,Y44)</f>
        <v>7</v>
      </c>
      <c r="Z45" s="5" t="str">
        <f t="shared" ca="1" si="6"/>
        <v>13/2/1443</v>
      </c>
      <c r="AA45" s="24">
        <f t="shared" ca="1" si="1"/>
        <v>4</v>
      </c>
      <c r="AB45" s="24" t="str">
        <f ca="1">CONCATENATE(TEXT(table1[[#This Row],[شهر هـ]],"00"),(TEXT(table1[[#This Row],[يوم هـ]],"00")))</f>
        <v>0213</v>
      </c>
      <c r="AC45" s="24" t="str">
        <f ca="1">TEXT(table1[[#This Row],[Tm]],"m")</f>
        <v>9</v>
      </c>
      <c r="AD45" s="24">
        <f ca="1">IF(TODAY()=table1[[#This Row],[Tm]],1,0)</f>
        <v>0</v>
      </c>
      <c r="AE45" s="5"/>
    </row>
    <row r="46" spans="2:31" x14ac:dyDescent="0.2">
      <c r="B46">
        <v>1362</v>
      </c>
      <c r="C46" s="4">
        <v>15713</v>
      </c>
      <c r="D46">
        <v>0</v>
      </c>
      <c r="E46">
        <v>1</v>
      </c>
      <c r="F46">
        <v>0</v>
      </c>
      <c r="G46">
        <v>1</v>
      </c>
      <c r="H46">
        <v>0</v>
      </c>
      <c r="I46">
        <v>1</v>
      </c>
      <c r="J46">
        <v>1</v>
      </c>
      <c r="K46">
        <v>0</v>
      </c>
      <c r="L46">
        <v>1</v>
      </c>
      <c r="M46">
        <v>1</v>
      </c>
      <c r="N46">
        <v>0</v>
      </c>
      <c r="O46">
        <v>1</v>
      </c>
      <c r="P46" t="str">
        <f t="shared" ca="1" si="2"/>
        <v>020703</v>
      </c>
      <c r="Q46">
        <f t="shared" ca="1" si="8"/>
        <v>14</v>
      </c>
      <c r="R46">
        <f ca="1">IF(table1[[#This Row],[يوم هـ]]&gt;0,2,99)</f>
        <v>2</v>
      </c>
      <c r="S46" s="4">
        <f t="shared" ca="1" si="3"/>
        <v>44460</v>
      </c>
      <c r="T46" s="4" t="str">
        <f ca="1">TEXT(table1[[#This Row],[Tm]],"mmmm")</f>
        <v>سبتمبر</v>
      </c>
      <c r="U46" s="4" t="str">
        <f ca="1">IF(TEXT(table1[[#This Row],[Tm]],"d")="1",TEXT(table1[[#This Row],[Tm]],"d -mmmm"),TEXT(table1[[#This Row],[Tm]],"d"))</f>
        <v>21</v>
      </c>
      <c r="V46" t="str">
        <f t="shared" ca="1" si="0"/>
        <v>الثلاثاء</v>
      </c>
      <c r="W46">
        <f t="shared" ca="1" si="4"/>
        <v>3</v>
      </c>
      <c r="X46">
        <f t="shared" ca="1" si="5"/>
        <v>39</v>
      </c>
      <c r="Y46">
        <f ca="1">IF(table1[[#This Row],[اليوم]]="الأحد",Y45+1,Y45)</f>
        <v>7</v>
      </c>
      <c r="Z46" s="5" t="str">
        <f t="shared" ca="1" si="6"/>
        <v>14/2/1443</v>
      </c>
      <c r="AA46" s="24">
        <f t="shared" ca="1" si="1"/>
        <v>4</v>
      </c>
      <c r="AB46" s="24" t="str">
        <f ca="1">CONCATENATE(TEXT(table1[[#This Row],[شهر هـ]],"00"),(TEXT(table1[[#This Row],[يوم هـ]],"00")))</f>
        <v>0214</v>
      </c>
      <c r="AC46" s="24" t="str">
        <f ca="1">TEXT(table1[[#This Row],[Tm]],"m")</f>
        <v>9</v>
      </c>
      <c r="AD46" s="24">
        <f ca="1">IF(TODAY()=table1[[#This Row],[Tm]],1,0)</f>
        <v>0</v>
      </c>
      <c r="AE46" s="5"/>
    </row>
    <row r="47" spans="2:31" x14ac:dyDescent="0.2">
      <c r="B47">
        <v>1363</v>
      </c>
      <c r="C47" s="4">
        <v>16068</v>
      </c>
      <c r="D47">
        <v>0</v>
      </c>
      <c r="E47">
        <v>1</v>
      </c>
      <c r="F47">
        <v>0</v>
      </c>
      <c r="G47">
        <v>0</v>
      </c>
      <c r="H47">
        <v>1</v>
      </c>
      <c r="I47">
        <v>0</v>
      </c>
      <c r="J47">
        <v>1</v>
      </c>
      <c r="K47">
        <v>0</v>
      </c>
      <c r="L47">
        <v>1</v>
      </c>
      <c r="M47">
        <v>1</v>
      </c>
      <c r="N47">
        <v>0</v>
      </c>
      <c r="O47">
        <v>1</v>
      </c>
      <c r="P47" t="str">
        <f t="shared" ca="1" si="2"/>
        <v>020704</v>
      </c>
      <c r="Q47">
        <f t="shared" ca="1" si="8"/>
        <v>15</v>
      </c>
      <c r="R47">
        <f ca="1">IF(table1[[#This Row],[يوم هـ]]&gt;0,2,99)</f>
        <v>2</v>
      </c>
      <c r="S47" s="4">
        <f t="shared" ca="1" si="3"/>
        <v>44461</v>
      </c>
      <c r="T47" s="4" t="str">
        <f ca="1">TEXT(table1[[#This Row],[Tm]],"mmmm")</f>
        <v>سبتمبر</v>
      </c>
      <c r="U47" s="4" t="str">
        <f ca="1">IF(TEXT(table1[[#This Row],[Tm]],"d")="1",TEXT(table1[[#This Row],[Tm]],"d -mmmm"),TEXT(table1[[#This Row],[Tm]],"d"))</f>
        <v>22</v>
      </c>
      <c r="V47" t="str">
        <f t="shared" ca="1" si="0"/>
        <v>الأربعاء</v>
      </c>
      <c r="W47">
        <f t="shared" ca="1" si="4"/>
        <v>4</v>
      </c>
      <c r="X47">
        <f t="shared" ca="1" si="5"/>
        <v>39</v>
      </c>
      <c r="Y47">
        <f ca="1">IF(table1[[#This Row],[اليوم]]="الأحد",Y46+1,Y46)</f>
        <v>7</v>
      </c>
      <c r="Z47" s="5" t="str">
        <f t="shared" ca="1" si="6"/>
        <v>15/2/1443</v>
      </c>
      <c r="AA47" s="24">
        <f t="shared" ca="1" si="1"/>
        <v>4</v>
      </c>
      <c r="AB47" s="24" t="str">
        <f ca="1">CONCATENATE(TEXT(table1[[#This Row],[شهر هـ]],"00"),(TEXT(table1[[#This Row],[يوم هـ]],"00")))</f>
        <v>0215</v>
      </c>
      <c r="AC47" s="24" t="str">
        <f ca="1">TEXT(table1[[#This Row],[Tm]],"m")</f>
        <v>9</v>
      </c>
      <c r="AD47" s="24">
        <f ca="1">IF(TODAY()=table1[[#This Row],[Tm]],1,0)</f>
        <v>0</v>
      </c>
      <c r="AE47" s="5"/>
    </row>
    <row r="48" spans="2:31" x14ac:dyDescent="0.2">
      <c r="B48">
        <v>1364</v>
      </c>
      <c r="C48" s="4">
        <v>16422</v>
      </c>
      <c r="D48">
        <v>1</v>
      </c>
      <c r="E48">
        <v>0</v>
      </c>
      <c r="F48">
        <v>1</v>
      </c>
      <c r="G48">
        <v>0</v>
      </c>
      <c r="H48">
        <v>0</v>
      </c>
      <c r="I48">
        <v>1</v>
      </c>
      <c r="J48">
        <v>0</v>
      </c>
      <c r="K48">
        <v>1</v>
      </c>
      <c r="L48">
        <v>0</v>
      </c>
      <c r="M48">
        <v>1</v>
      </c>
      <c r="N48">
        <v>0</v>
      </c>
      <c r="O48">
        <v>1</v>
      </c>
      <c r="P48" t="str">
        <f t="shared" ca="1" si="2"/>
        <v>020705</v>
      </c>
      <c r="Q48">
        <f t="shared" ca="1" si="8"/>
        <v>16</v>
      </c>
      <c r="R48">
        <f ca="1">IF(table1[[#This Row],[يوم هـ]]&gt;0,2,99)</f>
        <v>2</v>
      </c>
      <c r="S48" s="4">
        <f t="shared" ca="1" si="3"/>
        <v>44462</v>
      </c>
      <c r="T48" s="4" t="str">
        <f ca="1">TEXT(table1[[#This Row],[Tm]],"mmmm")</f>
        <v>سبتمبر</v>
      </c>
      <c r="U48" s="4" t="str">
        <f ca="1">IF(TEXT(table1[[#This Row],[Tm]],"d")="1",TEXT(table1[[#This Row],[Tm]],"d -mmmm"),TEXT(table1[[#This Row],[Tm]],"d"))</f>
        <v>23</v>
      </c>
      <c r="V48" t="str">
        <f t="shared" ca="1" si="0"/>
        <v>الخميس</v>
      </c>
      <c r="W48">
        <f t="shared" ca="1" si="4"/>
        <v>5</v>
      </c>
      <c r="X48">
        <f t="shared" ca="1" si="5"/>
        <v>39</v>
      </c>
      <c r="Y48">
        <f ca="1">IF(table1[[#This Row],[اليوم]]="الأحد",Y47+1,Y47)</f>
        <v>7</v>
      </c>
      <c r="Z48" s="5" t="str">
        <f t="shared" ca="1" si="6"/>
        <v>16/2/1443</v>
      </c>
      <c r="AA48" s="24">
        <f t="shared" ca="1" si="1"/>
        <v>4</v>
      </c>
      <c r="AB48" s="24" t="str">
        <f ca="1">CONCATENATE(TEXT(table1[[#This Row],[شهر هـ]],"00"),(TEXT(table1[[#This Row],[يوم هـ]],"00")))</f>
        <v>0216</v>
      </c>
      <c r="AC48" s="24" t="str">
        <f ca="1">TEXT(table1[[#This Row],[Tm]],"m")</f>
        <v>9</v>
      </c>
      <c r="AD48" s="24">
        <f ca="1">IF(TODAY()=table1[[#This Row],[Tm]],1,0)</f>
        <v>0</v>
      </c>
      <c r="AE48" s="5"/>
    </row>
    <row r="49" spans="2:31" x14ac:dyDescent="0.2">
      <c r="B49">
        <v>1365</v>
      </c>
      <c r="C49" s="4">
        <v>16776</v>
      </c>
      <c r="D49">
        <v>1</v>
      </c>
      <c r="E49">
        <v>1</v>
      </c>
      <c r="F49">
        <v>0</v>
      </c>
      <c r="G49">
        <v>1</v>
      </c>
      <c r="H49">
        <v>0</v>
      </c>
      <c r="I49">
        <v>0</v>
      </c>
      <c r="J49">
        <v>1</v>
      </c>
      <c r="K49">
        <v>0</v>
      </c>
      <c r="L49">
        <v>0</v>
      </c>
      <c r="M49">
        <v>1</v>
      </c>
      <c r="N49">
        <v>0</v>
      </c>
      <c r="O49">
        <v>1</v>
      </c>
      <c r="P49" t="str">
        <f t="shared" ca="1" si="2"/>
        <v>020706</v>
      </c>
      <c r="Q49">
        <f t="shared" ca="1" si="8"/>
        <v>17</v>
      </c>
      <c r="R49">
        <f ca="1">IF(table1[[#This Row],[يوم هـ]]&gt;0,2,99)</f>
        <v>2</v>
      </c>
      <c r="S49" s="4">
        <f t="shared" ca="1" si="3"/>
        <v>44463</v>
      </c>
      <c r="T49" s="4" t="str">
        <f ca="1">TEXT(table1[[#This Row],[Tm]],"mmmm")</f>
        <v>سبتمبر</v>
      </c>
      <c r="U49" s="4" t="str">
        <f ca="1">IF(TEXT(table1[[#This Row],[Tm]],"d")="1",TEXT(table1[[#This Row],[Tm]],"d -mmmm"),TEXT(table1[[#This Row],[Tm]],"d"))</f>
        <v>24</v>
      </c>
      <c r="V49" t="str">
        <f t="shared" ca="1" si="0"/>
        <v>الجمعة</v>
      </c>
      <c r="W49">
        <f t="shared" ca="1" si="4"/>
        <v>6</v>
      </c>
      <c r="X49">
        <f t="shared" ca="1" si="5"/>
        <v>39</v>
      </c>
      <c r="Y49">
        <f ca="1">IF(table1[[#This Row],[اليوم]]="الأحد",Y48+1,Y48)</f>
        <v>7</v>
      </c>
      <c r="Z49" s="5" t="str">
        <f t="shared" ca="1" si="6"/>
        <v>17/2/1443</v>
      </c>
      <c r="AA49" s="24">
        <f t="shared" ca="1" si="1"/>
        <v>4</v>
      </c>
      <c r="AB49" s="24" t="str">
        <f ca="1">CONCATENATE(TEXT(table1[[#This Row],[شهر هـ]],"00"),(TEXT(table1[[#This Row],[يوم هـ]],"00")))</f>
        <v>0217</v>
      </c>
      <c r="AC49" s="24" t="str">
        <f ca="1">TEXT(table1[[#This Row],[Tm]],"m")</f>
        <v>9</v>
      </c>
      <c r="AD49" s="24">
        <f ca="1">IF(TODAY()=table1[[#This Row],[Tm]],1,0)</f>
        <v>0</v>
      </c>
      <c r="AE49" s="5"/>
    </row>
    <row r="50" spans="2:31" x14ac:dyDescent="0.2">
      <c r="B50">
        <v>1366</v>
      </c>
      <c r="C50" s="4">
        <v>17130</v>
      </c>
      <c r="D50">
        <v>1</v>
      </c>
      <c r="E50">
        <v>1</v>
      </c>
      <c r="F50">
        <v>1</v>
      </c>
      <c r="G50">
        <v>0</v>
      </c>
      <c r="H50">
        <v>1</v>
      </c>
      <c r="I50">
        <v>0</v>
      </c>
      <c r="J50">
        <v>0</v>
      </c>
      <c r="K50">
        <v>1</v>
      </c>
      <c r="L50">
        <v>0</v>
      </c>
      <c r="M50">
        <v>0</v>
      </c>
      <c r="N50">
        <v>1</v>
      </c>
      <c r="O50">
        <v>0</v>
      </c>
      <c r="P50" t="str">
        <f t="shared" ca="1" si="2"/>
        <v>020707</v>
      </c>
      <c r="Q50">
        <f t="shared" ca="1" si="8"/>
        <v>18</v>
      </c>
      <c r="R50">
        <f ca="1">IF(table1[[#This Row],[يوم هـ]]&gt;0,2,99)</f>
        <v>2</v>
      </c>
      <c r="S50" s="4">
        <f t="shared" ca="1" si="3"/>
        <v>44464</v>
      </c>
      <c r="T50" s="4" t="str">
        <f ca="1">TEXT(table1[[#This Row],[Tm]],"mmmm")</f>
        <v>سبتمبر</v>
      </c>
      <c r="U50" s="4" t="str">
        <f ca="1">IF(TEXT(table1[[#This Row],[Tm]],"d")="1",TEXT(table1[[#This Row],[Tm]],"d -mmmm"),TEXT(table1[[#This Row],[Tm]],"d"))</f>
        <v>25</v>
      </c>
      <c r="V50" t="str">
        <f t="shared" ca="1" si="0"/>
        <v>السبت</v>
      </c>
      <c r="W50">
        <f t="shared" ca="1" si="4"/>
        <v>7</v>
      </c>
      <c r="X50">
        <f t="shared" ca="1" si="5"/>
        <v>39</v>
      </c>
      <c r="Y50">
        <f ca="1">IF(table1[[#This Row],[اليوم]]="الأحد",Y49+1,Y49)</f>
        <v>7</v>
      </c>
      <c r="Z50" s="5" t="str">
        <f t="shared" ca="1" si="6"/>
        <v>18/2/1443</v>
      </c>
      <c r="AA50" s="24">
        <f t="shared" ca="1" si="1"/>
        <v>4</v>
      </c>
      <c r="AB50" s="24" t="str">
        <f ca="1">CONCATENATE(TEXT(table1[[#This Row],[شهر هـ]],"00"),(TEXT(table1[[#This Row],[يوم هـ]],"00")))</f>
        <v>0218</v>
      </c>
      <c r="AC50" s="24" t="str">
        <f ca="1">TEXT(table1[[#This Row],[Tm]],"m")</f>
        <v>9</v>
      </c>
      <c r="AD50" s="24">
        <f ca="1">IF(TODAY()=table1[[#This Row],[Tm]],1,0)</f>
        <v>0</v>
      </c>
      <c r="AE50" s="5"/>
    </row>
    <row r="51" spans="2:31" x14ac:dyDescent="0.2">
      <c r="B51">
        <v>1367</v>
      </c>
      <c r="C51" s="4">
        <v>17484</v>
      </c>
      <c r="D51">
        <v>1</v>
      </c>
      <c r="E51">
        <v>1</v>
      </c>
      <c r="F51">
        <v>1</v>
      </c>
      <c r="G51">
        <v>0</v>
      </c>
      <c r="H51">
        <v>1</v>
      </c>
      <c r="I51">
        <v>1</v>
      </c>
      <c r="J51">
        <v>0</v>
      </c>
      <c r="K51">
        <v>0</v>
      </c>
      <c r="L51">
        <v>1</v>
      </c>
      <c r="M51">
        <v>0</v>
      </c>
      <c r="N51">
        <v>0</v>
      </c>
      <c r="O51">
        <v>1</v>
      </c>
      <c r="P51" t="str">
        <f t="shared" ca="1" si="2"/>
        <v>020801</v>
      </c>
      <c r="Q51">
        <f t="shared" ca="1" si="8"/>
        <v>19</v>
      </c>
      <c r="R51">
        <f ca="1">IF(table1[[#This Row],[يوم هـ]]&gt;0,2,99)</f>
        <v>2</v>
      </c>
      <c r="S51" s="4">
        <f t="shared" ca="1" si="3"/>
        <v>44465</v>
      </c>
      <c r="T51" s="4" t="str">
        <f ca="1">TEXT(table1[[#This Row],[Tm]],"mmmm")</f>
        <v>سبتمبر</v>
      </c>
      <c r="U51" s="4" t="str">
        <f ca="1">IF(TEXT(table1[[#This Row],[Tm]],"d")="1",TEXT(table1[[#This Row],[Tm]],"d -mmmm"),TEXT(table1[[#This Row],[Tm]],"d"))</f>
        <v>26</v>
      </c>
      <c r="V51" t="str">
        <f t="shared" ca="1" si="0"/>
        <v>الأحد</v>
      </c>
      <c r="W51">
        <f t="shared" ca="1" si="4"/>
        <v>1</v>
      </c>
      <c r="X51">
        <f t="shared" ca="1" si="5"/>
        <v>40</v>
      </c>
      <c r="Y51">
        <f ca="1">IF(table1[[#This Row],[اليوم]]="الأحد",Y50+1,Y50)</f>
        <v>8</v>
      </c>
      <c r="Z51" s="5" t="str">
        <f t="shared" ca="1" si="6"/>
        <v>19/2/1443</v>
      </c>
      <c r="AA51" s="24">
        <f t="shared" ca="1" si="1"/>
        <v>4</v>
      </c>
      <c r="AB51" s="24" t="str">
        <f ca="1">CONCATENATE(TEXT(table1[[#This Row],[شهر هـ]],"00"),(TEXT(table1[[#This Row],[يوم هـ]],"00")))</f>
        <v>0219</v>
      </c>
      <c r="AC51" s="24" t="str">
        <f ca="1">TEXT(table1[[#This Row],[Tm]],"m")</f>
        <v>9</v>
      </c>
      <c r="AD51" s="24">
        <f ca="1">IF(TODAY()=table1[[#This Row],[Tm]],1,0)</f>
        <v>0</v>
      </c>
      <c r="AE51" s="5"/>
    </row>
    <row r="52" spans="2:31" x14ac:dyDescent="0.2">
      <c r="B52">
        <v>1368</v>
      </c>
      <c r="C52" s="4">
        <v>17839</v>
      </c>
      <c r="D52">
        <v>0</v>
      </c>
      <c r="E52">
        <v>1</v>
      </c>
      <c r="F52">
        <v>1</v>
      </c>
      <c r="G52">
        <v>0</v>
      </c>
      <c r="H52">
        <v>1</v>
      </c>
      <c r="I52">
        <v>1</v>
      </c>
      <c r="J52">
        <v>0</v>
      </c>
      <c r="K52">
        <v>1</v>
      </c>
      <c r="L52">
        <v>0</v>
      </c>
      <c r="M52">
        <v>1</v>
      </c>
      <c r="N52">
        <v>0</v>
      </c>
      <c r="O52">
        <v>0</v>
      </c>
      <c r="P52" t="str">
        <f t="shared" ca="1" si="2"/>
        <v>020802</v>
      </c>
      <c r="Q52">
        <f t="shared" ca="1" si="8"/>
        <v>20</v>
      </c>
      <c r="R52">
        <f ca="1">IF(table1[[#This Row],[يوم هـ]]&gt;0,2,99)</f>
        <v>2</v>
      </c>
      <c r="S52" s="4">
        <f t="shared" ca="1" si="3"/>
        <v>44466</v>
      </c>
      <c r="T52" s="4" t="str">
        <f ca="1">TEXT(table1[[#This Row],[Tm]],"mmmm")</f>
        <v>سبتمبر</v>
      </c>
      <c r="U52" s="4" t="str">
        <f ca="1">IF(TEXT(table1[[#This Row],[Tm]],"d")="1",TEXT(table1[[#This Row],[Tm]],"d -mmmm"),TEXT(table1[[#This Row],[Tm]],"d"))</f>
        <v>27</v>
      </c>
      <c r="V52" t="str">
        <f t="shared" ca="1" si="0"/>
        <v>الإثنين</v>
      </c>
      <c r="W52">
        <f t="shared" ca="1" si="4"/>
        <v>2</v>
      </c>
      <c r="X52">
        <f t="shared" ca="1" si="5"/>
        <v>40</v>
      </c>
      <c r="Y52">
        <f ca="1">IF(table1[[#This Row],[اليوم]]="الأحد",Y51+1,Y51)</f>
        <v>8</v>
      </c>
      <c r="Z52" s="5" t="str">
        <f t="shared" ca="1" si="6"/>
        <v>20/2/1443</v>
      </c>
      <c r="AA52" s="24">
        <f t="shared" ca="1" si="1"/>
        <v>4</v>
      </c>
      <c r="AB52" s="24" t="str">
        <f ca="1">CONCATENATE(TEXT(table1[[#This Row],[شهر هـ]],"00"),(TEXT(table1[[#This Row],[يوم هـ]],"00")))</f>
        <v>0220</v>
      </c>
      <c r="AC52" s="24" t="str">
        <f ca="1">TEXT(table1[[#This Row],[Tm]],"m")</f>
        <v>9</v>
      </c>
      <c r="AD52" s="24">
        <f ca="1">IF(TODAY()=table1[[#This Row],[Tm]],1,0)</f>
        <v>0</v>
      </c>
      <c r="AE52" s="5"/>
    </row>
    <row r="53" spans="2:31" x14ac:dyDescent="0.2">
      <c r="B53">
        <v>1369</v>
      </c>
      <c r="C53" s="4">
        <v>18193</v>
      </c>
      <c r="D53">
        <v>1</v>
      </c>
      <c r="E53">
        <v>0</v>
      </c>
      <c r="F53">
        <v>1</v>
      </c>
      <c r="G53">
        <v>0</v>
      </c>
      <c r="H53">
        <v>1</v>
      </c>
      <c r="I53">
        <v>1</v>
      </c>
      <c r="J53">
        <v>1</v>
      </c>
      <c r="K53">
        <v>0</v>
      </c>
      <c r="L53">
        <v>1</v>
      </c>
      <c r="M53">
        <v>0</v>
      </c>
      <c r="N53">
        <v>1</v>
      </c>
      <c r="O53">
        <v>0</v>
      </c>
      <c r="P53" t="str">
        <f t="shared" ca="1" si="2"/>
        <v>020803</v>
      </c>
      <c r="Q53">
        <f t="shared" ca="1" si="8"/>
        <v>21</v>
      </c>
      <c r="R53">
        <f ca="1">IF(table1[[#This Row],[يوم هـ]]&gt;0,2,99)</f>
        <v>2</v>
      </c>
      <c r="S53" s="4">
        <f t="shared" ca="1" si="3"/>
        <v>44467</v>
      </c>
      <c r="T53" s="4" t="str">
        <f ca="1">TEXT(table1[[#This Row],[Tm]],"mmmm")</f>
        <v>سبتمبر</v>
      </c>
      <c r="U53" s="4" t="str">
        <f ca="1">IF(TEXT(table1[[#This Row],[Tm]],"d")="1",TEXT(table1[[#This Row],[Tm]],"d -mmmm"),TEXT(table1[[#This Row],[Tm]],"d"))</f>
        <v>28</v>
      </c>
      <c r="V53" t="str">
        <f t="shared" ca="1" si="0"/>
        <v>الثلاثاء</v>
      </c>
      <c r="W53">
        <f t="shared" ca="1" si="4"/>
        <v>3</v>
      </c>
      <c r="X53">
        <f t="shared" ca="1" si="5"/>
        <v>40</v>
      </c>
      <c r="Y53">
        <f ca="1">IF(table1[[#This Row],[اليوم]]="الأحد",Y52+1,Y52)</f>
        <v>8</v>
      </c>
      <c r="Z53" s="5" t="str">
        <f t="shared" ca="1" si="6"/>
        <v>21/2/1443</v>
      </c>
      <c r="AA53" s="24">
        <f t="shared" ca="1" si="1"/>
        <v>4</v>
      </c>
      <c r="AB53" s="24" t="str">
        <f ca="1">CONCATENATE(TEXT(table1[[#This Row],[شهر هـ]],"00"),(TEXT(table1[[#This Row],[يوم هـ]],"00")))</f>
        <v>0221</v>
      </c>
      <c r="AC53" s="24" t="str">
        <f ca="1">TEXT(table1[[#This Row],[Tm]],"m")</f>
        <v>9</v>
      </c>
      <c r="AD53" s="24">
        <f ca="1">IF(TODAY()=table1[[#This Row],[Tm]],1,0)</f>
        <v>0</v>
      </c>
      <c r="AE53" s="5"/>
    </row>
    <row r="54" spans="2:31" x14ac:dyDescent="0.2">
      <c r="B54">
        <v>1370</v>
      </c>
      <c r="C54" s="4">
        <v>18548</v>
      </c>
      <c r="D54">
        <v>0</v>
      </c>
      <c r="E54">
        <v>1</v>
      </c>
      <c r="F54">
        <v>0</v>
      </c>
      <c r="G54">
        <v>1</v>
      </c>
      <c r="H54">
        <v>0</v>
      </c>
      <c r="I54">
        <v>1</v>
      </c>
      <c r="J54">
        <v>1</v>
      </c>
      <c r="K54">
        <v>0</v>
      </c>
      <c r="L54">
        <v>1</v>
      </c>
      <c r="M54">
        <v>0</v>
      </c>
      <c r="N54">
        <v>1</v>
      </c>
      <c r="O54">
        <v>1</v>
      </c>
      <c r="P54" t="str">
        <f t="shared" ca="1" si="2"/>
        <v>020804</v>
      </c>
      <c r="Q54">
        <f t="shared" ca="1" si="8"/>
        <v>22</v>
      </c>
      <c r="R54">
        <f ca="1">IF(table1[[#This Row],[يوم هـ]]&gt;0,2,99)</f>
        <v>2</v>
      </c>
      <c r="S54" s="4">
        <f t="shared" ca="1" si="3"/>
        <v>44468</v>
      </c>
      <c r="T54" s="4" t="str">
        <f ca="1">TEXT(table1[[#This Row],[Tm]],"mmmm")</f>
        <v>سبتمبر</v>
      </c>
      <c r="U54" s="4" t="str">
        <f ca="1">IF(TEXT(table1[[#This Row],[Tm]],"d")="1",TEXT(table1[[#This Row],[Tm]],"d -mmmm"),TEXT(table1[[#This Row],[Tm]],"d"))</f>
        <v>29</v>
      </c>
      <c r="V54" t="str">
        <f t="shared" ca="1" si="0"/>
        <v>الأربعاء</v>
      </c>
      <c r="W54">
        <f t="shared" ca="1" si="4"/>
        <v>4</v>
      </c>
      <c r="X54">
        <f t="shared" ca="1" si="5"/>
        <v>40</v>
      </c>
      <c r="Y54">
        <f ca="1">IF(table1[[#This Row],[اليوم]]="الأحد",Y53+1,Y53)</f>
        <v>8</v>
      </c>
      <c r="Z54" s="5" t="str">
        <f t="shared" ca="1" si="6"/>
        <v>22/2/1443</v>
      </c>
      <c r="AA54" s="24">
        <f t="shared" ca="1" si="1"/>
        <v>4</v>
      </c>
      <c r="AB54" s="24" t="str">
        <f ca="1">CONCATENATE(TEXT(table1[[#This Row],[شهر هـ]],"00"),(TEXT(table1[[#This Row],[يوم هـ]],"00")))</f>
        <v>0222</v>
      </c>
      <c r="AC54" s="24" t="str">
        <f ca="1">TEXT(table1[[#This Row],[Tm]],"m")</f>
        <v>9</v>
      </c>
      <c r="AD54" s="24">
        <f ca="1">IF(TODAY()=table1[[#This Row],[Tm]],1,0)</f>
        <v>0</v>
      </c>
      <c r="AE54" s="5"/>
    </row>
    <row r="55" spans="2:31" x14ac:dyDescent="0.2">
      <c r="B55">
        <v>1371</v>
      </c>
      <c r="C55" s="4">
        <v>18903</v>
      </c>
      <c r="D55">
        <v>0</v>
      </c>
      <c r="E55">
        <v>1</v>
      </c>
      <c r="F55">
        <v>0</v>
      </c>
      <c r="G55">
        <v>0</v>
      </c>
      <c r="H55">
        <v>1</v>
      </c>
      <c r="I55">
        <v>0</v>
      </c>
      <c r="J55">
        <v>1</v>
      </c>
      <c r="K55">
        <v>0</v>
      </c>
      <c r="L55">
        <v>1</v>
      </c>
      <c r="M55">
        <v>0</v>
      </c>
      <c r="N55">
        <v>1</v>
      </c>
      <c r="O55">
        <v>1</v>
      </c>
      <c r="P55" t="str">
        <f t="shared" ca="1" si="2"/>
        <v>020805</v>
      </c>
      <c r="Q55">
        <f t="shared" ca="1" si="8"/>
        <v>23</v>
      </c>
      <c r="R55">
        <f ca="1">IF(table1[[#This Row],[يوم هـ]]&gt;0,2,99)</f>
        <v>2</v>
      </c>
      <c r="S55" s="4">
        <f t="shared" ca="1" si="3"/>
        <v>44469</v>
      </c>
      <c r="T55" s="4" t="str">
        <f ca="1">TEXT(table1[[#This Row],[Tm]],"mmmm")</f>
        <v>سبتمبر</v>
      </c>
      <c r="U55" s="4" t="str">
        <f ca="1">IF(TEXT(table1[[#This Row],[Tm]],"d")="1",TEXT(table1[[#This Row],[Tm]],"d -mmmm"),TEXT(table1[[#This Row],[Tm]],"d"))</f>
        <v>30</v>
      </c>
      <c r="V55" t="str">
        <f t="shared" ca="1" si="0"/>
        <v>الخميس</v>
      </c>
      <c r="W55">
        <f t="shared" ca="1" si="4"/>
        <v>5</v>
      </c>
      <c r="X55">
        <f t="shared" ca="1" si="5"/>
        <v>40</v>
      </c>
      <c r="Y55">
        <f ca="1">IF(table1[[#This Row],[اليوم]]="الأحد",Y54+1,Y54)</f>
        <v>8</v>
      </c>
      <c r="Z55" s="5" t="str">
        <f t="shared" ca="1" si="6"/>
        <v>23/2/1443</v>
      </c>
      <c r="AA55" s="24">
        <f t="shared" ca="1" si="1"/>
        <v>4</v>
      </c>
      <c r="AB55" s="24" t="str">
        <f ca="1">CONCATENATE(TEXT(table1[[#This Row],[شهر هـ]],"00"),(TEXT(table1[[#This Row],[يوم هـ]],"00")))</f>
        <v>0223</v>
      </c>
      <c r="AC55" s="24" t="str">
        <f ca="1">TEXT(table1[[#This Row],[Tm]],"m")</f>
        <v>9</v>
      </c>
      <c r="AD55" s="24">
        <f ca="1">IF(TODAY()=table1[[#This Row],[Tm]],1,0)</f>
        <v>0</v>
      </c>
      <c r="AE55" s="5"/>
    </row>
    <row r="56" spans="2:31" x14ac:dyDescent="0.2">
      <c r="B56">
        <v>1372</v>
      </c>
      <c r="C56" s="4">
        <v>19257</v>
      </c>
      <c r="D56">
        <v>0</v>
      </c>
      <c r="E56">
        <v>1</v>
      </c>
      <c r="F56">
        <v>1</v>
      </c>
      <c r="G56">
        <v>0</v>
      </c>
      <c r="H56">
        <v>1</v>
      </c>
      <c r="I56">
        <v>0</v>
      </c>
      <c r="J56">
        <v>0</v>
      </c>
      <c r="K56">
        <v>1</v>
      </c>
      <c r="L56">
        <v>0</v>
      </c>
      <c r="M56">
        <v>1</v>
      </c>
      <c r="N56">
        <v>0</v>
      </c>
      <c r="O56">
        <v>1</v>
      </c>
      <c r="P56" t="str">
        <f t="shared" ca="1" si="2"/>
        <v>020806</v>
      </c>
      <c r="Q56">
        <f t="shared" ca="1" si="8"/>
        <v>24</v>
      </c>
      <c r="R56">
        <f ca="1">IF(table1[[#This Row],[يوم هـ]]&gt;0,2,99)</f>
        <v>2</v>
      </c>
      <c r="S56" s="4">
        <f t="shared" ca="1" si="3"/>
        <v>44470</v>
      </c>
      <c r="T56" s="4" t="str">
        <f ca="1">TEXT(table1[[#This Row],[Tm]],"mmmm")</f>
        <v>أكتوبر</v>
      </c>
      <c r="U56" s="4" t="str">
        <f ca="1">IF(TEXT(table1[[#This Row],[Tm]],"d")="1",TEXT(table1[[#This Row],[Tm]],"d -mmmm"),TEXT(table1[[#This Row],[Tm]],"d"))</f>
        <v>1 -أكتوبر</v>
      </c>
      <c r="V56" t="str">
        <f t="shared" ca="1" si="0"/>
        <v>الجمعة</v>
      </c>
      <c r="W56">
        <f t="shared" ca="1" si="4"/>
        <v>6</v>
      </c>
      <c r="X56">
        <f t="shared" ca="1" si="5"/>
        <v>40</v>
      </c>
      <c r="Y56">
        <f ca="1">IF(table1[[#This Row],[اليوم]]="الأحد",Y55+1,Y55)</f>
        <v>8</v>
      </c>
      <c r="Z56" s="5" t="str">
        <f t="shared" ca="1" si="6"/>
        <v>24/2/1443</v>
      </c>
      <c r="AA56" s="24">
        <f t="shared" ca="1" si="1"/>
        <v>4</v>
      </c>
      <c r="AB56" s="24" t="str">
        <f ca="1">CONCATENATE(TEXT(table1[[#This Row],[شهر هـ]],"00"),(TEXT(table1[[#This Row],[يوم هـ]],"00")))</f>
        <v>0224</v>
      </c>
      <c r="AC56" s="24" t="str">
        <f ca="1">TEXT(table1[[#This Row],[Tm]],"m")</f>
        <v>10</v>
      </c>
      <c r="AD56" s="24">
        <f ca="1">IF(TODAY()=table1[[#This Row],[Tm]],1,0)</f>
        <v>0</v>
      </c>
      <c r="AE56" s="5"/>
    </row>
    <row r="57" spans="2:31" x14ac:dyDescent="0.2">
      <c r="B57">
        <v>1373</v>
      </c>
      <c r="C57" s="4">
        <v>19611</v>
      </c>
      <c r="D57">
        <v>1</v>
      </c>
      <c r="E57">
        <v>0</v>
      </c>
      <c r="F57">
        <v>1</v>
      </c>
      <c r="G57">
        <v>1</v>
      </c>
      <c r="H57">
        <v>0</v>
      </c>
      <c r="I57">
        <v>1</v>
      </c>
      <c r="J57">
        <v>0</v>
      </c>
      <c r="K57">
        <v>0</v>
      </c>
      <c r="L57">
        <v>1</v>
      </c>
      <c r="M57">
        <v>0</v>
      </c>
      <c r="N57">
        <v>0</v>
      </c>
      <c r="O57">
        <v>1</v>
      </c>
      <c r="P57" t="str">
        <f t="shared" ca="1" si="2"/>
        <v>020807</v>
      </c>
      <c r="Q57">
        <f t="shared" ca="1" si="8"/>
        <v>25</v>
      </c>
      <c r="R57">
        <f ca="1">IF(table1[[#This Row],[يوم هـ]]&gt;0,2,99)</f>
        <v>2</v>
      </c>
      <c r="S57" s="4">
        <f t="shared" ca="1" si="3"/>
        <v>44471</v>
      </c>
      <c r="T57" s="4" t="str">
        <f ca="1">TEXT(table1[[#This Row],[Tm]],"mmmm")</f>
        <v>أكتوبر</v>
      </c>
      <c r="U57" s="4" t="str">
        <f ca="1">IF(TEXT(table1[[#This Row],[Tm]],"d")="1",TEXT(table1[[#This Row],[Tm]],"d -mmmm"),TEXT(table1[[#This Row],[Tm]],"d"))</f>
        <v>2</v>
      </c>
      <c r="V57" t="str">
        <f t="shared" ca="1" si="0"/>
        <v>السبت</v>
      </c>
      <c r="W57">
        <f t="shared" ca="1" si="4"/>
        <v>7</v>
      </c>
      <c r="X57">
        <f t="shared" ca="1" si="5"/>
        <v>40</v>
      </c>
      <c r="Y57">
        <f ca="1">IF(table1[[#This Row],[اليوم]]="الأحد",Y56+1,Y56)</f>
        <v>8</v>
      </c>
      <c r="Z57" s="5" t="str">
        <f t="shared" ca="1" si="6"/>
        <v>25/2/1443</v>
      </c>
      <c r="AA57" s="24">
        <f t="shared" ca="1" si="1"/>
        <v>4</v>
      </c>
      <c r="AB57" s="24" t="str">
        <f ca="1">CONCATENATE(TEXT(table1[[#This Row],[شهر هـ]],"00"),(TEXT(table1[[#This Row],[يوم هـ]],"00")))</f>
        <v>0225</v>
      </c>
      <c r="AC57" s="24" t="str">
        <f ca="1">TEXT(table1[[#This Row],[Tm]],"m")</f>
        <v>10</v>
      </c>
      <c r="AD57" s="24">
        <f ca="1">IF(TODAY()=table1[[#This Row],[Tm]],1,0)</f>
        <v>0</v>
      </c>
      <c r="AE57" s="5"/>
    </row>
    <row r="58" spans="2:31" x14ac:dyDescent="0.2">
      <c r="B58">
        <v>1374</v>
      </c>
      <c r="C58" s="4">
        <v>19965</v>
      </c>
      <c r="D58">
        <v>1</v>
      </c>
      <c r="E58">
        <v>0</v>
      </c>
      <c r="F58">
        <v>1</v>
      </c>
      <c r="G58">
        <v>1</v>
      </c>
      <c r="H58">
        <v>1</v>
      </c>
      <c r="I58">
        <v>0</v>
      </c>
      <c r="J58">
        <v>1</v>
      </c>
      <c r="K58">
        <v>0</v>
      </c>
      <c r="L58">
        <v>0</v>
      </c>
      <c r="M58">
        <v>1</v>
      </c>
      <c r="N58">
        <v>0</v>
      </c>
      <c r="O58">
        <v>0</v>
      </c>
      <c r="P58" t="str">
        <f t="shared" ca="1" si="2"/>
        <v>020901</v>
      </c>
      <c r="Q58">
        <f t="shared" ca="1" si="8"/>
        <v>26</v>
      </c>
      <c r="R58">
        <f ca="1">IF(table1[[#This Row],[يوم هـ]]&gt;0,2,99)</f>
        <v>2</v>
      </c>
      <c r="S58" s="4">
        <f t="shared" ca="1" si="3"/>
        <v>44472</v>
      </c>
      <c r="T58" s="4" t="str">
        <f ca="1">TEXT(table1[[#This Row],[Tm]],"mmmm")</f>
        <v>أكتوبر</v>
      </c>
      <c r="U58" s="4" t="str">
        <f ca="1">IF(TEXT(table1[[#This Row],[Tm]],"d")="1",TEXT(table1[[#This Row],[Tm]],"d -mmmm"),TEXT(table1[[#This Row],[Tm]],"d"))</f>
        <v>3</v>
      </c>
      <c r="V58" t="str">
        <f t="shared" ca="1" si="0"/>
        <v>الأحد</v>
      </c>
      <c r="W58">
        <f t="shared" ca="1" si="4"/>
        <v>1</v>
      </c>
      <c r="X58">
        <f t="shared" ca="1" si="5"/>
        <v>41</v>
      </c>
      <c r="Y58">
        <f ca="1">IF(table1[[#This Row],[اليوم]]="الأحد",Y57+1,Y57)</f>
        <v>9</v>
      </c>
      <c r="Z58" s="5" t="str">
        <f t="shared" ca="1" si="6"/>
        <v>26/2/1443</v>
      </c>
      <c r="AA58" s="24">
        <f t="shared" ca="1" si="1"/>
        <v>4</v>
      </c>
      <c r="AB58" s="24" t="str">
        <f ca="1">CONCATENATE(TEXT(table1[[#This Row],[شهر هـ]],"00"),(TEXT(table1[[#This Row],[يوم هـ]],"00")))</f>
        <v>0226</v>
      </c>
      <c r="AC58" s="24" t="str">
        <f ca="1">TEXT(table1[[#This Row],[Tm]],"m")</f>
        <v>10</v>
      </c>
      <c r="AD58" s="24">
        <f ca="1">IF(TODAY()=table1[[#This Row],[Tm]],1,0)</f>
        <v>0</v>
      </c>
      <c r="AE58" s="5"/>
    </row>
    <row r="59" spans="2:31" x14ac:dyDescent="0.2">
      <c r="B59">
        <v>1375</v>
      </c>
      <c r="C59" s="4">
        <v>20319</v>
      </c>
      <c r="D59">
        <v>1</v>
      </c>
      <c r="E59">
        <v>0</v>
      </c>
      <c r="F59">
        <v>1</v>
      </c>
      <c r="G59">
        <v>1</v>
      </c>
      <c r="H59">
        <v>1</v>
      </c>
      <c r="I59">
        <v>0</v>
      </c>
      <c r="J59">
        <v>1</v>
      </c>
      <c r="K59">
        <v>1</v>
      </c>
      <c r="L59">
        <v>0</v>
      </c>
      <c r="M59">
        <v>0</v>
      </c>
      <c r="N59">
        <v>1</v>
      </c>
      <c r="O59">
        <v>0</v>
      </c>
      <c r="P59" t="str">
        <f t="shared" ca="1" si="2"/>
        <v>020902</v>
      </c>
      <c r="Q59">
        <f t="shared" ca="1" si="8"/>
        <v>27</v>
      </c>
      <c r="R59">
        <f ca="1">IF(table1[[#This Row],[يوم هـ]]&gt;0,2,99)</f>
        <v>2</v>
      </c>
      <c r="S59" s="4">
        <f t="shared" ca="1" si="3"/>
        <v>44473</v>
      </c>
      <c r="T59" s="4" t="str">
        <f ca="1">TEXT(table1[[#This Row],[Tm]],"mmmm")</f>
        <v>أكتوبر</v>
      </c>
      <c r="U59" s="4" t="str">
        <f ca="1">IF(TEXT(table1[[#This Row],[Tm]],"d")="1",TEXT(table1[[#This Row],[Tm]],"d -mmmm"),TEXT(table1[[#This Row],[Tm]],"d"))</f>
        <v>4</v>
      </c>
      <c r="V59" t="str">
        <f t="shared" ca="1" si="0"/>
        <v>الإثنين</v>
      </c>
      <c r="W59">
        <f t="shared" ca="1" si="4"/>
        <v>2</v>
      </c>
      <c r="X59">
        <f t="shared" ca="1" si="5"/>
        <v>41</v>
      </c>
      <c r="Y59">
        <f ca="1">IF(table1[[#This Row],[اليوم]]="الأحد",Y58+1,Y58)</f>
        <v>9</v>
      </c>
      <c r="Z59" s="5" t="str">
        <f t="shared" ca="1" si="6"/>
        <v>27/2/1443</v>
      </c>
      <c r="AA59" s="24">
        <f t="shared" ca="1" si="1"/>
        <v>4</v>
      </c>
      <c r="AB59" s="24" t="str">
        <f ca="1">CONCATENATE(TEXT(table1[[#This Row],[شهر هـ]],"00"),(TEXT(table1[[#This Row],[يوم هـ]],"00")))</f>
        <v>0227</v>
      </c>
      <c r="AC59" s="24" t="str">
        <f ca="1">TEXT(table1[[#This Row],[Tm]],"m")</f>
        <v>10</v>
      </c>
      <c r="AD59" s="24">
        <f ca="1">IF(TODAY()=table1[[#This Row],[Tm]],1,0)</f>
        <v>0</v>
      </c>
      <c r="AE59" s="5"/>
    </row>
    <row r="60" spans="2:31" x14ac:dyDescent="0.2">
      <c r="B60">
        <v>1376</v>
      </c>
      <c r="C60" s="4">
        <v>20674</v>
      </c>
      <c r="D60">
        <v>0</v>
      </c>
      <c r="E60">
        <v>1</v>
      </c>
      <c r="F60">
        <v>0</v>
      </c>
      <c r="G60">
        <v>1</v>
      </c>
      <c r="H60">
        <v>1</v>
      </c>
      <c r="I60">
        <v>0</v>
      </c>
      <c r="J60">
        <v>1</v>
      </c>
      <c r="K60">
        <v>1</v>
      </c>
      <c r="L60">
        <v>0</v>
      </c>
      <c r="M60">
        <v>1</v>
      </c>
      <c r="N60">
        <v>0</v>
      </c>
      <c r="O60">
        <v>1</v>
      </c>
      <c r="P60" t="str">
        <f t="shared" ca="1" si="2"/>
        <v>020903</v>
      </c>
      <c r="Q60">
        <f t="shared" ca="1" si="8"/>
        <v>28</v>
      </c>
      <c r="R60">
        <f ca="1">IF(table1[[#This Row],[يوم هـ]]&gt;0,2,99)</f>
        <v>2</v>
      </c>
      <c r="S60" s="4">
        <f t="shared" ca="1" si="3"/>
        <v>44474</v>
      </c>
      <c r="T60" s="4" t="str">
        <f ca="1">TEXT(table1[[#This Row],[Tm]],"mmmm")</f>
        <v>أكتوبر</v>
      </c>
      <c r="U60" s="4" t="str">
        <f ca="1">IF(TEXT(table1[[#This Row],[Tm]],"d")="1",TEXT(table1[[#This Row],[Tm]],"d -mmmm"),TEXT(table1[[#This Row],[Tm]],"d"))</f>
        <v>5</v>
      </c>
      <c r="V60" t="str">
        <f t="shared" ca="1" si="0"/>
        <v>الثلاثاء</v>
      </c>
      <c r="W60">
        <f t="shared" ca="1" si="4"/>
        <v>3</v>
      </c>
      <c r="X60">
        <f t="shared" ca="1" si="5"/>
        <v>41</v>
      </c>
      <c r="Y60">
        <f ca="1">IF(table1[[#This Row],[اليوم]]="الأحد",Y59+1,Y59)</f>
        <v>9</v>
      </c>
      <c r="Z60" s="5" t="str">
        <f t="shared" ca="1" si="6"/>
        <v>28/2/1443</v>
      </c>
      <c r="AA60" s="24">
        <f t="shared" ca="1" si="1"/>
        <v>4</v>
      </c>
      <c r="AB60" s="24" t="str">
        <f ca="1">CONCATENATE(TEXT(table1[[#This Row],[شهر هـ]],"00"),(TEXT(table1[[#This Row],[يوم هـ]],"00")))</f>
        <v>0228</v>
      </c>
      <c r="AC60" s="24" t="str">
        <f ca="1">TEXT(table1[[#This Row],[Tm]],"m")</f>
        <v>10</v>
      </c>
      <c r="AD60" s="24">
        <f ca="1">IF(TODAY()=table1[[#This Row],[Tm]],1,0)</f>
        <v>0</v>
      </c>
      <c r="AE60" s="5"/>
    </row>
    <row r="61" spans="2:31" x14ac:dyDescent="0.2">
      <c r="B61">
        <v>1377</v>
      </c>
      <c r="C61" s="4">
        <v>21029</v>
      </c>
      <c r="D61">
        <v>0</v>
      </c>
      <c r="E61">
        <v>0</v>
      </c>
      <c r="F61">
        <v>1</v>
      </c>
      <c r="G61">
        <v>0</v>
      </c>
      <c r="H61">
        <v>1</v>
      </c>
      <c r="I61">
        <v>0</v>
      </c>
      <c r="J61">
        <v>1</v>
      </c>
      <c r="K61">
        <v>1</v>
      </c>
      <c r="L61">
        <v>1</v>
      </c>
      <c r="M61">
        <v>0</v>
      </c>
      <c r="N61">
        <v>1</v>
      </c>
      <c r="O61">
        <v>0</v>
      </c>
      <c r="P61" t="str">
        <f t="shared" ca="1" si="2"/>
        <v>020904</v>
      </c>
      <c r="Q61">
        <f t="shared" ca="1" si="8"/>
        <v>29</v>
      </c>
      <c r="R61">
        <f ca="1">IF(table1[[#This Row],[يوم هـ]]&gt;0,2,99)</f>
        <v>2</v>
      </c>
      <c r="S61" s="4">
        <f t="shared" ca="1" si="3"/>
        <v>44475</v>
      </c>
      <c r="T61" s="4" t="str">
        <f ca="1">TEXT(table1[[#This Row],[Tm]],"mmmm")</f>
        <v>أكتوبر</v>
      </c>
      <c r="U61" s="4" t="str">
        <f ca="1">IF(TEXT(table1[[#This Row],[Tm]],"d")="1",TEXT(table1[[#This Row],[Tm]],"d -mmmm"),TEXT(table1[[#This Row],[Tm]],"d"))</f>
        <v>6</v>
      </c>
      <c r="V61" t="str">
        <f t="shared" ca="1" si="0"/>
        <v>الأربعاء</v>
      </c>
      <c r="W61">
        <f t="shared" ca="1" si="4"/>
        <v>4</v>
      </c>
      <c r="X61">
        <f t="shared" ca="1" si="5"/>
        <v>41</v>
      </c>
      <c r="Y61">
        <f ca="1">IF(table1[[#This Row],[اليوم]]="الأحد",Y60+1,Y60)</f>
        <v>9</v>
      </c>
      <c r="Z61" s="5" t="str">
        <f t="shared" ca="1" si="6"/>
        <v>29/2/1443</v>
      </c>
      <c r="AA61" s="24">
        <f t="shared" ca="1" si="1"/>
        <v>4</v>
      </c>
      <c r="AB61" s="24" t="str">
        <f ca="1">CONCATENATE(TEXT(table1[[#This Row],[شهر هـ]],"00"),(TEXT(table1[[#This Row],[يوم هـ]],"00")))</f>
        <v>0229</v>
      </c>
      <c r="AC61" s="24" t="str">
        <f ca="1">TEXT(table1[[#This Row],[Tm]],"m")</f>
        <v>10</v>
      </c>
      <c r="AD61" s="24">
        <f ca="1">IF(TODAY()=table1[[#This Row],[Tm]],1,0)</f>
        <v>0</v>
      </c>
      <c r="AE61" s="5"/>
    </row>
    <row r="62" spans="2:31" x14ac:dyDescent="0.2">
      <c r="B62">
        <v>1378</v>
      </c>
      <c r="C62" s="4">
        <v>21383</v>
      </c>
      <c r="D62">
        <v>1</v>
      </c>
      <c r="E62">
        <v>0</v>
      </c>
      <c r="F62">
        <v>0</v>
      </c>
      <c r="G62">
        <v>1</v>
      </c>
      <c r="H62">
        <v>0</v>
      </c>
      <c r="I62">
        <v>1</v>
      </c>
      <c r="J62">
        <v>0</v>
      </c>
      <c r="K62">
        <v>1</v>
      </c>
      <c r="L62">
        <v>1</v>
      </c>
      <c r="M62">
        <v>0</v>
      </c>
      <c r="N62">
        <v>1</v>
      </c>
      <c r="O62">
        <v>1</v>
      </c>
      <c r="P62" t="str">
        <f t="shared" ca="1" si="2"/>
        <v>030905</v>
      </c>
      <c r="Q62">
        <f ca="1">OFFSET(F2,MATCH($A$2,$B$2:$B$184,0)-1,0,1,1)</f>
        <v>1</v>
      </c>
      <c r="R62">
        <f ca="1">IF(table1[[#This Row],[يوم هـ]]&gt;0,3,99)</f>
        <v>3</v>
      </c>
      <c r="S62" s="4">
        <f t="shared" ca="1" si="3"/>
        <v>44476</v>
      </c>
      <c r="T62" s="4" t="str">
        <f ca="1">TEXT(table1[[#This Row],[Tm]],"mmmm")</f>
        <v>أكتوبر</v>
      </c>
      <c r="U62" s="4" t="str">
        <f ca="1">IF(TEXT(table1[[#This Row],[Tm]],"d")="1",TEXT(table1[[#This Row],[Tm]],"d -mmmm"),TEXT(table1[[#This Row],[Tm]],"d"))</f>
        <v>7</v>
      </c>
      <c r="V62" t="str">
        <f t="shared" ca="1" si="0"/>
        <v>الخميس</v>
      </c>
      <c r="W62">
        <f t="shared" ca="1" si="4"/>
        <v>5</v>
      </c>
      <c r="X62">
        <f t="shared" ca="1" si="5"/>
        <v>41</v>
      </c>
      <c r="Y62">
        <f ca="1">IF(table1[[#This Row],[اليوم]]="الأحد",Y61+1,Y61)</f>
        <v>9</v>
      </c>
      <c r="Z62" s="5" t="str">
        <f t="shared" ca="1" si="6"/>
        <v>1/3/1443</v>
      </c>
      <c r="AA62" s="24">
        <f t="shared" ca="1" si="1"/>
        <v>4</v>
      </c>
      <c r="AB62" s="24" t="str">
        <f ca="1">CONCATENATE(TEXT(table1[[#This Row],[شهر هـ]],"00"),(TEXT(table1[[#This Row],[يوم هـ]],"00")))</f>
        <v>0301</v>
      </c>
      <c r="AC62" s="24" t="str">
        <f ca="1">TEXT(table1[[#This Row],[Tm]],"m")</f>
        <v>10</v>
      </c>
      <c r="AD62" s="24">
        <f ca="1">IF(TODAY()=table1[[#This Row],[Tm]],1,0)</f>
        <v>0</v>
      </c>
      <c r="AE62" s="5"/>
    </row>
    <row r="63" spans="2:31" x14ac:dyDescent="0.2">
      <c r="B63">
        <v>1379</v>
      </c>
      <c r="C63" s="4">
        <v>21738</v>
      </c>
      <c r="D63">
        <v>0</v>
      </c>
      <c r="E63">
        <v>1</v>
      </c>
      <c r="F63">
        <v>0</v>
      </c>
      <c r="G63">
        <v>0</v>
      </c>
      <c r="H63">
        <v>1</v>
      </c>
      <c r="I63">
        <v>0</v>
      </c>
      <c r="J63">
        <v>1</v>
      </c>
      <c r="K63">
        <v>0</v>
      </c>
      <c r="L63">
        <v>1</v>
      </c>
      <c r="M63">
        <v>0</v>
      </c>
      <c r="N63">
        <v>1</v>
      </c>
      <c r="O63">
        <v>1</v>
      </c>
      <c r="P63" t="str">
        <f t="shared" ca="1" si="2"/>
        <v>030906</v>
      </c>
      <c r="Q63">
        <f ca="1">Q62+1</f>
        <v>2</v>
      </c>
      <c r="R63">
        <f ca="1">IF(table1[[#This Row],[يوم هـ]]&gt;0,3,99)</f>
        <v>3</v>
      </c>
      <c r="S63" s="4">
        <f t="shared" ca="1" si="3"/>
        <v>44477</v>
      </c>
      <c r="T63" s="4" t="str">
        <f ca="1">TEXT(table1[[#This Row],[Tm]],"mmmm")</f>
        <v>أكتوبر</v>
      </c>
      <c r="U63" s="4" t="str">
        <f ca="1">IF(TEXT(table1[[#This Row],[Tm]],"d")="1",TEXT(table1[[#This Row],[Tm]],"d -mmmm"),TEXT(table1[[#This Row],[Tm]],"d"))</f>
        <v>8</v>
      </c>
      <c r="V63" t="str">
        <f t="shared" ca="1" si="0"/>
        <v>الجمعة</v>
      </c>
      <c r="W63">
        <f t="shared" ca="1" si="4"/>
        <v>6</v>
      </c>
      <c r="X63">
        <f t="shared" ca="1" si="5"/>
        <v>41</v>
      </c>
      <c r="Y63">
        <f ca="1">IF(table1[[#This Row],[اليوم]]="الأحد",Y62+1,Y62)</f>
        <v>9</v>
      </c>
      <c r="Z63" s="5" t="str">
        <f t="shared" ca="1" si="6"/>
        <v>2/3/1443</v>
      </c>
      <c r="AA63" s="24">
        <f t="shared" ca="1" si="1"/>
        <v>4</v>
      </c>
      <c r="AB63" s="24" t="str">
        <f ca="1">CONCATENATE(TEXT(table1[[#This Row],[شهر هـ]],"00"),(TEXT(table1[[#This Row],[يوم هـ]],"00")))</f>
        <v>0302</v>
      </c>
      <c r="AC63" s="24" t="str">
        <f ca="1">TEXT(table1[[#This Row],[Tm]],"m")</f>
        <v>10</v>
      </c>
      <c r="AD63" s="24">
        <f ca="1">IF(TODAY()=table1[[#This Row],[Tm]],1,0)</f>
        <v>0</v>
      </c>
      <c r="AE63" s="5"/>
    </row>
    <row r="64" spans="2:31" x14ac:dyDescent="0.2">
      <c r="B64">
        <v>1380</v>
      </c>
      <c r="C64" s="4">
        <v>22092</v>
      </c>
      <c r="D64">
        <v>0</v>
      </c>
      <c r="E64">
        <v>1</v>
      </c>
      <c r="F64">
        <v>0</v>
      </c>
      <c r="G64">
        <v>1</v>
      </c>
      <c r="H64">
        <v>0</v>
      </c>
      <c r="I64">
        <v>1</v>
      </c>
      <c r="J64">
        <v>0</v>
      </c>
      <c r="K64">
        <v>1</v>
      </c>
      <c r="L64">
        <v>0</v>
      </c>
      <c r="M64">
        <v>1</v>
      </c>
      <c r="N64">
        <v>0</v>
      </c>
      <c r="O64">
        <v>1</v>
      </c>
      <c r="P64" t="str">
        <f t="shared" ca="1" si="2"/>
        <v>030907</v>
      </c>
      <c r="Q64">
        <f t="shared" ref="Q64:Q91" ca="1" si="9">Q63+1</f>
        <v>3</v>
      </c>
      <c r="R64">
        <f ca="1">IF(table1[[#This Row],[يوم هـ]]&gt;0,3,99)</f>
        <v>3</v>
      </c>
      <c r="S64" s="4">
        <f t="shared" ca="1" si="3"/>
        <v>44478</v>
      </c>
      <c r="T64" s="4" t="str">
        <f ca="1">TEXT(table1[[#This Row],[Tm]],"mmmm")</f>
        <v>أكتوبر</v>
      </c>
      <c r="U64" s="4" t="str">
        <f ca="1">IF(TEXT(table1[[#This Row],[Tm]],"d")="1",TEXT(table1[[#This Row],[Tm]],"d -mmmm"),TEXT(table1[[#This Row],[Tm]],"d"))</f>
        <v>9</v>
      </c>
      <c r="V64" t="str">
        <f t="shared" ca="1" si="0"/>
        <v>السبت</v>
      </c>
      <c r="W64">
        <f t="shared" ca="1" si="4"/>
        <v>7</v>
      </c>
      <c r="X64">
        <f t="shared" ca="1" si="5"/>
        <v>41</v>
      </c>
      <c r="Y64">
        <f ca="1">IF(table1[[#This Row],[اليوم]]="الأحد",Y63+1,Y63)</f>
        <v>9</v>
      </c>
      <c r="Z64" s="5" t="str">
        <f t="shared" ca="1" si="6"/>
        <v>3/3/1443</v>
      </c>
      <c r="AA64" s="24">
        <f t="shared" ca="1" si="1"/>
        <v>4</v>
      </c>
      <c r="AB64" s="24" t="str">
        <f ca="1">CONCATENATE(TEXT(table1[[#This Row],[شهر هـ]],"00"),(TEXT(table1[[#This Row],[يوم هـ]],"00")))</f>
        <v>0303</v>
      </c>
      <c r="AC64" s="24" t="str">
        <f ca="1">TEXT(table1[[#This Row],[Tm]],"m")</f>
        <v>10</v>
      </c>
      <c r="AD64" s="24">
        <f ca="1">IF(TODAY()=table1[[#This Row],[Tm]],1,0)</f>
        <v>0</v>
      </c>
      <c r="AE64" s="5"/>
    </row>
    <row r="65" spans="2:31" x14ac:dyDescent="0.2">
      <c r="B65">
        <v>1381</v>
      </c>
      <c r="C65" s="4">
        <v>22446</v>
      </c>
      <c r="D65">
        <v>0</v>
      </c>
      <c r="E65">
        <v>1</v>
      </c>
      <c r="F65">
        <v>1</v>
      </c>
      <c r="G65">
        <v>0</v>
      </c>
      <c r="H65">
        <v>1</v>
      </c>
      <c r="I65">
        <v>0</v>
      </c>
      <c r="J65">
        <v>1</v>
      </c>
      <c r="K65">
        <v>1</v>
      </c>
      <c r="L65">
        <v>0</v>
      </c>
      <c r="M65">
        <v>0</v>
      </c>
      <c r="N65">
        <v>1</v>
      </c>
      <c r="O65">
        <v>0</v>
      </c>
      <c r="P65" t="str">
        <f t="shared" ca="1" si="2"/>
        <v>031001</v>
      </c>
      <c r="Q65">
        <f t="shared" ca="1" si="9"/>
        <v>4</v>
      </c>
      <c r="R65">
        <f ca="1">IF(table1[[#This Row],[يوم هـ]]&gt;0,3,99)</f>
        <v>3</v>
      </c>
      <c r="S65" s="4">
        <f t="shared" ca="1" si="3"/>
        <v>44479</v>
      </c>
      <c r="T65" s="4" t="str">
        <f ca="1">TEXT(table1[[#This Row],[Tm]],"mmmm")</f>
        <v>أكتوبر</v>
      </c>
      <c r="U65" s="4" t="str">
        <f ca="1">IF(TEXT(table1[[#This Row],[Tm]],"d")="1",TEXT(table1[[#This Row],[Tm]],"d -mmmm"),TEXT(table1[[#This Row],[Tm]],"d"))</f>
        <v>10</v>
      </c>
      <c r="V65" t="str">
        <f t="shared" ca="1" si="0"/>
        <v>الأحد</v>
      </c>
      <c r="W65">
        <f t="shared" ca="1" si="4"/>
        <v>1</v>
      </c>
      <c r="X65">
        <f t="shared" ca="1" si="5"/>
        <v>42</v>
      </c>
      <c r="Y65">
        <f ca="1">IF(table1[[#This Row],[اليوم]]="الأحد",Y64+1,Y64)</f>
        <v>10</v>
      </c>
      <c r="Z65" s="5" t="str">
        <f t="shared" ca="1" si="6"/>
        <v>4/3/1443</v>
      </c>
      <c r="AA65" s="24">
        <f t="shared" ca="1" si="1"/>
        <v>4</v>
      </c>
      <c r="AB65" s="24" t="str">
        <f ca="1">CONCATENATE(TEXT(table1[[#This Row],[شهر هـ]],"00"),(TEXT(table1[[#This Row],[يوم هـ]],"00")))</f>
        <v>0304</v>
      </c>
      <c r="AC65" s="24" t="str">
        <f ca="1">TEXT(table1[[#This Row],[Tm]],"m")</f>
        <v>10</v>
      </c>
      <c r="AD65" s="24">
        <f ca="1">IF(TODAY()=table1[[#This Row],[Tm]],1,0)</f>
        <v>0</v>
      </c>
      <c r="AE65" s="5"/>
    </row>
    <row r="66" spans="2:31" x14ac:dyDescent="0.2">
      <c r="B66">
        <v>1382</v>
      </c>
      <c r="C66" s="4">
        <v>22800</v>
      </c>
      <c r="D66">
        <v>0</v>
      </c>
      <c r="E66">
        <v>1</v>
      </c>
      <c r="F66">
        <v>1</v>
      </c>
      <c r="G66">
        <v>0</v>
      </c>
      <c r="H66">
        <v>1</v>
      </c>
      <c r="I66">
        <v>1</v>
      </c>
      <c r="J66">
        <v>0</v>
      </c>
      <c r="K66">
        <v>1</v>
      </c>
      <c r="L66">
        <v>1</v>
      </c>
      <c r="M66">
        <v>0</v>
      </c>
      <c r="N66">
        <v>0</v>
      </c>
      <c r="O66">
        <v>1</v>
      </c>
      <c r="P66" t="str">
        <f t="shared" ca="1" si="2"/>
        <v>031002</v>
      </c>
      <c r="Q66">
        <f t="shared" ca="1" si="9"/>
        <v>5</v>
      </c>
      <c r="R66">
        <f ca="1">IF(table1[[#This Row],[يوم هـ]]&gt;0,3,99)</f>
        <v>3</v>
      </c>
      <c r="S66" s="4">
        <f t="shared" ca="1" si="3"/>
        <v>44480</v>
      </c>
      <c r="T66" s="4" t="str">
        <f ca="1">TEXT(table1[[#This Row],[Tm]],"mmmm")</f>
        <v>أكتوبر</v>
      </c>
      <c r="U66" s="4" t="str">
        <f ca="1">IF(TEXT(table1[[#This Row],[Tm]],"d")="1",TEXT(table1[[#This Row],[Tm]],"d -mmmm"),TEXT(table1[[#This Row],[Tm]],"d"))</f>
        <v>11</v>
      </c>
      <c r="V66" t="str">
        <f t="shared" ref="V66:V129" ca="1" si="10">IF(Q66&gt;0,TEXT(S66,"dddd"),"")</f>
        <v>الإثنين</v>
      </c>
      <c r="W66">
        <f t="shared" ca="1" si="4"/>
        <v>2</v>
      </c>
      <c r="X66">
        <f t="shared" ca="1" si="5"/>
        <v>42</v>
      </c>
      <c r="Y66">
        <f ca="1">IF(table1[[#This Row],[اليوم]]="الأحد",Y65+1,Y65)</f>
        <v>10</v>
      </c>
      <c r="Z66" s="5" t="str">
        <f t="shared" ca="1" si="6"/>
        <v>5/3/1443</v>
      </c>
      <c r="AA66" s="24">
        <f t="shared" ref="AA66:AA129" ca="1" si="11">INDEX($AH$14:$AH$18,MATCH(TEXT(S66,"mm/dd"),INDEX(TEXT($AG$14:$AG$18,"mm/dd"),,),1),)</f>
        <v>4</v>
      </c>
      <c r="AB66" s="24" t="str">
        <f ca="1">CONCATENATE(TEXT(table1[[#This Row],[شهر هـ]],"00"),(TEXT(table1[[#This Row],[يوم هـ]],"00")))</f>
        <v>0305</v>
      </c>
      <c r="AC66" s="24" t="str">
        <f ca="1">TEXT(table1[[#This Row],[Tm]],"m")</f>
        <v>10</v>
      </c>
      <c r="AD66" s="24">
        <f ca="1">IF(TODAY()=table1[[#This Row],[Tm]],1,0)</f>
        <v>0</v>
      </c>
      <c r="AE66" s="5"/>
    </row>
    <row r="67" spans="2:31" x14ac:dyDescent="0.2">
      <c r="B67">
        <v>1383</v>
      </c>
      <c r="C67" s="4">
        <v>23155</v>
      </c>
      <c r="D67">
        <v>0</v>
      </c>
      <c r="E67">
        <v>0</v>
      </c>
      <c r="F67">
        <v>1</v>
      </c>
      <c r="G67">
        <v>0</v>
      </c>
      <c r="H67">
        <v>1</v>
      </c>
      <c r="I67">
        <v>1</v>
      </c>
      <c r="J67">
        <v>1</v>
      </c>
      <c r="K67">
        <v>0</v>
      </c>
      <c r="L67">
        <v>1</v>
      </c>
      <c r="M67">
        <v>1</v>
      </c>
      <c r="N67">
        <v>0</v>
      </c>
      <c r="O67">
        <v>0</v>
      </c>
      <c r="P67" t="str">
        <f t="shared" ref="P67:P130" ca="1" si="12">IF(Q67&gt;0,CONCATENATE(TEXT(R67,"00"),TEXT(Y67,"00"),TEXT(W67,"00")),"")</f>
        <v>031003</v>
      </c>
      <c r="Q67">
        <f t="shared" ca="1" si="9"/>
        <v>6</v>
      </c>
      <c r="R67">
        <f ca="1">IF(table1[[#This Row],[يوم هـ]]&gt;0,3,99)</f>
        <v>3</v>
      </c>
      <c r="S67" s="4">
        <f t="shared" ref="S67:S130" ca="1" si="13">EDATE(S66,0)+IF(Q67&gt;0,(1),0)</f>
        <v>44481</v>
      </c>
      <c r="T67" s="4" t="str">
        <f ca="1">TEXT(table1[[#This Row],[Tm]],"mmmm")</f>
        <v>أكتوبر</v>
      </c>
      <c r="U67" s="4" t="str">
        <f ca="1">IF(TEXT(table1[[#This Row],[Tm]],"d")="1",TEXT(table1[[#This Row],[Tm]],"d -mmmm"),TEXT(table1[[#This Row],[Tm]],"d"))</f>
        <v>12</v>
      </c>
      <c r="V67" t="str">
        <f t="shared" ca="1" si="10"/>
        <v>الثلاثاء</v>
      </c>
      <c r="W67">
        <f t="shared" ref="W67:W130" ca="1" si="14">IF(Q67&gt;0,WEEKDAY(S67,17),"")</f>
        <v>3</v>
      </c>
      <c r="X67">
        <f t="shared" ref="X67:X130" ca="1" si="15">WEEKNUM(S67,1)</f>
        <v>42</v>
      </c>
      <c r="Y67">
        <f ca="1">IF(table1[[#This Row],[اليوم]]="الأحد",Y66+1,Y66)</f>
        <v>10</v>
      </c>
      <c r="Z67" s="5" t="str">
        <f t="shared" ref="Z67:Z130" ca="1" si="16">IF(Q67&gt;0,Q67 &amp; "/" &amp; R67 &amp; "/" &amp; $A$2,"")</f>
        <v>6/3/1443</v>
      </c>
      <c r="AA67" s="24">
        <f t="shared" ca="1" si="11"/>
        <v>4</v>
      </c>
      <c r="AB67" s="24" t="str">
        <f ca="1">CONCATENATE(TEXT(table1[[#This Row],[شهر هـ]],"00"),(TEXT(table1[[#This Row],[يوم هـ]],"00")))</f>
        <v>0306</v>
      </c>
      <c r="AC67" s="24" t="str">
        <f ca="1">TEXT(table1[[#This Row],[Tm]],"m")</f>
        <v>10</v>
      </c>
      <c r="AD67" s="24">
        <f ca="1">IF(TODAY()=table1[[#This Row],[Tm]],1,0)</f>
        <v>0</v>
      </c>
      <c r="AE67" s="5"/>
    </row>
    <row r="68" spans="2:31" x14ac:dyDescent="0.2">
      <c r="B68">
        <v>1384</v>
      </c>
      <c r="C68" s="4">
        <v>23509</v>
      </c>
      <c r="D68">
        <v>1</v>
      </c>
      <c r="E68">
        <v>0</v>
      </c>
      <c r="F68">
        <v>0</v>
      </c>
      <c r="G68">
        <v>1</v>
      </c>
      <c r="H68">
        <v>0</v>
      </c>
      <c r="I68">
        <v>1</v>
      </c>
      <c r="J68">
        <v>1</v>
      </c>
      <c r="K68">
        <v>0</v>
      </c>
      <c r="L68">
        <v>1</v>
      </c>
      <c r="M68">
        <v>1</v>
      </c>
      <c r="N68">
        <v>1</v>
      </c>
      <c r="O68">
        <v>0</v>
      </c>
      <c r="P68" t="str">
        <f t="shared" ca="1" si="12"/>
        <v>031004</v>
      </c>
      <c r="Q68">
        <f t="shared" ca="1" si="9"/>
        <v>7</v>
      </c>
      <c r="R68">
        <f ca="1">IF(table1[[#This Row],[يوم هـ]]&gt;0,3,99)</f>
        <v>3</v>
      </c>
      <c r="S68" s="4">
        <f t="shared" ca="1" si="13"/>
        <v>44482</v>
      </c>
      <c r="T68" s="4" t="str">
        <f ca="1">TEXT(table1[[#This Row],[Tm]],"mmmm")</f>
        <v>أكتوبر</v>
      </c>
      <c r="U68" s="4" t="str">
        <f ca="1">IF(TEXT(table1[[#This Row],[Tm]],"d")="1",TEXT(table1[[#This Row],[Tm]],"d -mmmm"),TEXT(table1[[#This Row],[Tm]],"d"))</f>
        <v>13</v>
      </c>
      <c r="V68" t="str">
        <f t="shared" ca="1" si="10"/>
        <v>الأربعاء</v>
      </c>
      <c r="W68">
        <f t="shared" ca="1" si="14"/>
        <v>4</v>
      </c>
      <c r="X68">
        <f t="shared" ca="1" si="15"/>
        <v>42</v>
      </c>
      <c r="Y68">
        <f ca="1">IF(table1[[#This Row],[اليوم]]="الأحد",Y67+1,Y67)</f>
        <v>10</v>
      </c>
      <c r="Z68" s="5" t="str">
        <f t="shared" ca="1" si="16"/>
        <v>7/3/1443</v>
      </c>
      <c r="AA68" s="24">
        <f t="shared" ca="1" si="11"/>
        <v>4</v>
      </c>
      <c r="AB68" s="24" t="str">
        <f ca="1">CONCATENATE(TEXT(table1[[#This Row],[شهر هـ]],"00"),(TEXT(table1[[#This Row],[يوم هـ]],"00")))</f>
        <v>0307</v>
      </c>
      <c r="AC68" s="24" t="str">
        <f ca="1">TEXT(table1[[#This Row],[Tm]],"m")</f>
        <v>10</v>
      </c>
      <c r="AD68" s="24">
        <f ca="1">IF(TODAY()=table1[[#This Row],[Tm]],1,0)</f>
        <v>0</v>
      </c>
      <c r="AE68" s="5"/>
    </row>
    <row r="69" spans="2:31" x14ac:dyDescent="0.2">
      <c r="B69">
        <v>1385</v>
      </c>
      <c r="C69" s="4">
        <v>23864</v>
      </c>
      <c r="D69">
        <v>0</v>
      </c>
      <c r="E69">
        <v>1</v>
      </c>
      <c r="F69">
        <v>0</v>
      </c>
      <c r="G69">
        <v>0</v>
      </c>
      <c r="H69">
        <v>1</v>
      </c>
      <c r="I69">
        <v>0</v>
      </c>
      <c r="J69">
        <v>1</v>
      </c>
      <c r="K69">
        <v>0</v>
      </c>
      <c r="L69">
        <v>1</v>
      </c>
      <c r="M69">
        <v>1</v>
      </c>
      <c r="N69">
        <v>1</v>
      </c>
      <c r="O69">
        <v>0</v>
      </c>
      <c r="P69" t="str">
        <f t="shared" ca="1" si="12"/>
        <v>031005</v>
      </c>
      <c r="Q69">
        <f t="shared" ca="1" si="9"/>
        <v>8</v>
      </c>
      <c r="R69">
        <f ca="1">IF(table1[[#This Row],[يوم هـ]]&gt;0,3,99)</f>
        <v>3</v>
      </c>
      <c r="S69" s="4">
        <f t="shared" ca="1" si="13"/>
        <v>44483</v>
      </c>
      <c r="T69" s="4" t="str">
        <f ca="1">TEXT(table1[[#This Row],[Tm]],"mmmm")</f>
        <v>أكتوبر</v>
      </c>
      <c r="U69" s="4" t="str">
        <f ca="1">IF(TEXT(table1[[#This Row],[Tm]],"d")="1",TEXT(table1[[#This Row],[Tm]],"d -mmmm"),TEXT(table1[[#This Row],[Tm]],"d"))</f>
        <v>14</v>
      </c>
      <c r="V69" t="str">
        <f t="shared" ca="1" si="10"/>
        <v>الخميس</v>
      </c>
      <c r="W69">
        <f t="shared" ca="1" si="14"/>
        <v>5</v>
      </c>
      <c r="X69">
        <f t="shared" ca="1" si="15"/>
        <v>42</v>
      </c>
      <c r="Y69">
        <f ca="1">IF(table1[[#This Row],[اليوم]]="الأحد",Y68+1,Y68)</f>
        <v>10</v>
      </c>
      <c r="Z69" s="5" t="str">
        <f t="shared" ca="1" si="16"/>
        <v>8/3/1443</v>
      </c>
      <c r="AA69" s="24">
        <f t="shared" ca="1" si="11"/>
        <v>4</v>
      </c>
      <c r="AB69" s="24" t="str">
        <f ca="1">CONCATENATE(TEXT(table1[[#This Row],[شهر هـ]],"00"),(TEXT(table1[[#This Row],[يوم هـ]],"00")))</f>
        <v>0308</v>
      </c>
      <c r="AC69" s="24" t="str">
        <f ca="1">TEXT(table1[[#This Row],[Tm]],"m")</f>
        <v>10</v>
      </c>
      <c r="AD69" s="24">
        <f ca="1">IF(TODAY()=table1[[#This Row],[Tm]],1,0)</f>
        <v>0</v>
      </c>
      <c r="AE69" s="5"/>
    </row>
    <row r="70" spans="2:31" x14ac:dyDescent="0.2">
      <c r="B70">
        <v>1386</v>
      </c>
      <c r="C70" s="4">
        <v>24218</v>
      </c>
      <c r="D70">
        <v>1</v>
      </c>
      <c r="E70">
        <v>0</v>
      </c>
      <c r="F70">
        <v>1</v>
      </c>
      <c r="G70">
        <v>0</v>
      </c>
      <c r="H70">
        <v>0</v>
      </c>
      <c r="I70">
        <v>1</v>
      </c>
      <c r="J70">
        <v>0</v>
      </c>
      <c r="K70">
        <v>1</v>
      </c>
      <c r="L70">
        <v>0</v>
      </c>
      <c r="M70">
        <v>1</v>
      </c>
      <c r="N70">
        <v>1</v>
      </c>
      <c r="O70">
        <v>0</v>
      </c>
      <c r="P70" t="str">
        <f t="shared" ca="1" si="12"/>
        <v>031006</v>
      </c>
      <c r="Q70">
        <f t="shared" ca="1" si="9"/>
        <v>9</v>
      </c>
      <c r="R70">
        <f ca="1">IF(table1[[#This Row],[يوم هـ]]&gt;0,3,99)</f>
        <v>3</v>
      </c>
      <c r="S70" s="4">
        <f t="shared" ca="1" si="13"/>
        <v>44484</v>
      </c>
      <c r="T70" s="4" t="str">
        <f ca="1">TEXT(table1[[#This Row],[Tm]],"mmmm")</f>
        <v>أكتوبر</v>
      </c>
      <c r="U70" s="4" t="str">
        <f ca="1">IF(TEXT(table1[[#This Row],[Tm]],"d")="1",TEXT(table1[[#This Row],[Tm]],"d -mmmm"),TEXT(table1[[#This Row],[Tm]],"d"))</f>
        <v>15</v>
      </c>
      <c r="V70" t="str">
        <f t="shared" ca="1" si="10"/>
        <v>الجمعة</v>
      </c>
      <c r="W70">
        <f t="shared" ca="1" si="14"/>
        <v>6</v>
      </c>
      <c r="X70">
        <f t="shared" ca="1" si="15"/>
        <v>42</v>
      </c>
      <c r="Y70">
        <f ca="1">IF(table1[[#This Row],[اليوم]]="الأحد",Y69+1,Y69)</f>
        <v>10</v>
      </c>
      <c r="Z70" s="5" t="str">
        <f t="shared" ca="1" si="16"/>
        <v>9/3/1443</v>
      </c>
      <c r="AA70" s="24">
        <f t="shared" ca="1" si="11"/>
        <v>4</v>
      </c>
      <c r="AB70" s="24" t="str">
        <f ca="1">CONCATENATE(TEXT(table1[[#This Row],[شهر هـ]],"00"),(TEXT(table1[[#This Row],[يوم هـ]],"00")))</f>
        <v>0309</v>
      </c>
      <c r="AC70" s="24" t="str">
        <f ca="1">TEXT(table1[[#This Row],[Tm]],"m")</f>
        <v>10</v>
      </c>
      <c r="AD70" s="24">
        <f ca="1">IF(TODAY()=table1[[#This Row],[Tm]],1,0)</f>
        <v>0</v>
      </c>
      <c r="AE70" s="5"/>
    </row>
    <row r="71" spans="2:31" x14ac:dyDescent="0.2">
      <c r="B71">
        <v>1387</v>
      </c>
      <c r="C71" s="4">
        <v>24572</v>
      </c>
      <c r="D71">
        <v>1</v>
      </c>
      <c r="E71">
        <v>1</v>
      </c>
      <c r="F71">
        <v>0</v>
      </c>
      <c r="G71">
        <v>1</v>
      </c>
      <c r="H71">
        <v>0</v>
      </c>
      <c r="I71">
        <v>0</v>
      </c>
      <c r="J71">
        <v>1</v>
      </c>
      <c r="K71">
        <v>0</v>
      </c>
      <c r="L71">
        <v>1</v>
      </c>
      <c r="M71">
        <v>0</v>
      </c>
      <c r="N71">
        <v>1</v>
      </c>
      <c r="O71">
        <v>0</v>
      </c>
      <c r="P71" t="str">
        <f t="shared" ca="1" si="12"/>
        <v>031007</v>
      </c>
      <c r="Q71">
        <f t="shared" ca="1" si="9"/>
        <v>10</v>
      </c>
      <c r="R71">
        <f ca="1">IF(table1[[#This Row],[يوم هـ]]&gt;0,3,99)</f>
        <v>3</v>
      </c>
      <c r="S71" s="4">
        <f t="shared" ca="1" si="13"/>
        <v>44485</v>
      </c>
      <c r="T71" s="4" t="str">
        <f ca="1">TEXT(table1[[#This Row],[Tm]],"mmmm")</f>
        <v>أكتوبر</v>
      </c>
      <c r="U71" s="4" t="str">
        <f ca="1">IF(TEXT(table1[[#This Row],[Tm]],"d")="1",TEXT(table1[[#This Row],[Tm]],"d -mmmm"),TEXT(table1[[#This Row],[Tm]],"d"))</f>
        <v>16</v>
      </c>
      <c r="V71" t="str">
        <f t="shared" ca="1" si="10"/>
        <v>السبت</v>
      </c>
      <c r="W71">
        <f t="shared" ca="1" si="14"/>
        <v>7</v>
      </c>
      <c r="X71">
        <f t="shared" ca="1" si="15"/>
        <v>42</v>
      </c>
      <c r="Y71">
        <f ca="1">IF(table1[[#This Row],[اليوم]]="الأحد",Y70+1,Y70)</f>
        <v>10</v>
      </c>
      <c r="Z71" s="5" t="str">
        <f t="shared" ca="1" si="16"/>
        <v>10/3/1443</v>
      </c>
      <c r="AA71" s="24">
        <f t="shared" ca="1" si="11"/>
        <v>4</v>
      </c>
      <c r="AB71" s="24" t="str">
        <f ca="1">CONCATENATE(TEXT(table1[[#This Row],[شهر هـ]],"00"),(TEXT(table1[[#This Row],[يوم هـ]],"00")))</f>
        <v>0310</v>
      </c>
      <c r="AC71" s="24" t="str">
        <f ca="1">TEXT(table1[[#This Row],[Tm]],"m")</f>
        <v>10</v>
      </c>
      <c r="AD71" s="24">
        <f ca="1">IF(TODAY()=table1[[#This Row],[Tm]],1,0)</f>
        <v>0</v>
      </c>
      <c r="AE71" s="5"/>
    </row>
    <row r="72" spans="2:31" x14ac:dyDescent="0.2">
      <c r="B72">
        <v>1388</v>
      </c>
      <c r="C72" s="4">
        <v>24926</v>
      </c>
      <c r="D72">
        <v>1</v>
      </c>
      <c r="E72">
        <v>1</v>
      </c>
      <c r="F72">
        <v>0</v>
      </c>
      <c r="G72">
        <v>1</v>
      </c>
      <c r="H72">
        <v>0</v>
      </c>
      <c r="I72">
        <v>1</v>
      </c>
      <c r="J72">
        <v>0</v>
      </c>
      <c r="K72">
        <v>1</v>
      </c>
      <c r="L72">
        <v>0</v>
      </c>
      <c r="M72">
        <v>1</v>
      </c>
      <c r="N72">
        <v>0</v>
      </c>
      <c r="O72">
        <v>1</v>
      </c>
      <c r="P72" t="str">
        <f t="shared" ca="1" si="12"/>
        <v>031101</v>
      </c>
      <c r="Q72">
        <f t="shared" ca="1" si="9"/>
        <v>11</v>
      </c>
      <c r="R72">
        <f ca="1">IF(table1[[#This Row],[يوم هـ]]&gt;0,3,99)</f>
        <v>3</v>
      </c>
      <c r="S72" s="4">
        <f t="shared" ca="1" si="13"/>
        <v>44486</v>
      </c>
      <c r="T72" s="4" t="str">
        <f ca="1">TEXT(table1[[#This Row],[Tm]],"mmmm")</f>
        <v>أكتوبر</v>
      </c>
      <c r="U72" s="4" t="str">
        <f ca="1">IF(TEXT(table1[[#This Row],[Tm]],"d")="1",TEXT(table1[[#This Row],[Tm]],"d -mmmm"),TEXT(table1[[#This Row],[Tm]],"d"))</f>
        <v>17</v>
      </c>
      <c r="V72" t="str">
        <f t="shared" ca="1" si="10"/>
        <v>الأحد</v>
      </c>
      <c r="W72">
        <f t="shared" ca="1" si="14"/>
        <v>1</v>
      </c>
      <c r="X72">
        <f t="shared" ca="1" si="15"/>
        <v>43</v>
      </c>
      <c r="Y72">
        <f ca="1">IF(table1[[#This Row],[اليوم]]="الأحد",Y71+1,Y71)</f>
        <v>11</v>
      </c>
      <c r="Z72" s="5" t="str">
        <f t="shared" ca="1" si="16"/>
        <v>11/3/1443</v>
      </c>
      <c r="AA72" s="24">
        <f t="shared" ca="1" si="11"/>
        <v>4</v>
      </c>
      <c r="AB72" s="24" t="str">
        <f ca="1">CONCATENATE(TEXT(table1[[#This Row],[شهر هـ]],"00"),(TEXT(table1[[#This Row],[يوم هـ]],"00")))</f>
        <v>0311</v>
      </c>
      <c r="AC72" s="24" t="str">
        <f ca="1">TEXT(table1[[#This Row],[Tm]],"m")</f>
        <v>10</v>
      </c>
      <c r="AD72" s="24">
        <f ca="1">IF(TODAY()=table1[[#This Row],[Tm]],1,0)</f>
        <v>0</v>
      </c>
      <c r="AE72" s="5"/>
    </row>
    <row r="73" spans="2:31" x14ac:dyDescent="0.2">
      <c r="B73">
        <v>1389</v>
      </c>
      <c r="C73" s="4">
        <v>25281</v>
      </c>
      <c r="D73">
        <v>0</v>
      </c>
      <c r="E73">
        <v>1</v>
      </c>
      <c r="F73">
        <v>0</v>
      </c>
      <c r="G73">
        <v>1</v>
      </c>
      <c r="H73">
        <v>1</v>
      </c>
      <c r="I73">
        <v>0</v>
      </c>
      <c r="J73">
        <v>1</v>
      </c>
      <c r="K73">
        <v>0</v>
      </c>
      <c r="L73">
        <v>1</v>
      </c>
      <c r="M73">
        <v>0</v>
      </c>
      <c r="N73">
        <v>1</v>
      </c>
      <c r="O73">
        <v>0</v>
      </c>
      <c r="P73" t="str">
        <f t="shared" ca="1" si="12"/>
        <v>031102</v>
      </c>
      <c r="Q73">
        <f t="shared" ca="1" si="9"/>
        <v>12</v>
      </c>
      <c r="R73">
        <f ca="1">IF(table1[[#This Row],[يوم هـ]]&gt;0,3,99)</f>
        <v>3</v>
      </c>
      <c r="S73" s="4">
        <f t="shared" ca="1" si="13"/>
        <v>44487</v>
      </c>
      <c r="T73" s="4" t="str">
        <f ca="1">TEXT(table1[[#This Row],[Tm]],"mmmm")</f>
        <v>أكتوبر</v>
      </c>
      <c r="U73" s="4" t="str">
        <f ca="1">IF(TEXT(table1[[#This Row],[Tm]],"d")="1",TEXT(table1[[#This Row],[Tm]],"d -mmmm"),TEXT(table1[[#This Row],[Tm]],"d"))</f>
        <v>18</v>
      </c>
      <c r="V73" t="str">
        <f t="shared" ca="1" si="10"/>
        <v>الإثنين</v>
      </c>
      <c r="W73">
        <f t="shared" ca="1" si="14"/>
        <v>2</v>
      </c>
      <c r="X73">
        <f t="shared" ca="1" si="15"/>
        <v>43</v>
      </c>
      <c r="Y73">
        <f ca="1">IF(table1[[#This Row],[اليوم]]="الأحد",Y72+1,Y72)</f>
        <v>11</v>
      </c>
      <c r="Z73" s="5" t="str">
        <f t="shared" ca="1" si="16"/>
        <v>12/3/1443</v>
      </c>
      <c r="AA73" s="24">
        <f t="shared" ca="1" si="11"/>
        <v>4</v>
      </c>
      <c r="AB73" s="24" t="str">
        <f ca="1">CONCATENATE(TEXT(table1[[#This Row],[شهر هـ]],"00"),(TEXT(table1[[#This Row],[يوم هـ]],"00")))</f>
        <v>0312</v>
      </c>
      <c r="AC73" s="24" t="str">
        <f ca="1">TEXT(table1[[#This Row],[Tm]],"m")</f>
        <v>10</v>
      </c>
      <c r="AD73" s="24">
        <f ca="1">IF(TODAY()=table1[[#This Row],[Tm]],1,0)</f>
        <v>0</v>
      </c>
      <c r="AE73" s="5"/>
    </row>
    <row r="74" spans="2:31" x14ac:dyDescent="0.2">
      <c r="B74">
        <v>1390</v>
      </c>
      <c r="C74" s="4">
        <v>25635</v>
      </c>
      <c r="D74">
        <v>1</v>
      </c>
      <c r="E74">
        <v>0</v>
      </c>
      <c r="F74">
        <v>1</v>
      </c>
      <c r="G74">
        <v>0</v>
      </c>
      <c r="H74">
        <v>1</v>
      </c>
      <c r="I74">
        <v>0</v>
      </c>
      <c r="J74">
        <v>1</v>
      </c>
      <c r="K74">
        <v>1</v>
      </c>
      <c r="L74">
        <v>0</v>
      </c>
      <c r="M74">
        <v>1</v>
      </c>
      <c r="N74">
        <v>0</v>
      </c>
      <c r="O74">
        <v>1</v>
      </c>
      <c r="P74" t="str">
        <f t="shared" ca="1" si="12"/>
        <v>031103</v>
      </c>
      <c r="Q74">
        <f t="shared" ca="1" si="9"/>
        <v>13</v>
      </c>
      <c r="R74">
        <f ca="1">IF(table1[[#This Row],[يوم هـ]]&gt;0,3,99)</f>
        <v>3</v>
      </c>
      <c r="S74" s="4">
        <f t="shared" ca="1" si="13"/>
        <v>44488</v>
      </c>
      <c r="T74" s="4" t="str">
        <f ca="1">TEXT(table1[[#This Row],[Tm]],"mmmm")</f>
        <v>أكتوبر</v>
      </c>
      <c r="U74" s="4" t="str">
        <f ca="1">IF(TEXT(table1[[#This Row],[Tm]],"d")="1",TEXT(table1[[#This Row],[Tm]],"d -mmmm"),TEXT(table1[[#This Row],[Tm]],"d"))</f>
        <v>19</v>
      </c>
      <c r="V74" t="str">
        <f t="shared" ca="1" si="10"/>
        <v>الثلاثاء</v>
      </c>
      <c r="W74">
        <f t="shared" ca="1" si="14"/>
        <v>3</v>
      </c>
      <c r="X74">
        <f t="shared" ca="1" si="15"/>
        <v>43</v>
      </c>
      <c r="Y74">
        <f ca="1">IF(table1[[#This Row],[اليوم]]="الأحد",Y73+1,Y73)</f>
        <v>11</v>
      </c>
      <c r="Z74" s="5" t="str">
        <f t="shared" ca="1" si="16"/>
        <v>13/3/1443</v>
      </c>
      <c r="AA74" s="24">
        <f t="shared" ca="1" si="11"/>
        <v>4</v>
      </c>
      <c r="AB74" s="24" t="str">
        <f ca="1">CONCATENATE(TEXT(table1[[#This Row],[شهر هـ]],"00"),(TEXT(table1[[#This Row],[يوم هـ]],"00")))</f>
        <v>0313</v>
      </c>
      <c r="AC74" s="24" t="str">
        <f ca="1">TEXT(table1[[#This Row],[Tm]],"m")</f>
        <v>10</v>
      </c>
      <c r="AD74" s="24">
        <f ca="1">IF(TODAY()=table1[[#This Row],[Tm]],1,0)</f>
        <v>0</v>
      </c>
      <c r="AE74" s="5"/>
    </row>
    <row r="75" spans="2:31" x14ac:dyDescent="0.2">
      <c r="B75">
        <v>1391</v>
      </c>
      <c r="C75" s="4">
        <v>25990</v>
      </c>
      <c r="D75">
        <v>0</v>
      </c>
      <c r="E75">
        <v>1</v>
      </c>
      <c r="F75">
        <v>0</v>
      </c>
      <c r="G75">
        <v>0</v>
      </c>
      <c r="H75">
        <v>1</v>
      </c>
      <c r="I75">
        <v>0</v>
      </c>
      <c r="J75">
        <v>1</v>
      </c>
      <c r="K75">
        <v>1</v>
      </c>
      <c r="L75">
        <v>1</v>
      </c>
      <c r="M75">
        <v>0</v>
      </c>
      <c r="N75">
        <v>1</v>
      </c>
      <c r="O75">
        <v>1</v>
      </c>
      <c r="P75" t="str">
        <f t="shared" ca="1" si="12"/>
        <v>031104</v>
      </c>
      <c r="Q75">
        <f t="shared" ca="1" si="9"/>
        <v>14</v>
      </c>
      <c r="R75">
        <f ca="1">IF(table1[[#This Row],[يوم هـ]]&gt;0,3,99)</f>
        <v>3</v>
      </c>
      <c r="S75" s="4">
        <f t="shared" ca="1" si="13"/>
        <v>44489</v>
      </c>
      <c r="T75" s="4" t="str">
        <f ca="1">TEXT(table1[[#This Row],[Tm]],"mmmm")</f>
        <v>أكتوبر</v>
      </c>
      <c r="U75" s="4" t="str">
        <f ca="1">IF(TEXT(table1[[#This Row],[Tm]],"d")="1",TEXT(table1[[#This Row],[Tm]],"d -mmmm"),TEXT(table1[[#This Row],[Tm]],"d"))</f>
        <v>20</v>
      </c>
      <c r="V75" t="str">
        <f t="shared" ca="1" si="10"/>
        <v>الأربعاء</v>
      </c>
      <c r="W75">
        <f t="shared" ca="1" si="14"/>
        <v>4</v>
      </c>
      <c r="X75">
        <f t="shared" ca="1" si="15"/>
        <v>43</v>
      </c>
      <c r="Y75">
        <f ca="1">IF(table1[[#This Row],[اليوم]]="الأحد",Y74+1,Y74)</f>
        <v>11</v>
      </c>
      <c r="Z75" s="5" t="str">
        <f t="shared" ca="1" si="16"/>
        <v>14/3/1443</v>
      </c>
      <c r="AA75" s="24">
        <f t="shared" ca="1" si="11"/>
        <v>4</v>
      </c>
      <c r="AB75" s="24" t="str">
        <f ca="1">CONCATENATE(TEXT(table1[[#This Row],[شهر هـ]],"00"),(TEXT(table1[[#This Row],[يوم هـ]],"00")))</f>
        <v>0314</v>
      </c>
      <c r="AC75" s="24" t="str">
        <f ca="1">TEXT(table1[[#This Row],[Tm]],"m")</f>
        <v>10</v>
      </c>
      <c r="AD75" s="24">
        <f ca="1">IF(TODAY()=table1[[#This Row],[Tm]],1,0)</f>
        <v>0</v>
      </c>
      <c r="AE75" s="5"/>
    </row>
    <row r="76" spans="2:31" x14ac:dyDescent="0.2">
      <c r="B76">
        <v>1392</v>
      </c>
      <c r="C76" s="4">
        <v>26345</v>
      </c>
      <c r="D76">
        <v>0</v>
      </c>
      <c r="E76">
        <v>0</v>
      </c>
      <c r="F76">
        <v>1</v>
      </c>
      <c r="G76">
        <v>0</v>
      </c>
      <c r="H76">
        <v>0</v>
      </c>
      <c r="I76">
        <v>1</v>
      </c>
      <c r="J76">
        <v>0</v>
      </c>
      <c r="K76">
        <v>1</v>
      </c>
      <c r="L76">
        <v>1</v>
      </c>
      <c r="M76">
        <v>0</v>
      </c>
      <c r="N76">
        <v>1</v>
      </c>
      <c r="O76">
        <v>1</v>
      </c>
      <c r="P76" t="str">
        <f t="shared" ca="1" si="12"/>
        <v>031105</v>
      </c>
      <c r="Q76">
        <f t="shared" ca="1" si="9"/>
        <v>15</v>
      </c>
      <c r="R76">
        <f ca="1">IF(table1[[#This Row],[يوم هـ]]&gt;0,3,99)</f>
        <v>3</v>
      </c>
      <c r="S76" s="4">
        <f t="shared" ca="1" si="13"/>
        <v>44490</v>
      </c>
      <c r="T76" s="4" t="str">
        <f ca="1">TEXT(table1[[#This Row],[Tm]],"mmmm")</f>
        <v>أكتوبر</v>
      </c>
      <c r="U76" s="4" t="str">
        <f ca="1">IF(TEXT(table1[[#This Row],[Tm]],"d")="1",TEXT(table1[[#This Row],[Tm]],"d -mmmm"),TEXT(table1[[#This Row],[Tm]],"d"))</f>
        <v>21</v>
      </c>
      <c r="V76" t="str">
        <f t="shared" ca="1" si="10"/>
        <v>الخميس</v>
      </c>
      <c r="W76">
        <f t="shared" ca="1" si="14"/>
        <v>5</v>
      </c>
      <c r="X76">
        <f t="shared" ca="1" si="15"/>
        <v>43</v>
      </c>
      <c r="Y76">
        <f ca="1">IF(table1[[#This Row],[اليوم]]="الأحد",Y75+1,Y75)</f>
        <v>11</v>
      </c>
      <c r="Z76" s="5" t="str">
        <f t="shared" ca="1" si="16"/>
        <v>15/3/1443</v>
      </c>
      <c r="AA76" s="24">
        <f t="shared" ca="1" si="11"/>
        <v>4</v>
      </c>
      <c r="AB76" s="24" t="str">
        <f ca="1">CONCATENATE(TEXT(table1[[#This Row],[شهر هـ]],"00"),(TEXT(table1[[#This Row],[يوم هـ]],"00")))</f>
        <v>0315</v>
      </c>
      <c r="AC76" s="24" t="str">
        <f ca="1">TEXT(table1[[#This Row],[Tm]],"m")</f>
        <v>10</v>
      </c>
      <c r="AD76" s="24">
        <f ca="1">IF(TODAY()=table1[[#This Row],[Tm]],1,0)</f>
        <v>0</v>
      </c>
      <c r="AE76" s="5"/>
    </row>
    <row r="77" spans="2:31" x14ac:dyDescent="0.2">
      <c r="B77">
        <v>1393</v>
      </c>
      <c r="C77" s="4">
        <v>26699</v>
      </c>
      <c r="D77">
        <v>1</v>
      </c>
      <c r="E77">
        <v>0</v>
      </c>
      <c r="F77">
        <v>0</v>
      </c>
      <c r="G77">
        <v>1</v>
      </c>
      <c r="H77">
        <v>0</v>
      </c>
      <c r="I77">
        <v>0</v>
      </c>
      <c r="J77">
        <v>1</v>
      </c>
      <c r="K77">
        <v>0</v>
      </c>
      <c r="L77">
        <v>1</v>
      </c>
      <c r="M77">
        <v>0</v>
      </c>
      <c r="N77">
        <v>1</v>
      </c>
      <c r="O77">
        <v>1</v>
      </c>
      <c r="P77" t="str">
        <f t="shared" ca="1" si="12"/>
        <v>031106</v>
      </c>
      <c r="Q77">
        <f t="shared" ca="1" si="9"/>
        <v>16</v>
      </c>
      <c r="R77">
        <f ca="1">IF(table1[[#This Row],[يوم هـ]]&gt;0,3,99)</f>
        <v>3</v>
      </c>
      <c r="S77" s="4">
        <f t="shared" ca="1" si="13"/>
        <v>44491</v>
      </c>
      <c r="T77" s="4" t="str">
        <f ca="1">TEXT(table1[[#This Row],[Tm]],"mmmm")</f>
        <v>أكتوبر</v>
      </c>
      <c r="U77" s="4" t="str">
        <f ca="1">IF(TEXT(table1[[#This Row],[Tm]],"d")="1",TEXT(table1[[#This Row],[Tm]],"d -mmmm"),TEXT(table1[[#This Row],[Tm]],"d"))</f>
        <v>22</v>
      </c>
      <c r="V77" t="str">
        <f t="shared" ca="1" si="10"/>
        <v>الجمعة</v>
      </c>
      <c r="W77">
        <f t="shared" ca="1" si="14"/>
        <v>6</v>
      </c>
      <c r="X77">
        <f t="shared" ca="1" si="15"/>
        <v>43</v>
      </c>
      <c r="Y77">
        <f ca="1">IF(table1[[#This Row],[اليوم]]="الأحد",Y76+1,Y76)</f>
        <v>11</v>
      </c>
      <c r="Z77" s="5" t="str">
        <f t="shared" ca="1" si="16"/>
        <v>16/3/1443</v>
      </c>
      <c r="AA77" s="24">
        <f t="shared" ca="1" si="11"/>
        <v>4</v>
      </c>
      <c r="AB77" s="24" t="str">
        <f ca="1">CONCATENATE(TEXT(table1[[#This Row],[شهر هـ]],"00"),(TEXT(table1[[#This Row],[يوم هـ]],"00")))</f>
        <v>0316</v>
      </c>
      <c r="AC77" s="24" t="str">
        <f ca="1">TEXT(table1[[#This Row],[Tm]],"m")</f>
        <v>10</v>
      </c>
      <c r="AD77" s="24">
        <f ca="1">IF(TODAY()=table1[[#This Row],[Tm]],1,0)</f>
        <v>0</v>
      </c>
      <c r="AE77" s="5"/>
    </row>
    <row r="78" spans="2:31" x14ac:dyDescent="0.2">
      <c r="B78">
        <v>1394</v>
      </c>
      <c r="C78" s="4">
        <v>27053</v>
      </c>
      <c r="D78">
        <v>1</v>
      </c>
      <c r="E78">
        <v>0</v>
      </c>
      <c r="F78">
        <v>1</v>
      </c>
      <c r="G78">
        <v>0</v>
      </c>
      <c r="H78">
        <v>1</v>
      </c>
      <c r="I78">
        <v>0</v>
      </c>
      <c r="J78">
        <v>0</v>
      </c>
      <c r="K78">
        <v>1</v>
      </c>
      <c r="L78">
        <v>0</v>
      </c>
      <c r="M78">
        <v>1</v>
      </c>
      <c r="N78">
        <v>0</v>
      </c>
      <c r="O78">
        <v>1</v>
      </c>
      <c r="P78" t="str">
        <f t="shared" ca="1" si="12"/>
        <v>031107</v>
      </c>
      <c r="Q78">
        <f t="shared" ca="1" si="9"/>
        <v>17</v>
      </c>
      <c r="R78">
        <f ca="1">IF(table1[[#This Row],[يوم هـ]]&gt;0,3,99)</f>
        <v>3</v>
      </c>
      <c r="S78" s="4">
        <f t="shared" ca="1" si="13"/>
        <v>44492</v>
      </c>
      <c r="T78" s="4" t="str">
        <f ca="1">TEXT(table1[[#This Row],[Tm]],"mmmm")</f>
        <v>أكتوبر</v>
      </c>
      <c r="U78" s="4" t="str">
        <f ca="1">IF(TEXT(table1[[#This Row],[Tm]],"d")="1",TEXT(table1[[#This Row],[Tm]],"d -mmmm"),TEXT(table1[[#This Row],[Tm]],"d"))</f>
        <v>23</v>
      </c>
      <c r="V78" t="str">
        <f t="shared" ca="1" si="10"/>
        <v>السبت</v>
      </c>
      <c r="W78">
        <f t="shared" ca="1" si="14"/>
        <v>7</v>
      </c>
      <c r="X78">
        <f t="shared" ca="1" si="15"/>
        <v>43</v>
      </c>
      <c r="Y78">
        <f ca="1">IF(table1[[#This Row],[اليوم]]="الأحد",Y77+1,Y77)</f>
        <v>11</v>
      </c>
      <c r="Z78" s="5" t="str">
        <f t="shared" ca="1" si="16"/>
        <v>17/3/1443</v>
      </c>
      <c r="AA78" s="24">
        <f t="shared" ca="1" si="11"/>
        <v>4</v>
      </c>
      <c r="AB78" s="24" t="str">
        <f ca="1">CONCATENATE(TEXT(table1[[#This Row],[شهر هـ]],"00"),(TEXT(table1[[#This Row],[يوم هـ]],"00")))</f>
        <v>0317</v>
      </c>
      <c r="AC78" s="24" t="str">
        <f ca="1">TEXT(table1[[#This Row],[Tm]],"m")</f>
        <v>10</v>
      </c>
      <c r="AD78" s="24">
        <f ca="1">IF(TODAY()=table1[[#This Row],[Tm]],1,0)</f>
        <v>0</v>
      </c>
      <c r="AE78" s="5"/>
    </row>
    <row r="79" spans="2:31" x14ac:dyDescent="0.2">
      <c r="B79">
        <v>1395</v>
      </c>
      <c r="C79" s="4">
        <v>27407</v>
      </c>
      <c r="D79">
        <v>1</v>
      </c>
      <c r="E79">
        <v>0</v>
      </c>
      <c r="F79">
        <v>1</v>
      </c>
      <c r="G79">
        <v>1</v>
      </c>
      <c r="H79">
        <v>0</v>
      </c>
      <c r="I79">
        <v>1</v>
      </c>
      <c r="J79">
        <v>0</v>
      </c>
      <c r="K79">
        <v>0</v>
      </c>
      <c r="L79">
        <v>1</v>
      </c>
      <c r="M79">
        <v>0</v>
      </c>
      <c r="N79">
        <v>1</v>
      </c>
      <c r="O79">
        <v>0</v>
      </c>
      <c r="P79" t="str">
        <f t="shared" ca="1" si="12"/>
        <v>031201</v>
      </c>
      <c r="Q79">
        <f t="shared" ca="1" si="9"/>
        <v>18</v>
      </c>
      <c r="R79">
        <f ca="1">IF(table1[[#This Row],[يوم هـ]]&gt;0,3,99)</f>
        <v>3</v>
      </c>
      <c r="S79" s="4">
        <f t="shared" ca="1" si="13"/>
        <v>44493</v>
      </c>
      <c r="T79" s="4" t="str">
        <f ca="1">TEXT(table1[[#This Row],[Tm]],"mmmm")</f>
        <v>أكتوبر</v>
      </c>
      <c r="U79" s="4" t="str">
        <f ca="1">IF(TEXT(table1[[#This Row],[Tm]],"d")="1",TEXT(table1[[#This Row],[Tm]],"d -mmmm"),TEXT(table1[[#This Row],[Tm]],"d"))</f>
        <v>24</v>
      </c>
      <c r="V79" t="str">
        <f t="shared" ca="1" si="10"/>
        <v>الأحد</v>
      </c>
      <c r="W79">
        <f t="shared" ca="1" si="14"/>
        <v>1</v>
      </c>
      <c r="X79">
        <f t="shared" ca="1" si="15"/>
        <v>44</v>
      </c>
      <c r="Y79">
        <f ca="1">IF(table1[[#This Row],[اليوم]]="الأحد",Y78+1,Y78)</f>
        <v>12</v>
      </c>
      <c r="Z79" s="5" t="str">
        <f t="shared" ca="1" si="16"/>
        <v>18/3/1443</v>
      </c>
      <c r="AA79" s="24">
        <f t="shared" ca="1" si="11"/>
        <v>4</v>
      </c>
      <c r="AB79" s="24" t="str">
        <f ca="1">CONCATENATE(TEXT(table1[[#This Row],[شهر هـ]],"00"),(TEXT(table1[[#This Row],[يوم هـ]],"00")))</f>
        <v>0318</v>
      </c>
      <c r="AC79" s="24" t="str">
        <f ca="1">TEXT(table1[[#This Row],[Tm]],"m")</f>
        <v>10</v>
      </c>
      <c r="AD79" s="24">
        <f ca="1">IF(TODAY()=table1[[#This Row],[Tm]],1,0)</f>
        <v>0</v>
      </c>
      <c r="AE79" s="5"/>
    </row>
    <row r="80" spans="2:31" x14ac:dyDescent="0.2">
      <c r="B80">
        <v>1396</v>
      </c>
      <c r="C80" s="4">
        <v>27761</v>
      </c>
      <c r="D80">
        <v>1</v>
      </c>
      <c r="E80">
        <v>0</v>
      </c>
      <c r="F80">
        <v>1</v>
      </c>
      <c r="G80">
        <v>1</v>
      </c>
      <c r="H80">
        <v>1</v>
      </c>
      <c r="I80">
        <v>0</v>
      </c>
      <c r="J80">
        <v>1</v>
      </c>
      <c r="K80">
        <v>0</v>
      </c>
      <c r="L80">
        <v>0</v>
      </c>
      <c r="M80">
        <v>1</v>
      </c>
      <c r="N80">
        <v>0</v>
      </c>
      <c r="O80">
        <v>1</v>
      </c>
      <c r="P80" t="str">
        <f t="shared" ca="1" si="12"/>
        <v>031202</v>
      </c>
      <c r="Q80">
        <f t="shared" ca="1" si="9"/>
        <v>19</v>
      </c>
      <c r="R80">
        <f ca="1">IF(table1[[#This Row],[يوم هـ]]&gt;0,3,99)</f>
        <v>3</v>
      </c>
      <c r="S80" s="4">
        <f t="shared" ca="1" si="13"/>
        <v>44494</v>
      </c>
      <c r="T80" s="4" t="str">
        <f ca="1">TEXT(table1[[#This Row],[Tm]],"mmmm")</f>
        <v>أكتوبر</v>
      </c>
      <c r="U80" s="4" t="str">
        <f ca="1">IF(TEXT(table1[[#This Row],[Tm]],"d")="1",TEXT(table1[[#This Row],[Tm]],"d -mmmm"),TEXT(table1[[#This Row],[Tm]],"d"))</f>
        <v>25</v>
      </c>
      <c r="V80" t="str">
        <f t="shared" ca="1" si="10"/>
        <v>الإثنين</v>
      </c>
      <c r="W80">
        <f t="shared" ca="1" si="14"/>
        <v>2</v>
      </c>
      <c r="X80">
        <f t="shared" ca="1" si="15"/>
        <v>44</v>
      </c>
      <c r="Y80">
        <f ca="1">IF(table1[[#This Row],[اليوم]]="الأحد",Y79+1,Y79)</f>
        <v>12</v>
      </c>
      <c r="Z80" s="5" t="str">
        <f t="shared" ca="1" si="16"/>
        <v>19/3/1443</v>
      </c>
      <c r="AA80" s="24">
        <f t="shared" ca="1" si="11"/>
        <v>4</v>
      </c>
      <c r="AB80" s="24" t="str">
        <f ca="1">CONCATENATE(TEXT(table1[[#This Row],[شهر هـ]],"00"),(TEXT(table1[[#This Row],[يوم هـ]],"00")))</f>
        <v>0319</v>
      </c>
      <c r="AC80" s="24" t="str">
        <f ca="1">TEXT(table1[[#This Row],[Tm]],"m")</f>
        <v>10</v>
      </c>
      <c r="AD80" s="24">
        <f ca="1">IF(TODAY()=table1[[#This Row],[Tm]],1,0)</f>
        <v>0</v>
      </c>
      <c r="AE80" s="5"/>
    </row>
    <row r="81" spans="2:31" x14ac:dyDescent="0.2">
      <c r="B81">
        <v>1397</v>
      </c>
      <c r="C81" s="4">
        <v>28116</v>
      </c>
      <c r="D81">
        <v>0</v>
      </c>
      <c r="E81">
        <v>1</v>
      </c>
      <c r="F81">
        <v>0</v>
      </c>
      <c r="G81">
        <v>1</v>
      </c>
      <c r="H81">
        <v>1</v>
      </c>
      <c r="I81">
        <v>0</v>
      </c>
      <c r="J81">
        <v>1</v>
      </c>
      <c r="K81">
        <v>0</v>
      </c>
      <c r="L81">
        <v>1</v>
      </c>
      <c r="M81">
        <v>0</v>
      </c>
      <c r="N81">
        <v>1</v>
      </c>
      <c r="O81">
        <v>0</v>
      </c>
      <c r="P81" t="str">
        <f t="shared" ca="1" si="12"/>
        <v>031203</v>
      </c>
      <c r="Q81">
        <f t="shared" ca="1" si="9"/>
        <v>20</v>
      </c>
      <c r="R81">
        <f ca="1">IF(table1[[#This Row],[يوم هـ]]&gt;0,3,99)</f>
        <v>3</v>
      </c>
      <c r="S81" s="4">
        <f t="shared" ca="1" si="13"/>
        <v>44495</v>
      </c>
      <c r="T81" s="4" t="str">
        <f ca="1">TEXT(table1[[#This Row],[Tm]],"mmmm")</f>
        <v>أكتوبر</v>
      </c>
      <c r="U81" s="4" t="str">
        <f ca="1">IF(TEXT(table1[[#This Row],[Tm]],"d")="1",TEXT(table1[[#This Row],[Tm]],"d -mmmm"),TEXT(table1[[#This Row],[Tm]],"d"))</f>
        <v>26</v>
      </c>
      <c r="V81" t="str">
        <f t="shared" ca="1" si="10"/>
        <v>الثلاثاء</v>
      </c>
      <c r="W81">
        <f t="shared" ca="1" si="14"/>
        <v>3</v>
      </c>
      <c r="X81">
        <f t="shared" ca="1" si="15"/>
        <v>44</v>
      </c>
      <c r="Y81">
        <f ca="1">IF(table1[[#This Row],[اليوم]]="الأحد",Y80+1,Y80)</f>
        <v>12</v>
      </c>
      <c r="Z81" s="5" t="str">
        <f t="shared" ca="1" si="16"/>
        <v>20/3/1443</v>
      </c>
      <c r="AA81" s="24">
        <f t="shared" ca="1" si="11"/>
        <v>4</v>
      </c>
      <c r="AB81" s="24" t="str">
        <f ca="1">CONCATENATE(TEXT(table1[[#This Row],[شهر هـ]],"00"),(TEXT(table1[[#This Row],[يوم هـ]],"00")))</f>
        <v>0320</v>
      </c>
      <c r="AC81" s="24" t="str">
        <f ca="1">TEXT(table1[[#This Row],[Tm]],"m")</f>
        <v>10</v>
      </c>
      <c r="AD81" s="24">
        <f ca="1">IF(TODAY()=table1[[#This Row],[Tm]],1,0)</f>
        <v>0</v>
      </c>
      <c r="AE81" s="5"/>
    </row>
    <row r="82" spans="2:31" x14ac:dyDescent="0.2">
      <c r="B82">
        <v>1398</v>
      </c>
      <c r="C82" s="4">
        <v>28470</v>
      </c>
      <c r="D82">
        <v>1</v>
      </c>
      <c r="E82">
        <v>0</v>
      </c>
      <c r="F82">
        <v>1</v>
      </c>
      <c r="G82">
        <v>0</v>
      </c>
      <c r="H82">
        <v>1</v>
      </c>
      <c r="I82">
        <v>0</v>
      </c>
      <c r="J82">
        <v>1</v>
      </c>
      <c r="K82">
        <v>1</v>
      </c>
      <c r="L82">
        <v>0</v>
      </c>
      <c r="M82">
        <v>1</v>
      </c>
      <c r="N82">
        <v>0</v>
      </c>
      <c r="O82">
        <v>1</v>
      </c>
      <c r="P82" t="str">
        <f t="shared" ca="1" si="12"/>
        <v>031204</v>
      </c>
      <c r="Q82">
        <f t="shared" ca="1" si="9"/>
        <v>21</v>
      </c>
      <c r="R82">
        <f ca="1">IF(table1[[#This Row],[يوم هـ]]&gt;0,3,99)</f>
        <v>3</v>
      </c>
      <c r="S82" s="4">
        <f t="shared" ca="1" si="13"/>
        <v>44496</v>
      </c>
      <c r="T82" s="4" t="str">
        <f ca="1">TEXT(table1[[#This Row],[Tm]],"mmmm")</f>
        <v>أكتوبر</v>
      </c>
      <c r="U82" s="4" t="str">
        <f ca="1">IF(TEXT(table1[[#This Row],[Tm]],"d")="1",TEXT(table1[[#This Row],[Tm]],"d -mmmm"),TEXT(table1[[#This Row],[Tm]],"d"))</f>
        <v>27</v>
      </c>
      <c r="V82" t="str">
        <f t="shared" ca="1" si="10"/>
        <v>الأربعاء</v>
      </c>
      <c r="W82">
        <f t="shared" ca="1" si="14"/>
        <v>4</v>
      </c>
      <c r="X82">
        <f t="shared" ca="1" si="15"/>
        <v>44</v>
      </c>
      <c r="Y82">
        <f ca="1">IF(table1[[#This Row],[اليوم]]="الأحد",Y81+1,Y81)</f>
        <v>12</v>
      </c>
      <c r="Z82" s="5" t="str">
        <f t="shared" ca="1" si="16"/>
        <v>21/3/1443</v>
      </c>
      <c r="AA82" s="24">
        <f t="shared" ca="1" si="11"/>
        <v>4</v>
      </c>
      <c r="AB82" s="24" t="str">
        <f ca="1">CONCATENATE(TEXT(table1[[#This Row],[شهر هـ]],"00"),(TEXT(table1[[#This Row],[يوم هـ]],"00")))</f>
        <v>0321</v>
      </c>
      <c r="AC82" s="24" t="str">
        <f ca="1">TEXT(table1[[#This Row],[Tm]],"m")</f>
        <v>10</v>
      </c>
      <c r="AD82" s="24">
        <f ca="1">IF(TODAY()=table1[[#This Row],[Tm]],1,0)</f>
        <v>0</v>
      </c>
      <c r="AE82" s="5"/>
    </row>
    <row r="83" spans="2:31" x14ac:dyDescent="0.2">
      <c r="B83">
        <v>1399</v>
      </c>
      <c r="C83" s="4">
        <v>28825</v>
      </c>
      <c r="D83">
        <v>0</v>
      </c>
      <c r="E83">
        <v>1</v>
      </c>
      <c r="F83">
        <v>0</v>
      </c>
      <c r="G83">
        <v>1</v>
      </c>
      <c r="H83">
        <v>0</v>
      </c>
      <c r="I83">
        <v>1</v>
      </c>
      <c r="J83">
        <v>0</v>
      </c>
      <c r="K83">
        <v>1</v>
      </c>
      <c r="L83">
        <v>0</v>
      </c>
      <c r="M83">
        <v>1</v>
      </c>
      <c r="N83">
        <v>1</v>
      </c>
      <c r="O83">
        <v>0</v>
      </c>
      <c r="P83" t="str">
        <f t="shared" ca="1" si="12"/>
        <v>031205</v>
      </c>
      <c r="Q83">
        <f t="shared" ca="1" si="9"/>
        <v>22</v>
      </c>
      <c r="R83">
        <f ca="1">IF(table1[[#This Row],[يوم هـ]]&gt;0,3,99)</f>
        <v>3</v>
      </c>
      <c r="S83" s="4">
        <f t="shared" ca="1" si="13"/>
        <v>44497</v>
      </c>
      <c r="T83" s="4" t="str">
        <f ca="1">TEXT(table1[[#This Row],[Tm]],"mmmm")</f>
        <v>أكتوبر</v>
      </c>
      <c r="U83" s="4" t="str">
        <f ca="1">IF(TEXT(table1[[#This Row],[Tm]],"d")="1",TEXT(table1[[#This Row],[Tm]],"d -mmmm"),TEXT(table1[[#This Row],[Tm]],"d"))</f>
        <v>28</v>
      </c>
      <c r="V83" t="str">
        <f t="shared" ca="1" si="10"/>
        <v>الخميس</v>
      </c>
      <c r="W83">
        <f t="shared" ca="1" si="14"/>
        <v>5</v>
      </c>
      <c r="X83">
        <f t="shared" ca="1" si="15"/>
        <v>44</v>
      </c>
      <c r="Y83">
        <f ca="1">IF(table1[[#This Row],[اليوم]]="الأحد",Y82+1,Y82)</f>
        <v>12</v>
      </c>
      <c r="Z83" s="5" t="str">
        <f t="shared" ca="1" si="16"/>
        <v>22/3/1443</v>
      </c>
      <c r="AA83" s="24">
        <f t="shared" ca="1" si="11"/>
        <v>4</v>
      </c>
      <c r="AB83" s="24" t="str">
        <f ca="1">CONCATENATE(TEXT(table1[[#This Row],[شهر هـ]],"00"),(TEXT(table1[[#This Row],[يوم هـ]],"00")))</f>
        <v>0322</v>
      </c>
      <c r="AC83" s="24" t="str">
        <f ca="1">TEXT(table1[[#This Row],[Tm]],"m")</f>
        <v>10</v>
      </c>
      <c r="AD83" s="24">
        <f ca="1">IF(TODAY()=table1[[#This Row],[Tm]],1,0)</f>
        <v>0</v>
      </c>
      <c r="AE83" s="5"/>
    </row>
    <row r="84" spans="2:31" x14ac:dyDescent="0.2">
      <c r="B84">
        <v>1400</v>
      </c>
      <c r="C84" s="4">
        <v>29179</v>
      </c>
      <c r="D84">
        <v>1</v>
      </c>
      <c r="E84">
        <v>0</v>
      </c>
      <c r="F84">
        <v>1</v>
      </c>
      <c r="G84">
        <v>0</v>
      </c>
      <c r="H84">
        <v>1</v>
      </c>
      <c r="I84">
        <v>0</v>
      </c>
      <c r="J84">
        <v>0</v>
      </c>
      <c r="K84">
        <v>1</v>
      </c>
      <c r="L84">
        <v>0</v>
      </c>
      <c r="M84">
        <v>1</v>
      </c>
      <c r="N84">
        <v>1</v>
      </c>
      <c r="O84">
        <v>0</v>
      </c>
      <c r="P84" t="str">
        <f t="shared" ca="1" si="12"/>
        <v>031206</v>
      </c>
      <c r="Q84">
        <f t="shared" ca="1" si="9"/>
        <v>23</v>
      </c>
      <c r="R84">
        <f ca="1">IF(table1[[#This Row],[يوم هـ]]&gt;0,3,99)</f>
        <v>3</v>
      </c>
      <c r="S84" s="4">
        <f t="shared" ca="1" si="13"/>
        <v>44498</v>
      </c>
      <c r="T84" s="4" t="str">
        <f ca="1">TEXT(table1[[#This Row],[Tm]],"mmmm")</f>
        <v>أكتوبر</v>
      </c>
      <c r="U84" s="4" t="str">
        <f ca="1">IF(TEXT(table1[[#This Row],[Tm]],"d")="1",TEXT(table1[[#This Row],[Tm]],"d -mmmm"),TEXT(table1[[#This Row],[Tm]],"d"))</f>
        <v>29</v>
      </c>
      <c r="V84" t="str">
        <f t="shared" ca="1" si="10"/>
        <v>الجمعة</v>
      </c>
      <c r="W84">
        <f t="shared" ca="1" si="14"/>
        <v>6</v>
      </c>
      <c r="X84">
        <f t="shared" ca="1" si="15"/>
        <v>44</v>
      </c>
      <c r="Y84">
        <f ca="1">IF(table1[[#This Row],[اليوم]]="الأحد",Y83+1,Y83)</f>
        <v>12</v>
      </c>
      <c r="Z84" s="5" t="str">
        <f t="shared" ca="1" si="16"/>
        <v>23/3/1443</v>
      </c>
      <c r="AA84" s="24">
        <f t="shared" ca="1" si="11"/>
        <v>4</v>
      </c>
      <c r="AB84" s="24" t="str">
        <f ca="1">CONCATENATE(TEXT(table1[[#This Row],[شهر هـ]],"00"),(TEXT(table1[[#This Row],[يوم هـ]],"00")))</f>
        <v>0323</v>
      </c>
      <c r="AC84" s="24" t="str">
        <f ca="1">TEXT(table1[[#This Row],[Tm]],"m")</f>
        <v>10</v>
      </c>
      <c r="AD84" s="24">
        <f ca="1">IF(TODAY()=table1[[#This Row],[Tm]],1,0)</f>
        <v>0</v>
      </c>
      <c r="AE84" s="5"/>
    </row>
    <row r="85" spans="2:31" x14ac:dyDescent="0.2">
      <c r="B85">
        <v>1401</v>
      </c>
      <c r="C85" s="4">
        <v>29533</v>
      </c>
      <c r="D85">
        <v>1</v>
      </c>
      <c r="E85">
        <v>1</v>
      </c>
      <c r="F85">
        <v>0</v>
      </c>
      <c r="G85">
        <v>1</v>
      </c>
      <c r="H85">
        <v>0</v>
      </c>
      <c r="I85">
        <v>1</v>
      </c>
      <c r="J85">
        <v>0</v>
      </c>
      <c r="K85">
        <v>0</v>
      </c>
      <c r="L85">
        <v>1</v>
      </c>
      <c r="M85">
        <v>0</v>
      </c>
      <c r="N85">
        <v>1</v>
      </c>
      <c r="O85">
        <v>0</v>
      </c>
      <c r="P85" t="str">
        <f t="shared" ca="1" si="12"/>
        <v>031207</v>
      </c>
      <c r="Q85">
        <f t="shared" ca="1" si="9"/>
        <v>24</v>
      </c>
      <c r="R85">
        <f ca="1">IF(table1[[#This Row],[يوم هـ]]&gt;0,3,99)</f>
        <v>3</v>
      </c>
      <c r="S85" s="4">
        <f t="shared" ca="1" si="13"/>
        <v>44499</v>
      </c>
      <c r="T85" s="4" t="str">
        <f ca="1">TEXT(table1[[#This Row],[Tm]],"mmmm")</f>
        <v>أكتوبر</v>
      </c>
      <c r="U85" s="4" t="str">
        <f ca="1">IF(TEXT(table1[[#This Row],[Tm]],"d")="1",TEXT(table1[[#This Row],[Tm]],"d -mmmm"),TEXT(table1[[#This Row],[Tm]],"d"))</f>
        <v>30</v>
      </c>
      <c r="V85" t="str">
        <f t="shared" ca="1" si="10"/>
        <v>السبت</v>
      </c>
      <c r="W85">
        <f t="shared" ca="1" si="14"/>
        <v>7</v>
      </c>
      <c r="X85">
        <f t="shared" ca="1" si="15"/>
        <v>44</v>
      </c>
      <c r="Y85">
        <f ca="1">IF(table1[[#This Row],[اليوم]]="الأحد",Y84+1,Y84)</f>
        <v>12</v>
      </c>
      <c r="Z85" s="5" t="str">
        <f t="shared" ca="1" si="16"/>
        <v>24/3/1443</v>
      </c>
      <c r="AA85" s="24">
        <f t="shared" ca="1" si="11"/>
        <v>4</v>
      </c>
      <c r="AB85" s="24" t="str">
        <f ca="1">CONCATENATE(TEXT(table1[[#This Row],[شهر هـ]],"00"),(TEXT(table1[[#This Row],[يوم هـ]],"00")))</f>
        <v>0324</v>
      </c>
      <c r="AC85" s="24" t="str">
        <f ca="1">TEXT(table1[[#This Row],[Tm]],"m")</f>
        <v>10</v>
      </c>
      <c r="AD85" s="24">
        <f ca="1">IF(TODAY()=table1[[#This Row],[Tm]],1,0)</f>
        <v>0</v>
      </c>
      <c r="AE85" s="5"/>
    </row>
    <row r="86" spans="2:31" x14ac:dyDescent="0.2">
      <c r="B86">
        <v>1402</v>
      </c>
      <c r="C86" s="4">
        <v>29887</v>
      </c>
      <c r="D86">
        <v>1</v>
      </c>
      <c r="E86">
        <v>1</v>
      </c>
      <c r="F86">
        <v>1</v>
      </c>
      <c r="G86">
        <v>0</v>
      </c>
      <c r="H86">
        <v>1</v>
      </c>
      <c r="I86">
        <v>0</v>
      </c>
      <c r="J86">
        <v>1</v>
      </c>
      <c r="K86">
        <v>0</v>
      </c>
      <c r="L86">
        <v>0</v>
      </c>
      <c r="M86">
        <v>1</v>
      </c>
      <c r="N86">
        <v>0</v>
      </c>
      <c r="O86">
        <v>1</v>
      </c>
      <c r="P86" t="str">
        <f t="shared" ca="1" si="12"/>
        <v>031301</v>
      </c>
      <c r="Q86">
        <f t="shared" ca="1" si="9"/>
        <v>25</v>
      </c>
      <c r="R86">
        <f ca="1">IF(table1[[#This Row],[يوم هـ]]&gt;0,3,99)</f>
        <v>3</v>
      </c>
      <c r="S86" s="4">
        <f t="shared" ca="1" si="13"/>
        <v>44500</v>
      </c>
      <c r="T86" s="4" t="str">
        <f ca="1">TEXT(table1[[#This Row],[Tm]],"mmmm")</f>
        <v>أكتوبر</v>
      </c>
      <c r="U86" s="4" t="str">
        <f ca="1">IF(TEXT(table1[[#This Row],[Tm]],"d")="1",TEXT(table1[[#This Row],[Tm]],"d -mmmm"),TEXT(table1[[#This Row],[Tm]],"d"))</f>
        <v>31</v>
      </c>
      <c r="V86" t="str">
        <f t="shared" ca="1" si="10"/>
        <v>الأحد</v>
      </c>
      <c r="W86">
        <f t="shared" ca="1" si="14"/>
        <v>1</v>
      </c>
      <c r="X86">
        <f t="shared" ca="1" si="15"/>
        <v>45</v>
      </c>
      <c r="Y86">
        <f ca="1">IF(table1[[#This Row],[اليوم]]="الأحد",Y85+1,Y85)</f>
        <v>13</v>
      </c>
      <c r="Z86" s="5" t="str">
        <f t="shared" ca="1" si="16"/>
        <v>25/3/1443</v>
      </c>
      <c r="AA86" s="24">
        <f t="shared" ca="1" si="11"/>
        <v>4</v>
      </c>
      <c r="AB86" s="24" t="str">
        <f ca="1">CONCATENATE(TEXT(table1[[#This Row],[شهر هـ]],"00"),(TEXT(table1[[#This Row],[يوم هـ]],"00")))</f>
        <v>0325</v>
      </c>
      <c r="AC86" s="24" t="str">
        <f ca="1">TEXT(table1[[#This Row],[Tm]],"m")</f>
        <v>10</v>
      </c>
      <c r="AD86" s="24">
        <f ca="1">IF(TODAY()=table1[[#This Row],[Tm]],1,0)</f>
        <v>0</v>
      </c>
      <c r="AE86" s="5"/>
    </row>
    <row r="87" spans="2:31" x14ac:dyDescent="0.2">
      <c r="B87">
        <v>1403</v>
      </c>
      <c r="C87" s="4">
        <v>30242</v>
      </c>
      <c r="D87">
        <v>0</v>
      </c>
      <c r="E87">
        <v>1</v>
      </c>
      <c r="F87">
        <v>1</v>
      </c>
      <c r="G87">
        <v>1</v>
      </c>
      <c r="H87">
        <v>0</v>
      </c>
      <c r="I87">
        <v>1</v>
      </c>
      <c r="J87">
        <v>0</v>
      </c>
      <c r="K87">
        <v>1</v>
      </c>
      <c r="L87">
        <v>0</v>
      </c>
      <c r="M87">
        <v>0</v>
      </c>
      <c r="N87">
        <v>1</v>
      </c>
      <c r="O87">
        <v>0</v>
      </c>
      <c r="P87" t="str">
        <f t="shared" ca="1" si="12"/>
        <v>031302</v>
      </c>
      <c r="Q87">
        <f t="shared" ca="1" si="9"/>
        <v>26</v>
      </c>
      <c r="R87">
        <f ca="1">IF(table1[[#This Row],[يوم هـ]]&gt;0,3,99)</f>
        <v>3</v>
      </c>
      <c r="S87" s="4">
        <f t="shared" ca="1" si="13"/>
        <v>44501</v>
      </c>
      <c r="T87" s="4" t="str">
        <f ca="1">TEXT(table1[[#This Row],[Tm]],"mmmm")</f>
        <v>نوفمبر</v>
      </c>
      <c r="U87" s="4" t="str">
        <f ca="1">IF(TEXT(table1[[#This Row],[Tm]],"d")="1",TEXT(table1[[#This Row],[Tm]],"d -mmmm"),TEXT(table1[[#This Row],[Tm]],"d"))</f>
        <v>1 -نوفمبر</v>
      </c>
      <c r="V87" t="str">
        <f t="shared" ca="1" si="10"/>
        <v>الإثنين</v>
      </c>
      <c r="W87">
        <f t="shared" ca="1" si="14"/>
        <v>2</v>
      </c>
      <c r="X87">
        <f t="shared" ca="1" si="15"/>
        <v>45</v>
      </c>
      <c r="Y87">
        <f ca="1">IF(table1[[#This Row],[اليوم]]="الأحد",Y86+1,Y86)</f>
        <v>13</v>
      </c>
      <c r="Z87" s="5" t="str">
        <f t="shared" ca="1" si="16"/>
        <v>26/3/1443</v>
      </c>
      <c r="AA87" s="24">
        <f t="shared" ca="1" si="11"/>
        <v>4</v>
      </c>
      <c r="AB87" s="24" t="str">
        <f ca="1">CONCATENATE(TEXT(table1[[#This Row],[شهر هـ]],"00"),(TEXT(table1[[#This Row],[يوم هـ]],"00")))</f>
        <v>0326</v>
      </c>
      <c r="AC87" s="24" t="str">
        <f ca="1">TEXT(table1[[#This Row],[Tm]],"m")</f>
        <v>11</v>
      </c>
      <c r="AD87" s="24">
        <f ca="1">IF(TODAY()=table1[[#This Row],[Tm]],1,0)</f>
        <v>0</v>
      </c>
      <c r="AE87" s="5"/>
    </row>
    <row r="88" spans="2:31" x14ac:dyDescent="0.2">
      <c r="B88">
        <v>1404</v>
      </c>
      <c r="C88" s="4">
        <v>30596</v>
      </c>
      <c r="D88">
        <v>0</v>
      </c>
      <c r="E88">
        <v>1</v>
      </c>
      <c r="F88">
        <v>1</v>
      </c>
      <c r="G88">
        <v>0</v>
      </c>
      <c r="H88">
        <v>1</v>
      </c>
      <c r="I88">
        <v>1</v>
      </c>
      <c r="J88">
        <v>1</v>
      </c>
      <c r="K88">
        <v>0</v>
      </c>
      <c r="L88">
        <v>1</v>
      </c>
      <c r="M88">
        <v>0</v>
      </c>
      <c r="N88">
        <v>0</v>
      </c>
      <c r="O88">
        <v>1</v>
      </c>
      <c r="P88" t="str">
        <f t="shared" ca="1" si="12"/>
        <v>031303</v>
      </c>
      <c r="Q88">
        <f t="shared" ca="1" si="9"/>
        <v>27</v>
      </c>
      <c r="R88">
        <f ca="1">IF(table1[[#This Row],[يوم هـ]]&gt;0,3,99)</f>
        <v>3</v>
      </c>
      <c r="S88" s="4">
        <f t="shared" ca="1" si="13"/>
        <v>44502</v>
      </c>
      <c r="T88" s="4" t="str">
        <f ca="1">TEXT(table1[[#This Row],[Tm]],"mmmm")</f>
        <v>نوفمبر</v>
      </c>
      <c r="U88" s="4" t="str">
        <f ca="1">IF(TEXT(table1[[#This Row],[Tm]],"d")="1",TEXT(table1[[#This Row],[Tm]],"d -mmmm"),TEXT(table1[[#This Row],[Tm]],"d"))</f>
        <v>2</v>
      </c>
      <c r="V88" t="str">
        <f t="shared" ca="1" si="10"/>
        <v>الثلاثاء</v>
      </c>
      <c r="W88">
        <f t="shared" ca="1" si="14"/>
        <v>3</v>
      </c>
      <c r="X88">
        <f t="shared" ca="1" si="15"/>
        <v>45</v>
      </c>
      <c r="Y88">
        <f ca="1">IF(table1[[#This Row],[اليوم]]="الأحد",Y87+1,Y87)</f>
        <v>13</v>
      </c>
      <c r="Z88" s="5" t="str">
        <f t="shared" ca="1" si="16"/>
        <v>27/3/1443</v>
      </c>
      <c r="AA88" s="24">
        <f t="shared" ca="1" si="11"/>
        <v>4</v>
      </c>
      <c r="AB88" s="24" t="str">
        <f ca="1">CONCATENATE(TEXT(table1[[#This Row],[شهر هـ]],"00"),(TEXT(table1[[#This Row],[يوم هـ]],"00")))</f>
        <v>0327</v>
      </c>
      <c r="AC88" s="24" t="str">
        <f ca="1">TEXT(table1[[#This Row],[Tm]],"m")</f>
        <v>11</v>
      </c>
      <c r="AD88" s="24">
        <f ca="1">IF(TODAY()=table1[[#This Row],[Tm]],1,0)</f>
        <v>0</v>
      </c>
      <c r="AE88" s="5"/>
    </row>
    <row r="89" spans="2:31" x14ac:dyDescent="0.2">
      <c r="B89">
        <v>1405</v>
      </c>
      <c r="C89" s="4">
        <v>30951</v>
      </c>
      <c r="D89">
        <v>0</v>
      </c>
      <c r="E89">
        <v>0</v>
      </c>
      <c r="F89">
        <v>1</v>
      </c>
      <c r="G89">
        <v>1</v>
      </c>
      <c r="H89">
        <v>0</v>
      </c>
      <c r="I89">
        <v>1</v>
      </c>
      <c r="J89">
        <v>1</v>
      </c>
      <c r="K89">
        <v>0</v>
      </c>
      <c r="L89">
        <v>1</v>
      </c>
      <c r="M89">
        <v>0</v>
      </c>
      <c r="N89">
        <v>1</v>
      </c>
      <c r="O89">
        <v>0</v>
      </c>
      <c r="P89" t="str">
        <f t="shared" ca="1" si="12"/>
        <v>031304</v>
      </c>
      <c r="Q89">
        <f t="shared" ca="1" si="9"/>
        <v>28</v>
      </c>
      <c r="R89">
        <f ca="1">IF(table1[[#This Row],[يوم هـ]]&gt;0,3,99)</f>
        <v>3</v>
      </c>
      <c r="S89" s="4">
        <f t="shared" ca="1" si="13"/>
        <v>44503</v>
      </c>
      <c r="T89" s="4" t="str">
        <f ca="1">TEXT(table1[[#This Row],[Tm]],"mmmm")</f>
        <v>نوفمبر</v>
      </c>
      <c r="U89" s="4" t="str">
        <f ca="1">IF(TEXT(table1[[#This Row],[Tm]],"d")="1",TEXT(table1[[#This Row],[Tm]],"d -mmmm"),TEXT(table1[[#This Row],[Tm]],"d"))</f>
        <v>3</v>
      </c>
      <c r="V89" t="str">
        <f t="shared" ca="1" si="10"/>
        <v>الأربعاء</v>
      </c>
      <c r="W89">
        <f t="shared" ca="1" si="14"/>
        <v>4</v>
      </c>
      <c r="X89">
        <f t="shared" ca="1" si="15"/>
        <v>45</v>
      </c>
      <c r="Y89">
        <f ca="1">IF(table1[[#This Row],[اليوم]]="الأحد",Y88+1,Y88)</f>
        <v>13</v>
      </c>
      <c r="Z89" s="5" t="str">
        <f t="shared" ca="1" si="16"/>
        <v>28/3/1443</v>
      </c>
      <c r="AA89" s="24">
        <f t="shared" ca="1" si="11"/>
        <v>4</v>
      </c>
      <c r="AB89" s="24" t="str">
        <f ca="1">CONCATENATE(TEXT(table1[[#This Row],[شهر هـ]],"00"),(TEXT(table1[[#This Row],[يوم هـ]],"00")))</f>
        <v>0328</v>
      </c>
      <c r="AC89" s="24" t="str">
        <f ca="1">TEXT(table1[[#This Row],[Tm]],"m")</f>
        <v>11</v>
      </c>
      <c r="AD89" s="24">
        <f ca="1">IF(TODAY()=table1[[#This Row],[Tm]],1,0)</f>
        <v>0</v>
      </c>
      <c r="AE89" s="5"/>
    </row>
    <row r="90" spans="2:31" x14ac:dyDescent="0.2">
      <c r="B90">
        <v>1406</v>
      </c>
      <c r="C90" s="4">
        <v>31305</v>
      </c>
      <c r="D90">
        <v>1</v>
      </c>
      <c r="E90">
        <v>0</v>
      </c>
      <c r="F90">
        <v>1</v>
      </c>
      <c r="G90">
        <v>0</v>
      </c>
      <c r="H90">
        <v>1</v>
      </c>
      <c r="I90">
        <v>0</v>
      </c>
      <c r="J90">
        <v>1</v>
      </c>
      <c r="K90">
        <v>0</v>
      </c>
      <c r="L90">
        <v>1</v>
      </c>
      <c r="M90">
        <v>1</v>
      </c>
      <c r="N90">
        <v>0</v>
      </c>
      <c r="O90">
        <v>1</v>
      </c>
      <c r="P90" t="str">
        <f t="shared" ca="1" si="12"/>
        <v>031305</v>
      </c>
      <c r="Q90">
        <f t="shared" ca="1" si="9"/>
        <v>29</v>
      </c>
      <c r="R90">
        <f ca="1">IF(table1[[#This Row],[يوم هـ]]&gt;0,3,99)</f>
        <v>3</v>
      </c>
      <c r="S90" s="4">
        <f t="shared" ca="1" si="13"/>
        <v>44504</v>
      </c>
      <c r="T90" s="4" t="str">
        <f ca="1">TEXT(table1[[#This Row],[Tm]],"mmmm")</f>
        <v>نوفمبر</v>
      </c>
      <c r="U90" s="4" t="str">
        <f ca="1">IF(TEXT(table1[[#This Row],[Tm]],"d")="1",TEXT(table1[[#This Row],[Tm]],"d -mmmm"),TEXT(table1[[#This Row],[Tm]],"d"))</f>
        <v>4</v>
      </c>
      <c r="V90" t="str">
        <f t="shared" ca="1" si="10"/>
        <v>الخميس</v>
      </c>
      <c r="W90">
        <f t="shared" ca="1" si="14"/>
        <v>5</v>
      </c>
      <c r="X90">
        <f t="shared" ca="1" si="15"/>
        <v>45</v>
      </c>
      <c r="Y90">
        <f ca="1">IF(table1[[#This Row],[اليوم]]="الأحد",Y89+1,Y89)</f>
        <v>13</v>
      </c>
      <c r="Z90" s="5" t="str">
        <f t="shared" ca="1" si="16"/>
        <v>29/3/1443</v>
      </c>
      <c r="AA90" s="24">
        <f t="shared" ca="1" si="11"/>
        <v>4</v>
      </c>
      <c r="AB90" s="24" t="str">
        <f ca="1">CONCATENATE(TEXT(table1[[#This Row],[شهر هـ]],"00"),(TEXT(table1[[#This Row],[يوم هـ]],"00")))</f>
        <v>0329</v>
      </c>
      <c r="AC90" s="24" t="str">
        <f ca="1">TEXT(table1[[#This Row],[Tm]],"m")</f>
        <v>11</v>
      </c>
      <c r="AD90" s="24">
        <f ca="1">IF(TODAY()=table1[[#This Row],[Tm]],1,0)</f>
        <v>0</v>
      </c>
      <c r="AE90" s="5"/>
    </row>
    <row r="91" spans="2:31" x14ac:dyDescent="0.2">
      <c r="B91">
        <v>1407</v>
      </c>
      <c r="C91" s="4">
        <v>31660</v>
      </c>
      <c r="D91">
        <v>0</v>
      </c>
      <c r="E91">
        <v>1</v>
      </c>
      <c r="F91">
        <v>0</v>
      </c>
      <c r="G91">
        <v>1</v>
      </c>
      <c r="H91">
        <v>0</v>
      </c>
      <c r="I91">
        <v>1</v>
      </c>
      <c r="J91">
        <v>0</v>
      </c>
      <c r="K91">
        <v>1</v>
      </c>
      <c r="L91">
        <v>0</v>
      </c>
      <c r="M91">
        <v>1</v>
      </c>
      <c r="N91">
        <v>0</v>
      </c>
      <c r="O91">
        <v>1</v>
      </c>
      <c r="P91" t="str">
        <f t="shared" ca="1" si="12"/>
        <v>031306</v>
      </c>
      <c r="Q91">
        <f t="shared" ca="1" si="9"/>
        <v>30</v>
      </c>
      <c r="R91">
        <f ca="1">IF(table1[[#This Row],[يوم هـ]]&gt;0,3,99)</f>
        <v>3</v>
      </c>
      <c r="S91" s="4">
        <f t="shared" ca="1" si="13"/>
        <v>44505</v>
      </c>
      <c r="T91" s="4" t="str">
        <f ca="1">TEXT(table1[[#This Row],[Tm]],"mmmm")</f>
        <v>نوفمبر</v>
      </c>
      <c r="U91" s="4" t="str">
        <f ca="1">IF(TEXT(table1[[#This Row],[Tm]],"d")="1",TEXT(table1[[#This Row],[Tm]],"d -mmmm"),TEXT(table1[[#This Row],[Tm]],"d"))</f>
        <v>5</v>
      </c>
      <c r="V91" t="str">
        <f t="shared" ca="1" si="10"/>
        <v>الجمعة</v>
      </c>
      <c r="W91">
        <f t="shared" ca="1" si="14"/>
        <v>6</v>
      </c>
      <c r="X91">
        <f t="shared" ca="1" si="15"/>
        <v>45</v>
      </c>
      <c r="Y91">
        <f ca="1">IF(table1[[#This Row],[اليوم]]="الأحد",Y90+1,Y90)</f>
        <v>13</v>
      </c>
      <c r="Z91" s="5" t="str">
        <f t="shared" ca="1" si="16"/>
        <v>30/3/1443</v>
      </c>
      <c r="AA91" s="24">
        <f t="shared" ca="1" si="11"/>
        <v>4</v>
      </c>
      <c r="AB91" s="24" t="str">
        <f ca="1">CONCATENATE(TEXT(table1[[#This Row],[شهر هـ]],"00"),(TEXT(table1[[#This Row],[يوم هـ]],"00")))</f>
        <v>0330</v>
      </c>
      <c r="AC91" s="24" t="str">
        <f ca="1">TEXT(table1[[#This Row],[Tm]],"m")</f>
        <v>11</v>
      </c>
      <c r="AD91" s="24">
        <f ca="1">IF(TODAY()=table1[[#This Row],[Tm]],1,0)</f>
        <v>0</v>
      </c>
      <c r="AE91" s="5"/>
    </row>
    <row r="92" spans="2:31" x14ac:dyDescent="0.2">
      <c r="B92">
        <v>1408</v>
      </c>
      <c r="C92" s="4">
        <v>32014</v>
      </c>
      <c r="D92">
        <v>1</v>
      </c>
      <c r="E92">
        <v>0</v>
      </c>
      <c r="F92">
        <v>1</v>
      </c>
      <c r="G92">
        <v>0</v>
      </c>
      <c r="H92">
        <v>1</v>
      </c>
      <c r="I92">
        <v>0</v>
      </c>
      <c r="J92">
        <v>1</v>
      </c>
      <c r="K92">
        <v>0</v>
      </c>
      <c r="L92">
        <v>0</v>
      </c>
      <c r="M92">
        <v>1</v>
      </c>
      <c r="N92">
        <v>0</v>
      </c>
      <c r="O92">
        <v>1</v>
      </c>
      <c r="P92" t="str">
        <f t="shared" ca="1" si="12"/>
        <v/>
      </c>
      <c r="Q92">
        <f ca="1">OFFSET(G2,MATCH($A$2,$B$2:$B$184,0)-1,0,1,1)</f>
        <v>0</v>
      </c>
      <c r="R92">
        <f ca="1">IF(table1[[#This Row],[يوم هـ]]&gt;0,4,99)</f>
        <v>99</v>
      </c>
      <c r="S92" s="4">
        <f ca="1">EDATE(S91,0)+IF(Q92&gt;0,(1),0)</f>
        <v>44505</v>
      </c>
      <c r="T92" s="4" t="str">
        <f ca="1">TEXT(table1[[#This Row],[Tm]],"mmmm")</f>
        <v>نوفمبر</v>
      </c>
      <c r="U92" s="4" t="str">
        <f ca="1">IF(TEXT(table1[[#This Row],[Tm]],"d")="1",TEXT(table1[[#This Row],[Tm]],"d -mmmm"),TEXT(table1[[#This Row],[Tm]],"d"))</f>
        <v>5</v>
      </c>
      <c r="V92" t="str">
        <f t="shared" ca="1" si="10"/>
        <v/>
      </c>
      <c r="W92" t="str">
        <f t="shared" ca="1" si="14"/>
        <v/>
      </c>
      <c r="X92">
        <f t="shared" ca="1" si="15"/>
        <v>45</v>
      </c>
      <c r="Y92">
        <f ca="1">IF(table1[[#This Row],[اليوم]]="الأحد",Y91+1,Y91)</f>
        <v>13</v>
      </c>
      <c r="Z92" s="5" t="str">
        <f t="shared" ca="1" si="16"/>
        <v/>
      </c>
      <c r="AA92" s="24">
        <f t="shared" ca="1" si="11"/>
        <v>4</v>
      </c>
      <c r="AB92" s="24" t="str">
        <f ca="1">CONCATENATE(TEXT(table1[[#This Row],[شهر هـ]],"00"),(TEXT(table1[[#This Row],[يوم هـ]],"00")))</f>
        <v>9900</v>
      </c>
      <c r="AC92" s="24" t="str">
        <f ca="1">TEXT(table1[[#This Row],[Tm]],"m")</f>
        <v>11</v>
      </c>
      <c r="AD92" s="24">
        <f ca="1">IF(TODAY()=table1[[#This Row],[Tm]],1,0)</f>
        <v>0</v>
      </c>
      <c r="AE92" s="5"/>
    </row>
    <row r="93" spans="2:31" x14ac:dyDescent="0.2">
      <c r="B93">
        <v>1409</v>
      </c>
      <c r="C93" s="4">
        <v>32368</v>
      </c>
      <c r="D93">
        <v>1</v>
      </c>
      <c r="E93">
        <v>0</v>
      </c>
      <c r="F93">
        <v>1</v>
      </c>
      <c r="G93">
        <v>1</v>
      </c>
      <c r="H93">
        <v>0</v>
      </c>
      <c r="I93">
        <v>1</v>
      </c>
      <c r="J93">
        <v>0</v>
      </c>
      <c r="K93">
        <v>1</v>
      </c>
      <c r="L93">
        <v>0</v>
      </c>
      <c r="M93">
        <v>0</v>
      </c>
      <c r="N93">
        <v>1</v>
      </c>
      <c r="O93">
        <v>0</v>
      </c>
      <c r="P93" t="str">
        <f t="shared" ca="1" si="12"/>
        <v>041307</v>
      </c>
      <c r="Q93">
        <f ca="1">Q92+1</f>
        <v>1</v>
      </c>
      <c r="R93">
        <f ca="1">IF(table1[[#This Row],[يوم هـ]]&gt;0,4,99)</f>
        <v>4</v>
      </c>
      <c r="S93" s="4">
        <f t="shared" ca="1" si="13"/>
        <v>44506</v>
      </c>
      <c r="T93" s="4" t="str">
        <f ca="1">TEXT(table1[[#This Row],[Tm]],"mmmm")</f>
        <v>نوفمبر</v>
      </c>
      <c r="U93" s="4" t="str">
        <f ca="1">IF(TEXT(table1[[#This Row],[Tm]],"d")="1",TEXT(table1[[#This Row],[Tm]],"d -mmmm"),TEXT(table1[[#This Row],[Tm]],"d"))</f>
        <v>6</v>
      </c>
      <c r="V93" t="str">
        <f t="shared" ca="1" si="10"/>
        <v>السبت</v>
      </c>
      <c r="W93">
        <f t="shared" ca="1" si="14"/>
        <v>7</v>
      </c>
      <c r="X93">
        <f t="shared" ca="1" si="15"/>
        <v>45</v>
      </c>
      <c r="Y93">
        <f ca="1">IF(table1[[#This Row],[اليوم]]="الأحد",Y92+1,Y92)</f>
        <v>13</v>
      </c>
      <c r="Z93" s="5" t="str">
        <f t="shared" ca="1" si="16"/>
        <v>1/4/1443</v>
      </c>
      <c r="AA93" s="24">
        <f t="shared" ca="1" si="11"/>
        <v>4</v>
      </c>
      <c r="AB93" s="24" t="str">
        <f ca="1">CONCATENATE(TEXT(table1[[#This Row],[شهر هـ]],"00"),(TEXT(table1[[#This Row],[يوم هـ]],"00")))</f>
        <v>0401</v>
      </c>
      <c r="AC93" s="24" t="str">
        <f ca="1">TEXT(table1[[#This Row],[Tm]],"m")</f>
        <v>11</v>
      </c>
      <c r="AD93" s="24">
        <f ca="1">IF(TODAY()=table1[[#This Row],[Tm]],1,0)</f>
        <v>0</v>
      </c>
      <c r="AE93" s="5"/>
    </row>
    <row r="94" spans="2:31" x14ac:dyDescent="0.2">
      <c r="B94">
        <v>1410</v>
      </c>
      <c r="C94" s="4">
        <v>32722</v>
      </c>
      <c r="D94">
        <v>1</v>
      </c>
      <c r="E94">
        <v>0</v>
      </c>
      <c r="F94">
        <v>1</v>
      </c>
      <c r="G94">
        <v>1</v>
      </c>
      <c r="H94">
        <v>1</v>
      </c>
      <c r="I94">
        <v>0</v>
      </c>
      <c r="J94">
        <v>1</v>
      </c>
      <c r="K94">
        <v>0</v>
      </c>
      <c r="L94">
        <v>1</v>
      </c>
      <c r="M94">
        <v>0</v>
      </c>
      <c r="N94">
        <v>0</v>
      </c>
      <c r="O94">
        <v>1</v>
      </c>
      <c r="P94" t="str">
        <f t="shared" ca="1" si="12"/>
        <v>041401</v>
      </c>
      <c r="Q94">
        <f t="shared" ref="Q94:Q121" ca="1" si="17">Q93+1</f>
        <v>2</v>
      </c>
      <c r="R94">
        <f ca="1">IF(table1[[#This Row],[يوم هـ]]&gt;0,4,99)</f>
        <v>4</v>
      </c>
      <c r="S94" s="4">
        <f t="shared" ca="1" si="13"/>
        <v>44507</v>
      </c>
      <c r="T94" s="4" t="str">
        <f ca="1">TEXT(table1[[#This Row],[Tm]],"mmmm")</f>
        <v>نوفمبر</v>
      </c>
      <c r="U94" s="4" t="str">
        <f ca="1">IF(TEXT(table1[[#This Row],[Tm]],"d")="1",TEXT(table1[[#This Row],[Tm]],"d -mmmm"),TEXT(table1[[#This Row],[Tm]],"d"))</f>
        <v>7</v>
      </c>
      <c r="V94" t="str">
        <f t="shared" ca="1" si="10"/>
        <v>الأحد</v>
      </c>
      <c r="W94">
        <f t="shared" ca="1" si="14"/>
        <v>1</v>
      </c>
      <c r="X94">
        <f t="shared" ca="1" si="15"/>
        <v>46</v>
      </c>
      <c r="Y94">
        <f ca="1">IF(table1[[#This Row],[اليوم]]="الأحد",Y93+1,Y93)</f>
        <v>14</v>
      </c>
      <c r="Z94" s="5" t="str">
        <f t="shared" ca="1" si="16"/>
        <v>2/4/1443</v>
      </c>
      <c r="AA94" s="24">
        <f t="shared" ca="1" si="11"/>
        <v>4</v>
      </c>
      <c r="AB94" s="24" t="str">
        <f ca="1">CONCATENATE(TEXT(table1[[#This Row],[شهر هـ]],"00"),(TEXT(table1[[#This Row],[يوم هـ]],"00")))</f>
        <v>0402</v>
      </c>
      <c r="AC94" s="24" t="str">
        <f ca="1">TEXT(table1[[#This Row],[Tm]],"m")</f>
        <v>11</v>
      </c>
      <c r="AD94" s="24">
        <f ca="1">IF(TODAY()=table1[[#This Row],[Tm]],1,0)</f>
        <v>0</v>
      </c>
      <c r="AE94" s="5"/>
    </row>
    <row r="95" spans="2:31" x14ac:dyDescent="0.2">
      <c r="B95">
        <v>1411</v>
      </c>
      <c r="C95" s="4">
        <v>33077</v>
      </c>
      <c r="D95">
        <v>0</v>
      </c>
      <c r="E95">
        <v>1</v>
      </c>
      <c r="F95">
        <v>0</v>
      </c>
      <c r="G95">
        <v>1</v>
      </c>
      <c r="H95">
        <v>1</v>
      </c>
      <c r="I95">
        <v>0</v>
      </c>
      <c r="J95">
        <v>1</v>
      </c>
      <c r="K95">
        <v>1</v>
      </c>
      <c r="L95">
        <v>0</v>
      </c>
      <c r="M95">
        <v>1</v>
      </c>
      <c r="N95">
        <v>0</v>
      </c>
      <c r="O95">
        <v>0</v>
      </c>
      <c r="P95" t="str">
        <f t="shared" ca="1" si="12"/>
        <v>041402</v>
      </c>
      <c r="Q95">
        <f t="shared" ca="1" si="17"/>
        <v>3</v>
      </c>
      <c r="R95">
        <f ca="1">IF(table1[[#This Row],[يوم هـ]]&gt;0,4,99)</f>
        <v>4</v>
      </c>
      <c r="S95" s="4">
        <f t="shared" ca="1" si="13"/>
        <v>44508</v>
      </c>
      <c r="T95" s="4" t="str">
        <f ca="1">TEXT(table1[[#This Row],[Tm]],"mmmm")</f>
        <v>نوفمبر</v>
      </c>
      <c r="U95" s="4" t="str">
        <f ca="1">IF(TEXT(table1[[#This Row],[Tm]],"d")="1",TEXT(table1[[#This Row],[Tm]],"d -mmmm"),TEXT(table1[[#This Row],[Tm]],"d"))</f>
        <v>8</v>
      </c>
      <c r="V95" t="str">
        <f t="shared" ca="1" si="10"/>
        <v>الإثنين</v>
      </c>
      <c r="W95">
        <f t="shared" ca="1" si="14"/>
        <v>2</v>
      </c>
      <c r="X95">
        <f t="shared" ca="1" si="15"/>
        <v>46</v>
      </c>
      <c r="Y95">
        <f ca="1">IF(table1[[#This Row],[اليوم]]="الأحد",Y94+1,Y94)</f>
        <v>14</v>
      </c>
      <c r="Z95" s="5" t="str">
        <f t="shared" ca="1" si="16"/>
        <v>3/4/1443</v>
      </c>
      <c r="AA95" s="24">
        <f t="shared" ca="1" si="11"/>
        <v>4</v>
      </c>
      <c r="AB95" s="24" t="str">
        <f ca="1">CONCATENATE(TEXT(table1[[#This Row],[شهر هـ]],"00"),(TEXT(table1[[#This Row],[يوم هـ]],"00")))</f>
        <v>0403</v>
      </c>
      <c r="AC95" s="24" t="str">
        <f ca="1">TEXT(table1[[#This Row],[Tm]],"m")</f>
        <v>11</v>
      </c>
      <c r="AD95" s="24">
        <f ca="1">IF(TODAY()=table1[[#This Row],[Tm]],1,0)</f>
        <v>0</v>
      </c>
      <c r="AE95" s="5"/>
    </row>
    <row r="96" spans="2:31" x14ac:dyDescent="0.2">
      <c r="B96">
        <v>1412</v>
      </c>
      <c r="C96" s="4">
        <v>33431</v>
      </c>
      <c r="D96">
        <v>1</v>
      </c>
      <c r="E96">
        <v>0</v>
      </c>
      <c r="F96">
        <v>0</v>
      </c>
      <c r="G96">
        <v>1</v>
      </c>
      <c r="H96">
        <v>1</v>
      </c>
      <c r="I96">
        <v>0</v>
      </c>
      <c r="J96">
        <v>1</v>
      </c>
      <c r="K96">
        <v>1</v>
      </c>
      <c r="L96">
        <v>1</v>
      </c>
      <c r="M96">
        <v>0</v>
      </c>
      <c r="N96">
        <v>1</v>
      </c>
      <c r="O96">
        <v>0</v>
      </c>
      <c r="P96" t="str">
        <f t="shared" ca="1" si="12"/>
        <v>041403</v>
      </c>
      <c r="Q96">
        <f t="shared" ca="1" si="17"/>
        <v>4</v>
      </c>
      <c r="R96">
        <f ca="1">IF(table1[[#This Row],[يوم هـ]]&gt;0,4,99)</f>
        <v>4</v>
      </c>
      <c r="S96" s="4">
        <f t="shared" ca="1" si="13"/>
        <v>44509</v>
      </c>
      <c r="T96" s="4" t="str">
        <f ca="1">TEXT(table1[[#This Row],[Tm]],"mmmm")</f>
        <v>نوفمبر</v>
      </c>
      <c r="U96" s="4" t="str">
        <f ca="1">IF(TEXT(table1[[#This Row],[Tm]],"d")="1",TEXT(table1[[#This Row],[Tm]],"d -mmmm"),TEXT(table1[[#This Row],[Tm]],"d"))</f>
        <v>9</v>
      </c>
      <c r="V96" t="str">
        <f t="shared" ca="1" si="10"/>
        <v>الثلاثاء</v>
      </c>
      <c r="W96">
        <f t="shared" ca="1" si="14"/>
        <v>3</v>
      </c>
      <c r="X96">
        <f t="shared" ca="1" si="15"/>
        <v>46</v>
      </c>
      <c r="Y96">
        <f ca="1">IF(table1[[#This Row],[اليوم]]="الأحد",Y95+1,Y95)</f>
        <v>14</v>
      </c>
      <c r="Z96" s="5" t="str">
        <f t="shared" ca="1" si="16"/>
        <v>4/4/1443</v>
      </c>
      <c r="AA96" s="24">
        <f t="shared" ca="1" si="11"/>
        <v>4</v>
      </c>
      <c r="AB96" s="24" t="str">
        <f ca="1">CONCATENATE(TEXT(table1[[#This Row],[شهر هـ]],"00"),(TEXT(table1[[#This Row],[يوم هـ]],"00")))</f>
        <v>0404</v>
      </c>
      <c r="AC96" s="24" t="str">
        <f ca="1">TEXT(table1[[#This Row],[Tm]],"m")</f>
        <v>11</v>
      </c>
      <c r="AD96" s="24">
        <f ca="1">IF(TODAY()=table1[[#This Row],[Tm]],1,0)</f>
        <v>0</v>
      </c>
      <c r="AE96" s="5"/>
    </row>
    <row r="97" spans="2:31" x14ac:dyDescent="0.2">
      <c r="B97">
        <v>1413</v>
      </c>
      <c r="C97" s="4">
        <v>33786</v>
      </c>
      <c r="D97">
        <v>0</v>
      </c>
      <c r="E97">
        <v>1</v>
      </c>
      <c r="F97">
        <v>0</v>
      </c>
      <c r="G97">
        <v>0</v>
      </c>
      <c r="H97">
        <v>1</v>
      </c>
      <c r="I97">
        <v>1</v>
      </c>
      <c r="J97">
        <v>0</v>
      </c>
      <c r="K97">
        <v>1</v>
      </c>
      <c r="L97">
        <v>1</v>
      </c>
      <c r="M97">
        <v>0</v>
      </c>
      <c r="N97">
        <v>1</v>
      </c>
      <c r="O97">
        <v>1</v>
      </c>
      <c r="P97" t="str">
        <f t="shared" ca="1" si="12"/>
        <v>041404</v>
      </c>
      <c r="Q97">
        <f t="shared" ca="1" si="17"/>
        <v>5</v>
      </c>
      <c r="R97">
        <f ca="1">IF(table1[[#This Row],[يوم هـ]]&gt;0,4,99)</f>
        <v>4</v>
      </c>
      <c r="S97" s="4">
        <f t="shared" ca="1" si="13"/>
        <v>44510</v>
      </c>
      <c r="T97" s="4" t="str">
        <f ca="1">TEXT(table1[[#This Row],[Tm]],"mmmm")</f>
        <v>نوفمبر</v>
      </c>
      <c r="U97" s="4" t="str">
        <f ca="1">IF(TEXT(table1[[#This Row],[Tm]],"d")="1",TEXT(table1[[#This Row],[Tm]],"d -mmmm"),TEXT(table1[[#This Row],[Tm]],"d"))</f>
        <v>10</v>
      </c>
      <c r="V97" t="str">
        <f t="shared" ca="1" si="10"/>
        <v>الأربعاء</v>
      </c>
      <c r="W97">
        <f t="shared" ca="1" si="14"/>
        <v>4</v>
      </c>
      <c r="X97">
        <f t="shared" ca="1" si="15"/>
        <v>46</v>
      </c>
      <c r="Y97">
        <f ca="1">IF(table1[[#This Row],[اليوم]]="الأحد",Y96+1,Y96)</f>
        <v>14</v>
      </c>
      <c r="Z97" s="5" t="str">
        <f t="shared" ca="1" si="16"/>
        <v>5/4/1443</v>
      </c>
      <c r="AA97" s="24">
        <f t="shared" ca="1" si="11"/>
        <v>4</v>
      </c>
      <c r="AB97" s="24" t="str">
        <f ca="1">CONCATENATE(TEXT(table1[[#This Row],[شهر هـ]],"00"),(TEXT(table1[[#This Row],[يوم هـ]],"00")))</f>
        <v>0405</v>
      </c>
      <c r="AC97" s="24" t="str">
        <f ca="1">TEXT(table1[[#This Row],[Tm]],"m")</f>
        <v>11</v>
      </c>
      <c r="AD97" s="24">
        <f ca="1">IF(TODAY()=table1[[#This Row],[Tm]],1,0)</f>
        <v>0</v>
      </c>
      <c r="AE97" s="5"/>
    </row>
    <row r="98" spans="2:31" x14ac:dyDescent="0.2">
      <c r="B98">
        <v>1414</v>
      </c>
      <c r="C98" s="4">
        <v>34141</v>
      </c>
      <c r="D98">
        <v>0</v>
      </c>
      <c r="E98">
        <v>0</v>
      </c>
      <c r="F98">
        <v>1</v>
      </c>
      <c r="G98">
        <v>0</v>
      </c>
      <c r="H98">
        <v>0</v>
      </c>
      <c r="I98">
        <v>1</v>
      </c>
      <c r="J98">
        <v>0</v>
      </c>
      <c r="K98">
        <v>1</v>
      </c>
      <c r="L98">
        <v>1</v>
      </c>
      <c r="M98">
        <v>1</v>
      </c>
      <c r="N98">
        <v>0</v>
      </c>
      <c r="O98">
        <v>1</v>
      </c>
      <c r="P98" t="str">
        <f t="shared" ca="1" si="12"/>
        <v>041405</v>
      </c>
      <c r="Q98">
        <f t="shared" ca="1" si="17"/>
        <v>6</v>
      </c>
      <c r="R98">
        <f ca="1">IF(table1[[#This Row],[يوم هـ]]&gt;0,4,99)</f>
        <v>4</v>
      </c>
      <c r="S98" s="4">
        <f t="shared" ca="1" si="13"/>
        <v>44511</v>
      </c>
      <c r="T98" s="4" t="str">
        <f ca="1">TEXT(table1[[#This Row],[Tm]],"mmmm")</f>
        <v>نوفمبر</v>
      </c>
      <c r="U98" s="4" t="str">
        <f ca="1">IF(TEXT(table1[[#This Row],[Tm]],"d")="1",TEXT(table1[[#This Row],[Tm]],"d -mmmm"),TEXT(table1[[#This Row],[Tm]],"d"))</f>
        <v>11</v>
      </c>
      <c r="V98" t="str">
        <f t="shared" ca="1" si="10"/>
        <v>الخميس</v>
      </c>
      <c r="W98">
        <f t="shared" ca="1" si="14"/>
        <v>5</v>
      </c>
      <c r="X98">
        <f t="shared" ca="1" si="15"/>
        <v>46</v>
      </c>
      <c r="Y98">
        <f ca="1">IF(table1[[#This Row],[اليوم]]="الأحد",Y97+1,Y97)</f>
        <v>14</v>
      </c>
      <c r="Z98" s="5" t="str">
        <f t="shared" ca="1" si="16"/>
        <v>6/4/1443</v>
      </c>
      <c r="AA98" s="24">
        <f t="shared" ca="1" si="11"/>
        <v>4</v>
      </c>
      <c r="AB98" s="24" t="str">
        <f ca="1">CONCATENATE(TEXT(table1[[#This Row],[شهر هـ]],"00"),(TEXT(table1[[#This Row],[يوم هـ]],"00")))</f>
        <v>0406</v>
      </c>
      <c r="AC98" s="24" t="str">
        <f ca="1">TEXT(table1[[#This Row],[Tm]],"m")</f>
        <v>11</v>
      </c>
      <c r="AD98" s="24">
        <f ca="1">IF(TODAY()=table1[[#This Row],[Tm]],1,0)</f>
        <v>0</v>
      </c>
      <c r="AE98" s="5"/>
    </row>
    <row r="99" spans="2:31" x14ac:dyDescent="0.2">
      <c r="B99">
        <v>1415</v>
      </c>
      <c r="C99" s="4">
        <v>34495</v>
      </c>
      <c r="D99">
        <v>0</v>
      </c>
      <c r="E99">
        <v>1</v>
      </c>
      <c r="F99">
        <v>0</v>
      </c>
      <c r="G99">
        <v>1</v>
      </c>
      <c r="H99">
        <v>0</v>
      </c>
      <c r="I99">
        <v>0</v>
      </c>
      <c r="J99">
        <v>1</v>
      </c>
      <c r="K99">
        <v>0</v>
      </c>
      <c r="L99">
        <v>1</v>
      </c>
      <c r="M99">
        <v>1</v>
      </c>
      <c r="N99">
        <v>0</v>
      </c>
      <c r="O99">
        <v>1</v>
      </c>
      <c r="P99" t="str">
        <f t="shared" ca="1" si="12"/>
        <v>041406</v>
      </c>
      <c r="Q99">
        <f t="shared" ca="1" si="17"/>
        <v>7</v>
      </c>
      <c r="R99">
        <f ca="1">IF(table1[[#This Row],[يوم هـ]]&gt;0,4,99)</f>
        <v>4</v>
      </c>
      <c r="S99" s="4">
        <f t="shared" ca="1" si="13"/>
        <v>44512</v>
      </c>
      <c r="T99" s="4" t="str">
        <f ca="1">TEXT(table1[[#This Row],[Tm]],"mmmm")</f>
        <v>نوفمبر</v>
      </c>
      <c r="U99" s="4" t="str">
        <f ca="1">IF(TEXT(table1[[#This Row],[Tm]],"d")="1",TEXT(table1[[#This Row],[Tm]],"d -mmmm"),TEXT(table1[[#This Row],[Tm]],"d"))</f>
        <v>12</v>
      </c>
      <c r="V99" t="str">
        <f t="shared" ca="1" si="10"/>
        <v>الجمعة</v>
      </c>
      <c r="W99">
        <f t="shared" ca="1" si="14"/>
        <v>6</v>
      </c>
      <c r="X99">
        <f t="shared" ca="1" si="15"/>
        <v>46</v>
      </c>
      <c r="Y99">
        <f ca="1">IF(table1[[#This Row],[اليوم]]="الأحد",Y98+1,Y98)</f>
        <v>14</v>
      </c>
      <c r="Z99" s="5" t="str">
        <f t="shared" ca="1" si="16"/>
        <v>7/4/1443</v>
      </c>
      <c r="AA99" s="24">
        <f t="shared" ca="1" si="11"/>
        <v>4</v>
      </c>
      <c r="AB99" s="24" t="str">
        <f ca="1">CONCATENATE(TEXT(table1[[#This Row],[شهر هـ]],"00"),(TEXT(table1[[#This Row],[يوم هـ]],"00")))</f>
        <v>0407</v>
      </c>
      <c r="AC99" s="24" t="str">
        <f ca="1">TEXT(table1[[#This Row],[Tm]],"m")</f>
        <v>11</v>
      </c>
      <c r="AD99" s="24">
        <f ca="1">IF(TODAY()=table1[[#This Row],[Tm]],1,0)</f>
        <v>0</v>
      </c>
      <c r="AE99" s="5"/>
    </row>
    <row r="100" spans="2:31" x14ac:dyDescent="0.2">
      <c r="B100">
        <v>1416</v>
      </c>
      <c r="C100" s="4">
        <v>34849</v>
      </c>
      <c r="D100">
        <v>1</v>
      </c>
      <c r="E100">
        <v>0</v>
      </c>
      <c r="F100">
        <v>1</v>
      </c>
      <c r="G100">
        <v>0</v>
      </c>
      <c r="H100">
        <v>1</v>
      </c>
      <c r="I100">
        <v>0</v>
      </c>
      <c r="J100">
        <v>1</v>
      </c>
      <c r="K100">
        <v>0</v>
      </c>
      <c r="L100">
        <v>0</v>
      </c>
      <c r="M100">
        <v>1</v>
      </c>
      <c r="N100">
        <v>0</v>
      </c>
      <c r="O100">
        <v>1</v>
      </c>
      <c r="P100" t="str">
        <f t="shared" ca="1" si="12"/>
        <v>041407</v>
      </c>
      <c r="Q100">
        <f t="shared" ca="1" si="17"/>
        <v>8</v>
      </c>
      <c r="R100">
        <f ca="1">IF(table1[[#This Row],[يوم هـ]]&gt;0,4,99)</f>
        <v>4</v>
      </c>
      <c r="S100" s="4">
        <f t="shared" ca="1" si="13"/>
        <v>44513</v>
      </c>
      <c r="T100" s="4" t="str">
        <f ca="1">TEXT(table1[[#This Row],[Tm]],"mmmm")</f>
        <v>نوفمبر</v>
      </c>
      <c r="U100" s="4" t="str">
        <f ca="1">IF(TEXT(table1[[#This Row],[Tm]],"d")="1",TEXT(table1[[#This Row],[Tm]],"d -mmmm"),TEXT(table1[[#This Row],[Tm]],"d"))</f>
        <v>13</v>
      </c>
      <c r="V100" t="str">
        <f t="shared" ca="1" si="10"/>
        <v>السبت</v>
      </c>
      <c r="W100">
        <f t="shared" ca="1" si="14"/>
        <v>7</v>
      </c>
      <c r="X100">
        <f t="shared" ca="1" si="15"/>
        <v>46</v>
      </c>
      <c r="Y100">
        <f ca="1">IF(table1[[#This Row],[اليوم]]="الأحد",Y99+1,Y99)</f>
        <v>14</v>
      </c>
      <c r="Z100" s="5" t="str">
        <f t="shared" ca="1" si="16"/>
        <v>8/4/1443</v>
      </c>
      <c r="AA100" s="24">
        <f t="shared" ca="1" si="11"/>
        <v>4</v>
      </c>
      <c r="AB100" s="24" t="str">
        <f ca="1">CONCATENATE(TEXT(table1[[#This Row],[شهر هـ]],"00"),(TEXT(table1[[#This Row],[يوم هـ]],"00")))</f>
        <v>0408</v>
      </c>
      <c r="AC100" s="24" t="str">
        <f ca="1">TEXT(table1[[#This Row],[Tm]],"m")</f>
        <v>11</v>
      </c>
      <c r="AD100" s="24">
        <f ca="1">IF(TODAY()=table1[[#This Row],[Tm]],1,0)</f>
        <v>0</v>
      </c>
      <c r="AE100" s="5"/>
    </row>
    <row r="101" spans="2:31" x14ac:dyDescent="0.2">
      <c r="B101">
        <v>1417</v>
      </c>
      <c r="C101" s="4">
        <v>35203</v>
      </c>
      <c r="D101">
        <v>1</v>
      </c>
      <c r="E101">
        <v>0</v>
      </c>
      <c r="F101">
        <v>1</v>
      </c>
      <c r="G101">
        <v>0</v>
      </c>
      <c r="H101">
        <v>1</v>
      </c>
      <c r="I101">
        <v>1</v>
      </c>
      <c r="J101">
        <v>0</v>
      </c>
      <c r="K101">
        <v>1</v>
      </c>
      <c r="L101">
        <v>0</v>
      </c>
      <c r="M101">
        <v>1</v>
      </c>
      <c r="N101">
        <v>0</v>
      </c>
      <c r="O101">
        <v>0</v>
      </c>
      <c r="P101" t="str">
        <f t="shared" ca="1" si="12"/>
        <v>041501</v>
      </c>
      <c r="Q101">
        <f t="shared" ca="1" si="17"/>
        <v>9</v>
      </c>
      <c r="R101">
        <f ca="1">IF(table1[[#This Row],[يوم هـ]]&gt;0,4,99)</f>
        <v>4</v>
      </c>
      <c r="S101" s="4">
        <f t="shared" ca="1" si="13"/>
        <v>44514</v>
      </c>
      <c r="T101" s="4" t="str">
        <f ca="1">TEXT(table1[[#This Row],[Tm]],"mmmm")</f>
        <v>نوفمبر</v>
      </c>
      <c r="U101" s="4" t="str">
        <f ca="1">IF(TEXT(table1[[#This Row],[Tm]],"d")="1",TEXT(table1[[#This Row],[Tm]],"d -mmmm"),TEXT(table1[[#This Row],[Tm]],"d"))</f>
        <v>14</v>
      </c>
      <c r="V101" t="str">
        <f t="shared" ca="1" si="10"/>
        <v>الأحد</v>
      </c>
      <c r="W101">
        <f t="shared" ca="1" si="14"/>
        <v>1</v>
      </c>
      <c r="X101">
        <f t="shared" ca="1" si="15"/>
        <v>47</v>
      </c>
      <c r="Y101">
        <f ca="1">IF(table1[[#This Row],[اليوم]]="الأحد",Y100+1,Y100)</f>
        <v>15</v>
      </c>
      <c r="Z101" s="5" t="str">
        <f t="shared" ca="1" si="16"/>
        <v>9/4/1443</v>
      </c>
      <c r="AA101" s="24">
        <f t="shared" ca="1" si="11"/>
        <v>4</v>
      </c>
      <c r="AB101" s="24" t="str">
        <f ca="1">CONCATENATE(TEXT(table1[[#This Row],[شهر هـ]],"00"),(TEXT(table1[[#This Row],[يوم هـ]],"00")))</f>
        <v>0409</v>
      </c>
      <c r="AC101" s="24" t="str">
        <f ca="1">TEXT(table1[[#This Row],[Tm]],"m")</f>
        <v>11</v>
      </c>
      <c r="AD101" s="24">
        <f ca="1">IF(TODAY()=table1[[#This Row],[Tm]],1,0)</f>
        <v>0</v>
      </c>
      <c r="AE101" s="5"/>
    </row>
    <row r="102" spans="2:31" x14ac:dyDescent="0.2">
      <c r="B102">
        <v>1418</v>
      </c>
      <c r="C102" s="4">
        <v>35557</v>
      </c>
      <c r="D102">
        <v>1</v>
      </c>
      <c r="E102">
        <v>0</v>
      </c>
      <c r="F102">
        <v>1</v>
      </c>
      <c r="G102">
        <v>0</v>
      </c>
      <c r="H102">
        <v>1</v>
      </c>
      <c r="I102">
        <v>1</v>
      </c>
      <c r="J102">
        <v>1</v>
      </c>
      <c r="K102">
        <v>0</v>
      </c>
      <c r="L102">
        <v>1</v>
      </c>
      <c r="M102">
        <v>0</v>
      </c>
      <c r="N102">
        <v>1</v>
      </c>
      <c r="O102">
        <v>0</v>
      </c>
      <c r="P102" t="str">
        <f t="shared" ca="1" si="12"/>
        <v>041502</v>
      </c>
      <c r="Q102">
        <f t="shared" ca="1" si="17"/>
        <v>10</v>
      </c>
      <c r="R102">
        <f ca="1">IF(table1[[#This Row],[يوم هـ]]&gt;0,4,99)</f>
        <v>4</v>
      </c>
      <c r="S102" s="4">
        <f t="shared" ca="1" si="13"/>
        <v>44515</v>
      </c>
      <c r="T102" s="4" t="str">
        <f ca="1">TEXT(table1[[#This Row],[Tm]],"mmmm")</f>
        <v>نوفمبر</v>
      </c>
      <c r="U102" s="4" t="str">
        <f ca="1">IF(TEXT(table1[[#This Row],[Tm]],"d")="1",TEXT(table1[[#This Row],[Tm]],"d -mmmm"),TEXT(table1[[#This Row],[Tm]],"d"))</f>
        <v>15</v>
      </c>
      <c r="V102" t="str">
        <f t="shared" ca="1" si="10"/>
        <v>الإثنين</v>
      </c>
      <c r="W102">
        <f t="shared" ca="1" si="14"/>
        <v>2</v>
      </c>
      <c r="X102">
        <f t="shared" ca="1" si="15"/>
        <v>47</v>
      </c>
      <c r="Y102">
        <f ca="1">IF(table1[[#This Row],[اليوم]]="الأحد",Y101+1,Y101)</f>
        <v>15</v>
      </c>
      <c r="Z102" s="5" t="str">
        <f t="shared" ca="1" si="16"/>
        <v>10/4/1443</v>
      </c>
      <c r="AA102" s="24">
        <f t="shared" ca="1" si="11"/>
        <v>4</v>
      </c>
      <c r="AB102" s="24" t="str">
        <f ca="1">CONCATENATE(TEXT(table1[[#This Row],[شهر هـ]],"00"),(TEXT(table1[[#This Row],[يوم هـ]],"00")))</f>
        <v>0410</v>
      </c>
      <c r="AC102" s="24" t="str">
        <f ca="1">TEXT(table1[[#This Row],[Tm]],"m")</f>
        <v>11</v>
      </c>
      <c r="AD102" s="24">
        <f ca="1">IF(TODAY()=table1[[#This Row],[Tm]],1,0)</f>
        <v>0</v>
      </c>
      <c r="AE102" s="5"/>
    </row>
    <row r="103" spans="2:31" x14ac:dyDescent="0.2">
      <c r="B103">
        <v>1419</v>
      </c>
      <c r="C103" s="4">
        <v>35912</v>
      </c>
      <c r="D103">
        <v>0</v>
      </c>
      <c r="E103">
        <v>1</v>
      </c>
      <c r="F103">
        <v>0</v>
      </c>
      <c r="G103">
        <v>1</v>
      </c>
      <c r="H103">
        <v>0</v>
      </c>
      <c r="I103">
        <v>1</v>
      </c>
      <c r="J103">
        <v>1</v>
      </c>
      <c r="K103">
        <v>0</v>
      </c>
      <c r="L103">
        <v>1</v>
      </c>
      <c r="M103">
        <v>1</v>
      </c>
      <c r="N103">
        <v>0</v>
      </c>
      <c r="O103">
        <v>1</v>
      </c>
      <c r="P103" t="str">
        <f t="shared" ca="1" si="12"/>
        <v>041503</v>
      </c>
      <c r="Q103">
        <f t="shared" ca="1" si="17"/>
        <v>11</v>
      </c>
      <c r="R103">
        <f ca="1">IF(table1[[#This Row],[يوم هـ]]&gt;0,4,99)</f>
        <v>4</v>
      </c>
      <c r="S103" s="4">
        <f t="shared" ca="1" si="13"/>
        <v>44516</v>
      </c>
      <c r="T103" s="4" t="str">
        <f ca="1">TEXT(table1[[#This Row],[Tm]],"mmmm")</f>
        <v>نوفمبر</v>
      </c>
      <c r="U103" s="4" t="str">
        <f ca="1">IF(TEXT(table1[[#This Row],[Tm]],"d")="1",TEXT(table1[[#This Row],[Tm]],"d -mmmm"),TEXT(table1[[#This Row],[Tm]],"d"))</f>
        <v>16</v>
      </c>
      <c r="V103" t="str">
        <f t="shared" ca="1" si="10"/>
        <v>الثلاثاء</v>
      </c>
      <c r="W103">
        <f t="shared" ca="1" si="14"/>
        <v>3</v>
      </c>
      <c r="X103">
        <f t="shared" ca="1" si="15"/>
        <v>47</v>
      </c>
      <c r="Y103">
        <f ca="1">IF(table1[[#This Row],[اليوم]]="الأحد",Y102+1,Y102)</f>
        <v>15</v>
      </c>
      <c r="Z103" s="5" t="str">
        <f t="shared" ca="1" si="16"/>
        <v>11/4/1443</v>
      </c>
      <c r="AA103" s="24">
        <f t="shared" ca="1" si="11"/>
        <v>4</v>
      </c>
      <c r="AB103" s="24" t="str">
        <f ca="1">CONCATENATE(TEXT(table1[[#This Row],[شهر هـ]],"00"),(TEXT(table1[[#This Row],[يوم هـ]],"00")))</f>
        <v>0411</v>
      </c>
      <c r="AC103" s="24" t="str">
        <f ca="1">TEXT(table1[[#This Row],[Tm]],"m")</f>
        <v>11</v>
      </c>
      <c r="AD103" s="24">
        <f ca="1">IF(TODAY()=table1[[#This Row],[Tm]],1,0)</f>
        <v>0</v>
      </c>
      <c r="AE103" s="5"/>
    </row>
    <row r="104" spans="2:31" x14ac:dyDescent="0.2">
      <c r="B104">
        <v>1420</v>
      </c>
      <c r="C104" s="4">
        <v>36267</v>
      </c>
      <c r="D104">
        <v>0</v>
      </c>
      <c r="E104">
        <v>1</v>
      </c>
      <c r="F104">
        <v>0</v>
      </c>
      <c r="G104">
        <v>0</v>
      </c>
      <c r="H104">
        <v>1</v>
      </c>
      <c r="I104">
        <v>0</v>
      </c>
      <c r="J104">
        <v>1</v>
      </c>
      <c r="K104">
        <v>1</v>
      </c>
      <c r="L104">
        <v>1</v>
      </c>
      <c r="M104">
        <v>1</v>
      </c>
      <c r="N104">
        <v>0</v>
      </c>
      <c r="O104">
        <v>1</v>
      </c>
      <c r="P104" t="str">
        <f t="shared" ca="1" si="12"/>
        <v>041504</v>
      </c>
      <c r="Q104">
        <f t="shared" ca="1" si="17"/>
        <v>12</v>
      </c>
      <c r="R104">
        <f ca="1">IF(table1[[#This Row],[يوم هـ]]&gt;0,4,99)</f>
        <v>4</v>
      </c>
      <c r="S104" s="4">
        <f t="shared" ca="1" si="13"/>
        <v>44517</v>
      </c>
      <c r="T104" s="4" t="str">
        <f ca="1">TEXT(table1[[#This Row],[Tm]],"mmmm")</f>
        <v>نوفمبر</v>
      </c>
      <c r="U104" s="4" t="str">
        <f ca="1">IF(TEXT(table1[[#This Row],[Tm]],"d")="1",TEXT(table1[[#This Row],[Tm]],"d -mmmm"),TEXT(table1[[#This Row],[Tm]],"d"))</f>
        <v>17</v>
      </c>
      <c r="V104" t="str">
        <f t="shared" ca="1" si="10"/>
        <v>الأربعاء</v>
      </c>
      <c r="W104">
        <f t="shared" ca="1" si="14"/>
        <v>4</v>
      </c>
      <c r="X104">
        <f t="shared" ca="1" si="15"/>
        <v>47</v>
      </c>
      <c r="Y104">
        <f ca="1">IF(table1[[#This Row],[اليوم]]="الأحد",Y103+1,Y103)</f>
        <v>15</v>
      </c>
      <c r="Z104" s="5" t="str">
        <f t="shared" ca="1" si="16"/>
        <v>12/4/1443</v>
      </c>
      <c r="AA104" s="24">
        <f t="shared" ca="1" si="11"/>
        <v>4</v>
      </c>
      <c r="AB104" s="24" t="str">
        <f ca="1">CONCATENATE(TEXT(table1[[#This Row],[شهر هـ]],"00"),(TEXT(table1[[#This Row],[يوم هـ]],"00")))</f>
        <v>0412</v>
      </c>
      <c r="AC104" s="24" t="str">
        <f ca="1">TEXT(table1[[#This Row],[Tm]],"m")</f>
        <v>11</v>
      </c>
      <c r="AD104" s="24">
        <f ca="1">IF(TODAY()=table1[[#This Row],[Tm]],1,0)</f>
        <v>0</v>
      </c>
      <c r="AE104" s="5"/>
    </row>
    <row r="105" spans="2:31" x14ac:dyDescent="0.2">
      <c r="B105">
        <v>1421</v>
      </c>
      <c r="C105" s="4">
        <v>36622</v>
      </c>
      <c r="D105">
        <v>0</v>
      </c>
      <c r="E105">
        <v>0</v>
      </c>
      <c r="F105">
        <v>1</v>
      </c>
      <c r="G105">
        <v>0</v>
      </c>
      <c r="H105">
        <v>0</v>
      </c>
      <c r="I105">
        <v>0</v>
      </c>
      <c r="J105">
        <v>1</v>
      </c>
      <c r="K105">
        <v>1</v>
      </c>
      <c r="L105">
        <v>1</v>
      </c>
      <c r="M105">
        <v>1</v>
      </c>
      <c r="N105">
        <v>0</v>
      </c>
      <c r="O105">
        <v>1</v>
      </c>
      <c r="P105" t="str">
        <f t="shared" ca="1" si="12"/>
        <v>041505</v>
      </c>
      <c r="Q105">
        <f t="shared" ca="1" si="17"/>
        <v>13</v>
      </c>
      <c r="R105">
        <f ca="1">IF(table1[[#This Row],[يوم هـ]]&gt;0,4,99)</f>
        <v>4</v>
      </c>
      <c r="S105" s="4">
        <f t="shared" ca="1" si="13"/>
        <v>44518</v>
      </c>
      <c r="T105" s="4" t="str">
        <f ca="1">TEXT(table1[[#This Row],[Tm]],"mmmm")</f>
        <v>نوفمبر</v>
      </c>
      <c r="U105" s="4" t="str">
        <f ca="1">IF(TEXT(table1[[#This Row],[Tm]],"d")="1",TEXT(table1[[#This Row],[Tm]],"d -mmmm"),TEXT(table1[[#This Row],[Tm]],"d"))</f>
        <v>18</v>
      </c>
      <c r="V105" t="str">
        <f t="shared" ca="1" si="10"/>
        <v>الخميس</v>
      </c>
      <c r="W105">
        <f t="shared" ca="1" si="14"/>
        <v>5</v>
      </c>
      <c r="X105">
        <f t="shared" ca="1" si="15"/>
        <v>47</v>
      </c>
      <c r="Y105">
        <f ca="1">IF(table1[[#This Row],[اليوم]]="الأحد",Y104+1,Y104)</f>
        <v>15</v>
      </c>
      <c r="Z105" s="5" t="str">
        <f t="shared" ca="1" si="16"/>
        <v>13/4/1443</v>
      </c>
      <c r="AA105" s="24">
        <f t="shared" ca="1" si="11"/>
        <v>4</v>
      </c>
      <c r="AB105" s="24" t="str">
        <f ca="1">CONCATENATE(TEXT(table1[[#This Row],[شهر هـ]],"00"),(TEXT(table1[[#This Row],[يوم هـ]],"00")))</f>
        <v>0413</v>
      </c>
      <c r="AC105" s="24" t="str">
        <f ca="1">TEXT(table1[[#This Row],[Tm]],"m")</f>
        <v>11</v>
      </c>
      <c r="AD105" s="24">
        <f ca="1">IF(TODAY()=table1[[#This Row],[Tm]],1,0)</f>
        <v>0</v>
      </c>
      <c r="AE105" s="5"/>
    </row>
    <row r="106" spans="2:31" x14ac:dyDescent="0.2">
      <c r="B106">
        <v>1422</v>
      </c>
      <c r="C106" s="4">
        <v>36976</v>
      </c>
      <c r="D106">
        <v>1</v>
      </c>
      <c r="E106">
        <v>0</v>
      </c>
      <c r="F106">
        <v>0</v>
      </c>
      <c r="G106">
        <v>1</v>
      </c>
      <c r="H106">
        <v>0</v>
      </c>
      <c r="I106">
        <v>0</v>
      </c>
      <c r="J106">
        <v>0</v>
      </c>
      <c r="K106">
        <v>1</v>
      </c>
      <c r="L106">
        <v>1</v>
      </c>
      <c r="M106">
        <v>1</v>
      </c>
      <c r="N106">
        <v>0</v>
      </c>
      <c r="O106">
        <v>1</v>
      </c>
      <c r="P106" t="str">
        <f t="shared" ca="1" si="12"/>
        <v>041506</v>
      </c>
      <c r="Q106">
        <f t="shared" ca="1" si="17"/>
        <v>14</v>
      </c>
      <c r="R106">
        <f ca="1">IF(table1[[#This Row],[يوم هـ]]&gt;0,4,99)</f>
        <v>4</v>
      </c>
      <c r="S106" s="4">
        <f t="shared" ca="1" si="13"/>
        <v>44519</v>
      </c>
      <c r="T106" s="4" t="str">
        <f ca="1">TEXT(table1[[#This Row],[Tm]],"mmmm")</f>
        <v>نوفمبر</v>
      </c>
      <c r="U106" s="4" t="str">
        <f ca="1">IF(TEXT(table1[[#This Row],[Tm]],"d")="1",TEXT(table1[[#This Row],[Tm]],"d -mmmm"),TEXT(table1[[#This Row],[Tm]],"d"))</f>
        <v>19</v>
      </c>
      <c r="V106" t="str">
        <f t="shared" ca="1" si="10"/>
        <v>الجمعة</v>
      </c>
      <c r="W106">
        <f t="shared" ca="1" si="14"/>
        <v>6</v>
      </c>
      <c r="X106">
        <f t="shared" ca="1" si="15"/>
        <v>47</v>
      </c>
      <c r="Y106">
        <f ca="1">IF(table1[[#This Row],[اليوم]]="الأحد",Y105+1,Y105)</f>
        <v>15</v>
      </c>
      <c r="Z106" s="5" t="str">
        <f t="shared" ca="1" si="16"/>
        <v>14/4/1443</v>
      </c>
      <c r="AA106" s="24">
        <f t="shared" ca="1" si="11"/>
        <v>4</v>
      </c>
      <c r="AB106" s="24" t="str">
        <f ca="1">CONCATENATE(TEXT(table1[[#This Row],[شهر هـ]],"00"),(TEXT(table1[[#This Row],[يوم هـ]],"00")))</f>
        <v>0414</v>
      </c>
      <c r="AC106" s="24" t="str">
        <f ca="1">TEXT(table1[[#This Row],[Tm]],"m")</f>
        <v>11</v>
      </c>
      <c r="AD106" s="24">
        <f ca="1">IF(TODAY()=table1[[#This Row],[Tm]],1,0)</f>
        <v>0</v>
      </c>
      <c r="AE106" s="5"/>
    </row>
    <row r="107" spans="2:31" x14ac:dyDescent="0.2">
      <c r="B107">
        <v>1423</v>
      </c>
      <c r="C107" s="4">
        <v>37330</v>
      </c>
      <c r="D107">
        <v>1</v>
      </c>
      <c r="E107">
        <v>0</v>
      </c>
      <c r="F107">
        <v>1</v>
      </c>
      <c r="G107">
        <v>0</v>
      </c>
      <c r="H107">
        <v>1</v>
      </c>
      <c r="I107">
        <v>0</v>
      </c>
      <c r="J107">
        <v>0</v>
      </c>
      <c r="K107">
        <v>1</v>
      </c>
      <c r="L107">
        <v>0</v>
      </c>
      <c r="M107">
        <v>1</v>
      </c>
      <c r="N107">
        <v>0</v>
      </c>
      <c r="O107">
        <v>1</v>
      </c>
      <c r="P107" t="str">
        <f t="shared" ca="1" si="12"/>
        <v>041507</v>
      </c>
      <c r="Q107">
        <f t="shared" ca="1" si="17"/>
        <v>15</v>
      </c>
      <c r="R107">
        <f ca="1">IF(table1[[#This Row],[يوم هـ]]&gt;0,4,99)</f>
        <v>4</v>
      </c>
      <c r="S107" s="4">
        <f t="shared" ca="1" si="13"/>
        <v>44520</v>
      </c>
      <c r="T107" s="4" t="str">
        <f ca="1">TEXT(table1[[#This Row],[Tm]],"mmmm")</f>
        <v>نوفمبر</v>
      </c>
      <c r="U107" s="4" t="str">
        <f ca="1">IF(TEXT(table1[[#This Row],[Tm]],"d")="1",TEXT(table1[[#This Row],[Tm]],"d -mmmm"),TEXT(table1[[#This Row],[Tm]],"d"))</f>
        <v>20</v>
      </c>
      <c r="V107" t="str">
        <f t="shared" ca="1" si="10"/>
        <v>السبت</v>
      </c>
      <c r="W107">
        <f t="shared" ca="1" si="14"/>
        <v>7</v>
      </c>
      <c r="X107">
        <f t="shared" ca="1" si="15"/>
        <v>47</v>
      </c>
      <c r="Y107">
        <f ca="1">IF(table1[[#This Row],[اليوم]]="الأحد",Y106+1,Y106)</f>
        <v>15</v>
      </c>
      <c r="Z107" s="5" t="str">
        <f t="shared" ca="1" si="16"/>
        <v>15/4/1443</v>
      </c>
      <c r="AA107" s="24">
        <f t="shared" ca="1" si="11"/>
        <v>4</v>
      </c>
      <c r="AB107" s="24" t="str">
        <f ca="1">CONCATENATE(TEXT(table1[[#This Row],[شهر هـ]],"00"),(TEXT(table1[[#This Row],[يوم هـ]],"00")))</f>
        <v>0415</v>
      </c>
      <c r="AC107" s="24" t="str">
        <f ca="1">TEXT(table1[[#This Row],[Tm]],"m")</f>
        <v>11</v>
      </c>
      <c r="AD107" s="24">
        <f ca="1">IF(TODAY()=table1[[#This Row],[Tm]],1,0)</f>
        <v>0</v>
      </c>
      <c r="AE107" s="5"/>
    </row>
    <row r="108" spans="2:31" x14ac:dyDescent="0.2">
      <c r="B108">
        <v>1424</v>
      </c>
      <c r="C108" s="4">
        <v>37684</v>
      </c>
      <c r="D108">
        <v>1</v>
      </c>
      <c r="E108">
        <v>0</v>
      </c>
      <c r="F108">
        <v>1</v>
      </c>
      <c r="G108">
        <v>1</v>
      </c>
      <c r="H108">
        <v>0</v>
      </c>
      <c r="I108">
        <v>1</v>
      </c>
      <c r="J108">
        <v>0</v>
      </c>
      <c r="K108">
        <v>0</v>
      </c>
      <c r="L108">
        <v>1</v>
      </c>
      <c r="M108">
        <v>0</v>
      </c>
      <c r="N108">
        <v>1</v>
      </c>
      <c r="O108">
        <v>0</v>
      </c>
      <c r="P108" t="str">
        <f t="shared" ca="1" si="12"/>
        <v>041601</v>
      </c>
      <c r="Q108">
        <f t="shared" ca="1" si="17"/>
        <v>16</v>
      </c>
      <c r="R108">
        <f ca="1">IF(table1[[#This Row],[يوم هـ]]&gt;0,4,99)</f>
        <v>4</v>
      </c>
      <c r="S108" s="4">
        <f t="shared" ca="1" si="13"/>
        <v>44521</v>
      </c>
      <c r="T108" s="4" t="str">
        <f ca="1">TEXT(table1[[#This Row],[Tm]],"mmmm")</f>
        <v>نوفمبر</v>
      </c>
      <c r="U108" s="4" t="str">
        <f ca="1">IF(TEXT(table1[[#This Row],[Tm]],"d")="1",TEXT(table1[[#This Row],[Tm]],"d -mmmm"),TEXT(table1[[#This Row],[Tm]],"d"))</f>
        <v>21</v>
      </c>
      <c r="V108" t="str">
        <f t="shared" ca="1" si="10"/>
        <v>الأحد</v>
      </c>
      <c r="W108">
        <f t="shared" ca="1" si="14"/>
        <v>1</v>
      </c>
      <c r="X108">
        <f t="shared" ca="1" si="15"/>
        <v>48</v>
      </c>
      <c r="Y108">
        <f ca="1">IF(table1[[#This Row],[اليوم]]="الأحد",Y107+1,Y107)</f>
        <v>16</v>
      </c>
      <c r="Z108" s="5" t="str">
        <f t="shared" ca="1" si="16"/>
        <v>16/4/1443</v>
      </c>
      <c r="AA108" s="24">
        <f t="shared" ca="1" si="11"/>
        <v>4</v>
      </c>
      <c r="AB108" s="24" t="str">
        <f ca="1">CONCATENATE(TEXT(table1[[#This Row],[شهر هـ]],"00"),(TEXT(table1[[#This Row],[يوم هـ]],"00")))</f>
        <v>0416</v>
      </c>
      <c r="AC108" s="24" t="str">
        <f ca="1">TEXT(table1[[#This Row],[Tm]],"m")</f>
        <v>11</v>
      </c>
      <c r="AD108" s="24">
        <f ca="1">IF(TODAY()=table1[[#This Row],[Tm]],1,0)</f>
        <v>0</v>
      </c>
      <c r="AE108" s="5"/>
    </row>
    <row r="109" spans="2:31" x14ac:dyDescent="0.2">
      <c r="B109">
        <v>1425</v>
      </c>
      <c r="C109" s="4">
        <v>38038</v>
      </c>
      <c r="D109">
        <v>1</v>
      </c>
      <c r="E109">
        <v>0</v>
      </c>
      <c r="F109">
        <v>1</v>
      </c>
      <c r="G109">
        <v>1</v>
      </c>
      <c r="H109">
        <v>0</v>
      </c>
      <c r="I109">
        <v>1</v>
      </c>
      <c r="J109">
        <v>0</v>
      </c>
      <c r="K109">
        <v>1</v>
      </c>
      <c r="L109">
        <v>1</v>
      </c>
      <c r="M109">
        <v>0</v>
      </c>
      <c r="N109">
        <v>1</v>
      </c>
      <c r="O109">
        <v>0</v>
      </c>
      <c r="P109" t="str">
        <f t="shared" ca="1" si="12"/>
        <v>041602</v>
      </c>
      <c r="Q109">
        <f t="shared" ca="1" si="17"/>
        <v>17</v>
      </c>
      <c r="R109">
        <f ca="1">IF(table1[[#This Row],[يوم هـ]]&gt;0,4,99)</f>
        <v>4</v>
      </c>
      <c r="S109" s="4">
        <f t="shared" ca="1" si="13"/>
        <v>44522</v>
      </c>
      <c r="T109" s="4" t="str">
        <f ca="1">TEXT(table1[[#This Row],[Tm]],"mmmm")</f>
        <v>نوفمبر</v>
      </c>
      <c r="U109" s="4" t="str">
        <f ca="1">IF(TEXT(table1[[#This Row],[Tm]],"d")="1",TEXT(table1[[#This Row],[Tm]],"d -mmmm"),TEXT(table1[[#This Row],[Tm]],"d"))</f>
        <v>22</v>
      </c>
      <c r="V109" t="str">
        <f t="shared" ca="1" si="10"/>
        <v>الإثنين</v>
      </c>
      <c r="W109">
        <f t="shared" ca="1" si="14"/>
        <v>2</v>
      </c>
      <c r="X109">
        <f t="shared" ca="1" si="15"/>
        <v>48</v>
      </c>
      <c r="Y109">
        <f ca="1">IF(table1[[#This Row],[اليوم]]="الأحد",Y108+1,Y108)</f>
        <v>16</v>
      </c>
      <c r="Z109" s="5" t="str">
        <f t="shared" ca="1" si="16"/>
        <v>17/4/1443</v>
      </c>
      <c r="AA109" s="24">
        <f t="shared" ca="1" si="11"/>
        <v>4</v>
      </c>
      <c r="AB109" s="24" t="str">
        <f ca="1">CONCATENATE(TEXT(table1[[#This Row],[شهر هـ]],"00"),(TEXT(table1[[#This Row],[يوم هـ]],"00")))</f>
        <v>0417</v>
      </c>
      <c r="AC109" s="24" t="str">
        <f ca="1">TEXT(table1[[#This Row],[Tm]],"m")</f>
        <v>11</v>
      </c>
      <c r="AD109" s="24">
        <f ca="1">IF(TODAY()=table1[[#This Row],[Tm]],1,0)</f>
        <v>0</v>
      </c>
      <c r="AE109" s="5"/>
    </row>
    <row r="110" spans="2:31" x14ac:dyDescent="0.2">
      <c r="B110">
        <v>1426</v>
      </c>
      <c r="C110" s="4">
        <v>38393</v>
      </c>
      <c r="D110">
        <v>0</v>
      </c>
      <c r="E110">
        <v>1</v>
      </c>
      <c r="F110">
        <v>0</v>
      </c>
      <c r="G110">
        <v>1</v>
      </c>
      <c r="H110">
        <v>0</v>
      </c>
      <c r="I110">
        <v>1</v>
      </c>
      <c r="J110">
        <v>1</v>
      </c>
      <c r="K110">
        <v>0</v>
      </c>
      <c r="L110">
        <v>1</v>
      </c>
      <c r="M110">
        <v>1</v>
      </c>
      <c r="N110">
        <v>0</v>
      </c>
      <c r="O110">
        <v>1</v>
      </c>
      <c r="P110" t="str">
        <f t="shared" ca="1" si="12"/>
        <v>041603</v>
      </c>
      <c r="Q110">
        <f t="shared" ca="1" si="17"/>
        <v>18</v>
      </c>
      <c r="R110">
        <f ca="1">IF(table1[[#This Row],[يوم هـ]]&gt;0,4,99)</f>
        <v>4</v>
      </c>
      <c r="S110" s="4">
        <f t="shared" ca="1" si="13"/>
        <v>44523</v>
      </c>
      <c r="T110" s="4" t="str">
        <f ca="1">TEXT(table1[[#This Row],[Tm]],"mmmm")</f>
        <v>نوفمبر</v>
      </c>
      <c r="U110" s="4" t="str">
        <f ca="1">IF(TEXT(table1[[#This Row],[Tm]],"d")="1",TEXT(table1[[#This Row],[Tm]],"d -mmmm"),TEXT(table1[[#This Row],[Tm]],"d"))</f>
        <v>23</v>
      </c>
      <c r="V110" t="str">
        <f t="shared" ca="1" si="10"/>
        <v>الثلاثاء</v>
      </c>
      <c r="W110">
        <f t="shared" ca="1" si="14"/>
        <v>3</v>
      </c>
      <c r="X110">
        <f t="shared" ca="1" si="15"/>
        <v>48</v>
      </c>
      <c r="Y110">
        <f ca="1">IF(table1[[#This Row],[اليوم]]="الأحد",Y109+1,Y109)</f>
        <v>16</v>
      </c>
      <c r="Z110" s="5" t="str">
        <f t="shared" ca="1" si="16"/>
        <v>18/4/1443</v>
      </c>
      <c r="AA110" s="24">
        <f t="shared" ca="1" si="11"/>
        <v>4</v>
      </c>
      <c r="AB110" s="24" t="str">
        <f ca="1">CONCATENATE(TEXT(table1[[#This Row],[شهر هـ]],"00"),(TEXT(table1[[#This Row],[يوم هـ]],"00")))</f>
        <v>0418</v>
      </c>
      <c r="AC110" s="24" t="str">
        <f ca="1">TEXT(table1[[#This Row],[Tm]],"m")</f>
        <v>11</v>
      </c>
      <c r="AD110" s="24">
        <f ca="1">IF(TODAY()=table1[[#This Row],[Tm]],1,0)</f>
        <v>0</v>
      </c>
      <c r="AE110" s="5"/>
    </row>
    <row r="111" spans="2:31" x14ac:dyDescent="0.2">
      <c r="B111">
        <v>1427</v>
      </c>
      <c r="C111" s="4">
        <v>38748</v>
      </c>
      <c r="D111">
        <v>0</v>
      </c>
      <c r="E111">
        <v>0</v>
      </c>
      <c r="F111">
        <v>1</v>
      </c>
      <c r="G111">
        <v>0</v>
      </c>
      <c r="H111">
        <v>1</v>
      </c>
      <c r="I111">
        <v>0</v>
      </c>
      <c r="J111">
        <v>1</v>
      </c>
      <c r="K111">
        <v>1</v>
      </c>
      <c r="L111">
        <v>0</v>
      </c>
      <c r="M111">
        <v>1</v>
      </c>
      <c r="N111">
        <v>1</v>
      </c>
      <c r="O111">
        <v>0</v>
      </c>
      <c r="P111" t="str">
        <f t="shared" ca="1" si="12"/>
        <v>041604</v>
      </c>
      <c r="Q111">
        <f t="shared" ca="1" si="17"/>
        <v>19</v>
      </c>
      <c r="R111">
        <f ca="1">IF(table1[[#This Row],[يوم هـ]]&gt;0,4,99)</f>
        <v>4</v>
      </c>
      <c r="S111" s="4">
        <f t="shared" ca="1" si="13"/>
        <v>44524</v>
      </c>
      <c r="T111" s="4" t="str">
        <f ca="1">TEXT(table1[[#This Row],[Tm]],"mmmm")</f>
        <v>نوفمبر</v>
      </c>
      <c r="U111" s="4" t="str">
        <f ca="1">IF(TEXT(table1[[#This Row],[Tm]],"d")="1",TEXT(table1[[#This Row],[Tm]],"d -mmmm"),TEXT(table1[[#This Row],[Tm]],"d"))</f>
        <v>24</v>
      </c>
      <c r="V111" t="str">
        <f t="shared" ca="1" si="10"/>
        <v>الأربعاء</v>
      </c>
      <c r="W111">
        <f t="shared" ca="1" si="14"/>
        <v>4</v>
      </c>
      <c r="X111">
        <f t="shared" ca="1" si="15"/>
        <v>48</v>
      </c>
      <c r="Y111">
        <f ca="1">IF(table1[[#This Row],[اليوم]]="الأحد",Y110+1,Y110)</f>
        <v>16</v>
      </c>
      <c r="Z111" s="5" t="str">
        <f t="shared" ca="1" si="16"/>
        <v>19/4/1443</v>
      </c>
      <c r="AA111" s="24">
        <f t="shared" ca="1" si="11"/>
        <v>4</v>
      </c>
      <c r="AB111" s="24" t="str">
        <f ca="1">CONCATENATE(TEXT(table1[[#This Row],[شهر هـ]],"00"),(TEXT(table1[[#This Row],[يوم هـ]],"00")))</f>
        <v>0419</v>
      </c>
      <c r="AC111" s="24" t="str">
        <f ca="1">TEXT(table1[[#This Row],[Tm]],"m")</f>
        <v>11</v>
      </c>
      <c r="AD111" s="24">
        <f ca="1">IF(TODAY()=table1[[#This Row],[Tm]],1,0)</f>
        <v>0</v>
      </c>
      <c r="AE111" s="5"/>
    </row>
    <row r="112" spans="2:31" x14ac:dyDescent="0.2">
      <c r="B112">
        <v>1428</v>
      </c>
      <c r="C112" s="4">
        <v>39102</v>
      </c>
      <c r="D112">
        <v>1</v>
      </c>
      <c r="E112">
        <v>0</v>
      </c>
      <c r="F112">
        <v>0</v>
      </c>
      <c r="G112">
        <v>1</v>
      </c>
      <c r="H112">
        <v>0</v>
      </c>
      <c r="I112">
        <v>0</v>
      </c>
      <c r="J112">
        <v>1</v>
      </c>
      <c r="K112">
        <v>1</v>
      </c>
      <c r="L112">
        <v>1</v>
      </c>
      <c r="M112">
        <v>0</v>
      </c>
      <c r="N112">
        <v>1</v>
      </c>
      <c r="O112">
        <v>1</v>
      </c>
      <c r="P112" t="str">
        <f t="shared" ca="1" si="12"/>
        <v>041605</v>
      </c>
      <c r="Q112">
        <f t="shared" ca="1" si="17"/>
        <v>20</v>
      </c>
      <c r="R112">
        <f ca="1">IF(table1[[#This Row],[يوم هـ]]&gt;0,4,99)</f>
        <v>4</v>
      </c>
      <c r="S112" s="4">
        <f t="shared" ca="1" si="13"/>
        <v>44525</v>
      </c>
      <c r="T112" s="4" t="str">
        <f ca="1">TEXT(table1[[#This Row],[Tm]],"mmmm")</f>
        <v>نوفمبر</v>
      </c>
      <c r="U112" s="4" t="str">
        <f ca="1">IF(TEXT(table1[[#This Row],[Tm]],"d")="1",TEXT(table1[[#This Row],[Tm]],"d -mmmm"),TEXT(table1[[#This Row],[Tm]],"d"))</f>
        <v>25</v>
      </c>
      <c r="V112" t="str">
        <f t="shared" ca="1" si="10"/>
        <v>الخميس</v>
      </c>
      <c r="W112">
        <f t="shared" ca="1" si="14"/>
        <v>5</v>
      </c>
      <c r="X112">
        <f t="shared" ca="1" si="15"/>
        <v>48</v>
      </c>
      <c r="Y112">
        <f ca="1">IF(table1[[#This Row],[اليوم]]="الأحد",Y111+1,Y111)</f>
        <v>16</v>
      </c>
      <c r="Z112" s="5" t="str">
        <f t="shared" ca="1" si="16"/>
        <v>20/4/1443</v>
      </c>
      <c r="AA112" s="24">
        <f t="shared" ca="1" si="11"/>
        <v>4</v>
      </c>
      <c r="AB112" s="24" t="str">
        <f ca="1">CONCATENATE(TEXT(table1[[#This Row],[شهر هـ]],"00"),(TEXT(table1[[#This Row],[يوم هـ]],"00")))</f>
        <v>0420</v>
      </c>
      <c r="AC112" s="24" t="str">
        <f ca="1">TEXT(table1[[#This Row],[Tm]],"m")</f>
        <v>11</v>
      </c>
      <c r="AD112" s="24">
        <f ca="1">IF(TODAY()=table1[[#This Row],[Tm]],1,0)</f>
        <v>0</v>
      </c>
      <c r="AE112" s="5"/>
    </row>
    <row r="113" spans="2:31" x14ac:dyDescent="0.2">
      <c r="B113">
        <v>1429</v>
      </c>
      <c r="C113" s="4">
        <v>39457</v>
      </c>
      <c r="D113">
        <v>0</v>
      </c>
      <c r="E113">
        <v>1</v>
      </c>
      <c r="F113">
        <v>0</v>
      </c>
      <c r="G113">
        <v>0</v>
      </c>
      <c r="H113">
        <v>1</v>
      </c>
      <c r="I113">
        <v>0</v>
      </c>
      <c r="J113">
        <v>0</v>
      </c>
      <c r="K113">
        <v>1</v>
      </c>
      <c r="L113">
        <v>1</v>
      </c>
      <c r="M113">
        <v>0</v>
      </c>
      <c r="N113">
        <v>1</v>
      </c>
      <c r="O113">
        <v>1</v>
      </c>
      <c r="P113" t="str">
        <f t="shared" ca="1" si="12"/>
        <v>041606</v>
      </c>
      <c r="Q113">
        <f t="shared" ca="1" si="17"/>
        <v>21</v>
      </c>
      <c r="R113">
        <f ca="1">IF(table1[[#This Row],[يوم هـ]]&gt;0,4,99)</f>
        <v>4</v>
      </c>
      <c r="S113" s="4">
        <f t="shared" ca="1" si="13"/>
        <v>44526</v>
      </c>
      <c r="T113" s="4" t="str">
        <f ca="1">TEXT(table1[[#This Row],[Tm]],"mmmm")</f>
        <v>نوفمبر</v>
      </c>
      <c r="U113" s="4" t="str">
        <f ca="1">IF(TEXT(table1[[#This Row],[Tm]],"d")="1",TEXT(table1[[#This Row],[Tm]],"d -mmmm"),TEXT(table1[[#This Row],[Tm]],"d"))</f>
        <v>26</v>
      </c>
      <c r="V113" t="str">
        <f t="shared" ca="1" si="10"/>
        <v>الجمعة</v>
      </c>
      <c r="W113">
        <f t="shared" ca="1" si="14"/>
        <v>6</v>
      </c>
      <c r="X113">
        <f t="shared" ca="1" si="15"/>
        <v>48</v>
      </c>
      <c r="Y113">
        <f ca="1">IF(table1[[#This Row],[اليوم]]="الأحد",Y112+1,Y112)</f>
        <v>16</v>
      </c>
      <c r="Z113" s="5" t="str">
        <f t="shared" ca="1" si="16"/>
        <v>21/4/1443</v>
      </c>
      <c r="AA113" s="24">
        <f t="shared" ca="1" si="11"/>
        <v>4</v>
      </c>
      <c r="AB113" s="24" t="str">
        <f ca="1">CONCATENATE(TEXT(table1[[#This Row],[شهر هـ]],"00"),(TEXT(table1[[#This Row],[يوم هـ]],"00")))</f>
        <v>0421</v>
      </c>
      <c r="AC113" s="24" t="str">
        <f ca="1">TEXT(table1[[#This Row],[Tm]],"m")</f>
        <v>11</v>
      </c>
      <c r="AD113" s="24">
        <f ca="1">IF(TODAY()=table1[[#This Row],[Tm]],1,0)</f>
        <v>0</v>
      </c>
      <c r="AE113" s="5"/>
    </row>
    <row r="114" spans="2:31" x14ac:dyDescent="0.2">
      <c r="B114">
        <v>1430</v>
      </c>
      <c r="C114" s="4">
        <v>39811</v>
      </c>
      <c r="D114">
        <v>0</v>
      </c>
      <c r="E114">
        <v>1</v>
      </c>
      <c r="F114">
        <v>1</v>
      </c>
      <c r="G114">
        <v>0</v>
      </c>
      <c r="H114">
        <v>0</v>
      </c>
      <c r="I114">
        <v>1</v>
      </c>
      <c r="J114">
        <v>0</v>
      </c>
      <c r="K114">
        <v>1</v>
      </c>
      <c r="L114">
        <v>0</v>
      </c>
      <c r="M114">
        <v>1</v>
      </c>
      <c r="N114">
        <v>0</v>
      </c>
      <c r="O114">
        <v>1</v>
      </c>
      <c r="P114" t="str">
        <f t="shared" ca="1" si="12"/>
        <v>041607</v>
      </c>
      <c r="Q114">
        <f t="shared" ca="1" si="17"/>
        <v>22</v>
      </c>
      <c r="R114">
        <f ca="1">IF(table1[[#This Row],[يوم هـ]]&gt;0,4,99)</f>
        <v>4</v>
      </c>
      <c r="S114" s="4">
        <f t="shared" ca="1" si="13"/>
        <v>44527</v>
      </c>
      <c r="T114" s="4" t="str">
        <f ca="1">TEXT(table1[[#This Row],[Tm]],"mmmm")</f>
        <v>نوفمبر</v>
      </c>
      <c r="U114" s="4" t="str">
        <f ca="1">IF(TEXT(table1[[#This Row],[Tm]],"d")="1",TEXT(table1[[#This Row],[Tm]],"d -mmmm"),TEXT(table1[[#This Row],[Tm]],"d"))</f>
        <v>27</v>
      </c>
      <c r="V114" t="str">
        <f t="shared" ca="1" si="10"/>
        <v>السبت</v>
      </c>
      <c r="W114">
        <f t="shared" ca="1" si="14"/>
        <v>7</v>
      </c>
      <c r="X114">
        <f t="shared" ca="1" si="15"/>
        <v>48</v>
      </c>
      <c r="Y114">
        <f ca="1">IF(table1[[#This Row],[اليوم]]="الأحد",Y113+1,Y113)</f>
        <v>16</v>
      </c>
      <c r="Z114" s="5" t="str">
        <f t="shared" ca="1" si="16"/>
        <v>22/4/1443</v>
      </c>
      <c r="AA114" s="24">
        <f t="shared" ca="1" si="11"/>
        <v>4</v>
      </c>
      <c r="AB114" s="24" t="str">
        <f ca="1">CONCATENATE(TEXT(table1[[#This Row],[شهر هـ]],"00"),(TEXT(table1[[#This Row],[يوم هـ]],"00")))</f>
        <v>0422</v>
      </c>
      <c r="AC114" s="24" t="str">
        <f ca="1">TEXT(table1[[#This Row],[Tm]],"m")</f>
        <v>11</v>
      </c>
      <c r="AD114" s="24">
        <f ca="1">IF(TODAY()=table1[[#This Row],[Tm]],1,0)</f>
        <v>0</v>
      </c>
      <c r="AE114" s="5"/>
    </row>
    <row r="115" spans="2:31" x14ac:dyDescent="0.2">
      <c r="B115">
        <v>1431</v>
      </c>
      <c r="C115" s="4">
        <v>40165</v>
      </c>
      <c r="D115">
        <v>0</v>
      </c>
      <c r="E115">
        <v>1</v>
      </c>
      <c r="F115">
        <v>1</v>
      </c>
      <c r="G115">
        <v>0</v>
      </c>
      <c r="H115">
        <v>1</v>
      </c>
      <c r="I115">
        <v>0</v>
      </c>
      <c r="J115">
        <v>1</v>
      </c>
      <c r="K115">
        <v>0</v>
      </c>
      <c r="L115">
        <v>1</v>
      </c>
      <c r="M115">
        <v>0</v>
      </c>
      <c r="N115">
        <v>0</v>
      </c>
      <c r="O115">
        <v>1</v>
      </c>
      <c r="P115" t="str">
        <f t="shared" ca="1" si="12"/>
        <v>041701</v>
      </c>
      <c r="Q115">
        <f t="shared" ca="1" si="17"/>
        <v>23</v>
      </c>
      <c r="R115">
        <f ca="1">IF(table1[[#This Row],[يوم هـ]]&gt;0,4,99)</f>
        <v>4</v>
      </c>
      <c r="S115" s="4">
        <f t="shared" ca="1" si="13"/>
        <v>44528</v>
      </c>
      <c r="T115" s="4" t="str">
        <f ca="1">TEXT(table1[[#This Row],[Tm]],"mmmm")</f>
        <v>نوفمبر</v>
      </c>
      <c r="U115" s="4" t="str">
        <f ca="1">IF(TEXT(table1[[#This Row],[Tm]],"d")="1",TEXT(table1[[#This Row],[Tm]],"d -mmmm"),TEXT(table1[[#This Row],[Tm]],"d"))</f>
        <v>28</v>
      </c>
      <c r="V115" t="str">
        <f t="shared" ca="1" si="10"/>
        <v>الأحد</v>
      </c>
      <c r="W115">
        <f t="shared" ca="1" si="14"/>
        <v>1</v>
      </c>
      <c r="X115">
        <f t="shared" ca="1" si="15"/>
        <v>49</v>
      </c>
      <c r="Y115">
        <f ca="1">IF(table1[[#This Row],[اليوم]]="الأحد",Y114+1,Y114)</f>
        <v>17</v>
      </c>
      <c r="Z115" s="5" t="str">
        <f t="shared" ca="1" si="16"/>
        <v>23/4/1443</v>
      </c>
      <c r="AA115" s="24">
        <f t="shared" ca="1" si="11"/>
        <v>4</v>
      </c>
      <c r="AB115" s="24" t="str">
        <f ca="1">CONCATENATE(TEXT(table1[[#This Row],[شهر هـ]],"00"),(TEXT(table1[[#This Row],[يوم هـ]],"00")))</f>
        <v>0423</v>
      </c>
      <c r="AC115" s="24" t="str">
        <f ca="1">TEXT(table1[[#This Row],[Tm]],"m")</f>
        <v>11</v>
      </c>
      <c r="AD115" s="24">
        <f ca="1">IF(TODAY()=table1[[#This Row],[Tm]],1,0)</f>
        <v>0</v>
      </c>
      <c r="AE115" s="5"/>
    </row>
    <row r="116" spans="2:31" x14ac:dyDescent="0.2">
      <c r="B116">
        <v>1432</v>
      </c>
      <c r="C116" s="4">
        <v>40519</v>
      </c>
      <c r="D116">
        <v>0</v>
      </c>
      <c r="E116">
        <v>1</v>
      </c>
      <c r="F116">
        <v>1</v>
      </c>
      <c r="G116">
        <v>1</v>
      </c>
      <c r="H116">
        <v>0</v>
      </c>
      <c r="I116">
        <v>1</v>
      </c>
      <c r="J116">
        <v>0</v>
      </c>
      <c r="K116">
        <v>1</v>
      </c>
      <c r="L116">
        <v>0</v>
      </c>
      <c r="M116">
        <v>1</v>
      </c>
      <c r="N116">
        <v>0</v>
      </c>
      <c r="O116">
        <v>0</v>
      </c>
      <c r="P116" t="str">
        <f t="shared" ca="1" si="12"/>
        <v>041702</v>
      </c>
      <c r="Q116">
        <f t="shared" ca="1" si="17"/>
        <v>24</v>
      </c>
      <c r="R116">
        <f ca="1">IF(table1[[#This Row],[يوم هـ]]&gt;0,4,99)</f>
        <v>4</v>
      </c>
      <c r="S116" s="4">
        <f t="shared" ca="1" si="13"/>
        <v>44529</v>
      </c>
      <c r="T116" s="4" t="str">
        <f ca="1">TEXT(table1[[#This Row],[Tm]],"mmmm")</f>
        <v>نوفمبر</v>
      </c>
      <c r="U116" s="4" t="str">
        <f ca="1">IF(TEXT(table1[[#This Row],[Tm]],"d")="1",TEXT(table1[[#This Row],[Tm]],"d -mmmm"),TEXT(table1[[#This Row],[Tm]],"d"))</f>
        <v>29</v>
      </c>
      <c r="V116" t="str">
        <f t="shared" ca="1" si="10"/>
        <v>الإثنين</v>
      </c>
      <c r="W116">
        <f t="shared" ca="1" si="14"/>
        <v>2</v>
      </c>
      <c r="X116">
        <f t="shared" ca="1" si="15"/>
        <v>49</v>
      </c>
      <c r="Y116">
        <f ca="1">IF(table1[[#This Row],[اليوم]]="الأحد",Y115+1,Y115)</f>
        <v>17</v>
      </c>
      <c r="Z116" s="5" t="str">
        <f t="shared" ca="1" si="16"/>
        <v>24/4/1443</v>
      </c>
      <c r="AA116" s="24">
        <f t="shared" ca="1" si="11"/>
        <v>4</v>
      </c>
      <c r="AB116" s="24" t="str">
        <f ca="1">CONCATENATE(TEXT(table1[[#This Row],[شهر هـ]],"00"),(TEXT(table1[[#This Row],[يوم هـ]],"00")))</f>
        <v>0424</v>
      </c>
      <c r="AC116" s="24" t="str">
        <f ca="1">TEXT(table1[[#This Row],[Tm]],"m")</f>
        <v>11</v>
      </c>
      <c r="AD116" s="24">
        <f ca="1">IF(TODAY()=table1[[#This Row],[Tm]],1,0)</f>
        <v>0</v>
      </c>
      <c r="AE116" s="5"/>
    </row>
    <row r="117" spans="2:31" x14ac:dyDescent="0.2">
      <c r="B117">
        <v>1433</v>
      </c>
      <c r="C117" s="4">
        <v>40873</v>
      </c>
      <c r="D117">
        <v>1</v>
      </c>
      <c r="E117">
        <v>0</v>
      </c>
      <c r="F117">
        <v>1</v>
      </c>
      <c r="G117">
        <v>1</v>
      </c>
      <c r="H117">
        <v>0</v>
      </c>
      <c r="I117">
        <v>1</v>
      </c>
      <c r="J117">
        <v>1</v>
      </c>
      <c r="K117">
        <v>0</v>
      </c>
      <c r="L117">
        <v>1</v>
      </c>
      <c r="M117">
        <v>0</v>
      </c>
      <c r="N117">
        <v>1</v>
      </c>
      <c r="O117">
        <v>0</v>
      </c>
      <c r="P117" t="str">
        <f t="shared" ca="1" si="12"/>
        <v>041703</v>
      </c>
      <c r="Q117">
        <f t="shared" ca="1" si="17"/>
        <v>25</v>
      </c>
      <c r="R117">
        <f ca="1">IF(table1[[#This Row],[يوم هـ]]&gt;0,4,99)</f>
        <v>4</v>
      </c>
      <c r="S117" s="4">
        <f t="shared" ca="1" si="13"/>
        <v>44530</v>
      </c>
      <c r="T117" s="4" t="str">
        <f ca="1">TEXT(table1[[#This Row],[Tm]],"mmmm")</f>
        <v>نوفمبر</v>
      </c>
      <c r="U117" s="4" t="str">
        <f ca="1">IF(TEXT(table1[[#This Row],[Tm]],"d")="1",TEXT(table1[[#This Row],[Tm]],"d -mmmm"),TEXT(table1[[#This Row],[Tm]],"d"))</f>
        <v>30</v>
      </c>
      <c r="V117" t="str">
        <f t="shared" ca="1" si="10"/>
        <v>الثلاثاء</v>
      </c>
      <c r="W117">
        <f t="shared" ca="1" si="14"/>
        <v>3</v>
      </c>
      <c r="X117">
        <f t="shared" ca="1" si="15"/>
        <v>49</v>
      </c>
      <c r="Y117">
        <f ca="1">IF(table1[[#This Row],[اليوم]]="الأحد",Y116+1,Y116)</f>
        <v>17</v>
      </c>
      <c r="Z117" s="5" t="str">
        <f t="shared" ca="1" si="16"/>
        <v>25/4/1443</v>
      </c>
      <c r="AA117" s="24">
        <f t="shared" ca="1" si="11"/>
        <v>4</v>
      </c>
      <c r="AB117" s="24" t="str">
        <f ca="1">CONCATENATE(TEXT(table1[[#This Row],[شهر هـ]],"00"),(TEXT(table1[[#This Row],[يوم هـ]],"00")))</f>
        <v>0425</v>
      </c>
      <c r="AC117" s="24" t="str">
        <f ca="1">TEXT(table1[[#This Row],[Tm]],"m")</f>
        <v>11</v>
      </c>
      <c r="AD117" s="24">
        <f ca="1">IF(TODAY()=table1[[#This Row],[Tm]],1,0)</f>
        <v>0</v>
      </c>
      <c r="AE117" s="5"/>
    </row>
    <row r="118" spans="2:31" x14ac:dyDescent="0.2">
      <c r="B118">
        <v>1434</v>
      </c>
      <c r="C118" s="4">
        <v>41228</v>
      </c>
      <c r="D118">
        <v>0</v>
      </c>
      <c r="E118">
        <v>1</v>
      </c>
      <c r="F118">
        <v>0</v>
      </c>
      <c r="G118">
        <v>1</v>
      </c>
      <c r="H118">
        <v>0</v>
      </c>
      <c r="I118">
        <v>1</v>
      </c>
      <c r="J118">
        <v>1</v>
      </c>
      <c r="K118">
        <v>0</v>
      </c>
      <c r="L118">
        <v>1</v>
      </c>
      <c r="M118">
        <v>1</v>
      </c>
      <c r="N118">
        <v>0</v>
      </c>
      <c r="O118">
        <v>0</v>
      </c>
      <c r="P118" t="str">
        <f t="shared" ca="1" si="12"/>
        <v>041704</v>
      </c>
      <c r="Q118">
        <f t="shared" ca="1" si="17"/>
        <v>26</v>
      </c>
      <c r="R118">
        <f ca="1">IF(table1[[#This Row],[يوم هـ]]&gt;0,4,99)</f>
        <v>4</v>
      </c>
      <c r="S118" s="4">
        <f t="shared" ca="1" si="13"/>
        <v>44531</v>
      </c>
      <c r="T118" s="4" t="str">
        <f ca="1">TEXT(table1[[#This Row],[Tm]],"mmmm")</f>
        <v>ديسمبر</v>
      </c>
      <c r="U118" s="4" t="str">
        <f ca="1">IF(TEXT(table1[[#This Row],[Tm]],"d")="1",TEXT(table1[[#This Row],[Tm]],"d -mmmm"),TEXT(table1[[#This Row],[Tm]],"d"))</f>
        <v>1 -ديسمبر</v>
      </c>
      <c r="V118" t="str">
        <f t="shared" ca="1" si="10"/>
        <v>الأربعاء</v>
      </c>
      <c r="W118">
        <f t="shared" ca="1" si="14"/>
        <v>4</v>
      </c>
      <c r="X118">
        <f t="shared" ca="1" si="15"/>
        <v>49</v>
      </c>
      <c r="Y118">
        <f ca="1">IF(table1[[#This Row],[اليوم]]="الأحد",Y117+1,Y117)</f>
        <v>17</v>
      </c>
      <c r="Z118" s="5" t="str">
        <f t="shared" ca="1" si="16"/>
        <v>26/4/1443</v>
      </c>
      <c r="AA118" s="24">
        <f t="shared" ca="1" si="11"/>
        <v>4</v>
      </c>
      <c r="AB118" s="24" t="str">
        <f ca="1">CONCATENATE(TEXT(table1[[#This Row],[شهر هـ]],"00"),(TEXT(table1[[#This Row],[يوم هـ]],"00")))</f>
        <v>0426</v>
      </c>
      <c r="AC118" s="24" t="str">
        <f ca="1">TEXT(table1[[#This Row],[Tm]],"m")</f>
        <v>12</v>
      </c>
      <c r="AD118" s="24">
        <f ca="1">IF(TODAY()=table1[[#This Row],[Tm]],1,0)</f>
        <v>0</v>
      </c>
      <c r="AE118" s="5"/>
    </row>
    <row r="119" spans="2:31" x14ac:dyDescent="0.2">
      <c r="B119">
        <v>1435</v>
      </c>
      <c r="C119" s="4">
        <v>41582</v>
      </c>
      <c r="D119">
        <v>1</v>
      </c>
      <c r="E119">
        <v>0</v>
      </c>
      <c r="F119">
        <v>1</v>
      </c>
      <c r="G119">
        <v>0</v>
      </c>
      <c r="H119">
        <v>1</v>
      </c>
      <c r="I119">
        <v>0</v>
      </c>
      <c r="J119">
        <v>1</v>
      </c>
      <c r="K119">
        <v>0</v>
      </c>
      <c r="L119">
        <v>1</v>
      </c>
      <c r="M119">
        <v>1</v>
      </c>
      <c r="N119">
        <v>0</v>
      </c>
      <c r="O119">
        <v>1</v>
      </c>
      <c r="P119" t="str">
        <f t="shared" ca="1" si="12"/>
        <v>041705</v>
      </c>
      <c r="Q119">
        <f t="shared" ca="1" si="17"/>
        <v>27</v>
      </c>
      <c r="R119">
        <f ca="1">IF(table1[[#This Row],[يوم هـ]]&gt;0,4,99)</f>
        <v>4</v>
      </c>
      <c r="S119" s="4">
        <f t="shared" ca="1" si="13"/>
        <v>44532</v>
      </c>
      <c r="T119" s="4" t="str">
        <f ca="1">TEXT(table1[[#This Row],[Tm]],"mmmm")</f>
        <v>ديسمبر</v>
      </c>
      <c r="U119" s="4" t="str">
        <f ca="1">IF(TEXT(table1[[#This Row],[Tm]],"d")="1",TEXT(table1[[#This Row],[Tm]],"d -mmmm"),TEXT(table1[[#This Row],[Tm]],"d"))</f>
        <v>2</v>
      </c>
      <c r="V119" t="str">
        <f t="shared" ca="1" si="10"/>
        <v>الخميس</v>
      </c>
      <c r="W119">
        <f t="shared" ca="1" si="14"/>
        <v>5</v>
      </c>
      <c r="X119">
        <f t="shared" ca="1" si="15"/>
        <v>49</v>
      </c>
      <c r="Y119">
        <f ca="1">IF(table1[[#This Row],[اليوم]]="الأحد",Y118+1,Y118)</f>
        <v>17</v>
      </c>
      <c r="Z119" s="5" t="str">
        <f t="shared" ca="1" si="16"/>
        <v>27/4/1443</v>
      </c>
      <c r="AA119" s="24">
        <f t="shared" ca="1" si="11"/>
        <v>4</v>
      </c>
      <c r="AB119" s="24" t="str">
        <f ca="1">CONCATENATE(TEXT(table1[[#This Row],[شهر هـ]],"00"),(TEXT(table1[[#This Row],[يوم هـ]],"00")))</f>
        <v>0427</v>
      </c>
      <c r="AC119" s="24" t="str">
        <f ca="1">TEXT(table1[[#This Row],[Tm]],"m")</f>
        <v>12</v>
      </c>
      <c r="AD119" s="24">
        <f ca="1">IF(TODAY()=table1[[#This Row],[Tm]],1,0)</f>
        <v>0</v>
      </c>
      <c r="AE119" s="5"/>
    </row>
    <row r="120" spans="2:31" x14ac:dyDescent="0.2">
      <c r="B120">
        <v>1436</v>
      </c>
      <c r="C120" s="4">
        <v>41937</v>
      </c>
      <c r="D120">
        <v>0</v>
      </c>
      <c r="E120">
        <v>1</v>
      </c>
      <c r="F120">
        <v>0</v>
      </c>
      <c r="G120">
        <v>1</v>
      </c>
      <c r="H120">
        <v>0</v>
      </c>
      <c r="I120">
        <v>1</v>
      </c>
      <c r="J120">
        <v>0</v>
      </c>
      <c r="K120">
        <v>1</v>
      </c>
      <c r="L120">
        <v>0</v>
      </c>
      <c r="M120">
        <v>1</v>
      </c>
      <c r="N120">
        <v>0</v>
      </c>
      <c r="O120">
        <v>1</v>
      </c>
      <c r="P120" t="str">
        <f t="shared" ca="1" si="12"/>
        <v>041706</v>
      </c>
      <c r="Q120">
        <f t="shared" ca="1" si="17"/>
        <v>28</v>
      </c>
      <c r="R120">
        <f ca="1">IF(table1[[#This Row],[يوم هـ]]&gt;0,4,99)</f>
        <v>4</v>
      </c>
      <c r="S120" s="4">
        <f t="shared" ca="1" si="13"/>
        <v>44533</v>
      </c>
      <c r="T120" s="4" t="str">
        <f ca="1">TEXT(table1[[#This Row],[Tm]],"mmmm")</f>
        <v>ديسمبر</v>
      </c>
      <c r="U120" s="4" t="str">
        <f ca="1">IF(TEXT(table1[[#This Row],[Tm]],"d")="1",TEXT(table1[[#This Row],[Tm]],"d -mmmm"),TEXT(table1[[#This Row],[Tm]],"d"))</f>
        <v>3</v>
      </c>
      <c r="V120" t="str">
        <f t="shared" ca="1" si="10"/>
        <v>الجمعة</v>
      </c>
      <c r="W120">
        <f t="shared" ca="1" si="14"/>
        <v>6</v>
      </c>
      <c r="X120">
        <f t="shared" ca="1" si="15"/>
        <v>49</v>
      </c>
      <c r="Y120">
        <f ca="1">IF(table1[[#This Row],[اليوم]]="الأحد",Y119+1,Y119)</f>
        <v>17</v>
      </c>
      <c r="Z120" s="5" t="str">
        <f t="shared" ca="1" si="16"/>
        <v>28/4/1443</v>
      </c>
      <c r="AA120" s="24">
        <f t="shared" ca="1" si="11"/>
        <v>4</v>
      </c>
      <c r="AB120" s="24" t="str">
        <f ca="1">CONCATENATE(TEXT(table1[[#This Row],[شهر هـ]],"00"),(TEXT(table1[[#This Row],[يوم هـ]],"00")))</f>
        <v>0428</v>
      </c>
      <c r="AC120" s="24" t="str">
        <f ca="1">TEXT(table1[[#This Row],[Tm]],"m")</f>
        <v>12</v>
      </c>
      <c r="AD120" s="24">
        <f ca="1">IF(TODAY()=table1[[#This Row],[Tm]],1,0)</f>
        <v>0</v>
      </c>
      <c r="AE120" s="5"/>
    </row>
    <row r="121" spans="2:31" x14ac:dyDescent="0.2">
      <c r="B121">
        <v>1437</v>
      </c>
      <c r="C121" s="4">
        <v>42291</v>
      </c>
      <c r="D121">
        <v>1</v>
      </c>
      <c r="E121">
        <v>0</v>
      </c>
      <c r="F121">
        <v>1</v>
      </c>
      <c r="G121">
        <v>1</v>
      </c>
      <c r="H121">
        <v>0</v>
      </c>
      <c r="I121">
        <v>0</v>
      </c>
      <c r="J121">
        <v>1</v>
      </c>
      <c r="K121">
        <v>0</v>
      </c>
      <c r="L121">
        <v>1</v>
      </c>
      <c r="M121">
        <v>0</v>
      </c>
      <c r="N121">
        <v>0</v>
      </c>
      <c r="O121">
        <v>1</v>
      </c>
      <c r="P121" t="str">
        <f t="shared" ca="1" si="12"/>
        <v>041707</v>
      </c>
      <c r="Q121">
        <f t="shared" ca="1" si="17"/>
        <v>29</v>
      </c>
      <c r="R121">
        <f ca="1">IF(table1[[#This Row],[يوم هـ]]&gt;0,4,99)</f>
        <v>4</v>
      </c>
      <c r="S121" s="4">
        <f t="shared" ca="1" si="13"/>
        <v>44534</v>
      </c>
      <c r="T121" s="4" t="str">
        <f ca="1">TEXT(table1[[#This Row],[Tm]],"mmmm")</f>
        <v>ديسمبر</v>
      </c>
      <c r="U121" s="4" t="str">
        <f ca="1">IF(TEXT(table1[[#This Row],[Tm]],"d")="1",TEXT(table1[[#This Row],[Tm]],"d -mmmm"),TEXT(table1[[#This Row],[Tm]],"d"))</f>
        <v>4</v>
      </c>
      <c r="V121" t="str">
        <f t="shared" ca="1" si="10"/>
        <v>السبت</v>
      </c>
      <c r="W121">
        <f t="shared" ca="1" si="14"/>
        <v>7</v>
      </c>
      <c r="X121">
        <f t="shared" ca="1" si="15"/>
        <v>49</v>
      </c>
      <c r="Y121">
        <f ca="1">IF(table1[[#This Row],[اليوم]]="الأحد",Y120+1,Y120)</f>
        <v>17</v>
      </c>
      <c r="Z121" s="5" t="str">
        <f t="shared" ca="1" si="16"/>
        <v>29/4/1443</v>
      </c>
      <c r="AA121" s="24">
        <f t="shared" ca="1" si="11"/>
        <v>4</v>
      </c>
      <c r="AB121" s="24" t="str">
        <f ca="1">CONCATENATE(TEXT(table1[[#This Row],[شهر هـ]],"00"),(TEXT(table1[[#This Row],[يوم هـ]],"00")))</f>
        <v>0429</v>
      </c>
      <c r="AC121" s="24" t="str">
        <f ca="1">TEXT(table1[[#This Row],[Tm]],"m")</f>
        <v>12</v>
      </c>
      <c r="AD121" s="24">
        <f ca="1">IF(TODAY()=table1[[#This Row],[Tm]],1,0)</f>
        <v>0</v>
      </c>
      <c r="AE121" s="5"/>
    </row>
    <row r="122" spans="2:31" x14ac:dyDescent="0.2">
      <c r="B122">
        <v>1438</v>
      </c>
      <c r="C122" s="4">
        <v>42645</v>
      </c>
      <c r="D122">
        <v>1</v>
      </c>
      <c r="E122">
        <v>0</v>
      </c>
      <c r="F122">
        <v>1</v>
      </c>
      <c r="G122">
        <v>1</v>
      </c>
      <c r="H122">
        <v>1</v>
      </c>
      <c r="I122">
        <v>0</v>
      </c>
      <c r="J122">
        <v>0</v>
      </c>
      <c r="K122">
        <v>1</v>
      </c>
      <c r="L122">
        <v>0</v>
      </c>
      <c r="M122">
        <v>0</v>
      </c>
      <c r="N122">
        <v>1</v>
      </c>
      <c r="O122">
        <v>0</v>
      </c>
      <c r="P122" t="str">
        <f t="shared" ca="1" si="12"/>
        <v>051801</v>
      </c>
      <c r="Q122">
        <f ca="1">OFFSET(H2,MATCH($A$2,$B$2:$B$184,0)-1,0,1,1)</f>
        <v>1</v>
      </c>
      <c r="R122">
        <f ca="1">IF(table1[[#This Row],[يوم هـ]]&gt;0,5,99)</f>
        <v>5</v>
      </c>
      <c r="S122" s="4">
        <f t="shared" ca="1" si="13"/>
        <v>44535</v>
      </c>
      <c r="T122" s="4" t="str">
        <f ca="1">TEXT(table1[[#This Row],[Tm]],"mmmm")</f>
        <v>ديسمبر</v>
      </c>
      <c r="U122" s="4" t="str">
        <f ca="1">IF(TEXT(table1[[#This Row],[Tm]],"d")="1",TEXT(table1[[#This Row],[Tm]],"d -mmmm"),TEXT(table1[[#This Row],[Tm]],"d"))</f>
        <v>5</v>
      </c>
      <c r="V122" t="str">
        <f t="shared" ca="1" si="10"/>
        <v>الأحد</v>
      </c>
      <c r="W122">
        <f t="shared" ca="1" si="14"/>
        <v>1</v>
      </c>
      <c r="X122">
        <f t="shared" ca="1" si="15"/>
        <v>50</v>
      </c>
      <c r="Y122">
        <f ca="1">IF(table1[[#This Row],[اليوم]]="الأحد",Y121+1,Y121)</f>
        <v>18</v>
      </c>
      <c r="Z122" s="5" t="str">
        <f t="shared" ca="1" si="16"/>
        <v>1/5/1443</v>
      </c>
      <c r="AA122" s="24">
        <f t="shared" ca="1" si="11"/>
        <v>4</v>
      </c>
      <c r="AB122" s="24" t="str">
        <f ca="1">CONCATENATE(TEXT(table1[[#This Row],[شهر هـ]],"00"),(TEXT(table1[[#This Row],[يوم هـ]],"00")))</f>
        <v>0501</v>
      </c>
      <c r="AC122" s="24" t="str">
        <f ca="1">TEXT(table1[[#This Row],[Tm]],"m")</f>
        <v>12</v>
      </c>
      <c r="AD122" s="24">
        <f ca="1">IF(TODAY()=table1[[#This Row],[Tm]],1,0)</f>
        <v>0</v>
      </c>
      <c r="AE122" s="5"/>
    </row>
    <row r="123" spans="2:31" x14ac:dyDescent="0.2">
      <c r="B123">
        <v>1439</v>
      </c>
      <c r="C123" s="4">
        <v>42999</v>
      </c>
      <c r="D123">
        <v>1</v>
      </c>
      <c r="E123">
        <v>0</v>
      </c>
      <c r="F123">
        <v>1</v>
      </c>
      <c r="G123">
        <v>1</v>
      </c>
      <c r="H123">
        <v>1</v>
      </c>
      <c r="I123">
        <v>0</v>
      </c>
      <c r="J123">
        <v>1</v>
      </c>
      <c r="K123">
        <v>0</v>
      </c>
      <c r="L123">
        <v>1</v>
      </c>
      <c r="M123">
        <v>0</v>
      </c>
      <c r="N123">
        <v>0</v>
      </c>
      <c r="O123">
        <v>1</v>
      </c>
      <c r="P123" t="str">
        <f t="shared" ca="1" si="12"/>
        <v>051802</v>
      </c>
      <c r="Q123">
        <f ca="1">Q122+1</f>
        <v>2</v>
      </c>
      <c r="R123">
        <f ca="1">IF(table1[[#This Row],[يوم هـ]]&gt;0,5,99)</f>
        <v>5</v>
      </c>
      <c r="S123" s="4">
        <f t="shared" ca="1" si="13"/>
        <v>44536</v>
      </c>
      <c r="T123" s="4" t="str">
        <f ca="1">TEXT(table1[[#This Row],[Tm]],"mmmm")</f>
        <v>ديسمبر</v>
      </c>
      <c r="U123" s="4" t="str">
        <f ca="1">IF(TEXT(table1[[#This Row],[Tm]],"d")="1",TEXT(table1[[#This Row],[Tm]],"d -mmmm"),TEXT(table1[[#This Row],[Tm]],"d"))</f>
        <v>6</v>
      </c>
      <c r="V123" t="str">
        <f t="shared" ca="1" si="10"/>
        <v>الإثنين</v>
      </c>
      <c r="W123">
        <f t="shared" ca="1" si="14"/>
        <v>2</v>
      </c>
      <c r="X123">
        <f t="shared" ca="1" si="15"/>
        <v>50</v>
      </c>
      <c r="Y123">
        <f ca="1">IF(table1[[#This Row],[اليوم]]="الأحد",Y122+1,Y122)</f>
        <v>18</v>
      </c>
      <c r="Z123" s="5" t="str">
        <f t="shared" ca="1" si="16"/>
        <v>2/5/1443</v>
      </c>
      <c r="AA123" s="24">
        <f t="shared" ca="1" si="11"/>
        <v>4</v>
      </c>
      <c r="AB123" s="24" t="str">
        <f ca="1">CONCATENATE(TEXT(table1[[#This Row],[شهر هـ]],"00"),(TEXT(table1[[#This Row],[يوم هـ]],"00")))</f>
        <v>0502</v>
      </c>
      <c r="AC123" s="24" t="str">
        <f ca="1">TEXT(table1[[#This Row],[Tm]],"m")</f>
        <v>12</v>
      </c>
      <c r="AD123" s="24">
        <f ca="1">IF(TODAY()=table1[[#This Row],[Tm]],1,0)</f>
        <v>0</v>
      </c>
      <c r="AE123" s="5"/>
    </row>
    <row r="124" spans="2:31" x14ac:dyDescent="0.2">
      <c r="B124">
        <v>1440</v>
      </c>
      <c r="C124" s="4">
        <v>43354</v>
      </c>
      <c r="D124">
        <v>0</v>
      </c>
      <c r="E124">
        <v>1</v>
      </c>
      <c r="F124">
        <v>0</v>
      </c>
      <c r="G124">
        <v>1</v>
      </c>
      <c r="H124">
        <v>1</v>
      </c>
      <c r="I124">
        <v>1</v>
      </c>
      <c r="J124">
        <v>0</v>
      </c>
      <c r="K124">
        <v>1</v>
      </c>
      <c r="L124">
        <v>0</v>
      </c>
      <c r="M124">
        <v>1</v>
      </c>
      <c r="N124">
        <v>0</v>
      </c>
      <c r="O124">
        <v>0</v>
      </c>
      <c r="P124" t="str">
        <f t="shared" ca="1" si="12"/>
        <v>051803</v>
      </c>
      <c r="Q124">
        <f t="shared" ref="Q124:Q151" ca="1" si="18">Q123+1</f>
        <v>3</v>
      </c>
      <c r="R124">
        <f ca="1">IF(table1[[#This Row],[يوم هـ]]&gt;0,5,99)</f>
        <v>5</v>
      </c>
      <c r="S124" s="4">
        <f t="shared" ca="1" si="13"/>
        <v>44537</v>
      </c>
      <c r="T124" s="4" t="str">
        <f ca="1">TEXT(table1[[#This Row],[Tm]],"mmmm")</f>
        <v>ديسمبر</v>
      </c>
      <c r="U124" s="4" t="str">
        <f ca="1">IF(TEXT(table1[[#This Row],[Tm]],"d")="1",TEXT(table1[[#This Row],[Tm]],"d -mmmm"),TEXT(table1[[#This Row],[Tm]],"d"))</f>
        <v>7</v>
      </c>
      <c r="V124" t="str">
        <f t="shared" ca="1" si="10"/>
        <v>الثلاثاء</v>
      </c>
      <c r="W124">
        <f t="shared" ca="1" si="14"/>
        <v>3</v>
      </c>
      <c r="X124">
        <f t="shared" ca="1" si="15"/>
        <v>50</v>
      </c>
      <c r="Y124">
        <f ca="1">IF(table1[[#This Row],[اليوم]]="الأحد",Y123+1,Y123)</f>
        <v>18</v>
      </c>
      <c r="Z124" s="5" t="str">
        <f t="shared" ca="1" si="16"/>
        <v>3/5/1443</v>
      </c>
      <c r="AA124" s="24">
        <f t="shared" ca="1" si="11"/>
        <v>1</v>
      </c>
      <c r="AB124" s="24" t="str">
        <f ca="1">CONCATENATE(TEXT(table1[[#This Row],[شهر هـ]],"00"),(TEXT(table1[[#This Row],[يوم هـ]],"00")))</f>
        <v>0503</v>
      </c>
      <c r="AC124" s="24" t="str">
        <f ca="1">TEXT(table1[[#This Row],[Tm]],"m")</f>
        <v>12</v>
      </c>
      <c r="AD124" s="24">
        <f ca="1">IF(TODAY()=table1[[#This Row],[Tm]],1,0)</f>
        <v>0</v>
      </c>
      <c r="AE124" s="5"/>
    </row>
    <row r="125" spans="2:31" x14ac:dyDescent="0.2">
      <c r="B125">
        <v>1441</v>
      </c>
      <c r="C125" s="4">
        <v>43708</v>
      </c>
      <c r="D125">
        <v>1</v>
      </c>
      <c r="E125">
        <v>0</v>
      </c>
      <c r="F125">
        <v>1</v>
      </c>
      <c r="G125">
        <v>0</v>
      </c>
      <c r="H125">
        <v>1</v>
      </c>
      <c r="I125">
        <v>1</v>
      </c>
      <c r="J125">
        <v>0</v>
      </c>
      <c r="K125">
        <v>1</v>
      </c>
      <c r="L125">
        <v>1</v>
      </c>
      <c r="M125">
        <v>0</v>
      </c>
      <c r="N125">
        <v>1</v>
      </c>
      <c r="O125">
        <v>0</v>
      </c>
      <c r="P125" t="str">
        <f t="shared" ca="1" si="12"/>
        <v>051804</v>
      </c>
      <c r="Q125">
        <f t="shared" ca="1" si="18"/>
        <v>4</v>
      </c>
      <c r="R125">
        <f ca="1">IF(table1[[#This Row],[يوم هـ]]&gt;0,5,99)</f>
        <v>5</v>
      </c>
      <c r="S125" s="4">
        <f t="shared" ca="1" si="13"/>
        <v>44538</v>
      </c>
      <c r="T125" s="4" t="str">
        <f ca="1">TEXT(table1[[#This Row],[Tm]],"mmmm")</f>
        <v>ديسمبر</v>
      </c>
      <c r="U125" s="4" t="str">
        <f ca="1">IF(TEXT(table1[[#This Row],[Tm]],"d")="1",TEXT(table1[[#This Row],[Tm]],"d -mmmm"),TEXT(table1[[#This Row],[Tm]],"d"))</f>
        <v>8</v>
      </c>
      <c r="V125" t="str">
        <f t="shared" ca="1" si="10"/>
        <v>الأربعاء</v>
      </c>
      <c r="W125">
        <f t="shared" ca="1" si="14"/>
        <v>4</v>
      </c>
      <c r="X125">
        <f t="shared" ca="1" si="15"/>
        <v>50</v>
      </c>
      <c r="Y125">
        <f ca="1">IF(table1[[#This Row],[اليوم]]="الأحد",Y124+1,Y124)</f>
        <v>18</v>
      </c>
      <c r="Z125" s="5" t="str">
        <f t="shared" ca="1" si="16"/>
        <v>4/5/1443</v>
      </c>
      <c r="AA125" s="24">
        <f t="shared" ca="1" si="11"/>
        <v>1</v>
      </c>
      <c r="AB125" s="24" t="str">
        <f ca="1">CONCATENATE(TEXT(table1[[#This Row],[شهر هـ]],"00"),(TEXT(table1[[#This Row],[يوم هـ]],"00")))</f>
        <v>0504</v>
      </c>
      <c r="AC125" s="24" t="str">
        <f ca="1">TEXT(table1[[#This Row],[Tm]],"m")</f>
        <v>12</v>
      </c>
      <c r="AD125" s="24">
        <f ca="1">IF(TODAY()=table1[[#This Row],[Tm]],1,0)</f>
        <v>0</v>
      </c>
      <c r="AE125" s="5"/>
    </row>
    <row r="126" spans="2:31" x14ac:dyDescent="0.2">
      <c r="B126">
        <v>1442</v>
      </c>
      <c r="C126" s="4">
        <v>44063</v>
      </c>
      <c r="D126">
        <v>0</v>
      </c>
      <c r="E126">
        <v>1</v>
      </c>
      <c r="F126">
        <v>0</v>
      </c>
      <c r="G126">
        <v>1</v>
      </c>
      <c r="H126">
        <v>0</v>
      </c>
      <c r="I126">
        <v>1</v>
      </c>
      <c r="J126">
        <v>0</v>
      </c>
      <c r="K126">
        <v>1</v>
      </c>
      <c r="L126">
        <v>1</v>
      </c>
      <c r="M126">
        <v>0</v>
      </c>
      <c r="N126">
        <v>1</v>
      </c>
      <c r="O126">
        <v>0</v>
      </c>
      <c r="P126" t="str">
        <f t="shared" ca="1" si="12"/>
        <v>051805</v>
      </c>
      <c r="Q126">
        <f t="shared" ca="1" si="18"/>
        <v>5</v>
      </c>
      <c r="R126">
        <f ca="1">IF(table1[[#This Row],[يوم هـ]]&gt;0,5,99)</f>
        <v>5</v>
      </c>
      <c r="S126" s="4">
        <f t="shared" ca="1" si="13"/>
        <v>44539</v>
      </c>
      <c r="T126" s="4" t="str">
        <f ca="1">TEXT(table1[[#This Row],[Tm]],"mmmm")</f>
        <v>ديسمبر</v>
      </c>
      <c r="U126" s="4" t="str">
        <f ca="1">IF(TEXT(table1[[#This Row],[Tm]],"d")="1",TEXT(table1[[#This Row],[Tm]],"d -mmmm"),TEXT(table1[[#This Row],[Tm]],"d"))</f>
        <v>9</v>
      </c>
      <c r="V126" t="str">
        <f t="shared" ca="1" si="10"/>
        <v>الخميس</v>
      </c>
      <c r="W126">
        <f t="shared" ca="1" si="14"/>
        <v>5</v>
      </c>
      <c r="X126">
        <f t="shared" ca="1" si="15"/>
        <v>50</v>
      </c>
      <c r="Y126">
        <f ca="1">IF(table1[[#This Row],[اليوم]]="الأحد",Y125+1,Y125)</f>
        <v>18</v>
      </c>
      <c r="Z126" s="5" t="str">
        <f t="shared" ca="1" si="16"/>
        <v>5/5/1443</v>
      </c>
      <c r="AA126" s="24">
        <f t="shared" ca="1" si="11"/>
        <v>1</v>
      </c>
      <c r="AB126" s="24" t="str">
        <f ca="1">CONCATENATE(TEXT(table1[[#This Row],[شهر هـ]],"00"),(TEXT(table1[[#This Row],[يوم هـ]],"00")))</f>
        <v>0505</v>
      </c>
      <c r="AC126" s="24" t="str">
        <f ca="1">TEXT(table1[[#This Row],[Tm]],"m")</f>
        <v>12</v>
      </c>
      <c r="AD126" s="24">
        <f ca="1">IF(TODAY()=table1[[#This Row],[Tm]],1,0)</f>
        <v>0</v>
      </c>
      <c r="AE126" s="5"/>
    </row>
    <row r="127" spans="2:31" x14ac:dyDescent="0.2">
      <c r="B127">
        <v>1443</v>
      </c>
      <c r="C127" s="4">
        <v>44417</v>
      </c>
      <c r="D127">
        <v>1</v>
      </c>
      <c r="E127">
        <v>0</v>
      </c>
      <c r="F127">
        <v>1</v>
      </c>
      <c r="G127">
        <v>0</v>
      </c>
      <c r="H127">
        <v>1</v>
      </c>
      <c r="I127">
        <v>0</v>
      </c>
      <c r="J127">
        <v>1</v>
      </c>
      <c r="K127">
        <v>0</v>
      </c>
      <c r="L127">
        <v>1</v>
      </c>
      <c r="M127">
        <v>0</v>
      </c>
      <c r="N127">
        <v>1</v>
      </c>
      <c r="O127">
        <v>1</v>
      </c>
      <c r="P127" t="str">
        <f t="shared" ca="1" si="12"/>
        <v>051806</v>
      </c>
      <c r="Q127">
        <f t="shared" ca="1" si="18"/>
        <v>6</v>
      </c>
      <c r="R127">
        <f ca="1">IF(table1[[#This Row],[يوم هـ]]&gt;0,5,99)</f>
        <v>5</v>
      </c>
      <c r="S127" s="4">
        <f t="shared" ca="1" si="13"/>
        <v>44540</v>
      </c>
      <c r="T127" s="4" t="str">
        <f ca="1">TEXT(table1[[#This Row],[Tm]],"mmmm")</f>
        <v>ديسمبر</v>
      </c>
      <c r="U127" s="4" t="str">
        <f ca="1">IF(TEXT(table1[[#This Row],[Tm]],"d")="1",TEXT(table1[[#This Row],[Tm]],"d -mmmm"),TEXT(table1[[#This Row],[Tm]],"d"))</f>
        <v>10</v>
      </c>
      <c r="V127" t="str">
        <f t="shared" ca="1" si="10"/>
        <v>الجمعة</v>
      </c>
      <c r="W127">
        <f t="shared" ca="1" si="14"/>
        <v>6</v>
      </c>
      <c r="X127">
        <f t="shared" ca="1" si="15"/>
        <v>50</v>
      </c>
      <c r="Y127">
        <f ca="1">IF(table1[[#This Row],[اليوم]]="الأحد",Y126+1,Y126)</f>
        <v>18</v>
      </c>
      <c r="Z127" s="5" t="str">
        <f t="shared" ca="1" si="16"/>
        <v>6/5/1443</v>
      </c>
      <c r="AA127" s="24">
        <f t="shared" ca="1" si="11"/>
        <v>1</v>
      </c>
      <c r="AB127" s="24" t="str">
        <f ca="1">CONCATENATE(TEXT(table1[[#This Row],[شهر هـ]],"00"),(TEXT(table1[[#This Row],[يوم هـ]],"00")))</f>
        <v>0506</v>
      </c>
      <c r="AC127" s="24" t="str">
        <f ca="1">TEXT(table1[[#This Row],[Tm]],"m")</f>
        <v>12</v>
      </c>
      <c r="AD127" s="24">
        <f ca="1">IF(TODAY()=table1[[#This Row],[Tm]],1,0)</f>
        <v>0</v>
      </c>
      <c r="AE127" s="5"/>
    </row>
    <row r="128" spans="2:31" x14ac:dyDescent="0.2">
      <c r="B128">
        <v>1444</v>
      </c>
      <c r="C128" s="4">
        <v>44772</v>
      </c>
      <c r="D128">
        <v>0</v>
      </c>
      <c r="E128">
        <v>1</v>
      </c>
      <c r="F128">
        <v>0</v>
      </c>
      <c r="G128">
        <v>1</v>
      </c>
      <c r="H128">
        <v>1</v>
      </c>
      <c r="I128">
        <v>0</v>
      </c>
      <c r="J128">
        <v>0</v>
      </c>
      <c r="K128">
        <v>1</v>
      </c>
      <c r="L128">
        <v>0</v>
      </c>
      <c r="M128">
        <v>1</v>
      </c>
      <c r="N128">
        <v>0</v>
      </c>
      <c r="O128">
        <v>1</v>
      </c>
      <c r="P128" t="str">
        <f t="shared" ca="1" si="12"/>
        <v>051807</v>
      </c>
      <c r="Q128">
        <f t="shared" ca="1" si="18"/>
        <v>7</v>
      </c>
      <c r="R128">
        <f ca="1">IF(table1[[#This Row],[يوم هـ]]&gt;0,5,99)</f>
        <v>5</v>
      </c>
      <c r="S128" s="4">
        <f t="shared" ca="1" si="13"/>
        <v>44541</v>
      </c>
      <c r="T128" s="4" t="str">
        <f ca="1">TEXT(table1[[#This Row],[Tm]],"mmmm")</f>
        <v>ديسمبر</v>
      </c>
      <c r="U128" s="4" t="str">
        <f ca="1">IF(TEXT(table1[[#This Row],[Tm]],"d")="1",TEXT(table1[[#This Row],[Tm]],"d -mmmm"),TEXT(table1[[#This Row],[Tm]],"d"))</f>
        <v>11</v>
      </c>
      <c r="V128" t="str">
        <f t="shared" ca="1" si="10"/>
        <v>السبت</v>
      </c>
      <c r="W128">
        <f t="shared" ca="1" si="14"/>
        <v>7</v>
      </c>
      <c r="X128">
        <f t="shared" ca="1" si="15"/>
        <v>50</v>
      </c>
      <c r="Y128">
        <f ca="1">IF(table1[[#This Row],[اليوم]]="الأحد",Y127+1,Y127)</f>
        <v>18</v>
      </c>
      <c r="Z128" s="5" t="str">
        <f t="shared" ca="1" si="16"/>
        <v>7/5/1443</v>
      </c>
      <c r="AA128" s="24">
        <f t="shared" ca="1" si="11"/>
        <v>1</v>
      </c>
      <c r="AB128" s="24" t="str">
        <f ca="1">CONCATENATE(TEXT(table1[[#This Row],[شهر هـ]],"00"),(TEXT(table1[[#This Row],[يوم هـ]],"00")))</f>
        <v>0507</v>
      </c>
      <c r="AC128" s="24" t="str">
        <f ca="1">TEXT(table1[[#This Row],[Tm]],"m")</f>
        <v>12</v>
      </c>
      <c r="AD128" s="24">
        <f ca="1">IF(TODAY()=table1[[#This Row],[Tm]],1,0)</f>
        <v>0</v>
      </c>
      <c r="AE128" s="5"/>
    </row>
    <row r="129" spans="2:31" x14ac:dyDescent="0.2">
      <c r="B129">
        <v>1445</v>
      </c>
      <c r="C129" s="4">
        <v>45126</v>
      </c>
      <c r="D129">
        <v>0</v>
      </c>
      <c r="E129">
        <v>1</v>
      </c>
      <c r="F129">
        <v>1</v>
      </c>
      <c r="G129">
        <v>1</v>
      </c>
      <c r="H129">
        <v>0</v>
      </c>
      <c r="I129">
        <v>1</v>
      </c>
      <c r="J129">
        <v>0</v>
      </c>
      <c r="K129">
        <v>0</v>
      </c>
      <c r="L129">
        <v>1</v>
      </c>
      <c r="M129">
        <v>0</v>
      </c>
      <c r="N129">
        <v>0</v>
      </c>
      <c r="O129">
        <v>1</v>
      </c>
      <c r="P129" t="str">
        <f t="shared" ca="1" si="12"/>
        <v>051901</v>
      </c>
      <c r="Q129">
        <f t="shared" ca="1" si="18"/>
        <v>8</v>
      </c>
      <c r="R129">
        <f ca="1">IF(table1[[#This Row],[يوم هـ]]&gt;0,5,99)</f>
        <v>5</v>
      </c>
      <c r="S129" s="4">
        <f t="shared" ca="1" si="13"/>
        <v>44542</v>
      </c>
      <c r="T129" s="4" t="str">
        <f ca="1">TEXT(table1[[#This Row],[Tm]],"mmmm")</f>
        <v>ديسمبر</v>
      </c>
      <c r="U129" s="4" t="str">
        <f ca="1">IF(TEXT(table1[[#This Row],[Tm]],"d")="1",TEXT(table1[[#This Row],[Tm]],"d -mmmm"),TEXT(table1[[#This Row],[Tm]],"d"))</f>
        <v>12</v>
      </c>
      <c r="V129" t="str">
        <f t="shared" ca="1" si="10"/>
        <v>الأحد</v>
      </c>
      <c r="W129">
        <f t="shared" ca="1" si="14"/>
        <v>1</v>
      </c>
      <c r="X129">
        <f t="shared" ca="1" si="15"/>
        <v>51</v>
      </c>
      <c r="Y129">
        <f ca="1">IF(table1[[#This Row],[اليوم]]="الأحد",Y128+1,Y128)</f>
        <v>19</v>
      </c>
      <c r="Z129" s="5" t="str">
        <f t="shared" ca="1" si="16"/>
        <v>8/5/1443</v>
      </c>
      <c r="AA129" s="24">
        <f t="shared" ca="1" si="11"/>
        <v>1</v>
      </c>
      <c r="AB129" s="24" t="str">
        <f ca="1">CONCATENATE(TEXT(table1[[#This Row],[شهر هـ]],"00"),(TEXT(table1[[#This Row],[يوم هـ]],"00")))</f>
        <v>0508</v>
      </c>
      <c r="AC129" s="24" t="str">
        <f ca="1">TEXT(table1[[#This Row],[Tm]],"m")</f>
        <v>12</v>
      </c>
      <c r="AD129" s="24">
        <f ca="1">IF(TODAY()=table1[[#This Row],[Tm]],1,0)</f>
        <v>0</v>
      </c>
      <c r="AE129" s="5"/>
    </row>
    <row r="130" spans="2:31" x14ac:dyDescent="0.2">
      <c r="B130">
        <v>1446</v>
      </c>
      <c r="C130" s="4">
        <v>45480</v>
      </c>
      <c r="D130">
        <v>0</v>
      </c>
      <c r="E130">
        <v>1</v>
      </c>
      <c r="F130">
        <v>1</v>
      </c>
      <c r="G130">
        <v>1</v>
      </c>
      <c r="H130">
        <v>0</v>
      </c>
      <c r="I130">
        <v>1</v>
      </c>
      <c r="J130">
        <v>1</v>
      </c>
      <c r="K130">
        <v>0</v>
      </c>
      <c r="L130">
        <v>0</v>
      </c>
      <c r="M130">
        <v>1</v>
      </c>
      <c r="N130">
        <v>0</v>
      </c>
      <c r="O130">
        <v>0</v>
      </c>
      <c r="P130" t="str">
        <f t="shared" ca="1" si="12"/>
        <v>051902</v>
      </c>
      <c r="Q130">
        <f t="shared" ca="1" si="18"/>
        <v>9</v>
      </c>
      <c r="R130">
        <f ca="1">IF(table1[[#This Row],[يوم هـ]]&gt;0,5,99)</f>
        <v>5</v>
      </c>
      <c r="S130" s="4">
        <f t="shared" ca="1" si="13"/>
        <v>44543</v>
      </c>
      <c r="T130" s="4" t="str">
        <f ca="1">TEXT(table1[[#This Row],[Tm]],"mmmm")</f>
        <v>ديسمبر</v>
      </c>
      <c r="U130" s="4" t="str">
        <f ca="1">IF(TEXT(table1[[#This Row],[Tm]],"d")="1",TEXT(table1[[#This Row],[Tm]],"d -mmmm"),TEXT(table1[[#This Row],[Tm]],"d"))</f>
        <v>13</v>
      </c>
      <c r="V130" t="str">
        <f t="shared" ref="V130:V193" ca="1" si="19">IF(Q130&gt;0,TEXT(S130,"dddd"),"")</f>
        <v>الإثنين</v>
      </c>
      <c r="W130">
        <f t="shared" ca="1" si="14"/>
        <v>2</v>
      </c>
      <c r="X130">
        <f t="shared" ca="1" si="15"/>
        <v>51</v>
      </c>
      <c r="Y130">
        <f ca="1">IF(table1[[#This Row],[اليوم]]="الأحد",Y129+1,Y129)</f>
        <v>19</v>
      </c>
      <c r="Z130" s="5" t="str">
        <f t="shared" ca="1" si="16"/>
        <v>9/5/1443</v>
      </c>
      <c r="AA130" s="24">
        <f t="shared" ref="AA130:AA193" ca="1" si="20">INDEX($AH$14:$AH$18,MATCH(TEXT(S130,"mm/dd"),INDEX(TEXT($AG$14:$AG$18,"mm/dd"),,),1),)</f>
        <v>1</v>
      </c>
      <c r="AB130" s="24" t="str">
        <f ca="1">CONCATENATE(TEXT(table1[[#This Row],[شهر هـ]],"00"),(TEXT(table1[[#This Row],[يوم هـ]],"00")))</f>
        <v>0509</v>
      </c>
      <c r="AC130" s="24" t="str">
        <f ca="1">TEXT(table1[[#This Row],[Tm]],"m")</f>
        <v>12</v>
      </c>
      <c r="AD130" s="24">
        <f ca="1">IF(TODAY()=table1[[#This Row],[Tm]],1,0)</f>
        <v>0</v>
      </c>
      <c r="AE130" s="5"/>
    </row>
    <row r="131" spans="2:31" x14ac:dyDescent="0.2">
      <c r="B131">
        <v>1447</v>
      </c>
      <c r="C131" s="4">
        <v>45834</v>
      </c>
      <c r="D131">
        <v>1</v>
      </c>
      <c r="E131">
        <v>0</v>
      </c>
      <c r="F131">
        <v>1</v>
      </c>
      <c r="G131">
        <v>1</v>
      </c>
      <c r="H131">
        <v>1</v>
      </c>
      <c r="I131">
        <v>0</v>
      </c>
      <c r="J131">
        <v>1</v>
      </c>
      <c r="K131">
        <v>0</v>
      </c>
      <c r="L131">
        <v>1</v>
      </c>
      <c r="M131">
        <v>0</v>
      </c>
      <c r="N131">
        <v>1</v>
      </c>
      <c r="O131">
        <v>0</v>
      </c>
      <c r="P131" t="str">
        <f t="shared" ref="P131:P194" ca="1" si="21">IF(Q131&gt;0,CONCATENATE(TEXT(R131,"00"),TEXT(Y131,"00"),TEXT(W131,"00")),"")</f>
        <v>051903</v>
      </c>
      <c r="Q131">
        <f t="shared" ca="1" si="18"/>
        <v>10</v>
      </c>
      <c r="R131">
        <f ca="1">IF(table1[[#This Row],[يوم هـ]]&gt;0,5,99)</f>
        <v>5</v>
      </c>
      <c r="S131" s="4">
        <f t="shared" ref="S131:S194" ca="1" si="22">EDATE(S130,0)+IF(Q131&gt;0,(1),0)</f>
        <v>44544</v>
      </c>
      <c r="T131" s="4" t="str">
        <f ca="1">TEXT(table1[[#This Row],[Tm]],"mmmm")</f>
        <v>ديسمبر</v>
      </c>
      <c r="U131" s="4" t="str">
        <f ca="1">IF(TEXT(table1[[#This Row],[Tm]],"d")="1",TEXT(table1[[#This Row],[Tm]],"d -mmmm"),TEXT(table1[[#This Row],[Tm]],"d"))</f>
        <v>14</v>
      </c>
      <c r="V131" t="str">
        <f t="shared" ca="1" si="19"/>
        <v>الثلاثاء</v>
      </c>
      <c r="W131">
        <f t="shared" ref="W131:W194" ca="1" si="23">IF(Q131&gt;0,WEEKDAY(S131,17),"")</f>
        <v>3</v>
      </c>
      <c r="X131">
        <f t="shared" ref="X131:X194" ca="1" si="24">WEEKNUM(S131,1)</f>
        <v>51</v>
      </c>
      <c r="Y131">
        <f ca="1">IF(table1[[#This Row],[اليوم]]="الأحد",Y130+1,Y130)</f>
        <v>19</v>
      </c>
      <c r="Z131" s="5" t="str">
        <f t="shared" ref="Z131:Z194" ca="1" si="25">IF(Q131&gt;0,Q131 &amp; "/" &amp; R131 &amp; "/" &amp; $A$2,"")</f>
        <v>10/5/1443</v>
      </c>
      <c r="AA131" s="24">
        <f t="shared" ca="1" si="20"/>
        <v>1</v>
      </c>
      <c r="AB131" s="24" t="str">
        <f ca="1">CONCATENATE(TEXT(table1[[#This Row],[شهر هـ]],"00"),(TEXT(table1[[#This Row],[يوم هـ]],"00")))</f>
        <v>0510</v>
      </c>
      <c r="AC131" s="24" t="str">
        <f ca="1">TEXT(table1[[#This Row],[Tm]],"m")</f>
        <v>12</v>
      </c>
      <c r="AD131" s="24">
        <f ca="1">IF(TODAY()=table1[[#This Row],[Tm]],1,0)</f>
        <v>0</v>
      </c>
      <c r="AE131" s="5"/>
    </row>
    <row r="132" spans="2:31" x14ac:dyDescent="0.2">
      <c r="B132">
        <v>1448</v>
      </c>
      <c r="C132" s="4">
        <v>46189</v>
      </c>
      <c r="D132">
        <v>0</v>
      </c>
      <c r="E132">
        <v>1</v>
      </c>
      <c r="F132">
        <v>0</v>
      </c>
      <c r="G132">
        <v>1</v>
      </c>
      <c r="H132">
        <v>1</v>
      </c>
      <c r="I132">
        <v>0</v>
      </c>
      <c r="J132">
        <v>1</v>
      </c>
      <c r="K132">
        <v>1</v>
      </c>
      <c r="L132">
        <v>0</v>
      </c>
      <c r="M132">
        <v>1</v>
      </c>
      <c r="N132">
        <v>0</v>
      </c>
      <c r="O132">
        <v>1</v>
      </c>
      <c r="P132" t="str">
        <f t="shared" ca="1" si="21"/>
        <v>051904</v>
      </c>
      <c r="Q132">
        <f t="shared" ca="1" si="18"/>
        <v>11</v>
      </c>
      <c r="R132">
        <f ca="1">IF(table1[[#This Row],[يوم هـ]]&gt;0,5,99)</f>
        <v>5</v>
      </c>
      <c r="S132" s="4">
        <f t="shared" ca="1" si="22"/>
        <v>44545</v>
      </c>
      <c r="T132" s="4" t="str">
        <f ca="1">TEXT(table1[[#This Row],[Tm]],"mmmm")</f>
        <v>ديسمبر</v>
      </c>
      <c r="U132" s="4" t="str">
        <f ca="1">IF(TEXT(table1[[#This Row],[Tm]],"d")="1",TEXT(table1[[#This Row],[Tm]],"d -mmmm"),TEXT(table1[[#This Row],[Tm]],"d"))</f>
        <v>15</v>
      </c>
      <c r="V132" t="str">
        <f t="shared" ca="1" si="19"/>
        <v>الأربعاء</v>
      </c>
      <c r="W132">
        <f t="shared" ca="1" si="23"/>
        <v>4</v>
      </c>
      <c r="X132">
        <f t="shared" ca="1" si="24"/>
        <v>51</v>
      </c>
      <c r="Y132">
        <f ca="1">IF(table1[[#This Row],[اليوم]]="الأحد",Y131+1,Y131)</f>
        <v>19</v>
      </c>
      <c r="Z132" s="5" t="str">
        <f t="shared" ca="1" si="25"/>
        <v>11/5/1443</v>
      </c>
      <c r="AA132" s="24">
        <f t="shared" ca="1" si="20"/>
        <v>1</v>
      </c>
      <c r="AB132" s="24" t="str">
        <f ca="1">CONCATENATE(TEXT(table1[[#This Row],[شهر هـ]],"00"),(TEXT(table1[[#This Row],[يوم هـ]],"00")))</f>
        <v>0511</v>
      </c>
      <c r="AC132" s="24" t="str">
        <f ca="1">TEXT(table1[[#This Row],[Tm]],"m")</f>
        <v>12</v>
      </c>
      <c r="AD132" s="24">
        <f ca="1">IF(TODAY()=table1[[#This Row],[Tm]],1,0)</f>
        <v>0</v>
      </c>
      <c r="AE132" s="5"/>
    </row>
    <row r="133" spans="2:31" x14ac:dyDescent="0.2">
      <c r="B133">
        <v>1449</v>
      </c>
      <c r="C133" s="4">
        <v>46544</v>
      </c>
      <c r="D133">
        <v>0</v>
      </c>
      <c r="E133">
        <v>0</v>
      </c>
      <c r="F133">
        <v>1</v>
      </c>
      <c r="G133">
        <v>0</v>
      </c>
      <c r="H133">
        <v>1</v>
      </c>
      <c r="I133">
        <v>0</v>
      </c>
      <c r="J133">
        <v>1</v>
      </c>
      <c r="K133">
        <v>1</v>
      </c>
      <c r="L133">
        <v>0</v>
      </c>
      <c r="M133">
        <v>1</v>
      </c>
      <c r="N133">
        <v>1</v>
      </c>
      <c r="O133">
        <v>0</v>
      </c>
      <c r="P133" t="str">
        <f t="shared" ca="1" si="21"/>
        <v>051905</v>
      </c>
      <c r="Q133">
        <f t="shared" ca="1" si="18"/>
        <v>12</v>
      </c>
      <c r="R133">
        <f ca="1">IF(table1[[#This Row],[يوم هـ]]&gt;0,5,99)</f>
        <v>5</v>
      </c>
      <c r="S133" s="4">
        <f t="shared" ca="1" si="22"/>
        <v>44546</v>
      </c>
      <c r="T133" s="4" t="str">
        <f ca="1">TEXT(table1[[#This Row],[Tm]],"mmmm")</f>
        <v>ديسمبر</v>
      </c>
      <c r="U133" s="4" t="str">
        <f ca="1">IF(TEXT(table1[[#This Row],[Tm]],"d")="1",TEXT(table1[[#This Row],[Tm]],"d -mmmm"),TEXT(table1[[#This Row],[Tm]],"d"))</f>
        <v>16</v>
      </c>
      <c r="V133" t="str">
        <f t="shared" ca="1" si="19"/>
        <v>الخميس</v>
      </c>
      <c r="W133">
        <f t="shared" ca="1" si="23"/>
        <v>5</v>
      </c>
      <c r="X133">
        <f t="shared" ca="1" si="24"/>
        <v>51</v>
      </c>
      <c r="Y133">
        <f ca="1">IF(table1[[#This Row],[اليوم]]="الأحد",Y132+1,Y132)</f>
        <v>19</v>
      </c>
      <c r="Z133" s="5" t="str">
        <f t="shared" ca="1" si="25"/>
        <v>12/5/1443</v>
      </c>
      <c r="AA133" s="24">
        <f t="shared" ca="1" si="20"/>
        <v>1</v>
      </c>
      <c r="AB133" s="24" t="str">
        <f ca="1">CONCATENATE(TEXT(table1[[#This Row],[شهر هـ]],"00"),(TEXT(table1[[#This Row],[يوم هـ]],"00")))</f>
        <v>0512</v>
      </c>
      <c r="AC133" s="24" t="str">
        <f ca="1">TEXT(table1[[#This Row],[Tm]],"m")</f>
        <v>12</v>
      </c>
      <c r="AD133" s="24">
        <f ca="1">IF(TODAY()=table1[[#This Row],[Tm]],1,0)</f>
        <v>0</v>
      </c>
      <c r="AE133" s="5"/>
    </row>
    <row r="134" spans="2:31" x14ac:dyDescent="0.2">
      <c r="B134">
        <v>1450</v>
      </c>
      <c r="C134" s="4">
        <v>46898</v>
      </c>
      <c r="D134">
        <v>1</v>
      </c>
      <c r="E134">
        <v>0</v>
      </c>
      <c r="F134">
        <v>1</v>
      </c>
      <c r="G134">
        <v>0</v>
      </c>
      <c r="H134">
        <v>0</v>
      </c>
      <c r="I134">
        <v>1</v>
      </c>
      <c r="J134">
        <v>0</v>
      </c>
      <c r="K134">
        <v>1</v>
      </c>
      <c r="L134">
        <v>0</v>
      </c>
      <c r="M134">
        <v>1</v>
      </c>
      <c r="N134">
        <v>1</v>
      </c>
      <c r="O134">
        <v>0</v>
      </c>
      <c r="P134" t="str">
        <f t="shared" ca="1" si="21"/>
        <v>051906</v>
      </c>
      <c r="Q134">
        <f t="shared" ca="1" si="18"/>
        <v>13</v>
      </c>
      <c r="R134">
        <f ca="1">IF(table1[[#This Row],[يوم هـ]]&gt;0,5,99)</f>
        <v>5</v>
      </c>
      <c r="S134" s="4">
        <f t="shared" ca="1" si="22"/>
        <v>44547</v>
      </c>
      <c r="T134" s="4" t="str">
        <f ca="1">TEXT(table1[[#This Row],[Tm]],"mmmm")</f>
        <v>ديسمبر</v>
      </c>
      <c r="U134" s="4" t="str">
        <f ca="1">IF(TEXT(table1[[#This Row],[Tm]],"d")="1",TEXT(table1[[#This Row],[Tm]],"d -mmmm"),TEXT(table1[[#This Row],[Tm]],"d"))</f>
        <v>17</v>
      </c>
      <c r="V134" t="str">
        <f t="shared" ca="1" si="19"/>
        <v>الجمعة</v>
      </c>
      <c r="W134">
        <f t="shared" ca="1" si="23"/>
        <v>6</v>
      </c>
      <c r="X134">
        <f t="shared" ca="1" si="24"/>
        <v>51</v>
      </c>
      <c r="Y134">
        <f ca="1">IF(table1[[#This Row],[اليوم]]="الأحد",Y133+1,Y133)</f>
        <v>19</v>
      </c>
      <c r="Z134" s="5" t="str">
        <f t="shared" ca="1" si="25"/>
        <v>13/5/1443</v>
      </c>
      <c r="AA134" s="24">
        <f t="shared" ca="1" si="20"/>
        <v>1</v>
      </c>
      <c r="AB134" s="24" t="str">
        <f ca="1">CONCATENATE(TEXT(table1[[#This Row],[شهر هـ]],"00"),(TEXT(table1[[#This Row],[يوم هـ]],"00")))</f>
        <v>0513</v>
      </c>
      <c r="AC134" s="24" t="str">
        <f ca="1">TEXT(table1[[#This Row],[Tm]],"m")</f>
        <v>12</v>
      </c>
      <c r="AD134" s="24">
        <f ca="1">IF(TODAY()=table1[[#This Row],[Tm]],1,0)</f>
        <v>0</v>
      </c>
      <c r="AE134" s="5"/>
    </row>
    <row r="135" spans="2:31" x14ac:dyDescent="0.2">
      <c r="B135">
        <v>1451</v>
      </c>
      <c r="C135" s="4">
        <v>47252</v>
      </c>
      <c r="D135">
        <v>1</v>
      </c>
      <c r="E135">
        <v>1</v>
      </c>
      <c r="F135">
        <v>0</v>
      </c>
      <c r="G135">
        <v>1</v>
      </c>
      <c r="H135">
        <v>0</v>
      </c>
      <c r="I135">
        <v>0</v>
      </c>
      <c r="J135">
        <v>1</v>
      </c>
      <c r="K135">
        <v>0</v>
      </c>
      <c r="L135">
        <v>1</v>
      </c>
      <c r="M135">
        <v>0</v>
      </c>
      <c r="N135">
        <v>1</v>
      </c>
      <c r="O135">
        <v>1</v>
      </c>
      <c r="P135" t="str">
        <f t="shared" ca="1" si="21"/>
        <v>051907</v>
      </c>
      <c r="Q135">
        <f t="shared" ca="1" si="18"/>
        <v>14</v>
      </c>
      <c r="R135">
        <f ca="1">IF(table1[[#This Row],[يوم هـ]]&gt;0,5,99)</f>
        <v>5</v>
      </c>
      <c r="S135" s="4">
        <f t="shared" ca="1" si="22"/>
        <v>44548</v>
      </c>
      <c r="T135" s="4" t="str">
        <f ca="1">TEXT(table1[[#This Row],[Tm]],"mmmm")</f>
        <v>ديسمبر</v>
      </c>
      <c r="U135" s="4" t="str">
        <f ca="1">IF(TEXT(table1[[#This Row],[Tm]],"d")="1",TEXT(table1[[#This Row],[Tm]],"d -mmmm"),TEXT(table1[[#This Row],[Tm]],"d"))</f>
        <v>18</v>
      </c>
      <c r="V135" t="str">
        <f t="shared" ca="1" si="19"/>
        <v>السبت</v>
      </c>
      <c r="W135">
        <f t="shared" ca="1" si="23"/>
        <v>7</v>
      </c>
      <c r="X135">
        <f t="shared" ca="1" si="24"/>
        <v>51</v>
      </c>
      <c r="Y135">
        <f ca="1">IF(table1[[#This Row],[اليوم]]="الأحد",Y134+1,Y134)</f>
        <v>19</v>
      </c>
      <c r="Z135" s="5" t="str">
        <f t="shared" ca="1" si="25"/>
        <v>14/5/1443</v>
      </c>
      <c r="AA135" s="24">
        <f t="shared" ca="1" si="20"/>
        <v>1</v>
      </c>
      <c r="AB135" s="24" t="str">
        <f ca="1">CONCATENATE(TEXT(table1[[#This Row],[شهر هـ]],"00"),(TEXT(table1[[#This Row],[يوم هـ]],"00")))</f>
        <v>0514</v>
      </c>
      <c r="AC135" s="24" t="str">
        <f ca="1">TEXT(table1[[#This Row],[Tm]],"m")</f>
        <v>12</v>
      </c>
      <c r="AD135" s="24">
        <f ca="1">IF(TODAY()=table1[[#This Row],[Tm]],1,0)</f>
        <v>0</v>
      </c>
      <c r="AE135" s="5"/>
    </row>
    <row r="136" spans="2:31" x14ac:dyDescent="0.2">
      <c r="B136">
        <v>1452</v>
      </c>
      <c r="C136" s="4">
        <v>47607</v>
      </c>
      <c r="D136">
        <v>0</v>
      </c>
      <c r="E136">
        <v>1</v>
      </c>
      <c r="F136">
        <v>1</v>
      </c>
      <c r="G136">
        <v>0</v>
      </c>
      <c r="H136">
        <v>1</v>
      </c>
      <c r="I136">
        <v>0</v>
      </c>
      <c r="J136">
        <v>0</v>
      </c>
      <c r="K136">
        <v>1</v>
      </c>
      <c r="L136">
        <v>0</v>
      </c>
      <c r="M136">
        <v>1</v>
      </c>
      <c r="N136">
        <v>0</v>
      </c>
      <c r="O136">
        <v>1</v>
      </c>
      <c r="P136" t="str">
        <f t="shared" ca="1" si="21"/>
        <v>052001</v>
      </c>
      <c r="Q136">
        <f t="shared" ca="1" si="18"/>
        <v>15</v>
      </c>
      <c r="R136">
        <f ca="1">IF(table1[[#This Row],[يوم هـ]]&gt;0,5,99)</f>
        <v>5</v>
      </c>
      <c r="S136" s="4">
        <f t="shared" ca="1" si="22"/>
        <v>44549</v>
      </c>
      <c r="T136" s="4" t="str">
        <f ca="1">TEXT(table1[[#This Row],[Tm]],"mmmm")</f>
        <v>ديسمبر</v>
      </c>
      <c r="U136" s="4" t="str">
        <f ca="1">IF(TEXT(table1[[#This Row],[Tm]],"d")="1",TEXT(table1[[#This Row],[Tm]],"d -mmmm"),TEXT(table1[[#This Row],[Tm]],"d"))</f>
        <v>19</v>
      </c>
      <c r="V136" t="str">
        <f t="shared" ca="1" si="19"/>
        <v>الأحد</v>
      </c>
      <c r="W136">
        <f t="shared" ca="1" si="23"/>
        <v>1</v>
      </c>
      <c r="X136">
        <f t="shared" ca="1" si="24"/>
        <v>52</v>
      </c>
      <c r="Y136">
        <f ca="1">IF(table1[[#This Row],[اليوم]]="الأحد",Y135+1,Y135)</f>
        <v>20</v>
      </c>
      <c r="Z136" s="5" t="str">
        <f t="shared" ca="1" si="25"/>
        <v>15/5/1443</v>
      </c>
      <c r="AA136" s="24">
        <f t="shared" ca="1" si="20"/>
        <v>1</v>
      </c>
      <c r="AB136" s="24" t="str">
        <f ca="1">CONCATENATE(TEXT(table1[[#This Row],[شهر هـ]],"00"),(TEXT(table1[[#This Row],[يوم هـ]],"00")))</f>
        <v>0515</v>
      </c>
      <c r="AC136" s="24" t="str">
        <f ca="1">TEXT(table1[[#This Row],[Tm]],"m")</f>
        <v>12</v>
      </c>
      <c r="AD136" s="24">
        <f ca="1">IF(TODAY()=table1[[#This Row],[Tm]],1,0)</f>
        <v>0</v>
      </c>
      <c r="AE136" s="5"/>
    </row>
    <row r="137" spans="2:31" x14ac:dyDescent="0.2">
      <c r="B137">
        <v>1453</v>
      </c>
      <c r="C137" s="4">
        <v>47961</v>
      </c>
      <c r="D137">
        <v>0</v>
      </c>
      <c r="E137">
        <v>1</v>
      </c>
      <c r="F137">
        <v>1</v>
      </c>
      <c r="G137">
        <v>1</v>
      </c>
      <c r="H137">
        <v>0</v>
      </c>
      <c r="I137">
        <v>1</v>
      </c>
      <c r="J137">
        <v>0</v>
      </c>
      <c r="K137">
        <v>0</v>
      </c>
      <c r="L137">
        <v>1</v>
      </c>
      <c r="M137">
        <v>0</v>
      </c>
      <c r="N137">
        <v>1</v>
      </c>
      <c r="O137">
        <v>0</v>
      </c>
      <c r="P137" t="str">
        <f t="shared" ca="1" si="21"/>
        <v>052002</v>
      </c>
      <c r="Q137">
        <f t="shared" ca="1" si="18"/>
        <v>16</v>
      </c>
      <c r="R137">
        <f ca="1">IF(table1[[#This Row],[يوم هـ]]&gt;0,5,99)</f>
        <v>5</v>
      </c>
      <c r="S137" s="4">
        <f t="shared" ca="1" si="22"/>
        <v>44550</v>
      </c>
      <c r="T137" s="4" t="str">
        <f ca="1">TEXT(table1[[#This Row],[Tm]],"mmmm")</f>
        <v>ديسمبر</v>
      </c>
      <c r="U137" s="4" t="str">
        <f ca="1">IF(TEXT(table1[[#This Row],[Tm]],"d")="1",TEXT(table1[[#This Row],[Tm]],"d -mmmm"),TEXT(table1[[#This Row],[Tm]],"d"))</f>
        <v>20</v>
      </c>
      <c r="V137" t="str">
        <f t="shared" ca="1" si="19"/>
        <v>الإثنين</v>
      </c>
      <c r="W137">
        <f t="shared" ca="1" si="23"/>
        <v>2</v>
      </c>
      <c r="X137">
        <f t="shared" ca="1" si="24"/>
        <v>52</v>
      </c>
      <c r="Y137">
        <f ca="1">IF(table1[[#This Row],[اليوم]]="الأحد",Y136+1,Y136)</f>
        <v>20</v>
      </c>
      <c r="Z137" s="5" t="str">
        <f t="shared" ca="1" si="25"/>
        <v>16/5/1443</v>
      </c>
      <c r="AA137" s="24">
        <f t="shared" ca="1" si="20"/>
        <v>1</v>
      </c>
      <c r="AB137" s="24" t="str">
        <f ca="1">CONCATENATE(TEXT(table1[[#This Row],[شهر هـ]],"00"),(TEXT(table1[[#This Row],[يوم هـ]],"00")))</f>
        <v>0516</v>
      </c>
      <c r="AC137" s="24" t="str">
        <f ca="1">TEXT(table1[[#This Row],[Tm]],"m")</f>
        <v>12</v>
      </c>
      <c r="AD137" s="24">
        <f ca="1">IF(TODAY()=table1[[#This Row],[Tm]],1,0)</f>
        <v>0</v>
      </c>
      <c r="AE137" s="5"/>
    </row>
    <row r="138" spans="2:31" x14ac:dyDescent="0.2">
      <c r="B138">
        <v>1454</v>
      </c>
      <c r="C138" s="4">
        <v>48315</v>
      </c>
      <c r="D138">
        <v>0</v>
      </c>
      <c r="E138">
        <v>1</v>
      </c>
      <c r="F138">
        <v>1</v>
      </c>
      <c r="G138">
        <v>1</v>
      </c>
      <c r="H138">
        <v>0</v>
      </c>
      <c r="I138">
        <v>1</v>
      </c>
      <c r="J138">
        <v>0</v>
      </c>
      <c r="K138">
        <v>1</v>
      </c>
      <c r="L138">
        <v>0</v>
      </c>
      <c r="M138">
        <v>1</v>
      </c>
      <c r="N138">
        <v>0</v>
      </c>
      <c r="O138">
        <v>1</v>
      </c>
      <c r="P138" t="str">
        <f t="shared" ca="1" si="21"/>
        <v>052003</v>
      </c>
      <c r="Q138">
        <f t="shared" ca="1" si="18"/>
        <v>17</v>
      </c>
      <c r="R138">
        <f ca="1">IF(table1[[#This Row],[يوم هـ]]&gt;0,5,99)</f>
        <v>5</v>
      </c>
      <c r="S138" s="4">
        <f t="shared" ca="1" si="22"/>
        <v>44551</v>
      </c>
      <c r="T138" s="4" t="str">
        <f ca="1">TEXT(table1[[#This Row],[Tm]],"mmmm")</f>
        <v>ديسمبر</v>
      </c>
      <c r="U138" s="4" t="str">
        <f ca="1">IF(TEXT(table1[[#This Row],[Tm]],"d")="1",TEXT(table1[[#This Row],[Tm]],"d -mmmm"),TEXT(table1[[#This Row],[Tm]],"d"))</f>
        <v>21</v>
      </c>
      <c r="V138" t="str">
        <f t="shared" ca="1" si="19"/>
        <v>الثلاثاء</v>
      </c>
      <c r="W138">
        <f t="shared" ca="1" si="23"/>
        <v>3</v>
      </c>
      <c r="X138">
        <f t="shared" ca="1" si="24"/>
        <v>52</v>
      </c>
      <c r="Y138">
        <f ca="1">IF(table1[[#This Row],[اليوم]]="الأحد",Y137+1,Y137)</f>
        <v>20</v>
      </c>
      <c r="Z138" s="5" t="str">
        <f t="shared" ca="1" si="25"/>
        <v>17/5/1443</v>
      </c>
      <c r="AA138" s="24">
        <f t="shared" ca="1" si="20"/>
        <v>1</v>
      </c>
      <c r="AB138" s="24" t="str">
        <f ca="1">CONCATENATE(TEXT(table1[[#This Row],[شهر هـ]],"00"),(TEXT(table1[[#This Row],[يوم هـ]],"00")))</f>
        <v>0517</v>
      </c>
      <c r="AC138" s="24" t="str">
        <f ca="1">TEXT(table1[[#This Row],[Tm]],"m")</f>
        <v>12</v>
      </c>
      <c r="AD138" s="24">
        <f ca="1">IF(TODAY()=table1[[#This Row],[Tm]],1,0)</f>
        <v>0</v>
      </c>
      <c r="AE138" s="5"/>
    </row>
    <row r="139" spans="2:31" x14ac:dyDescent="0.2">
      <c r="B139">
        <v>1455</v>
      </c>
      <c r="C139" s="4">
        <v>48670</v>
      </c>
      <c r="D139">
        <v>0</v>
      </c>
      <c r="E139">
        <v>0</v>
      </c>
      <c r="F139">
        <v>1</v>
      </c>
      <c r="G139">
        <v>1</v>
      </c>
      <c r="H139">
        <v>0</v>
      </c>
      <c r="I139">
        <v>1</v>
      </c>
      <c r="J139">
        <v>0</v>
      </c>
      <c r="K139">
        <v>1</v>
      </c>
      <c r="L139">
        <v>1</v>
      </c>
      <c r="M139">
        <v>0</v>
      </c>
      <c r="N139">
        <v>1</v>
      </c>
      <c r="O139">
        <v>0</v>
      </c>
      <c r="P139" t="str">
        <f t="shared" ca="1" si="21"/>
        <v>052004</v>
      </c>
      <c r="Q139">
        <f t="shared" ca="1" si="18"/>
        <v>18</v>
      </c>
      <c r="R139">
        <f ca="1">IF(table1[[#This Row],[يوم هـ]]&gt;0,5,99)</f>
        <v>5</v>
      </c>
      <c r="S139" s="4">
        <f t="shared" ca="1" si="22"/>
        <v>44552</v>
      </c>
      <c r="T139" s="4" t="str">
        <f ca="1">TEXT(table1[[#This Row],[Tm]],"mmmm")</f>
        <v>ديسمبر</v>
      </c>
      <c r="U139" s="4" t="str">
        <f ca="1">IF(TEXT(table1[[#This Row],[Tm]],"d")="1",TEXT(table1[[#This Row],[Tm]],"d -mmmm"),TEXT(table1[[#This Row],[Tm]],"d"))</f>
        <v>22</v>
      </c>
      <c r="V139" t="str">
        <f t="shared" ca="1" si="19"/>
        <v>الأربعاء</v>
      </c>
      <c r="W139">
        <f t="shared" ca="1" si="23"/>
        <v>4</v>
      </c>
      <c r="X139">
        <f t="shared" ca="1" si="24"/>
        <v>52</v>
      </c>
      <c r="Y139">
        <f ca="1">IF(table1[[#This Row],[اليوم]]="الأحد",Y138+1,Y138)</f>
        <v>20</v>
      </c>
      <c r="Z139" s="5" t="str">
        <f t="shared" ca="1" si="25"/>
        <v>18/5/1443</v>
      </c>
      <c r="AA139" s="24">
        <f t="shared" ca="1" si="20"/>
        <v>1</v>
      </c>
      <c r="AB139" s="24" t="str">
        <f ca="1">CONCATENATE(TEXT(table1[[#This Row],[شهر هـ]],"00"),(TEXT(table1[[#This Row],[يوم هـ]],"00")))</f>
        <v>0518</v>
      </c>
      <c r="AC139" s="24" t="str">
        <f ca="1">TEXT(table1[[#This Row],[Tm]],"m")</f>
        <v>12</v>
      </c>
      <c r="AD139" s="24">
        <f ca="1">IF(TODAY()=table1[[#This Row],[Tm]],1,0)</f>
        <v>0</v>
      </c>
      <c r="AE139" s="5"/>
    </row>
    <row r="140" spans="2:31" x14ac:dyDescent="0.2">
      <c r="B140">
        <v>1456</v>
      </c>
      <c r="C140" s="4">
        <v>49024</v>
      </c>
      <c r="D140">
        <v>1</v>
      </c>
      <c r="E140">
        <v>0</v>
      </c>
      <c r="F140">
        <v>0</v>
      </c>
      <c r="G140">
        <v>1</v>
      </c>
      <c r="H140">
        <v>0</v>
      </c>
      <c r="I140">
        <v>1</v>
      </c>
      <c r="J140">
        <v>0</v>
      </c>
      <c r="K140">
        <v>1</v>
      </c>
      <c r="L140">
        <v>1</v>
      </c>
      <c r="M140">
        <v>1</v>
      </c>
      <c r="N140">
        <v>0</v>
      </c>
      <c r="O140">
        <v>1</v>
      </c>
      <c r="P140" t="str">
        <f t="shared" ca="1" si="21"/>
        <v>052005</v>
      </c>
      <c r="Q140">
        <f t="shared" ca="1" si="18"/>
        <v>19</v>
      </c>
      <c r="R140">
        <f ca="1">IF(table1[[#This Row],[يوم هـ]]&gt;0,5,99)</f>
        <v>5</v>
      </c>
      <c r="S140" s="4">
        <f t="shared" ca="1" si="22"/>
        <v>44553</v>
      </c>
      <c r="T140" s="4" t="str">
        <f ca="1">TEXT(table1[[#This Row],[Tm]],"mmmm")</f>
        <v>ديسمبر</v>
      </c>
      <c r="U140" s="4" t="str">
        <f ca="1">IF(TEXT(table1[[#This Row],[Tm]],"d")="1",TEXT(table1[[#This Row],[Tm]],"d -mmmm"),TEXT(table1[[#This Row],[Tm]],"d"))</f>
        <v>23</v>
      </c>
      <c r="V140" t="str">
        <f t="shared" ca="1" si="19"/>
        <v>الخميس</v>
      </c>
      <c r="W140">
        <f t="shared" ca="1" si="23"/>
        <v>5</v>
      </c>
      <c r="X140">
        <f t="shared" ca="1" si="24"/>
        <v>52</v>
      </c>
      <c r="Y140">
        <f ca="1">IF(table1[[#This Row],[اليوم]]="الأحد",Y139+1,Y139)</f>
        <v>20</v>
      </c>
      <c r="Z140" s="5" t="str">
        <f t="shared" ca="1" si="25"/>
        <v>19/5/1443</v>
      </c>
      <c r="AA140" s="24">
        <f t="shared" ca="1" si="20"/>
        <v>1</v>
      </c>
      <c r="AB140" s="24" t="str">
        <f ca="1">CONCATENATE(TEXT(table1[[#This Row],[شهر هـ]],"00"),(TEXT(table1[[#This Row],[يوم هـ]],"00")))</f>
        <v>0519</v>
      </c>
      <c r="AC140" s="24" t="str">
        <f ca="1">TEXT(table1[[#This Row],[Tm]],"m")</f>
        <v>12</v>
      </c>
      <c r="AD140" s="24">
        <f ca="1">IF(TODAY()=table1[[#This Row],[Tm]],1,0)</f>
        <v>0</v>
      </c>
      <c r="AE140" s="5"/>
    </row>
    <row r="141" spans="2:31" x14ac:dyDescent="0.2">
      <c r="B141">
        <v>1457</v>
      </c>
      <c r="C141" s="4">
        <v>49379</v>
      </c>
      <c r="D141">
        <v>0</v>
      </c>
      <c r="E141">
        <v>1</v>
      </c>
      <c r="F141">
        <v>0</v>
      </c>
      <c r="G141">
        <v>0</v>
      </c>
      <c r="H141">
        <v>1</v>
      </c>
      <c r="I141">
        <v>0</v>
      </c>
      <c r="J141">
        <v>0</v>
      </c>
      <c r="K141">
        <v>1</v>
      </c>
      <c r="L141">
        <v>1</v>
      </c>
      <c r="M141">
        <v>0</v>
      </c>
      <c r="N141">
        <v>1</v>
      </c>
      <c r="O141">
        <v>1</v>
      </c>
      <c r="P141" t="str">
        <f t="shared" ca="1" si="21"/>
        <v>052006</v>
      </c>
      <c r="Q141">
        <f t="shared" ca="1" si="18"/>
        <v>20</v>
      </c>
      <c r="R141">
        <f ca="1">IF(table1[[#This Row],[يوم هـ]]&gt;0,5,99)</f>
        <v>5</v>
      </c>
      <c r="S141" s="4">
        <f t="shared" ca="1" si="22"/>
        <v>44554</v>
      </c>
      <c r="T141" s="4" t="str">
        <f ca="1">TEXT(table1[[#This Row],[Tm]],"mmmm")</f>
        <v>ديسمبر</v>
      </c>
      <c r="U141" s="4" t="str">
        <f ca="1">IF(TEXT(table1[[#This Row],[Tm]],"d")="1",TEXT(table1[[#This Row],[Tm]],"d -mmmm"),TEXT(table1[[#This Row],[Tm]],"d"))</f>
        <v>24</v>
      </c>
      <c r="V141" t="str">
        <f t="shared" ca="1" si="19"/>
        <v>الجمعة</v>
      </c>
      <c r="W141">
        <f t="shared" ca="1" si="23"/>
        <v>6</v>
      </c>
      <c r="X141">
        <f t="shared" ca="1" si="24"/>
        <v>52</v>
      </c>
      <c r="Y141">
        <f ca="1">IF(table1[[#This Row],[اليوم]]="الأحد",Y140+1,Y140)</f>
        <v>20</v>
      </c>
      <c r="Z141" s="5" t="str">
        <f t="shared" ca="1" si="25"/>
        <v>20/5/1443</v>
      </c>
      <c r="AA141" s="24">
        <f t="shared" ca="1" si="20"/>
        <v>1</v>
      </c>
      <c r="AB141" s="24" t="str">
        <f ca="1">CONCATENATE(TEXT(table1[[#This Row],[شهر هـ]],"00"),(TEXT(table1[[#This Row],[يوم هـ]],"00")))</f>
        <v>0520</v>
      </c>
      <c r="AC141" s="24" t="str">
        <f ca="1">TEXT(table1[[#This Row],[Tm]],"m")</f>
        <v>12</v>
      </c>
      <c r="AD141" s="24">
        <f ca="1">IF(TODAY()=table1[[#This Row],[Tm]],1,0)</f>
        <v>0</v>
      </c>
      <c r="AE141" s="5"/>
    </row>
    <row r="142" spans="2:31" x14ac:dyDescent="0.2">
      <c r="B142">
        <v>1458</v>
      </c>
      <c r="C142" s="4">
        <v>49733</v>
      </c>
      <c r="D142">
        <v>1</v>
      </c>
      <c r="E142">
        <v>0</v>
      </c>
      <c r="F142">
        <v>1</v>
      </c>
      <c r="G142">
        <v>0</v>
      </c>
      <c r="H142">
        <v>0</v>
      </c>
      <c r="I142">
        <v>1</v>
      </c>
      <c r="J142">
        <v>0</v>
      </c>
      <c r="K142">
        <v>0</v>
      </c>
      <c r="L142">
        <v>1</v>
      </c>
      <c r="M142">
        <v>1</v>
      </c>
      <c r="N142">
        <v>0</v>
      </c>
      <c r="O142">
        <v>1</v>
      </c>
      <c r="P142" t="str">
        <f t="shared" ca="1" si="21"/>
        <v>052007</v>
      </c>
      <c r="Q142">
        <f t="shared" ca="1" si="18"/>
        <v>21</v>
      </c>
      <c r="R142">
        <f ca="1">IF(table1[[#This Row],[يوم هـ]]&gt;0,5,99)</f>
        <v>5</v>
      </c>
      <c r="S142" s="4">
        <f t="shared" ca="1" si="22"/>
        <v>44555</v>
      </c>
      <c r="T142" s="4" t="str">
        <f ca="1">TEXT(table1[[#This Row],[Tm]],"mmmm")</f>
        <v>ديسمبر</v>
      </c>
      <c r="U142" s="4" t="str">
        <f ca="1">IF(TEXT(table1[[#This Row],[Tm]],"d")="1",TEXT(table1[[#This Row],[Tm]],"d -mmmm"),TEXT(table1[[#This Row],[Tm]],"d"))</f>
        <v>25</v>
      </c>
      <c r="V142" t="str">
        <f t="shared" ca="1" si="19"/>
        <v>السبت</v>
      </c>
      <c r="W142">
        <f t="shared" ca="1" si="23"/>
        <v>7</v>
      </c>
      <c r="X142">
        <f t="shared" ca="1" si="24"/>
        <v>52</v>
      </c>
      <c r="Y142">
        <f ca="1">IF(table1[[#This Row],[اليوم]]="الأحد",Y141+1,Y141)</f>
        <v>20</v>
      </c>
      <c r="Z142" s="5" t="str">
        <f t="shared" ca="1" si="25"/>
        <v>21/5/1443</v>
      </c>
      <c r="AA142" s="24">
        <f t="shared" ca="1" si="20"/>
        <v>1</v>
      </c>
      <c r="AB142" s="24" t="str">
        <f ca="1">CONCATENATE(TEXT(table1[[#This Row],[شهر هـ]],"00"),(TEXT(table1[[#This Row],[يوم هـ]],"00")))</f>
        <v>0521</v>
      </c>
      <c r="AC142" s="24" t="str">
        <f ca="1">TEXT(table1[[#This Row],[Tm]],"m")</f>
        <v>12</v>
      </c>
      <c r="AD142" s="24">
        <f ca="1">IF(TODAY()=table1[[#This Row],[Tm]],1,0)</f>
        <v>0</v>
      </c>
      <c r="AE142" s="5"/>
    </row>
    <row r="143" spans="2:31" x14ac:dyDescent="0.2">
      <c r="B143">
        <v>1459</v>
      </c>
      <c r="C143" s="4">
        <v>50087</v>
      </c>
      <c r="D143">
        <v>1</v>
      </c>
      <c r="E143">
        <v>1</v>
      </c>
      <c r="F143">
        <v>0</v>
      </c>
      <c r="G143">
        <v>1</v>
      </c>
      <c r="H143">
        <v>0</v>
      </c>
      <c r="I143">
        <v>0</v>
      </c>
      <c r="J143">
        <v>1</v>
      </c>
      <c r="K143">
        <v>0</v>
      </c>
      <c r="L143">
        <v>0</v>
      </c>
      <c r="M143">
        <v>1</v>
      </c>
      <c r="N143">
        <v>1</v>
      </c>
      <c r="O143">
        <v>0</v>
      </c>
      <c r="P143" t="str">
        <f t="shared" ca="1" si="21"/>
        <v>052101</v>
      </c>
      <c r="Q143">
        <f t="shared" ca="1" si="18"/>
        <v>22</v>
      </c>
      <c r="R143">
        <f ca="1">IF(table1[[#This Row],[يوم هـ]]&gt;0,5,99)</f>
        <v>5</v>
      </c>
      <c r="S143" s="4">
        <f t="shared" ca="1" si="22"/>
        <v>44556</v>
      </c>
      <c r="T143" s="4" t="str">
        <f ca="1">TEXT(table1[[#This Row],[Tm]],"mmmm")</f>
        <v>ديسمبر</v>
      </c>
      <c r="U143" s="4" t="str">
        <f ca="1">IF(TEXT(table1[[#This Row],[Tm]],"d")="1",TEXT(table1[[#This Row],[Tm]],"d -mmmm"),TEXT(table1[[#This Row],[Tm]],"d"))</f>
        <v>26</v>
      </c>
      <c r="V143" t="str">
        <f t="shared" ca="1" si="19"/>
        <v>الأحد</v>
      </c>
      <c r="W143">
        <f t="shared" ca="1" si="23"/>
        <v>1</v>
      </c>
      <c r="X143">
        <f t="shared" ca="1" si="24"/>
        <v>53</v>
      </c>
      <c r="Y143">
        <f ca="1">IF(table1[[#This Row],[اليوم]]="الأحد",Y142+1,Y142)</f>
        <v>21</v>
      </c>
      <c r="Z143" s="5" t="str">
        <f t="shared" ca="1" si="25"/>
        <v>22/5/1443</v>
      </c>
      <c r="AA143" s="24">
        <f t="shared" ca="1" si="20"/>
        <v>1</v>
      </c>
      <c r="AB143" s="24" t="str">
        <f ca="1">CONCATENATE(TEXT(table1[[#This Row],[شهر هـ]],"00"),(TEXT(table1[[#This Row],[يوم هـ]],"00")))</f>
        <v>0522</v>
      </c>
      <c r="AC143" s="24" t="str">
        <f ca="1">TEXT(table1[[#This Row],[Tm]],"m")</f>
        <v>12</v>
      </c>
      <c r="AD143" s="24">
        <f ca="1">IF(TODAY()=table1[[#This Row],[Tm]],1,0)</f>
        <v>0</v>
      </c>
      <c r="AE143" s="5"/>
    </row>
    <row r="144" spans="2:31" x14ac:dyDescent="0.2">
      <c r="B144">
        <v>1460</v>
      </c>
      <c r="C144" s="4">
        <v>50441</v>
      </c>
      <c r="D144">
        <v>1</v>
      </c>
      <c r="E144">
        <v>1</v>
      </c>
      <c r="F144">
        <v>0</v>
      </c>
      <c r="G144">
        <v>1</v>
      </c>
      <c r="H144">
        <v>0</v>
      </c>
      <c r="I144">
        <v>1</v>
      </c>
      <c r="J144">
        <v>0</v>
      </c>
      <c r="K144">
        <v>1</v>
      </c>
      <c r="L144">
        <v>0</v>
      </c>
      <c r="M144">
        <v>0</v>
      </c>
      <c r="N144">
        <v>1</v>
      </c>
      <c r="O144">
        <v>1</v>
      </c>
      <c r="P144" t="str">
        <f t="shared" ca="1" si="21"/>
        <v>052102</v>
      </c>
      <c r="Q144">
        <f t="shared" ca="1" si="18"/>
        <v>23</v>
      </c>
      <c r="R144">
        <f ca="1">IF(table1[[#This Row],[يوم هـ]]&gt;0,5,99)</f>
        <v>5</v>
      </c>
      <c r="S144" s="4">
        <f t="shared" ca="1" si="22"/>
        <v>44557</v>
      </c>
      <c r="T144" s="4" t="str">
        <f ca="1">TEXT(table1[[#This Row],[Tm]],"mmmm")</f>
        <v>ديسمبر</v>
      </c>
      <c r="U144" s="4" t="str">
        <f ca="1">IF(TEXT(table1[[#This Row],[Tm]],"d")="1",TEXT(table1[[#This Row],[Tm]],"d -mmmm"),TEXT(table1[[#This Row],[Tm]],"d"))</f>
        <v>27</v>
      </c>
      <c r="V144" t="str">
        <f t="shared" ca="1" si="19"/>
        <v>الإثنين</v>
      </c>
      <c r="W144">
        <f t="shared" ca="1" si="23"/>
        <v>2</v>
      </c>
      <c r="X144">
        <f t="shared" ca="1" si="24"/>
        <v>53</v>
      </c>
      <c r="Y144">
        <f ca="1">IF(table1[[#This Row],[اليوم]]="الأحد",Y143+1,Y143)</f>
        <v>21</v>
      </c>
      <c r="Z144" s="5" t="str">
        <f t="shared" ca="1" si="25"/>
        <v>23/5/1443</v>
      </c>
      <c r="AA144" s="24">
        <f t="shared" ca="1" si="20"/>
        <v>1</v>
      </c>
      <c r="AB144" s="24" t="str">
        <f ca="1">CONCATENATE(TEXT(table1[[#This Row],[شهر هـ]],"00"),(TEXT(table1[[#This Row],[يوم هـ]],"00")))</f>
        <v>0523</v>
      </c>
      <c r="AC144" s="24" t="str">
        <f ca="1">TEXT(table1[[#This Row],[Tm]],"m")</f>
        <v>12</v>
      </c>
      <c r="AD144" s="24">
        <f ca="1">IF(TODAY()=table1[[#This Row],[Tm]],1,0)</f>
        <v>0</v>
      </c>
      <c r="AE144" s="5"/>
    </row>
    <row r="145" spans="2:31" x14ac:dyDescent="0.2">
      <c r="B145">
        <v>1461</v>
      </c>
      <c r="C145" s="4">
        <v>50796</v>
      </c>
      <c r="D145">
        <v>0</v>
      </c>
      <c r="E145">
        <v>1</v>
      </c>
      <c r="F145">
        <v>0</v>
      </c>
      <c r="G145">
        <v>1</v>
      </c>
      <c r="H145">
        <v>1</v>
      </c>
      <c r="I145">
        <v>0</v>
      </c>
      <c r="J145">
        <v>1</v>
      </c>
      <c r="K145">
        <v>0</v>
      </c>
      <c r="L145">
        <v>1</v>
      </c>
      <c r="M145">
        <v>0</v>
      </c>
      <c r="N145">
        <v>1</v>
      </c>
      <c r="O145">
        <v>0</v>
      </c>
      <c r="P145" t="str">
        <f t="shared" ca="1" si="21"/>
        <v>052103</v>
      </c>
      <c r="Q145">
        <f t="shared" ca="1" si="18"/>
        <v>24</v>
      </c>
      <c r="R145">
        <f ca="1">IF(table1[[#This Row],[يوم هـ]]&gt;0,5,99)</f>
        <v>5</v>
      </c>
      <c r="S145" s="4">
        <f t="shared" ca="1" si="22"/>
        <v>44558</v>
      </c>
      <c r="T145" s="4" t="str">
        <f ca="1">TEXT(table1[[#This Row],[Tm]],"mmmm")</f>
        <v>ديسمبر</v>
      </c>
      <c r="U145" s="4" t="str">
        <f ca="1">IF(TEXT(table1[[#This Row],[Tm]],"d")="1",TEXT(table1[[#This Row],[Tm]],"d -mmmm"),TEXT(table1[[#This Row],[Tm]],"d"))</f>
        <v>28</v>
      </c>
      <c r="V145" t="str">
        <f t="shared" ca="1" si="19"/>
        <v>الثلاثاء</v>
      </c>
      <c r="W145">
        <f t="shared" ca="1" si="23"/>
        <v>3</v>
      </c>
      <c r="X145">
        <f t="shared" ca="1" si="24"/>
        <v>53</v>
      </c>
      <c r="Y145">
        <f ca="1">IF(table1[[#This Row],[اليوم]]="الأحد",Y144+1,Y144)</f>
        <v>21</v>
      </c>
      <c r="Z145" s="5" t="str">
        <f t="shared" ca="1" si="25"/>
        <v>24/5/1443</v>
      </c>
      <c r="AA145" s="24">
        <f t="shared" ca="1" si="20"/>
        <v>1</v>
      </c>
      <c r="AB145" s="24" t="str">
        <f ca="1">CONCATENATE(TEXT(table1[[#This Row],[شهر هـ]],"00"),(TEXT(table1[[#This Row],[يوم هـ]],"00")))</f>
        <v>0524</v>
      </c>
      <c r="AC145" s="24" t="str">
        <f ca="1">TEXT(table1[[#This Row],[Tm]],"m")</f>
        <v>12</v>
      </c>
      <c r="AD145" s="24">
        <f ca="1">IF(TODAY()=table1[[#This Row],[Tm]],1,0)</f>
        <v>0</v>
      </c>
      <c r="AE145" s="5"/>
    </row>
    <row r="146" spans="2:31" x14ac:dyDescent="0.2">
      <c r="B146">
        <v>1462</v>
      </c>
      <c r="C146" s="4">
        <v>51150</v>
      </c>
      <c r="D146">
        <v>1</v>
      </c>
      <c r="E146">
        <v>0</v>
      </c>
      <c r="F146">
        <v>1</v>
      </c>
      <c r="G146">
        <v>0</v>
      </c>
      <c r="H146">
        <v>1</v>
      </c>
      <c r="I146">
        <v>0</v>
      </c>
      <c r="J146">
        <v>1</v>
      </c>
      <c r="K146">
        <v>0</v>
      </c>
      <c r="L146">
        <v>1</v>
      </c>
      <c r="M146">
        <v>1</v>
      </c>
      <c r="N146">
        <v>0</v>
      </c>
      <c r="O146">
        <v>1</v>
      </c>
      <c r="P146" t="str">
        <f t="shared" ca="1" si="21"/>
        <v>052104</v>
      </c>
      <c r="Q146">
        <f t="shared" ca="1" si="18"/>
        <v>25</v>
      </c>
      <c r="R146">
        <f ca="1">IF(table1[[#This Row],[يوم هـ]]&gt;0,5,99)</f>
        <v>5</v>
      </c>
      <c r="S146" s="4">
        <f t="shared" ca="1" si="22"/>
        <v>44559</v>
      </c>
      <c r="T146" s="4" t="str">
        <f ca="1">TEXT(table1[[#This Row],[Tm]],"mmmm")</f>
        <v>ديسمبر</v>
      </c>
      <c r="U146" s="4" t="str">
        <f ca="1">IF(TEXT(table1[[#This Row],[Tm]],"d")="1",TEXT(table1[[#This Row],[Tm]],"d -mmmm"),TEXT(table1[[#This Row],[Tm]],"d"))</f>
        <v>29</v>
      </c>
      <c r="V146" t="str">
        <f t="shared" ca="1" si="19"/>
        <v>الأربعاء</v>
      </c>
      <c r="W146">
        <f t="shared" ca="1" si="23"/>
        <v>4</v>
      </c>
      <c r="X146">
        <f t="shared" ca="1" si="24"/>
        <v>53</v>
      </c>
      <c r="Y146">
        <f ca="1">IF(table1[[#This Row],[اليوم]]="الأحد",Y145+1,Y145)</f>
        <v>21</v>
      </c>
      <c r="Z146" s="5" t="str">
        <f t="shared" ca="1" si="25"/>
        <v>25/5/1443</v>
      </c>
      <c r="AA146" s="24">
        <f t="shared" ca="1" si="20"/>
        <v>1</v>
      </c>
      <c r="AB146" s="24" t="str">
        <f ca="1">CONCATENATE(TEXT(table1[[#This Row],[شهر هـ]],"00"),(TEXT(table1[[#This Row],[يوم هـ]],"00")))</f>
        <v>0525</v>
      </c>
      <c r="AC146" s="24" t="str">
        <f ca="1">TEXT(table1[[#This Row],[Tm]],"m")</f>
        <v>12</v>
      </c>
      <c r="AD146" s="24">
        <f ca="1">IF(TODAY()=table1[[#This Row],[Tm]],1,0)</f>
        <v>0</v>
      </c>
      <c r="AE146" s="5"/>
    </row>
    <row r="147" spans="2:31" x14ac:dyDescent="0.2">
      <c r="B147">
        <v>1463</v>
      </c>
      <c r="C147" s="4">
        <v>51505</v>
      </c>
      <c r="D147">
        <v>0</v>
      </c>
      <c r="E147">
        <v>1</v>
      </c>
      <c r="F147">
        <v>0</v>
      </c>
      <c r="G147">
        <v>0</v>
      </c>
      <c r="H147">
        <v>1</v>
      </c>
      <c r="I147">
        <v>0</v>
      </c>
      <c r="J147">
        <v>1</v>
      </c>
      <c r="K147">
        <v>1</v>
      </c>
      <c r="L147">
        <v>0</v>
      </c>
      <c r="M147">
        <v>1</v>
      </c>
      <c r="N147">
        <v>1</v>
      </c>
      <c r="O147">
        <v>0</v>
      </c>
      <c r="P147" t="str">
        <f t="shared" ca="1" si="21"/>
        <v>052105</v>
      </c>
      <c r="Q147">
        <f t="shared" ca="1" si="18"/>
        <v>26</v>
      </c>
      <c r="R147">
        <f ca="1">IF(table1[[#This Row],[يوم هـ]]&gt;0,5,99)</f>
        <v>5</v>
      </c>
      <c r="S147" s="4">
        <f t="shared" ca="1" si="22"/>
        <v>44560</v>
      </c>
      <c r="T147" s="4" t="str">
        <f ca="1">TEXT(table1[[#This Row],[Tm]],"mmmm")</f>
        <v>ديسمبر</v>
      </c>
      <c r="U147" s="4" t="str">
        <f ca="1">IF(TEXT(table1[[#This Row],[Tm]],"d")="1",TEXT(table1[[#This Row],[Tm]],"d -mmmm"),TEXT(table1[[#This Row],[Tm]],"d"))</f>
        <v>30</v>
      </c>
      <c r="V147" t="str">
        <f t="shared" ca="1" si="19"/>
        <v>الخميس</v>
      </c>
      <c r="W147">
        <f t="shared" ca="1" si="23"/>
        <v>5</v>
      </c>
      <c r="X147">
        <f t="shared" ca="1" si="24"/>
        <v>53</v>
      </c>
      <c r="Y147">
        <f ca="1">IF(table1[[#This Row],[اليوم]]="الأحد",Y146+1,Y146)</f>
        <v>21</v>
      </c>
      <c r="Z147" s="5" t="str">
        <f t="shared" ca="1" si="25"/>
        <v>26/5/1443</v>
      </c>
      <c r="AA147" s="24">
        <f t="shared" ca="1" si="20"/>
        <v>1</v>
      </c>
      <c r="AB147" s="24" t="str">
        <f ca="1">CONCATENATE(TEXT(table1[[#This Row],[شهر هـ]],"00"),(TEXT(table1[[#This Row],[يوم هـ]],"00")))</f>
        <v>0526</v>
      </c>
      <c r="AC147" s="24" t="str">
        <f ca="1">TEXT(table1[[#This Row],[Tm]],"m")</f>
        <v>12</v>
      </c>
      <c r="AD147" s="24">
        <f ca="1">IF(TODAY()=table1[[#This Row],[Tm]],1,0)</f>
        <v>0</v>
      </c>
      <c r="AE147" s="5"/>
    </row>
    <row r="148" spans="2:31" x14ac:dyDescent="0.2">
      <c r="B148">
        <v>1464</v>
      </c>
      <c r="C148" s="4">
        <v>51859</v>
      </c>
      <c r="D148">
        <v>1</v>
      </c>
      <c r="E148">
        <v>0</v>
      </c>
      <c r="F148">
        <v>1</v>
      </c>
      <c r="G148">
        <v>0</v>
      </c>
      <c r="H148">
        <v>0</v>
      </c>
      <c r="I148">
        <v>1</v>
      </c>
      <c r="J148">
        <v>0</v>
      </c>
      <c r="K148">
        <v>1</v>
      </c>
      <c r="L148">
        <v>0</v>
      </c>
      <c r="M148">
        <v>1</v>
      </c>
      <c r="N148">
        <v>1</v>
      </c>
      <c r="O148">
        <v>1</v>
      </c>
      <c r="P148" t="str">
        <f t="shared" ca="1" si="21"/>
        <v>052106</v>
      </c>
      <c r="Q148">
        <f t="shared" ca="1" si="18"/>
        <v>27</v>
      </c>
      <c r="R148">
        <f ca="1">IF(table1[[#This Row],[يوم هـ]]&gt;0,5,99)</f>
        <v>5</v>
      </c>
      <c r="S148" s="4">
        <f t="shared" ca="1" si="22"/>
        <v>44561</v>
      </c>
      <c r="T148" s="4" t="str">
        <f ca="1">TEXT(table1[[#This Row],[Tm]],"mmmm")</f>
        <v>ديسمبر</v>
      </c>
      <c r="U148" s="4" t="str">
        <f ca="1">IF(TEXT(table1[[#This Row],[Tm]],"d")="1",TEXT(table1[[#This Row],[Tm]],"d -mmmm"),TEXT(table1[[#This Row],[Tm]],"d"))</f>
        <v>31</v>
      </c>
      <c r="V148" t="str">
        <f t="shared" ca="1" si="19"/>
        <v>الجمعة</v>
      </c>
      <c r="W148">
        <f t="shared" ca="1" si="23"/>
        <v>6</v>
      </c>
      <c r="X148">
        <f t="shared" ca="1" si="24"/>
        <v>53</v>
      </c>
      <c r="Y148">
        <f ca="1">IF(table1[[#This Row],[اليوم]]="الأحد",Y147+1,Y147)</f>
        <v>21</v>
      </c>
      <c r="Z148" s="5" t="str">
        <f t="shared" ca="1" si="25"/>
        <v>27/5/1443</v>
      </c>
      <c r="AA148" s="24">
        <f t="shared" ca="1" si="20"/>
        <v>1</v>
      </c>
      <c r="AB148" s="24" t="str">
        <f ca="1">CONCATENATE(TEXT(table1[[#This Row],[شهر هـ]],"00"),(TEXT(table1[[#This Row],[يوم هـ]],"00")))</f>
        <v>0527</v>
      </c>
      <c r="AC148" s="24" t="str">
        <f ca="1">TEXT(table1[[#This Row],[Tm]],"m")</f>
        <v>12</v>
      </c>
      <c r="AD148" s="24">
        <f ca="1">IF(TODAY()=table1[[#This Row],[Tm]],1,0)</f>
        <v>0</v>
      </c>
      <c r="AE148" s="5"/>
    </row>
    <row r="149" spans="2:31" x14ac:dyDescent="0.2">
      <c r="B149">
        <v>1465</v>
      </c>
      <c r="C149" s="4">
        <v>52214</v>
      </c>
      <c r="D149">
        <v>0</v>
      </c>
      <c r="E149">
        <v>1</v>
      </c>
      <c r="F149">
        <v>0</v>
      </c>
      <c r="G149">
        <v>1</v>
      </c>
      <c r="H149">
        <v>0</v>
      </c>
      <c r="I149">
        <v>0</v>
      </c>
      <c r="J149">
        <v>1</v>
      </c>
      <c r="K149">
        <v>0</v>
      </c>
      <c r="L149">
        <v>0</v>
      </c>
      <c r="M149">
        <v>1</v>
      </c>
      <c r="N149">
        <v>1</v>
      </c>
      <c r="O149">
        <v>1</v>
      </c>
      <c r="P149" t="str">
        <f t="shared" ca="1" si="21"/>
        <v>052107</v>
      </c>
      <c r="Q149">
        <f t="shared" ca="1" si="18"/>
        <v>28</v>
      </c>
      <c r="R149">
        <f ca="1">IF(table1[[#This Row],[يوم هـ]]&gt;0,5,99)</f>
        <v>5</v>
      </c>
      <c r="S149" s="4">
        <f t="shared" ca="1" si="22"/>
        <v>44562</v>
      </c>
      <c r="T149" s="4" t="str">
        <f ca="1">TEXT(table1[[#This Row],[Tm]],"mmmm")</f>
        <v>يناير</v>
      </c>
      <c r="U149" s="4" t="str">
        <f ca="1">IF(TEXT(table1[[#This Row],[Tm]],"d")="1",TEXT(table1[[#This Row],[Tm]],"d -mmmm"),TEXT(table1[[#This Row],[Tm]],"d"))</f>
        <v>1 -يناير</v>
      </c>
      <c r="V149" t="str">
        <f t="shared" ca="1" si="19"/>
        <v>السبت</v>
      </c>
      <c r="W149">
        <f t="shared" ca="1" si="23"/>
        <v>7</v>
      </c>
      <c r="X149">
        <f t="shared" ca="1" si="24"/>
        <v>1</v>
      </c>
      <c r="Y149">
        <f ca="1">IF(table1[[#This Row],[اليوم]]="الأحد",Y148+1,Y148)</f>
        <v>21</v>
      </c>
      <c r="Z149" s="5" t="str">
        <f t="shared" ca="1" si="25"/>
        <v>28/5/1443</v>
      </c>
      <c r="AA149" s="24">
        <f t="shared" ca="1" si="20"/>
        <v>1</v>
      </c>
      <c r="AB149" s="24" t="str">
        <f ca="1">CONCATENATE(TEXT(table1[[#This Row],[شهر هـ]],"00"),(TEXT(table1[[#This Row],[يوم هـ]],"00")))</f>
        <v>0528</v>
      </c>
      <c r="AC149" s="24" t="str">
        <f ca="1">TEXT(table1[[#This Row],[Tm]],"m")</f>
        <v>1</v>
      </c>
      <c r="AD149" s="24">
        <f ca="1">IF(TODAY()=table1[[#This Row],[Tm]],1,0)</f>
        <v>0</v>
      </c>
      <c r="AE149" s="5"/>
    </row>
    <row r="150" spans="2:31" x14ac:dyDescent="0.2">
      <c r="B150">
        <v>1466</v>
      </c>
      <c r="C150" s="4">
        <v>52568</v>
      </c>
      <c r="D150">
        <v>1</v>
      </c>
      <c r="E150">
        <v>0</v>
      </c>
      <c r="F150">
        <v>1</v>
      </c>
      <c r="G150">
        <v>0</v>
      </c>
      <c r="H150">
        <v>1</v>
      </c>
      <c r="I150">
        <v>0</v>
      </c>
      <c r="J150">
        <v>0</v>
      </c>
      <c r="K150">
        <v>1</v>
      </c>
      <c r="L150">
        <v>0</v>
      </c>
      <c r="M150">
        <v>1</v>
      </c>
      <c r="N150">
        <v>0</v>
      </c>
      <c r="O150">
        <v>1</v>
      </c>
      <c r="P150" t="str">
        <f t="shared" ca="1" si="21"/>
        <v>052201</v>
      </c>
      <c r="Q150">
        <f t="shared" ca="1" si="18"/>
        <v>29</v>
      </c>
      <c r="R150">
        <f ca="1">IF(table1[[#This Row],[يوم هـ]]&gt;0,5,99)</f>
        <v>5</v>
      </c>
      <c r="S150" s="4">
        <f t="shared" ca="1" si="22"/>
        <v>44563</v>
      </c>
      <c r="T150" s="4" t="str">
        <f ca="1">TEXT(table1[[#This Row],[Tm]],"mmmm")</f>
        <v>يناير</v>
      </c>
      <c r="U150" s="4" t="str">
        <f ca="1">IF(TEXT(table1[[#This Row],[Tm]],"d")="1",TEXT(table1[[#This Row],[Tm]],"d -mmmm"),TEXT(table1[[#This Row],[Tm]],"d"))</f>
        <v>2</v>
      </c>
      <c r="V150" t="str">
        <f t="shared" ca="1" si="19"/>
        <v>الأحد</v>
      </c>
      <c r="W150">
        <f t="shared" ca="1" si="23"/>
        <v>1</v>
      </c>
      <c r="X150">
        <f t="shared" ca="1" si="24"/>
        <v>2</v>
      </c>
      <c r="Y150">
        <f ca="1">IF(table1[[#This Row],[اليوم]]="الأحد",Y149+1,Y149)</f>
        <v>22</v>
      </c>
      <c r="Z150" s="5" t="str">
        <f t="shared" ca="1" si="25"/>
        <v>29/5/1443</v>
      </c>
      <c r="AA150" s="24">
        <f t="shared" ca="1" si="20"/>
        <v>1</v>
      </c>
      <c r="AB150" s="24" t="str">
        <f ca="1">CONCATENATE(TEXT(table1[[#This Row],[شهر هـ]],"00"),(TEXT(table1[[#This Row],[يوم هـ]],"00")))</f>
        <v>0529</v>
      </c>
      <c r="AC150" s="24" t="str">
        <f ca="1">TEXT(table1[[#This Row],[Tm]],"m")</f>
        <v>1</v>
      </c>
      <c r="AD150" s="24">
        <f ca="1">IF(TODAY()=table1[[#This Row],[Tm]],1,0)</f>
        <v>0</v>
      </c>
      <c r="AE150" s="5"/>
    </row>
    <row r="151" spans="2:31" x14ac:dyDescent="0.2">
      <c r="B151">
        <v>1467</v>
      </c>
      <c r="C151" s="4">
        <v>52922</v>
      </c>
      <c r="D151">
        <v>1</v>
      </c>
      <c r="E151">
        <v>0</v>
      </c>
      <c r="F151">
        <v>1</v>
      </c>
      <c r="G151">
        <v>1</v>
      </c>
      <c r="H151">
        <v>0</v>
      </c>
      <c r="I151">
        <v>1</v>
      </c>
      <c r="J151">
        <v>0</v>
      </c>
      <c r="K151">
        <v>0</v>
      </c>
      <c r="L151">
        <v>1</v>
      </c>
      <c r="M151">
        <v>0</v>
      </c>
      <c r="N151">
        <v>1</v>
      </c>
      <c r="O151">
        <v>0</v>
      </c>
      <c r="P151" t="str">
        <f t="shared" ca="1" si="21"/>
        <v>052202</v>
      </c>
      <c r="Q151">
        <f t="shared" ca="1" si="18"/>
        <v>30</v>
      </c>
      <c r="R151">
        <f ca="1">IF(table1[[#This Row],[يوم هـ]]&gt;0,5,99)</f>
        <v>5</v>
      </c>
      <c r="S151" s="4">
        <f t="shared" ca="1" si="22"/>
        <v>44564</v>
      </c>
      <c r="T151" s="4" t="str">
        <f ca="1">TEXT(table1[[#This Row],[Tm]],"mmmm")</f>
        <v>يناير</v>
      </c>
      <c r="U151" s="4" t="str">
        <f ca="1">IF(TEXT(table1[[#This Row],[Tm]],"d")="1",TEXT(table1[[#This Row],[Tm]],"d -mmmm"),TEXT(table1[[#This Row],[Tm]],"d"))</f>
        <v>3</v>
      </c>
      <c r="V151" t="str">
        <f t="shared" ca="1" si="19"/>
        <v>الإثنين</v>
      </c>
      <c r="W151">
        <f t="shared" ca="1" si="23"/>
        <v>2</v>
      </c>
      <c r="X151">
        <f t="shared" ca="1" si="24"/>
        <v>2</v>
      </c>
      <c r="Y151">
        <f ca="1">IF(table1[[#This Row],[اليوم]]="الأحد",Y150+1,Y150)</f>
        <v>22</v>
      </c>
      <c r="Z151" s="5" t="str">
        <f t="shared" ca="1" si="25"/>
        <v>30/5/1443</v>
      </c>
      <c r="AA151" s="24">
        <f t="shared" ca="1" si="20"/>
        <v>1</v>
      </c>
      <c r="AB151" s="24" t="str">
        <f ca="1">CONCATENATE(TEXT(table1[[#This Row],[شهر هـ]],"00"),(TEXT(table1[[#This Row],[يوم هـ]],"00")))</f>
        <v>0530</v>
      </c>
      <c r="AC151" s="24" t="str">
        <f ca="1">TEXT(table1[[#This Row],[Tm]],"m")</f>
        <v>1</v>
      </c>
      <c r="AD151" s="24">
        <f ca="1">IF(TODAY()=table1[[#This Row],[Tm]],1,0)</f>
        <v>0</v>
      </c>
      <c r="AE151" s="5"/>
    </row>
    <row r="152" spans="2:31" x14ac:dyDescent="0.2">
      <c r="B152">
        <v>1468</v>
      </c>
      <c r="C152" s="4">
        <v>53276</v>
      </c>
      <c r="D152">
        <v>1</v>
      </c>
      <c r="E152">
        <v>0</v>
      </c>
      <c r="F152">
        <v>1</v>
      </c>
      <c r="G152">
        <v>1</v>
      </c>
      <c r="H152">
        <v>0</v>
      </c>
      <c r="I152">
        <v>1</v>
      </c>
      <c r="J152">
        <v>0</v>
      </c>
      <c r="K152">
        <v>1</v>
      </c>
      <c r="L152">
        <v>0</v>
      </c>
      <c r="M152">
        <v>1</v>
      </c>
      <c r="N152">
        <v>0</v>
      </c>
      <c r="O152">
        <v>1</v>
      </c>
      <c r="P152" t="str">
        <f t="shared" ca="1" si="21"/>
        <v/>
      </c>
      <c r="Q152">
        <f ca="1">OFFSET(I2,MATCH($A$2,$B$2:$B$184,0)-1,0,1,1)</f>
        <v>0</v>
      </c>
      <c r="R152">
        <f ca="1">IF(table1[[#This Row],[يوم هـ]]&gt;0,6,99)</f>
        <v>99</v>
      </c>
      <c r="S152" s="4">
        <f t="shared" ca="1" si="22"/>
        <v>44564</v>
      </c>
      <c r="T152" s="4" t="str">
        <f ca="1">TEXT(table1[[#This Row],[Tm]],"mmmm")</f>
        <v>يناير</v>
      </c>
      <c r="U152" s="4" t="str">
        <f ca="1">IF(TEXT(table1[[#This Row],[Tm]],"d")="1",TEXT(table1[[#This Row],[Tm]],"d -mmmm"),TEXT(table1[[#This Row],[Tm]],"d"))</f>
        <v>3</v>
      </c>
      <c r="V152" t="str">
        <f t="shared" ca="1" si="19"/>
        <v/>
      </c>
      <c r="W152" t="str">
        <f t="shared" ca="1" si="23"/>
        <v/>
      </c>
      <c r="X152">
        <f t="shared" ca="1" si="24"/>
        <v>2</v>
      </c>
      <c r="Y152">
        <f ca="1">IF(table1[[#This Row],[اليوم]]="الأحد",Y151+1,Y151)</f>
        <v>22</v>
      </c>
      <c r="Z152" s="5" t="str">
        <f t="shared" ca="1" si="25"/>
        <v/>
      </c>
      <c r="AA152" s="24">
        <f t="shared" ca="1" si="20"/>
        <v>1</v>
      </c>
      <c r="AB152" s="24" t="str">
        <f ca="1">CONCATENATE(TEXT(table1[[#This Row],[شهر هـ]],"00"),(TEXT(table1[[#This Row],[يوم هـ]],"00")))</f>
        <v>9900</v>
      </c>
      <c r="AC152" s="24" t="str">
        <f ca="1">TEXT(table1[[#This Row],[Tm]],"m")</f>
        <v>1</v>
      </c>
      <c r="AD152" s="24">
        <f ca="1">IF(TODAY()=table1[[#This Row],[Tm]],1,0)</f>
        <v>0</v>
      </c>
      <c r="AE152" s="5"/>
    </row>
    <row r="153" spans="2:31" x14ac:dyDescent="0.2">
      <c r="B153">
        <v>1469</v>
      </c>
      <c r="C153" s="4">
        <v>53631</v>
      </c>
      <c r="D153">
        <v>0</v>
      </c>
      <c r="E153">
        <v>0</v>
      </c>
      <c r="F153">
        <v>1</v>
      </c>
      <c r="G153">
        <v>1</v>
      </c>
      <c r="H153">
        <v>0</v>
      </c>
      <c r="I153">
        <v>1</v>
      </c>
      <c r="J153">
        <v>1</v>
      </c>
      <c r="K153">
        <v>0</v>
      </c>
      <c r="L153">
        <v>1</v>
      </c>
      <c r="M153">
        <v>1</v>
      </c>
      <c r="N153">
        <v>0</v>
      </c>
      <c r="O153">
        <v>0</v>
      </c>
      <c r="P153" t="str">
        <f t="shared" ca="1" si="21"/>
        <v>062203</v>
      </c>
      <c r="Q153">
        <f ca="1">Q152+1</f>
        <v>1</v>
      </c>
      <c r="R153">
        <f ca="1">IF(table1[[#This Row],[يوم هـ]]&gt;0,6,99)</f>
        <v>6</v>
      </c>
      <c r="S153" s="4">
        <f t="shared" ca="1" si="22"/>
        <v>44565</v>
      </c>
      <c r="T153" s="4" t="str">
        <f ca="1">TEXT(table1[[#This Row],[Tm]],"mmmm")</f>
        <v>يناير</v>
      </c>
      <c r="U153" s="4" t="str">
        <f ca="1">IF(TEXT(table1[[#This Row],[Tm]],"d")="1",TEXT(table1[[#This Row],[Tm]],"d -mmmm"),TEXT(table1[[#This Row],[Tm]],"d"))</f>
        <v>4</v>
      </c>
      <c r="V153" t="str">
        <f t="shared" ca="1" si="19"/>
        <v>الثلاثاء</v>
      </c>
      <c r="W153">
        <f t="shared" ca="1" si="23"/>
        <v>3</v>
      </c>
      <c r="X153">
        <f t="shared" ca="1" si="24"/>
        <v>2</v>
      </c>
      <c r="Y153">
        <f ca="1">IF(table1[[#This Row],[اليوم]]="الأحد",Y152+1,Y152)</f>
        <v>22</v>
      </c>
      <c r="Z153" s="5" t="str">
        <f t="shared" ca="1" si="25"/>
        <v>1/6/1443</v>
      </c>
      <c r="AA153" s="24">
        <f t="shared" ca="1" si="20"/>
        <v>1</v>
      </c>
      <c r="AB153" s="24" t="str">
        <f ca="1">CONCATENATE(TEXT(table1[[#This Row],[شهر هـ]],"00"),(TEXT(table1[[#This Row],[يوم هـ]],"00")))</f>
        <v>0601</v>
      </c>
      <c r="AC153" s="24" t="str">
        <f ca="1">TEXT(table1[[#This Row],[Tm]],"m")</f>
        <v>1</v>
      </c>
      <c r="AD153" s="24">
        <f ca="1">IF(TODAY()=table1[[#This Row],[Tm]],1,0)</f>
        <v>0</v>
      </c>
      <c r="AE153" s="5"/>
    </row>
    <row r="154" spans="2:31" x14ac:dyDescent="0.2">
      <c r="B154">
        <v>1470</v>
      </c>
      <c r="C154" s="4">
        <v>53985</v>
      </c>
      <c r="D154">
        <v>1</v>
      </c>
      <c r="E154">
        <v>0</v>
      </c>
      <c r="F154">
        <v>0</v>
      </c>
      <c r="G154">
        <v>1</v>
      </c>
      <c r="H154">
        <v>1</v>
      </c>
      <c r="I154">
        <v>0</v>
      </c>
      <c r="J154">
        <v>1</v>
      </c>
      <c r="K154">
        <v>0</v>
      </c>
      <c r="L154">
        <v>1</v>
      </c>
      <c r="M154">
        <v>1</v>
      </c>
      <c r="N154">
        <v>1</v>
      </c>
      <c r="O154">
        <v>0</v>
      </c>
      <c r="P154" t="str">
        <f t="shared" ca="1" si="21"/>
        <v>062204</v>
      </c>
      <c r="Q154">
        <f t="shared" ref="Q154:Q181" ca="1" si="26">Q153+1</f>
        <v>2</v>
      </c>
      <c r="R154">
        <f ca="1">IF(table1[[#This Row],[يوم هـ]]&gt;0,6,99)</f>
        <v>6</v>
      </c>
      <c r="S154" s="4">
        <f t="shared" ca="1" si="22"/>
        <v>44566</v>
      </c>
      <c r="T154" s="4" t="str">
        <f ca="1">TEXT(table1[[#This Row],[Tm]],"mmmm")</f>
        <v>يناير</v>
      </c>
      <c r="U154" s="4" t="str">
        <f ca="1">IF(TEXT(table1[[#This Row],[Tm]],"d")="1",TEXT(table1[[#This Row],[Tm]],"d -mmmm"),TEXT(table1[[#This Row],[Tm]],"d"))</f>
        <v>5</v>
      </c>
      <c r="V154" t="str">
        <f t="shared" ca="1" si="19"/>
        <v>الأربعاء</v>
      </c>
      <c r="W154">
        <f t="shared" ca="1" si="23"/>
        <v>4</v>
      </c>
      <c r="X154">
        <f t="shared" ca="1" si="24"/>
        <v>2</v>
      </c>
      <c r="Y154">
        <f ca="1">IF(table1[[#This Row],[اليوم]]="الأحد",Y153+1,Y153)</f>
        <v>22</v>
      </c>
      <c r="Z154" s="5" t="str">
        <f t="shared" ca="1" si="25"/>
        <v>2/6/1443</v>
      </c>
      <c r="AA154" s="24">
        <f t="shared" ca="1" si="20"/>
        <v>1</v>
      </c>
      <c r="AB154" s="24" t="str">
        <f ca="1">CONCATENATE(TEXT(table1[[#This Row],[شهر هـ]],"00"),(TEXT(table1[[#This Row],[يوم هـ]],"00")))</f>
        <v>0602</v>
      </c>
      <c r="AC154" s="24" t="str">
        <f ca="1">TEXT(table1[[#This Row],[Tm]],"m")</f>
        <v>1</v>
      </c>
      <c r="AD154" s="24">
        <f ca="1">IF(TODAY()=table1[[#This Row],[Tm]],1,0)</f>
        <v>0</v>
      </c>
      <c r="AE154" s="5"/>
    </row>
    <row r="155" spans="2:31" x14ac:dyDescent="0.2">
      <c r="B155">
        <v>1471</v>
      </c>
      <c r="C155" s="4">
        <v>54340</v>
      </c>
      <c r="D155">
        <v>0</v>
      </c>
      <c r="E155">
        <v>1</v>
      </c>
      <c r="F155">
        <v>0</v>
      </c>
      <c r="G155">
        <v>0</v>
      </c>
      <c r="H155">
        <v>1</v>
      </c>
      <c r="I155">
        <v>0</v>
      </c>
      <c r="J155">
        <v>1</v>
      </c>
      <c r="K155">
        <v>1</v>
      </c>
      <c r="L155">
        <v>0</v>
      </c>
      <c r="M155">
        <v>1</v>
      </c>
      <c r="N155">
        <v>1</v>
      </c>
      <c r="O155">
        <v>0</v>
      </c>
      <c r="P155" t="str">
        <f t="shared" ca="1" si="21"/>
        <v>062205</v>
      </c>
      <c r="Q155">
        <f t="shared" ca="1" si="26"/>
        <v>3</v>
      </c>
      <c r="R155">
        <f ca="1">IF(table1[[#This Row],[يوم هـ]]&gt;0,6,99)</f>
        <v>6</v>
      </c>
      <c r="S155" s="4">
        <f t="shared" ca="1" si="22"/>
        <v>44567</v>
      </c>
      <c r="T155" s="4" t="str">
        <f ca="1">TEXT(table1[[#This Row],[Tm]],"mmmm")</f>
        <v>يناير</v>
      </c>
      <c r="U155" s="4" t="str">
        <f ca="1">IF(TEXT(table1[[#This Row],[Tm]],"d")="1",TEXT(table1[[#This Row],[Tm]],"d -mmmm"),TEXT(table1[[#This Row],[Tm]],"d"))</f>
        <v>6</v>
      </c>
      <c r="V155" t="str">
        <f t="shared" ca="1" si="19"/>
        <v>الخميس</v>
      </c>
      <c r="W155">
        <f t="shared" ca="1" si="23"/>
        <v>5</v>
      </c>
      <c r="X155">
        <f t="shared" ca="1" si="24"/>
        <v>2</v>
      </c>
      <c r="Y155">
        <f ca="1">IF(table1[[#This Row],[اليوم]]="الأحد",Y154+1,Y154)</f>
        <v>22</v>
      </c>
      <c r="Z155" s="5" t="str">
        <f t="shared" ca="1" si="25"/>
        <v>3/6/1443</v>
      </c>
      <c r="AA155" s="24">
        <f t="shared" ca="1" si="20"/>
        <v>1</v>
      </c>
      <c r="AB155" s="24" t="str">
        <f ca="1">CONCATENATE(TEXT(table1[[#This Row],[شهر هـ]],"00"),(TEXT(table1[[#This Row],[يوم هـ]],"00")))</f>
        <v>0603</v>
      </c>
      <c r="AC155" s="24" t="str">
        <f ca="1">TEXT(table1[[#This Row],[Tm]],"m")</f>
        <v>1</v>
      </c>
      <c r="AD155" s="24">
        <f ca="1">IF(TODAY()=table1[[#This Row],[Tm]],1,0)</f>
        <v>0</v>
      </c>
      <c r="AE155" s="5"/>
    </row>
    <row r="156" spans="2:31" x14ac:dyDescent="0.2">
      <c r="B156">
        <v>1472</v>
      </c>
      <c r="C156" s="4">
        <v>54694</v>
      </c>
      <c r="D156">
        <v>1</v>
      </c>
      <c r="E156">
        <v>0</v>
      </c>
      <c r="F156">
        <v>1</v>
      </c>
      <c r="G156">
        <v>0</v>
      </c>
      <c r="H156">
        <v>1</v>
      </c>
      <c r="I156">
        <v>0</v>
      </c>
      <c r="J156">
        <v>0</v>
      </c>
      <c r="K156">
        <v>1</v>
      </c>
      <c r="L156">
        <v>0</v>
      </c>
      <c r="M156">
        <v>1</v>
      </c>
      <c r="N156">
        <v>1</v>
      </c>
      <c r="O156">
        <v>0</v>
      </c>
      <c r="P156" t="str">
        <f t="shared" ca="1" si="21"/>
        <v>062206</v>
      </c>
      <c r="Q156">
        <f t="shared" ca="1" si="26"/>
        <v>4</v>
      </c>
      <c r="R156">
        <f ca="1">IF(table1[[#This Row],[يوم هـ]]&gt;0,6,99)</f>
        <v>6</v>
      </c>
      <c r="S156" s="4">
        <f t="shared" ca="1" si="22"/>
        <v>44568</v>
      </c>
      <c r="T156" s="4" t="str">
        <f ca="1">TEXT(table1[[#This Row],[Tm]],"mmmm")</f>
        <v>يناير</v>
      </c>
      <c r="U156" s="4" t="str">
        <f ca="1">IF(TEXT(table1[[#This Row],[Tm]],"d")="1",TEXT(table1[[#This Row],[Tm]],"d -mmmm"),TEXT(table1[[#This Row],[Tm]],"d"))</f>
        <v>7</v>
      </c>
      <c r="V156" t="str">
        <f t="shared" ca="1" si="19"/>
        <v>الجمعة</v>
      </c>
      <c r="W156">
        <f t="shared" ca="1" si="23"/>
        <v>6</v>
      </c>
      <c r="X156">
        <f t="shared" ca="1" si="24"/>
        <v>2</v>
      </c>
      <c r="Y156">
        <f ca="1">IF(table1[[#This Row],[اليوم]]="الأحد",Y155+1,Y155)</f>
        <v>22</v>
      </c>
      <c r="Z156" s="5" t="str">
        <f t="shared" ca="1" si="25"/>
        <v>4/6/1443</v>
      </c>
      <c r="AA156" s="24">
        <f t="shared" ca="1" si="20"/>
        <v>1</v>
      </c>
      <c r="AB156" s="24" t="str">
        <f ca="1">CONCATENATE(TEXT(table1[[#This Row],[شهر هـ]],"00"),(TEXT(table1[[#This Row],[يوم هـ]],"00")))</f>
        <v>0604</v>
      </c>
      <c r="AC156" s="24" t="str">
        <f ca="1">TEXT(table1[[#This Row],[Tm]],"m")</f>
        <v>1</v>
      </c>
      <c r="AD156" s="24">
        <f ca="1">IF(TODAY()=table1[[#This Row],[Tm]],1,0)</f>
        <v>0</v>
      </c>
      <c r="AE156" s="5"/>
    </row>
    <row r="157" spans="2:31" x14ac:dyDescent="0.2">
      <c r="B157">
        <v>1473</v>
      </c>
      <c r="C157" s="4">
        <v>55048</v>
      </c>
      <c r="D157">
        <v>1</v>
      </c>
      <c r="E157">
        <v>0</v>
      </c>
      <c r="F157">
        <v>1</v>
      </c>
      <c r="G157">
        <v>1</v>
      </c>
      <c r="H157">
        <v>0</v>
      </c>
      <c r="I157">
        <v>1</v>
      </c>
      <c r="J157">
        <v>0</v>
      </c>
      <c r="K157">
        <v>0</v>
      </c>
      <c r="L157">
        <v>1</v>
      </c>
      <c r="M157">
        <v>0</v>
      </c>
      <c r="N157">
        <v>1</v>
      </c>
      <c r="O157">
        <v>0</v>
      </c>
      <c r="P157" t="str">
        <f t="shared" ca="1" si="21"/>
        <v>062207</v>
      </c>
      <c r="Q157">
        <f t="shared" ca="1" si="26"/>
        <v>5</v>
      </c>
      <c r="R157">
        <f ca="1">IF(table1[[#This Row],[يوم هـ]]&gt;0,6,99)</f>
        <v>6</v>
      </c>
      <c r="S157" s="4">
        <f t="shared" ca="1" si="22"/>
        <v>44569</v>
      </c>
      <c r="T157" s="4" t="str">
        <f ca="1">TEXT(table1[[#This Row],[Tm]],"mmmm")</f>
        <v>يناير</v>
      </c>
      <c r="U157" s="4" t="str">
        <f ca="1">IF(TEXT(table1[[#This Row],[Tm]],"d")="1",TEXT(table1[[#This Row],[Tm]],"d -mmmm"),TEXT(table1[[#This Row],[Tm]],"d"))</f>
        <v>8</v>
      </c>
      <c r="V157" t="str">
        <f t="shared" ca="1" si="19"/>
        <v>السبت</v>
      </c>
      <c r="W157">
        <f t="shared" ca="1" si="23"/>
        <v>7</v>
      </c>
      <c r="X157">
        <f t="shared" ca="1" si="24"/>
        <v>2</v>
      </c>
      <c r="Y157">
        <f ca="1">IF(table1[[#This Row],[اليوم]]="الأحد",Y156+1,Y156)</f>
        <v>22</v>
      </c>
      <c r="Z157" s="5" t="str">
        <f t="shared" ca="1" si="25"/>
        <v>5/6/1443</v>
      </c>
      <c r="AA157" s="24">
        <f t="shared" ca="1" si="20"/>
        <v>1</v>
      </c>
      <c r="AB157" s="24" t="str">
        <f ca="1">CONCATENATE(TEXT(table1[[#This Row],[شهر هـ]],"00"),(TEXT(table1[[#This Row],[يوم هـ]],"00")))</f>
        <v>0605</v>
      </c>
      <c r="AC157" s="24" t="str">
        <f ca="1">TEXT(table1[[#This Row],[Tm]],"m")</f>
        <v>1</v>
      </c>
      <c r="AD157" s="24">
        <f ca="1">IF(TODAY()=table1[[#This Row],[Tm]],1,0)</f>
        <v>0</v>
      </c>
      <c r="AE157" s="5"/>
    </row>
    <row r="158" spans="2:31" x14ac:dyDescent="0.2">
      <c r="B158">
        <v>1474</v>
      </c>
      <c r="C158" s="4">
        <v>55402</v>
      </c>
      <c r="D158">
        <v>1</v>
      </c>
      <c r="E158">
        <v>1</v>
      </c>
      <c r="F158">
        <v>0</v>
      </c>
      <c r="G158">
        <v>1</v>
      </c>
      <c r="H158">
        <v>1</v>
      </c>
      <c r="I158">
        <v>0</v>
      </c>
      <c r="J158">
        <v>1</v>
      </c>
      <c r="K158">
        <v>0</v>
      </c>
      <c r="L158">
        <v>0</v>
      </c>
      <c r="M158">
        <v>1</v>
      </c>
      <c r="N158">
        <v>0</v>
      </c>
      <c r="O158">
        <v>1</v>
      </c>
      <c r="P158" t="str">
        <f t="shared" ca="1" si="21"/>
        <v>062301</v>
      </c>
      <c r="Q158">
        <f t="shared" ca="1" si="26"/>
        <v>6</v>
      </c>
      <c r="R158">
        <f ca="1">IF(table1[[#This Row],[يوم هـ]]&gt;0,6,99)</f>
        <v>6</v>
      </c>
      <c r="S158" s="4">
        <f t="shared" ca="1" si="22"/>
        <v>44570</v>
      </c>
      <c r="T158" s="4" t="str">
        <f ca="1">TEXT(table1[[#This Row],[Tm]],"mmmm")</f>
        <v>يناير</v>
      </c>
      <c r="U158" s="4" t="str">
        <f ca="1">IF(TEXT(table1[[#This Row],[Tm]],"d")="1",TEXT(table1[[#This Row],[Tm]],"d -mmmm"),TEXT(table1[[#This Row],[Tm]],"d"))</f>
        <v>9</v>
      </c>
      <c r="V158" t="str">
        <f t="shared" ca="1" si="19"/>
        <v>الأحد</v>
      </c>
      <c r="W158">
        <f t="shared" ca="1" si="23"/>
        <v>1</v>
      </c>
      <c r="X158">
        <f t="shared" ca="1" si="24"/>
        <v>3</v>
      </c>
      <c r="Y158">
        <f ca="1">IF(table1[[#This Row],[اليوم]]="الأحد",Y157+1,Y157)</f>
        <v>23</v>
      </c>
      <c r="Z158" s="5" t="str">
        <f t="shared" ca="1" si="25"/>
        <v>6/6/1443</v>
      </c>
      <c r="AA158" s="24">
        <f t="shared" ca="1" si="20"/>
        <v>1</v>
      </c>
      <c r="AB158" s="24" t="str">
        <f ca="1">CONCATENATE(TEXT(table1[[#This Row],[شهر هـ]],"00"),(TEXT(table1[[#This Row],[يوم هـ]],"00")))</f>
        <v>0606</v>
      </c>
      <c r="AC158" s="24" t="str">
        <f ca="1">TEXT(table1[[#This Row],[Tm]],"m")</f>
        <v>1</v>
      </c>
      <c r="AD158" s="24">
        <f ca="1">IF(TODAY()=table1[[#This Row],[Tm]],1,0)</f>
        <v>0</v>
      </c>
      <c r="AE158" s="5"/>
    </row>
    <row r="159" spans="2:31" x14ac:dyDescent="0.2">
      <c r="B159">
        <v>1475</v>
      </c>
      <c r="C159" s="4">
        <v>55757</v>
      </c>
      <c r="D159">
        <v>0</v>
      </c>
      <c r="E159">
        <v>1</v>
      </c>
      <c r="F159">
        <v>0</v>
      </c>
      <c r="G159">
        <v>1</v>
      </c>
      <c r="H159">
        <v>1</v>
      </c>
      <c r="I159">
        <v>1</v>
      </c>
      <c r="J159">
        <v>0</v>
      </c>
      <c r="K159">
        <v>1</v>
      </c>
      <c r="L159">
        <v>0</v>
      </c>
      <c r="M159">
        <v>0</v>
      </c>
      <c r="N159">
        <v>1</v>
      </c>
      <c r="O159">
        <v>0</v>
      </c>
      <c r="P159" t="str">
        <f t="shared" ca="1" si="21"/>
        <v>062302</v>
      </c>
      <c r="Q159">
        <f t="shared" ca="1" si="26"/>
        <v>7</v>
      </c>
      <c r="R159">
        <f ca="1">IF(table1[[#This Row],[يوم هـ]]&gt;0,6,99)</f>
        <v>6</v>
      </c>
      <c r="S159" s="4">
        <f t="shared" ca="1" si="22"/>
        <v>44571</v>
      </c>
      <c r="T159" s="4" t="str">
        <f ca="1">TEXT(table1[[#This Row],[Tm]],"mmmm")</f>
        <v>يناير</v>
      </c>
      <c r="U159" s="4" t="str">
        <f ca="1">IF(TEXT(table1[[#This Row],[Tm]],"d")="1",TEXT(table1[[#This Row],[Tm]],"d -mmmm"),TEXT(table1[[#This Row],[Tm]],"d"))</f>
        <v>10</v>
      </c>
      <c r="V159" t="str">
        <f t="shared" ca="1" si="19"/>
        <v>الإثنين</v>
      </c>
      <c r="W159">
        <f t="shared" ca="1" si="23"/>
        <v>2</v>
      </c>
      <c r="X159">
        <f t="shared" ca="1" si="24"/>
        <v>3</v>
      </c>
      <c r="Y159">
        <f ca="1">IF(table1[[#This Row],[اليوم]]="الأحد",Y158+1,Y158)</f>
        <v>23</v>
      </c>
      <c r="Z159" s="5" t="str">
        <f t="shared" ca="1" si="25"/>
        <v>7/6/1443</v>
      </c>
      <c r="AA159" s="24">
        <f t="shared" ca="1" si="20"/>
        <v>1</v>
      </c>
      <c r="AB159" s="24" t="str">
        <f ca="1">CONCATENATE(TEXT(table1[[#This Row],[شهر هـ]],"00"),(TEXT(table1[[#This Row],[يوم هـ]],"00")))</f>
        <v>0607</v>
      </c>
      <c r="AC159" s="24" t="str">
        <f ca="1">TEXT(table1[[#This Row],[Tm]],"m")</f>
        <v>1</v>
      </c>
      <c r="AD159" s="24">
        <f ca="1">IF(TODAY()=table1[[#This Row],[Tm]],1,0)</f>
        <v>0</v>
      </c>
      <c r="AE159" s="5"/>
    </row>
    <row r="160" spans="2:31" x14ac:dyDescent="0.2">
      <c r="B160">
        <v>1476</v>
      </c>
      <c r="C160" s="4">
        <v>56111</v>
      </c>
      <c r="D160">
        <v>0</v>
      </c>
      <c r="E160">
        <v>1</v>
      </c>
      <c r="F160">
        <v>0</v>
      </c>
      <c r="G160">
        <v>1</v>
      </c>
      <c r="H160">
        <v>1</v>
      </c>
      <c r="I160">
        <v>1</v>
      </c>
      <c r="J160">
        <v>0</v>
      </c>
      <c r="K160">
        <v>1</v>
      </c>
      <c r="L160">
        <v>1</v>
      </c>
      <c r="M160">
        <v>0</v>
      </c>
      <c r="N160">
        <v>0</v>
      </c>
      <c r="O160">
        <v>1</v>
      </c>
      <c r="P160" t="str">
        <f t="shared" ca="1" si="21"/>
        <v>062303</v>
      </c>
      <c r="Q160">
        <f t="shared" ca="1" si="26"/>
        <v>8</v>
      </c>
      <c r="R160">
        <f ca="1">IF(table1[[#This Row],[يوم هـ]]&gt;0,6,99)</f>
        <v>6</v>
      </c>
      <c r="S160" s="4">
        <f t="shared" ca="1" si="22"/>
        <v>44572</v>
      </c>
      <c r="T160" s="4" t="str">
        <f ca="1">TEXT(table1[[#This Row],[Tm]],"mmmm")</f>
        <v>يناير</v>
      </c>
      <c r="U160" s="4" t="str">
        <f ca="1">IF(TEXT(table1[[#This Row],[Tm]],"d")="1",TEXT(table1[[#This Row],[Tm]],"d -mmmm"),TEXT(table1[[#This Row],[Tm]],"d"))</f>
        <v>11</v>
      </c>
      <c r="V160" t="str">
        <f t="shared" ca="1" si="19"/>
        <v>الثلاثاء</v>
      </c>
      <c r="W160">
        <f t="shared" ca="1" si="23"/>
        <v>3</v>
      </c>
      <c r="X160">
        <f t="shared" ca="1" si="24"/>
        <v>3</v>
      </c>
      <c r="Y160">
        <f ca="1">IF(table1[[#This Row],[اليوم]]="الأحد",Y159+1,Y159)</f>
        <v>23</v>
      </c>
      <c r="Z160" s="5" t="str">
        <f t="shared" ca="1" si="25"/>
        <v>8/6/1443</v>
      </c>
      <c r="AA160" s="24">
        <f t="shared" ca="1" si="20"/>
        <v>1</v>
      </c>
      <c r="AB160" s="24" t="str">
        <f ca="1">CONCATENATE(TEXT(table1[[#This Row],[شهر هـ]],"00"),(TEXT(table1[[#This Row],[يوم هـ]],"00")))</f>
        <v>0608</v>
      </c>
      <c r="AC160" s="24" t="str">
        <f ca="1">TEXT(table1[[#This Row],[Tm]],"m")</f>
        <v>1</v>
      </c>
      <c r="AD160" s="24">
        <f ca="1">IF(TODAY()=table1[[#This Row],[Tm]],1,0)</f>
        <v>0</v>
      </c>
      <c r="AE160" s="5"/>
    </row>
    <row r="161" spans="2:31" x14ac:dyDescent="0.2">
      <c r="B161">
        <v>1477</v>
      </c>
      <c r="C161" s="4">
        <v>56466</v>
      </c>
      <c r="D161">
        <v>0</v>
      </c>
      <c r="E161">
        <v>0</v>
      </c>
      <c r="F161">
        <v>1</v>
      </c>
      <c r="G161">
        <v>0</v>
      </c>
      <c r="H161">
        <v>1</v>
      </c>
      <c r="I161">
        <v>1</v>
      </c>
      <c r="J161">
        <v>0</v>
      </c>
      <c r="K161">
        <v>1</v>
      </c>
      <c r="L161">
        <v>1</v>
      </c>
      <c r="M161">
        <v>1</v>
      </c>
      <c r="N161">
        <v>0</v>
      </c>
      <c r="O161">
        <v>0</v>
      </c>
      <c r="P161" t="str">
        <f t="shared" ca="1" si="21"/>
        <v>062304</v>
      </c>
      <c r="Q161">
        <f t="shared" ca="1" si="26"/>
        <v>9</v>
      </c>
      <c r="R161">
        <f ca="1">IF(table1[[#This Row],[يوم هـ]]&gt;0,6,99)</f>
        <v>6</v>
      </c>
      <c r="S161" s="4">
        <f t="shared" ca="1" si="22"/>
        <v>44573</v>
      </c>
      <c r="T161" s="4" t="str">
        <f ca="1">TEXT(table1[[#This Row],[Tm]],"mmmm")</f>
        <v>يناير</v>
      </c>
      <c r="U161" s="4" t="str">
        <f ca="1">IF(TEXT(table1[[#This Row],[Tm]],"d")="1",TEXT(table1[[#This Row],[Tm]],"d -mmmm"),TEXT(table1[[#This Row],[Tm]],"d"))</f>
        <v>12</v>
      </c>
      <c r="V161" t="str">
        <f t="shared" ca="1" si="19"/>
        <v>الأربعاء</v>
      </c>
      <c r="W161">
        <f t="shared" ca="1" si="23"/>
        <v>4</v>
      </c>
      <c r="X161">
        <f t="shared" ca="1" si="24"/>
        <v>3</v>
      </c>
      <c r="Y161">
        <f ca="1">IF(table1[[#This Row],[اليوم]]="الأحد",Y160+1,Y160)</f>
        <v>23</v>
      </c>
      <c r="Z161" s="5" t="str">
        <f t="shared" ca="1" si="25"/>
        <v>9/6/1443</v>
      </c>
      <c r="AA161" s="24">
        <f t="shared" ca="1" si="20"/>
        <v>1</v>
      </c>
      <c r="AB161" s="24" t="str">
        <f ca="1">CONCATENATE(TEXT(table1[[#This Row],[شهر هـ]],"00"),(TEXT(table1[[#This Row],[يوم هـ]],"00")))</f>
        <v>0609</v>
      </c>
      <c r="AC161" s="24" t="str">
        <f ca="1">TEXT(table1[[#This Row],[Tm]],"m")</f>
        <v>1</v>
      </c>
      <c r="AD161" s="24">
        <f ca="1">IF(TODAY()=table1[[#This Row],[Tm]],1,0)</f>
        <v>0</v>
      </c>
      <c r="AE161" s="5"/>
    </row>
    <row r="162" spans="2:31" x14ac:dyDescent="0.2">
      <c r="B162">
        <v>1478</v>
      </c>
      <c r="C162" s="4">
        <v>56820</v>
      </c>
      <c r="D162">
        <v>1</v>
      </c>
      <c r="E162">
        <v>0</v>
      </c>
      <c r="F162">
        <v>0</v>
      </c>
      <c r="G162">
        <v>1</v>
      </c>
      <c r="H162">
        <v>0</v>
      </c>
      <c r="I162">
        <v>1</v>
      </c>
      <c r="J162">
        <v>1</v>
      </c>
      <c r="K162">
        <v>0</v>
      </c>
      <c r="L162">
        <v>1</v>
      </c>
      <c r="M162">
        <v>1</v>
      </c>
      <c r="N162">
        <v>0</v>
      </c>
      <c r="O162">
        <v>1</v>
      </c>
      <c r="P162" t="str">
        <f t="shared" ca="1" si="21"/>
        <v>062305</v>
      </c>
      <c r="Q162">
        <f t="shared" ca="1" si="26"/>
        <v>10</v>
      </c>
      <c r="R162">
        <f ca="1">IF(table1[[#This Row],[يوم هـ]]&gt;0,6,99)</f>
        <v>6</v>
      </c>
      <c r="S162" s="4">
        <f t="shared" ca="1" si="22"/>
        <v>44574</v>
      </c>
      <c r="T162" s="4" t="str">
        <f ca="1">TEXT(table1[[#This Row],[Tm]],"mmmm")</f>
        <v>يناير</v>
      </c>
      <c r="U162" s="4" t="str">
        <f ca="1">IF(TEXT(table1[[#This Row],[Tm]],"d")="1",TEXT(table1[[#This Row],[Tm]],"d -mmmm"),TEXT(table1[[#This Row],[Tm]],"d"))</f>
        <v>13</v>
      </c>
      <c r="V162" t="str">
        <f t="shared" ca="1" si="19"/>
        <v>الخميس</v>
      </c>
      <c r="W162">
        <f t="shared" ca="1" si="23"/>
        <v>5</v>
      </c>
      <c r="X162">
        <f t="shared" ca="1" si="24"/>
        <v>3</v>
      </c>
      <c r="Y162">
        <f ca="1">IF(table1[[#This Row],[اليوم]]="الأحد",Y161+1,Y161)</f>
        <v>23</v>
      </c>
      <c r="Z162" s="5" t="str">
        <f t="shared" ca="1" si="25"/>
        <v>10/6/1443</v>
      </c>
      <c r="AA162" s="24">
        <f t="shared" ca="1" si="20"/>
        <v>1</v>
      </c>
      <c r="AB162" s="24" t="str">
        <f ca="1">CONCATENATE(TEXT(table1[[#This Row],[شهر هـ]],"00"),(TEXT(table1[[#This Row],[يوم هـ]],"00")))</f>
        <v>0610</v>
      </c>
      <c r="AC162" s="24" t="str">
        <f ca="1">TEXT(table1[[#This Row],[Tm]],"m")</f>
        <v>1</v>
      </c>
      <c r="AD162" s="24">
        <f ca="1">IF(TODAY()=table1[[#This Row],[Tm]],1,0)</f>
        <v>0</v>
      </c>
      <c r="AE162" s="5"/>
    </row>
    <row r="163" spans="2:31" x14ac:dyDescent="0.2">
      <c r="B163">
        <v>1479</v>
      </c>
      <c r="C163" s="4">
        <v>57175</v>
      </c>
      <c r="D163">
        <v>0</v>
      </c>
      <c r="E163">
        <v>1</v>
      </c>
      <c r="F163">
        <v>0</v>
      </c>
      <c r="G163">
        <v>0</v>
      </c>
      <c r="H163">
        <v>1</v>
      </c>
      <c r="I163">
        <v>0</v>
      </c>
      <c r="J163">
        <v>1</v>
      </c>
      <c r="K163">
        <v>0</v>
      </c>
      <c r="L163">
        <v>1</v>
      </c>
      <c r="M163">
        <v>1</v>
      </c>
      <c r="N163">
        <v>0</v>
      </c>
      <c r="O163">
        <v>1</v>
      </c>
      <c r="P163" t="str">
        <f t="shared" ca="1" si="21"/>
        <v>062306</v>
      </c>
      <c r="Q163">
        <f t="shared" ca="1" si="26"/>
        <v>11</v>
      </c>
      <c r="R163">
        <f ca="1">IF(table1[[#This Row],[يوم هـ]]&gt;0,6,99)</f>
        <v>6</v>
      </c>
      <c r="S163" s="4">
        <f t="shared" ca="1" si="22"/>
        <v>44575</v>
      </c>
      <c r="T163" s="4" t="str">
        <f ca="1">TEXT(table1[[#This Row],[Tm]],"mmmm")</f>
        <v>يناير</v>
      </c>
      <c r="U163" s="4" t="str">
        <f ca="1">IF(TEXT(table1[[#This Row],[Tm]],"d")="1",TEXT(table1[[#This Row],[Tm]],"d -mmmm"),TEXT(table1[[#This Row],[Tm]],"d"))</f>
        <v>14</v>
      </c>
      <c r="V163" t="str">
        <f t="shared" ca="1" si="19"/>
        <v>الجمعة</v>
      </c>
      <c r="W163">
        <f t="shared" ca="1" si="23"/>
        <v>6</v>
      </c>
      <c r="X163">
        <f t="shared" ca="1" si="24"/>
        <v>3</v>
      </c>
      <c r="Y163">
        <f ca="1">IF(table1[[#This Row],[اليوم]]="الأحد",Y162+1,Y162)</f>
        <v>23</v>
      </c>
      <c r="Z163" s="5" t="str">
        <f t="shared" ca="1" si="25"/>
        <v>11/6/1443</v>
      </c>
      <c r="AA163" s="24">
        <f t="shared" ca="1" si="20"/>
        <v>1</v>
      </c>
      <c r="AB163" s="24" t="str">
        <f ca="1">CONCATENATE(TEXT(table1[[#This Row],[شهر هـ]],"00"),(TEXT(table1[[#This Row],[يوم هـ]],"00")))</f>
        <v>0611</v>
      </c>
      <c r="AC163" s="24" t="str">
        <f ca="1">TEXT(table1[[#This Row],[Tm]],"m")</f>
        <v>1</v>
      </c>
      <c r="AD163" s="24">
        <f ca="1">IF(TODAY()=table1[[#This Row],[Tm]],1,0)</f>
        <v>0</v>
      </c>
      <c r="AE163" s="5"/>
    </row>
    <row r="164" spans="2:31" x14ac:dyDescent="0.2">
      <c r="B164">
        <v>1480</v>
      </c>
      <c r="C164" s="4">
        <v>57529</v>
      </c>
      <c r="D164">
        <v>0</v>
      </c>
      <c r="E164">
        <v>1</v>
      </c>
      <c r="F164">
        <v>1</v>
      </c>
      <c r="G164">
        <v>0</v>
      </c>
      <c r="H164">
        <v>1</v>
      </c>
      <c r="I164">
        <v>0</v>
      </c>
      <c r="J164">
        <v>0</v>
      </c>
      <c r="K164">
        <v>1</v>
      </c>
      <c r="L164">
        <v>0</v>
      </c>
      <c r="M164">
        <v>1</v>
      </c>
      <c r="N164">
        <v>0</v>
      </c>
      <c r="O164">
        <v>1</v>
      </c>
      <c r="P164" t="str">
        <f t="shared" ca="1" si="21"/>
        <v>062307</v>
      </c>
      <c r="Q164">
        <f t="shared" ca="1" si="26"/>
        <v>12</v>
      </c>
      <c r="R164">
        <f ca="1">IF(table1[[#This Row],[يوم هـ]]&gt;0,6,99)</f>
        <v>6</v>
      </c>
      <c r="S164" s="4">
        <f t="shared" ca="1" si="22"/>
        <v>44576</v>
      </c>
      <c r="T164" s="4" t="str">
        <f ca="1">TEXT(table1[[#This Row],[Tm]],"mmmm")</f>
        <v>يناير</v>
      </c>
      <c r="U164" s="4" t="str">
        <f ca="1">IF(TEXT(table1[[#This Row],[Tm]],"d")="1",TEXT(table1[[#This Row],[Tm]],"d -mmmm"),TEXT(table1[[#This Row],[Tm]],"d"))</f>
        <v>15</v>
      </c>
      <c r="V164" t="str">
        <f t="shared" ca="1" si="19"/>
        <v>السبت</v>
      </c>
      <c r="W164">
        <f t="shared" ca="1" si="23"/>
        <v>7</v>
      </c>
      <c r="X164">
        <f t="shared" ca="1" si="24"/>
        <v>3</v>
      </c>
      <c r="Y164">
        <f ca="1">IF(table1[[#This Row],[اليوم]]="الأحد",Y163+1,Y163)</f>
        <v>23</v>
      </c>
      <c r="Z164" s="5" t="str">
        <f t="shared" ca="1" si="25"/>
        <v>12/6/1443</v>
      </c>
      <c r="AA164" s="24">
        <f t="shared" ca="1" si="20"/>
        <v>1</v>
      </c>
      <c r="AB164" s="24" t="str">
        <f ca="1">CONCATENATE(TEXT(table1[[#This Row],[شهر هـ]],"00"),(TEXT(table1[[#This Row],[يوم هـ]],"00")))</f>
        <v>0612</v>
      </c>
      <c r="AC164" s="24" t="str">
        <f ca="1">TEXT(table1[[#This Row],[Tm]],"m")</f>
        <v>1</v>
      </c>
      <c r="AD164" s="24">
        <f ca="1">IF(TODAY()=table1[[#This Row],[Tm]],1,0)</f>
        <v>0</v>
      </c>
      <c r="AE164" s="5"/>
    </row>
    <row r="165" spans="2:31" x14ac:dyDescent="0.2">
      <c r="B165">
        <v>1481</v>
      </c>
      <c r="C165" s="4">
        <v>57883</v>
      </c>
      <c r="D165">
        <v>0</v>
      </c>
      <c r="E165">
        <v>1</v>
      </c>
      <c r="F165">
        <v>1</v>
      </c>
      <c r="G165">
        <v>0</v>
      </c>
      <c r="H165">
        <v>1</v>
      </c>
      <c r="I165">
        <v>1</v>
      </c>
      <c r="J165">
        <v>0</v>
      </c>
      <c r="K165">
        <v>1</v>
      </c>
      <c r="L165">
        <v>0</v>
      </c>
      <c r="M165">
        <v>0</v>
      </c>
      <c r="N165">
        <v>1</v>
      </c>
      <c r="O165">
        <v>0</v>
      </c>
      <c r="P165" t="str">
        <f t="shared" ca="1" si="21"/>
        <v>062401</v>
      </c>
      <c r="Q165">
        <f t="shared" ca="1" si="26"/>
        <v>13</v>
      </c>
      <c r="R165">
        <f ca="1">IF(table1[[#This Row],[يوم هـ]]&gt;0,6,99)</f>
        <v>6</v>
      </c>
      <c r="S165" s="4">
        <f t="shared" ca="1" si="22"/>
        <v>44577</v>
      </c>
      <c r="T165" s="4" t="str">
        <f ca="1">TEXT(table1[[#This Row],[Tm]],"mmmm")</f>
        <v>يناير</v>
      </c>
      <c r="U165" s="4" t="str">
        <f ca="1">IF(TEXT(table1[[#This Row],[Tm]],"d")="1",TEXT(table1[[#This Row],[Tm]],"d -mmmm"),TEXT(table1[[#This Row],[Tm]],"d"))</f>
        <v>16</v>
      </c>
      <c r="V165" t="str">
        <f t="shared" ca="1" si="19"/>
        <v>الأحد</v>
      </c>
      <c r="W165">
        <f t="shared" ca="1" si="23"/>
        <v>1</v>
      </c>
      <c r="X165">
        <f t="shared" ca="1" si="24"/>
        <v>4</v>
      </c>
      <c r="Y165">
        <f ca="1">IF(table1[[#This Row],[اليوم]]="الأحد",Y164+1,Y164)</f>
        <v>24</v>
      </c>
      <c r="Z165" s="5" t="str">
        <f t="shared" ca="1" si="25"/>
        <v>13/6/1443</v>
      </c>
      <c r="AA165" s="24">
        <f t="shared" ca="1" si="20"/>
        <v>1</v>
      </c>
      <c r="AB165" s="24" t="str">
        <f ca="1">CONCATENATE(TEXT(table1[[#This Row],[شهر هـ]],"00"),(TEXT(table1[[#This Row],[يوم هـ]],"00")))</f>
        <v>0613</v>
      </c>
      <c r="AC165" s="24" t="str">
        <f ca="1">TEXT(table1[[#This Row],[Tm]],"m")</f>
        <v>1</v>
      </c>
      <c r="AD165" s="24">
        <f ca="1">IF(TODAY()=table1[[#This Row],[Tm]],1,0)</f>
        <v>0</v>
      </c>
      <c r="AE165" s="5"/>
    </row>
    <row r="166" spans="2:31" x14ac:dyDescent="0.2">
      <c r="B166">
        <v>1482</v>
      </c>
      <c r="C166" s="4">
        <v>58237</v>
      </c>
      <c r="D166">
        <v>1</v>
      </c>
      <c r="E166">
        <v>0</v>
      </c>
      <c r="F166">
        <v>1</v>
      </c>
      <c r="G166">
        <v>1</v>
      </c>
      <c r="H166">
        <v>0</v>
      </c>
      <c r="I166">
        <v>1</v>
      </c>
      <c r="J166">
        <v>1</v>
      </c>
      <c r="K166">
        <v>0</v>
      </c>
      <c r="L166">
        <v>1</v>
      </c>
      <c r="M166">
        <v>0</v>
      </c>
      <c r="N166">
        <v>0</v>
      </c>
      <c r="O166">
        <v>1</v>
      </c>
      <c r="P166" t="str">
        <f t="shared" ca="1" si="21"/>
        <v>062402</v>
      </c>
      <c r="Q166">
        <f t="shared" ca="1" si="26"/>
        <v>14</v>
      </c>
      <c r="R166">
        <f ca="1">IF(table1[[#This Row],[يوم هـ]]&gt;0,6,99)</f>
        <v>6</v>
      </c>
      <c r="S166" s="4">
        <f t="shared" ca="1" si="22"/>
        <v>44578</v>
      </c>
      <c r="T166" s="4" t="str">
        <f ca="1">TEXT(table1[[#This Row],[Tm]],"mmmm")</f>
        <v>يناير</v>
      </c>
      <c r="U166" s="4" t="str">
        <f ca="1">IF(TEXT(table1[[#This Row],[Tm]],"d")="1",TEXT(table1[[#This Row],[Tm]],"d -mmmm"),TEXT(table1[[#This Row],[Tm]],"d"))</f>
        <v>17</v>
      </c>
      <c r="V166" t="str">
        <f t="shared" ca="1" si="19"/>
        <v>الإثنين</v>
      </c>
      <c r="W166">
        <f t="shared" ca="1" si="23"/>
        <v>2</v>
      </c>
      <c r="X166">
        <f t="shared" ca="1" si="24"/>
        <v>4</v>
      </c>
      <c r="Y166">
        <f ca="1">IF(table1[[#This Row],[اليوم]]="الأحد",Y165+1,Y165)</f>
        <v>24</v>
      </c>
      <c r="Z166" s="5" t="str">
        <f t="shared" ca="1" si="25"/>
        <v>14/6/1443</v>
      </c>
      <c r="AA166" s="24">
        <f t="shared" ca="1" si="20"/>
        <v>1</v>
      </c>
      <c r="AB166" s="24" t="str">
        <f ca="1">CONCATENATE(TEXT(table1[[#This Row],[شهر هـ]],"00"),(TEXT(table1[[#This Row],[يوم هـ]],"00")))</f>
        <v>0614</v>
      </c>
      <c r="AC166" s="24" t="str">
        <f ca="1">TEXT(table1[[#This Row],[Tm]],"m")</f>
        <v>1</v>
      </c>
      <c r="AD166" s="24">
        <f ca="1">IF(TODAY()=table1[[#This Row],[Tm]],1,0)</f>
        <v>0</v>
      </c>
      <c r="AE166" s="5"/>
    </row>
    <row r="167" spans="2:31" x14ac:dyDescent="0.2">
      <c r="B167">
        <v>1483</v>
      </c>
      <c r="C167" s="4">
        <v>58592</v>
      </c>
      <c r="D167">
        <v>0</v>
      </c>
      <c r="E167">
        <v>0</v>
      </c>
      <c r="F167">
        <v>1</v>
      </c>
      <c r="G167">
        <v>1</v>
      </c>
      <c r="H167">
        <v>0</v>
      </c>
      <c r="I167">
        <v>1</v>
      </c>
      <c r="J167">
        <v>1</v>
      </c>
      <c r="K167">
        <v>1</v>
      </c>
      <c r="L167">
        <v>0</v>
      </c>
      <c r="M167">
        <v>1</v>
      </c>
      <c r="N167">
        <v>0</v>
      </c>
      <c r="O167">
        <v>0</v>
      </c>
      <c r="P167" t="str">
        <f t="shared" ca="1" si="21"/>
        <v>062403</v>
      </c>
      <c r="Q167">
        <f t="shared" ca="1" si="26"/>
        <v>15</v>
      </c>
      <c r="R167">
        <f ca="1">IF(table1[[#This Row],[يوم هـ]]&gt;0,6,99)</f>
        <v>6</v>
      </c>
      <c r="S167" s="4">
        <f t="shared" ca="1" si="22"/>
        <v>44579</v>
      </c>
      <c r="T167" s="4" t="str">
        <f ca="1">TEXT(table1[[#This Row],[Tm]],"mmmm")</f>
        <v>يناير</v>
      </c>
      <c r="U167" s="4" t="str">
        <f ca="1">IF(TEXT(table1[[#This Row],[Tm]],"d")="1",TEXT(table1[[#This Row],[Tm]],"d -mmmm"),TEXT(table1[[#This Row],[Tm]],"d"))</f>
        <v>18</v>
      </c>
      <c r="V167" t="str">
        <f t="shared" ca="1" si="19"/>
        <v>الثلاثاء</v>
      </c>
      <c r="W167">
        <f t="shared" ca="1" si="23"/>
        <v>3</v>
      </c>
      <c r="X167">
        <f t="shared" ca="1" si="24"/>
        <v>4</v>
      </c>
      <c r="Y167">
        <f ca="1">IF(table1[[#This Row],[اليوم]]="الأحد",Y166+1,Y166)</f>
        <v>24</v>
      </c>
      <c r="Z167" s="5" t="str">
        <f t="shared" ca="1" si="25"/>
        <v>15/6/1443</v>
      </c>
      <c r="AA167" s="24">
        <f t="shared" ca="1" si="20"/>
        <v>1</v>
      </c>
      <c r="AB167" s="24" t="str">
        <f ca="1">CONCATENATE(TEXT(table1[[#This Row],[شهر هـ]],"00"),(TEXT(table1[[#This Row],[يوم هـ]],"00")))</f>
        <v>0615</v>
      </c>
      <c r="AC167" s="24" t="str">
        <f ca="1">TEXT(table1[[#This Row],[Tm]],"m")</f>
        <v>1</v>
      </c>
      <c r="AD167" s="24">
        <f ca="1">IF(TODAY()=table1[[#This Row],[Tm]],1,0)</f>
        <v>0</v>
      </c>
      <c r="AE167" s="5"/>
    </row>
    <row r="168" spans="2:31" x14ac:dyDescent="0.2">
      <c r="B168">
        <v>1484</v>
      </c>
      <c r="C168" s="4">
        <v>58946</v>
      </c>
      <c r="D168">
        <v>1</v>
      </c>
      <c r="E168">
        <v>0</v>
      </c>
      <c r="F168">
        <v>0</v>
      </c>
      <c r="G168">
        <v>1</v>
      </c>
      <c r="H168">
        <v>1</v>
      </c>
      <c r="I168">
        <v>0</v>
      </c>
      <c r="J168">
        <v>1</v>
      </c>
      <c r="K168">
        <v>1</v>
      </c>
      <c r="L168">
        <v>0</v>
      </c>
      <c r="M168">
        <v>1</v>
      </c>
      <c r="N168">
        <v>1</v>
      </c>
      <c r="O168">
        <v>0</v>
      </c>
      <c r="P168" t="str">
        <f t="shared" ca="1" si="21"/>
        <v>062404</v>
      </c>
      <c r="Q168">
        <f t="shared" ca="1" si="26"/>
        <v>16</v>
      </c>
      <c r="R168">
        <f ca="1">IF(table1[[#This Row],[يوم هـ]]&gt;0,6,99)</f>
        <v>6</v>
      </c>
      <c r="S168" s="4">
        <f t="shared" ca="1" si="22"/>
        <v>44580</v>
      </c>
      <c r="T168" s="4" t="str">
        <f ca="1">TEXT(table1[[#This Row],[Tm]],"mmmm")</f>
        <v>يناير</v>
      </c>
      <c r="U168" s="4" t="str">
        <f ca="1">IF(TEXT(table1[[#This Row],[Tm]],"d")="1",TEXT(table1[[#This Row],[Tm]],"d -mmmm"),TEXT(table1[[#This Row],[Tm]],"d"))</f>
        <v>19</v>
      </c>
      <c r="V168" t="str">
        <f t="shared" ca="1" si="19"/>
        <v>الأربعاء</v>
      </c>
      <c r="W168">
        <f t="shared" ca="1" si="23"/>
        <v>4</v>
      </c>
      <c r="X168">
        <f t="shared" ca="1" si="24"/>
        <v>4</v>
      </c>
      <c r="Y168">
        <f ca="1">IF(table1[[#This Row],[اليوم]]="الأحد",Y167+1,Y167)</f>
        <v>24</v>
      </c>
      <c r="Z168" s="5" t="str">
        <f t="shared" ca="1" si="25"/>
        <v>16/6/1443</v>
      </c>
      <c r="AA168" s="24">
        <f t="shared" ca="1" si="20"/>
        <v>1</v>
      </c>
      <c r="AB168" s="24" t="str">
        <f ca="1">CONCATENATE(TEXT(table1[[#This Row],[شهر هـ]],"00"),(TEXT(table1[[#This Row],[يوم هـ]],"00")))</f>
        <v>0616</v>
      </c>
      <c r="AC168" s="24" t="str">
        <f ca="1">TEXT(table1[[#This Row],[Tm]],"m")</f>
        <v>1</v>
      </c>
      <c r="AD168" s="24">
        <f ca="1">IF(TODAY()=table1[[#This Row],[Tm]],1,0)</f>
        <v>0</v>
      </c>
      <c r="AE168" s="5"/>
    </row>
    <row r="169" spans="2:31" x14ac:dyDescent="0.2">
      <c r="B169">
        <v>1485</v>
      </c>
      <c r="C169" s="4">
        <v>59301</v>
      </c>
      <c r="D169">
        <v>0</v>
      </c>
      <c r="E169">
        <v>1</v>
      </c>
      <c r="F169">
        <v>0</v>
      </c>
      <c r="G169">
        <v>0</v>
      </c>
      <c r="H169">
        <v>1</v>
      </c>
      <c r="I169">
        <v>1</v>
      </c>
      <c r="J169">
        <v>0</v>
      </c>
      <c r="K169">
        <v>1</v>
      </c>
      <c r="L169">
        <v>0</v>
      </c>
      <c r="M169">
        <v>1</v>
      </c>
      <c r="N169">
        <v>1</v>
      </c>
      <c r="O169">
        <v>1</v>
      </c>
      <c r="P169" t="str">
        <f t="shared" ca="1" si="21"/>
        <v>062405</v>
      </c>
      <c r="Q169">
        <f t="shared" ca="1" si="26"/>
        <v>17</v>
      </c>
      <c r="R169">
        <f ca="1">IF(table1[[#This Row],[يوم هـ]]&gt;0,6,99)</f>
        <v>6</v>
      </c>
      <c r="S169" s="4">
        <f t="shared" ca="1" si="22"/>
        <v>44581</v>
      </c>
      <c r="T169" s="4" t="str">
        <f ca="1">TEXT(table1[[#This Row],[Tm]],"mmmm")</f>
        <v>يناير</v>
      </c>
      <c r="U169" s="4" t="str">
        <f ca="1">IF(TEXT(table1[[#This Row],[Tm]],"d")="1",TEXT(table1[[#This Row],[Tm]],"d -mmmm"),TEXT(table1[[#This Row],[Tm]],"d"))</f>
        <v>20</v>
      </c>
      <c r="V169" t="str">
        <f t="shared" ca="1" si="19"/>
        <v>الخميس</v>
      </c>
      <c r="W169">
        <f t="shared" ca="1" si="23"/>
        <v>5</v>
      </c>
      <c r="X169">
        <f t="shared" ca="1" si="24"/>
        <v>4</v>
      </c>
      <c r="Y169">
        <f ca="1">IF(table1[[#This Row],[اليوم]]="الأحد",Y168+1,Y168)</f>
        <v>24</v>
      </c>
      <c r="Z169" s="5" t="str">
        <f t="shared" ca="1" si="25"/>
        <v>17/6/1443</v>
      </c>
      <c r="AA169" s="24">
        <f t="shared" ca="1" si="20"/>
        <v>1</v>
      </c>
      <c r="AB169" s="24" t="str">
        <f ca="1">CONCATENATE(TEXT(table1[[#This Row],[شهر هـ]],"00"),(TEXT(table1[[#This Row],[يوم هـ]],"00")))</f>
        <v>0617</v>
      </c>
      <c r="AC169" s="24" t="str">
        <f ca="1">TEXT(table1[[#This Row],[Tm]],"m")</f>
        <v>1</v>
      </c>
      <c r="AD169" s="24">
        <f ca="1">IF(TODAY()=table1[[#This Row],[Tm]],1,0)</f>
        <v>0</v>
      </c>
      <c r="AE169" s="5"/>
    </row>
    <row r="170" spans="2:31" x14ac:dyDescent="0.2">
      <c r="B170">
        <v>1486</v>
      </c>
      <c r="C170" s="4">
        <v>59656</v>
      </c>
      <c r="D170">
        <v>0</v>
      </c>
      <c r="E170">
        <v>0</v>
      </c>
      <c r="F170">
        <v>1</v>
      </c>
      <c r="G170">
        <v>0</v>
      </c>
      <c r="H170">
        <v>1</v>
      </c>
      <c r="I170">
        <v>0</v>
      </c>
      <c r="J170">
        <v>1</v>
      </c>
      <c r="K170">
        <v>0</v>
      </c>
      <c r="L170">
        <v>1</v>
      </c>
      <c r="M170">
        <v>0</v>
      </c>
      <c r="N170">
        <v>1</v>
      </c>
      <c r="O170">
        <v>1</v>
      </c>
      <c r="P170" t="str">
        <f t="shared" ca="1" si="21"/>
        <v>062406</v>
      </c>
      <c r="Q170">
        <f t="shared" ca="1" si="26"/>
        <v>18</v>
      </c>
      <c r="R170">
        <f ca="1">IF(table1[[#This Row],[يوم هـ]]&gt;0,6,99)</f>
        <v>6</v>
      </c>
      <c r="S170" s="4">
        <f t="shared" ca="1" si="22"/>
        <v>44582</v>
      </c>
      <c r="T170" s="4" t="str">
        <f ca="1">TEXT(table1[[#This Row],[Tm]],"mmmm")</f>
        <v>يناير</v>
      </c>
      <c r="U170" s="4" t="str">
        <f ca="1">IF(TEXT(table1[[#This Row],[Tm]],"d")="1",TEXT(table1[[#This Row],[Tm]],"d -mmmm"),TEXT(table1[[#This Row],[Tm]],"d"))</f>
        <v>21</v>
      </c>
      <c r="V170" t="str">
        <f t="shared" ca="1" si="19"/>
        <v>الجمعة</v>
      </c>
      <c r="W170">
        <f t="shared" ca="1" si="23"/>
        <v>6</v>
      </c>
      <c r="X170">
        <f t="shared" ca="1" si="24"/>
        <v>4</v>
      </c>
      <c r="Y170">
        <f ca="1">IF(table1[[#This Row],[اليوم]]="الأحد",Y169+1,Y169)</f>
        <v>24</v>
      </c>
      <c r="Z170" s="5" t="str">
        <f t="shared" ca="1" si="25"/>
        <v>18/6/1443</v>
      </c>
      <c r="AA170" s="24">
        <f t="shared" ca="1" si="20"/>
        <v>1</v>
      </c>
      <c r="AB170" s="24" t="str">
        <f ca="1">CONCATENATE(TEXT(table1[[#This Row],[شهر هـ]],"00"),(TEXT(table1[[#This Row],[يوم هـ]],"00")))</f>
        <v>0618</v>
      </c>
      <c r="AC170" s="24" t="str">
        <f ca="1">TEXT(table1[[#This Row],[Tm]],"m")</f>
        <v>1</v>
      </c>
      <c r="AD170" s="24">
        <f ca="1">IF(TODAY()=table1[[#This Row],[Tm]],1,0)</f>
        <v>0</v>
      </c>
      <c r="AE170" s="5"/>
    </row>
    <row r="171" spans="2:31" x14ac:dyDescent="0.2">
      <c r="B171">
        <v>1487</v>
      </c>
      <c r="C171" s="4">
        <v>60010</v>
      </c>
      <c r="D171">
        <v>0</v>
      </c>
      <c r="E171">
        <v>1</v>
      </c>
      <c r="F171">
        <v>0</v>
      </c>
      <c r="G171">
        <v>1</v>
      </c>
      <c r="H171">
        <v>0</v>
      </c>
      <c r="I171">
        <v>1</v>
      </c>
      <c r="J171">
        <v>0</v>
      </c>
      <c r="K171">
        <v>0</v>
      </c>
      <c r="L171">
        <v>1</v>
      </c>
      <c r="M171">
        <v>0</v>
      </c>
      <c r="N171">
        <v>1</v>
      </c>
      <c r="O171">
        <v>1</v>
      </c>
      <c r="P171" t="str">
        <f t="shared" ca="1" si="21"/>
        <v>062407</v>
      </c>
      <c r="Q171">
        <f t="shared" ca="1" si="26"/>
        <v>19</v>
      </c>
      <c r="R171">
        <f ca="1">IF(table1[[#This Row],[يوم هـ]]&gt;0,6,99)</f>
        <v>6</v>
      </c>
      <c r="S171" s="4">
        <f t="shared" ca="1" si="22"/>
        <v>44583</v>
      </c>
      <c r="T171" s="4" t="str">
        <f ca="1">TEXT(table1[[#This Row],[Tm]],"mmmm")</f>
        <v>يناير</v>
      </c>
      <c r="U171" s="4" t="str">
        <f ca="1">IF(TEXT(table1[[#This Row],[Tm]],"d")="1",TEXT(table1[[#This Row],[Tm]],"d -mmmm"),TEXT(table1[[#This Row],[Tm]],"d"))</f>
        <v>22</v>
      </c>
      <c r="V171" t="str">
        <f t="shared" ca="1" si="19"/>
        <v>السبت</v>
      </c>
      <c r="W171">
        <f t="shared" ca="1" si="23"/>
        <v>7</v>
      </c>
      <c r="X171">
        <f t="shared" ca="1" si="24"/>
        <v>4</v>
      </c>
      <c r="Y171">
        <f ca="1">IF(table1[[#This Row],[اليوم]]="الأحد",Y170+1,Y170)</f>
        <v>24</v>
      </c>
      <c r="Z171" s="5" t="str">
        <f t="shared" ca="1" si="25"/>
        <v>19/6/1443</v>
      </c>
      <c r="AA171" s="24">
        <f t="shared" ca="1" si="20"/>
        <v>1</v>
      </c>
      <c r="AB171" s="24" t="str">
        <f ca="1">CONCATENATE(TEXT(table1[[#This Row],[شهر هـ]],"00"),(TEXT(table1[[#This Row],[يوم هـ]],"00")))</f>
        <v>0619</v>
      </c>
      <c r="AC171" s="24" t="str">
        <f ca="1">TEXT(table1[[#This Row],[Tm]],"m")</f>
        <v>1</v>
      </c>
      <c r="AD171" s="24">
        <f ca="1">IF(TODAY()=table1[[#This Row],[Tm]],1,0)</f>
        <v>0</v>
      </c>
      <c r="AE171" s="5"/>
    </row>
    <row r="172" spans="2:31" x14ac:dyDescent="0.2">
      <c r="B172">
        <v>1488</v>
      </c>
      <c r="C172" s="4">
        <v>60364</v>
      </c>
      <c r="D172">
        <v>0</v>
      </c>
      <c r="E172">
        <v>1</v>
      </c>
      <c r="F172">
        <v>1</v>
      </c>
      <c r="G172">
        <v>0</v>
      </c>
      <c r="H172">
        <v>1</v>
      </c>
      <c r="I172">
        <v>0</v>
      </c>
      <c r="J172">
        <v>1</v>
      </c>
      <c r="K172">
        <v>0</v>
      </c>
      <c r="L172">
        <v>0</v>
      </c>
      <c r="M172">
        <v>1</v>
      </c>
      <c r="N172">
        <v>0</v>
      </c>
      <c r="O172">
        <v>1</v>
      </c>
      <c r="P172" t="str">
        <f t="shared" ca="1" si="21"/>
        <v>062501</v>
      </c>
      <c r="Q172">
        <f t="shared" ca="1" si="26"/>
        <v>20</v>
      </c>
      <c r="R172">
        <f ca="1">IF(table1[[#This Row],[يوم هـ]]&gt;0,6,99)</f>
        <v>6</v>
      </c>
      <c r="S172" s="4">
        <f t="shared" ca="1" si="22"/>
        <v>44584</v>
      </c>
      <c r="T172" s="4" t="str">
        <f ca="1">TEXT(table1[[#This Row],[Tm]],"mmmm")</f>
        <v>يناير</v>
      </c>
      <c r="U172" s="4" t="str">
        <f ca="1">IF(TEXT(table1[[#This Row],[Tm]],"d")="1",TEXT(table1[[#This Row],[Tm]],"d -mmmm"),TEXT(table1[[#This Row],[Tm]],"d"))</f>
        <v>23</v>
      </c>
      <c r="V172" t="str">
        <f t="shared" ca="1" si="19"/>
        <v>الأحد</v>
      </c>
      <c r="W172">
        <f t="shared" ca="1" si="23"/>
        <v>1</v>
      </c>
      <c r="X172">
        <f t="shared" ca="1" si="24"/>
        <v>5</v>
      </c>
      <c r="Y172">
        <f ca="1">IF(table1[[#This Row],[اليوم]]="الأحد",Y171+1,Y171)</f>
        <v>25</v>
      </c>
      <c r="Z172" s="5" t="str">
        <f t="shared" ca="1" si="25"/>
        <v>20/6/1443</v>
      </c>
      <c r="AA172" s="24">
        <f t="shared" ca="1" si="20"/>
        <v>1</v>
      </c>
      <c r="AB172" s="24" t="str">
        <f ca="1">CONCATENATE(TEXT(table1[[#This Row],[شهر هـ]],"00"),(TEXT(table1[[#This Row],[يوم هـ]],"00")))</f>
        <v>0620</v>
      </c>
      <c r="AC172" s="24" t="str">
        <f ca="1">TEXT(table1[[#This Row],[Tm]],"m")</f>
        <v>1</v>
      </c>
      <c r="AD172" s="24">
        <f ca="1">IF(TODAY()=table1[[#This Row],[Tm]],1,0)</f>
        <v>0</v>
      </c>
      <c r="AE172" s="5"/>
    </row>
    <row r="173" spans="2:31" x14ac:dyDescent="0.2">
      <c r="B173">
        <v>1489</v>
      </c>
      <c r="C173" s="4">
        <v>60718</v>
      </c>
      <c r="D173">
        <v>0</v>
      </c>
      <c r="E173">
        <v>1</v>
      </c>
      <c r="F173">
        <v>1</v>
      </c>
      <c r="G173">
        <v>0</v>
      </c>
      <c r="H173">
        <v>1</v>
      </c>
      <c r="I173">
        <v>1</v>
      </c>
      <c r="J173">
        <v>0</v>
      </c>
      <c r="K173">
        <v>1</v>
      </c>
      <c r="L173">
        <v>0</v>
      </c>
      <c r="M173">
        <v>0</v>
      </c>
      <c r="N173">
        <v>1</v>
      </c>
      <c r="O173">
        <v>1</v>
      </c>
      <c r="P173" t="str">
        <f t="shared" ca="1" si="21"/>
        <v>062502</v>
      </c>
      <c r="Q173">
        <f t="shared" ca="1" si="26"/>
        <v>21</v>
      </c>
      <c r="R173">
        <f ca="1">IF(table1[[#This Row],[يوم هـ]]&gt;0,6,99)</f>
        <v>6</v>
      </c>
      <c r="S173" s="4">
        <f t="shared" ca="1" si="22"/>
        <v>44585</v>
      </c>
      <c r="T173" s="4" t="str">
        <f ca="1">TEXT(table1[[#This Row],[Tm]],"mmmm")</f>
        <v>يناير</v>
      </c>
      <c r="U173" s="4" t="str">
        <f ca="1">IF(TEXT(table1[[#This Row],[Tm]],"d")="1",TEXT(table1[[#This Row],[Tm]],"d -mmmm"),TEXT(table1[[#This Row],[Tm]],"d"))</f>
        <v>24</v>
      </c>
      <c r="V173" t="str">
        <f t="shared" ca="1" si="19"/>
        <v>الإثنين</v>
      </c>
      <c r="W173">
        <f t="shared" ca="1" si="23"/>
        <v>2</v>
      </c>
      <c r="X173">
        <f t="shared" ca="1" si="24"/>
        <v>5</v>
      </c>
      <c r="Y173">
        <f ca="1">IF(table1[[#This Row],[اليوم]]="الأحد",Y172+1,Y172)</f>
        <v>25</v>
      </c>
      <c r="Z173" s="5" t="str">
        <f t="shared" ca="1" si="25"/>
        <v>21/6/1443</v>
      </c>
      <c r="AA173" s="24">
        <f t="shared" ca="1" si="20"/>
        <v>1</v>
      </c>
      <c r="AB173" s="24" t="str">
        <f ca="1">CONCATENATE(TEXT(table1[[#This Row],[شهر هـ]],"00"),(TEXT(table1[[#This Row],[يوم هـ]],"00")))</f>
        <v>0621</v>
      </c>
      <c r="AC173" s="24" t="str">
        <f ca="1">TEXT(table1[[#This Row],[Tm]],"m")</f>
        <v>1</v>
      </c>
      <c r="AD173" s="24">
        <f ca="1">IF(TODAY()=table1[[#This Row],[Tm]],1,0)</f>
        <v>0</v>
      </c>
      <c r="AE173" s="5"/>
    </row>
    <row r="174" spans="2:31" x14ac:dyDescent="0.2">
      <c r="B174">
        <v>1490</v>
      </c>
      <c r="C174" s="4">
        <v>61073</v>
      </c>
      <c r="D174">
        <v>0</v>
      </c>
      <c r="E174">
        <v>0</v>
      </c>
      <c r="F174">
        <v>1</v>
      </c>
      <c r="G174">
        <v>1</v>
      </c>
      <c r="H174">
        <v>0</v>
      </c>
      <c r="I174">
        <v>1</v>
      </c>
      <c r="J174">
        <v>1</v>
      </c>
      <c r="K174">
        <v>0</v>
      </c>
      <c r="L174">
        <v>1</v>
      </c>
      <c r="M174">
        <v>0</v>
      </c>
      <c r="N174">
        <v>0</v>
      </c>
      <c r="O174">
        <v>1</v>
      </c>
      <c r="P174" t="str">
        <f t="shared" ca="1" si="21"/>
        <v>062503</v>
      </c>
      <c r="Q174">
        <f t="shared" ca="1" si="26"/>
        <v>22</v>
      </c>
      <c r="R174">
        <f ca="1">IF(table1[[#This Row],[يوم هـ]]&gt;0,6,99)</f>
        <v>6</v>
      </c>
      <c r="S174" s="4">
        <f t="shared" ca="1" si="22"/>
        <v>44586</v>
      </c>
      <c r="T174" s="4" t="str">
        <f ca="1">TEXT(table1[[#This Row],[Tm]],"mmmm")</f>
        <v>يناير</v>
      </c>
      <c r="U174" s="4" t="str">
        <f ca="1">IF(TEXT(table1[[#This Row],[Tm]],"d")="1",TEXT(table1[[#This Row],[Tm]],"d -mmmm"),TEXT(table1[[#This Row],[Tm]],"d"))</f>
        <v>25</v>
      </c>
      <c r="V174" t="str">
        <f t="shared" ca="1" si="19"/>
        <v>الثلاثاء</v>
      </c>
      <c r="W174">
        <f t="shared" ca="1" si="23"/>
        <v>3</v>
      </c>
      <c r="X174">
        <f t="shared" ca="1" si="24"/>
        <v>5</v>
      </c>
      <c r="Y174">
        <f ca="1">IF(table1[[#This Row],[اليوم]]="الأحد",Y173+1,Y173)</f>
        <v>25</v>
      </c>
      <c r="Z174" s="5" t="str">
        <f t="shared" ca="1" si="25"/>
        <v>22/6/1443</v>
      </c>
      <c r="AA174" s="24">
        <f t="shared" ca="1" si="20"/>
        <v>1</v>
      </c>
      <c r="AB174" s="24" t="str">
        <f ca="1">CONCATENATE(TEXT(table1[[#This Row],[شهر هـ]],"00"),(TEXT(table1[[#This Row],[يوم هـ]],"00")))</f>
        <v>0622</v>
      </c>
      <c r="AC174" s="24" t="str">
        <f ca="1">TEXT(table1[[#This Row],[Tm]],"m")</f>
        <v>1</v>
      </c>
      <c r="AD174" s="24">
        <f ca="1">IF(TODAY()=table1[[#This Row],[Tm]],1,0)</f>
        <v>0</v>
      </c>
      <c r="AE174" s="5"/>
    </row>
    <row r="175" spans="2:31" x14ac:dyDescent="0.2">
      <c r="B175">
        <v>1491</v>
      </c>
      <c r="C175" s="4">
        <v>61427</v>
      </c>
      <c r="D175">
        <v>0</v>
      </c>
      <c r="E175">
        <v>1</v>
      </c>
      <c r="F175">
        <v>0</v>
      </c>
      <c r="G175">
        <v>1</v>
      </c>
      <c r="H175">
        <v>0</v>
      </c>
      <c r="I175">
        <v>1</v>
      </c>
      <c r="J175">
        <v>1</v>
      </c>
      <c r="K175">
        <v>0</v>
      </c>
      <c r="L175">
        <v>1</v>
      </c>
      <c r="M175">
        <v>0</v>
      </c>
      <c r="N175">
        <v>1</v>
      </c>
      <c r="O175">
        <v>1</v>
      </c>
      <c r="P175" t="str">
        <f t="shared" ca="1" si="21"/>
        <v>062504</v>
      </c>
      <c r="Q175">
        <f t="shared" ca="1" si="26"/>
        <v>23</v>
      </c>
      <c r="R175">
        <f ca="1">IF(table1[[#This Row],[يوم هـ]]&gt;0,6,99)</f>
        <v>6</v>
      </c>
      <c r="S175" s="4">
        <f t="shared" ca="1" si="22"/>
        <v>44587</v>
      </c>
      <c r="T175" s="4" t="str">
        <f ca="1">TEXT(table1[[#This Row],[Tm]],"mmmm")</f>
        <v>يناير</v>
      </c>
      <c r="U175" s="4" t="str">
        <f ca="1">IF(TEXT(table1[[#This Row],[Tm]],"d")="1",TEXT(table1[[#This Row],[Tm]],"d -mmmm"),TEXT(table1[[#This Row],[Tm]],"d"))</f>
        <v>26</v>
      </c>
      <c r="V175" t="str">
        <f t="shared" ca="1" si="19"/>
        <v>الأربعاء</v>
      </c>
      <c r="W175">
        <f t="shared" ca="1" si="23"/>
        <v>4</v>
      </c>
      <c r="X175">
        <f t="shared" ca="1" si="24"/>
        <v>5</v>
      </c>
      <c r="Y175">
        <f ca="1">IF(table1[[#This Row],[اليوم]]="الأحد",Y174+1,Y174)</f>
        <v>25</v>
      </c>
      <c r="Z175" s="5" t="str">
        <f t="shared" ca="1" si="25"/>
        <v>23/6/1443</v>
      </c>
      <c r="AA175" s="24">
        <f t="shared" ca="1" si="20"/>
        <v>1</v>
      </c>
      <c r="AB175" s="24" t="str">
        <f ca="1">CONCATENATE(TEXT(table1[[#This Row],[شهر هـ]],"00"),(TEXT(table1[[#This Row],[يوم هـ]],"00")))</f>
        <v>0623</v>
      </c>
      <c r="AC175" s="24" t="str">
        <f ca="1">TEXT(table1[[#This Row],[Tm]],"m")</f>
        <v>1</v>
      </c>
      <c r="AD175" s="24">
        <f ca="1">IF(TODAY()=table1[[#This Row],[Tm]],1,0)</f>
        <v>0</v>
      </c>
      <c r="AE175" s="5"/>
    </row>
    <row r="176" spans="2:31" x14ac:dyDescent="0.2">
      <c r="B176">
        <v>1492</v>
      </c>
      <c r="C176" s="4">
        <v>61782</v>
      </c>
      <c r="D176">
        <v>0</v>
      </c>
      <c r="E176">
        <v>0</v>
      </c>
      <c r="F176">
        <v>1</v>
      </c>
      <c r="G176">
        <v>0</v>
      </c>
      <c r="H176">
        <v>1</v>
      </c>
      <c r="I176">
        <v>0</v>
      </c>
      <c r="J176">
        <v>1</v>
      </c>
      <c r="K176">
        <v>0</v>
      </c>
      <c r="L176">
        <v>1</v>
      </c>
      <c r="M176">
        <v>1</v>
      </c>
      <c r="N176">
        <v>0</v>
      </c>
      <c r="O176">
        <v>1</v>
      </c>
      <c r="P176" t="str">
        <f t="shared" ca="1" si="21"/>
        <v>062505</v>
      </c>
      <c r="Q176">
        <f t="shared" ca="1" si="26"/>
        <v>24</v>
      </c>
      <c r="R176">
        <f ca="1">IF(table1[[#This Row],[يوم هـ]]&gt;0,6,99)</f>
        <v>6</v>
      </c>
      <c r="S176" s="4">
        <f t="shared" ca="1" si="22"/>
        <v>44588</v>
      </c>
      <c r="T176" s="4" t="str">
        <f ca="1">TEXT(table1[[#This Row],[Tm]],"mmmm")</f>
        <v>يناير</v>
      </c>
      <c r="U176" s="4" t="str">
        <f ca="1">IF(TEXT(table1[[#This Row],[Tm]],"d")="1",TEXT(table1[[#This Row],[Tm]],"d -mmmm"),TEXT(table1[[#This Row],[Tm]],"d"))</f>
        <v>27</v>
      </c>
      <c r="V176" t="str">
        <f t="shared" ca="1" si="19"/>
        <v>الخميس</v>
      </c>
      <c r="W176">
        <f t="shared" ca="1" si="23"/>
        <v>5</v>
      </c>
      <c r="X176">
        <f t="shared" ca="1" si="24"/>
        <v>5</v>
      </c>
      <c r="Y176">
        <f ca="1">IF(table1[[#This Row],[اليوم]]="الأحد",Y175+1,Y175)</f>
        <v>25</v>
      </c>
      <c r="Z176" s="5" t="str">
        <f t="shared" ca="1" si="25"/>
        <v>24/6/1443</v>
      </c>
      <c r="AA176" s="24">
        <f t="shared" ca="1" si="20"/>
        <v>1</v>
      </c>
      <c r="AB176" s="24" t="str">
        <f ca="1">CONCATENATE(TEXT(table1[[#This Row],[شهر هـ]],"00"),(TEXT(table1[[#This Row],[يوم هـ]],"00")))</f>
        <v>0624</v>
      </c>
      <c r="AC176" s="24" t="str">
        <f ca="1">TEXT(table1[[#This Row],[Tm]],"m")</f>
        <v>1</v>
      </c>
      <c r="AD176" s="24">
        <f ca="1">IF(TODAY()=table1[[#This Row],[Tm]],1,0)</f>
        <v>0</v>
      </c>
      <c r="AE176" s="5"/>
    </row>
    <row r="177" spans="2:31" x14ac:dyDescent="0.2">
      <c r="B177">
        <v>1493</v>
      </c>
      <c r="C177" s="4">
        <v>62136</v>
      </c>
      <c r="D177">
        <v>1</v>
      </c>
      <c r="E177">
        <v>0</v>
      </c>
      <c r="F177">
        <v>0</v>
      </c>
      <c r="G177">
        <v>1</v>
      </c>
      <c r="H177">
        <v>0</v>
      </c>
      <c r="I177">
        <v>1</v>
      </c>
      <c r="J177">
        <v>0</v>
      </c>
      <c r="K177">
        <v>0</v>
      </c>
      <c r="L177">
        <v>1</v>
      </c>
      <c r="M177">
        <v>1</v>
      </c>
      <c r="N177">
        <v>0</v>
      </c>
      <c r="O177">
        <v>1</v>
      </c>
      <c r="P177" t="str">
        <f t="shared" ca="1" si="21"/>
        <v>062506</v>
      </c>
      <c r="Q177">
        <f t="shared" ca="1" si="26"/>
        <v>25</v>
      </c>
      <c r="R177">
        <f ca="1">IF(table1[[#This Row],[يوم هـ]]&gt;0,6,99)</f>
        <v>6</v>
      </c>
      <c r="S177" s="4">
        <f t="shared" ca="1" si="22"/>
        <v>44589</v>
      </c>
      <c r="T177" s="4" t="str">
        <f ca="1">TEXT(table1[[#This Row],[Tm]],"mmmm")</f>
        <v>يناير</v>
      </c>
      <c r="U177" s="4" t="str">
        <f ca="1">IF(TEXT(table1[[#This Row],[Tm]],"d")="1",TEXT(table1[[#This Row],[Tm]],"d -mmmm"),TEXT(table1[[#This Row],[Tm]],"d"))</f>
        <v>28</v>
      </c>
      <c r="V177" t="str">
        <f t="shared" ca="1" si="19"/>
        <v>الجمعة</v>
      </c>
      <c r="W177">
        <f t="shared" ca="1" si="23"/>
        <v>6</v>
      </c>
      <c r="X177">
        <f t="shared" ca="1" si="24"/>
        <v>5</v>
      </c>
      <c r="Y177">
        <f ca="1">IF(table1[[#This Row],[اليوم]]="الأحد",Y176+1,Y176)</f>
        <v>25</v>
      </c>
      <c r="Z177" s="5" t="str">
        <f t="shared" ca="1" si="25"/>
        <v>25/6/1443</v>
      </c>
      <c r="AA177" s="24">
        <f t="shared" ca="1" si="20"/>
        <v>1</v>
      </c>
      <c r="AB177" s="24" t="str">
        <f ca="1">CONCATENATE(TEXT(table1[[#This Row],[شهر هـ]],"00"),(TEXT(table1[[#This Row],[يوم هـ]],"00")))</f>
        <v>0625</v>
      </c>
      <c r="AC177" s="24" t="str">
        <f ca="1">TEXT(table1[[#This Row],[Tm]],"m")</f>
        <v>1</v>
      </c>
      <c r="AD177" s="24">
        <f ca="1">IF(TODAY()=table1[[#This Row],[Tm]],1,0)</f>
        <v>0</v>
      </c>
      <c r="AE177" s="5"/>
    </row>
    <row r="178" spans="2:31" x14ac:dyDescent="0.2">
      <c r="B178">
        <v>1494</v>
      </c>
      <c r="C178" s="4">
        <v>62490</v>
      </c>
      <c r="D178">
        <v>1</v>
      </c>
      <c r="E178">
        <v>1</v>
      </c>
      <c r="F178">
        <v>0</v>
      </c>
      <c r="G178">
        <v>0</v>
      </c>
      <c r="H178">
        <v>1</v>
      </c>
      <c r="I178">
        <v>0</v>
      </c>
      <c r="J178">
        <v>0</v>
      </c>
      <c r="K178">
        <v>1</v>
      </c>
      <c r="L178">
        <v>0</v>
      </c>
      <c r="M178">
        <v>1</v>
      </c>
      <c r="N178">
        <v>0</v>
      </c>
      <c r="O178">
        <v>1</v>
      </c>
      <c r="P178" t="str">
        <f t="shared" ca="1" si="21"/>
        <v>062507</v>
      </c>
      <c r="Q178">
        <f t="shared" ca="1" si="26"/>
        <v>26</v>
      </c>
      <c r="R178">
        <f ca="1">IF(table1[[#This Row],[يوم هـ]]&gt;0,6,99)</f>
        <v>6</v>
      </c>
      <c r="S178" s="4">
        <f t="shared" ca="1" si="22"/>
        <v>44590</v>
      </c>
      <c r="T178" s="4" t="str">
        <f ca="1">TEXT(table1[[#This Row],[Tm]],"mmmm")</f>
        <v>يناير</v>
      </c>
      <c r="U178" s="4" t="str">
        <f ca="1">IF(TEXT(table1[[#This Row],[Tm]],"d")="1",TEXT(table1[[#This Row],[Tm]],"d -mmmm"),TEXT(table1[[#This Row],[Tm]],"d"))</f>
        <v>29</v>
      </c>
      <c r="V178" t="str">
        <f t="shared" ca="1" si="19"/>
        <v>السبت</v>
      </c>
      <c r="W178">
        <f t="shared" ca="1" si="23"/>
        <v>7</v>
      </c>
      <c r="X178">
        <f t="shared" ca="1" si="24"/>
        <v>5</v>
      </c>
      <c r="Y178">
        <f ca="1">IF(table1[[#This Row],[اليوم]]="الأحد",Y177+1,Y177)</f>
        <v>25</v>
      </c>
      <c r="Z178" s="5" t="str">
        <f t="shared" ca="1" si="25"/>
        <v>26/6/1443</v>
      </c>
      <c r="AA178" s="24">
        <f t="shared" ca="1" si="20"/>
        <v>1</v>
      </c>
      <c r="AB178" s="24" t="str">
        <f ca="1">CONCATENATE(TEXT(table1[[#This Row],[شهر هـ]],"00"),(TEXT(table1[[#This Row],[يوم هـ]],"00")))</f>
        <v>0626</v>
      </c>
      <c r="AC178" s="24" t="str">
        <f ca="1">TEXT(table1[[#This Row],[Tm]],"m")</f>
        <v>1</v>
      </c>
      <c r="AD178" s="24">
        <f ca="1">IF(TODAY()=table1[[#This Row],[Tm]],1,0)</f>
        <v>0</v>
      </c>
      <c r="AE178" s="5"/>
    </row>
    <row r="179" spans="2:31" x14ac:dyDescent="0.2">
      <c r="B179">
        <v>1495</v>
      </c>
      <c r="C179" s="4">
        <v>62844</v>
      </c>
      <c r="D179">
        <v>1</v>
      </c>
      <c r="E179">
        <v>1</v>
      </c>
      <c r="F179">
        <v>0</v>
      </c>
      <c r="G179">
        <v>1</v>
      </c>
      <c r="H179">
        <v>0</v>
      </c>
      <c r="I179">
        <v>1</v>
      </c>
      <c r="J179">
        <v>0</v>
      </c>
      <c r="K179">
        <v>0</v>
      </c>
      <c r="L179">
        <v>1</v>
      </c>
      <c r="M179">
        <v>0</v>
      </c>
      <c r="N179">
        <v>1</v>
      </c>
      <c r="O179">
        <v>0</v>
      </c>
      <c r="P179" t="str">
        <f t="shared" ca="1" si="21"/>
        <v>062601</v>
      </c>
      <c r="Q179">
        <f t="shared" ca="1" si="26"/>
        <v>27</v>
      </c>
      <c r="R179">
        <f ca="1">IF(table1[[#This Row],[يوم هـ]]&gt;0,6,99)</f>
        <v>6</v>
      </c>
      <c r="S179" s="4">
        <f t="shared" ca="1" si="22"/>
        <v>44591</v>
      </c>
      <c r="T179" s="4" t="str">
        <f ca="1">TEXT(table1[[#This Row],[Tm]],"mmmm")</f>
        <v>يناير</v>
      </c>
      <c r="U179" s="4" t="str">
        <f ca="1">IF(TEXT(table1[[#This Row],[Tm]],"d")="1",TEXT(table1[[#This Row],[Tm]],"d -mmmm"),TEXT(table1[[#This Row],[Tm]],"d"))</f>
        <v>30</v>
      </c>
      <c r="V179" t="str">
        <f t="shared" ca="1" si="19"/>
        <v>الأحد</v>
      </c>
      <c r="W179">
        <f t="shared" ca="1" si="23"/>
        <v>1</v>
      </c>
      <c r="X179">
        <f t="shared" ca="1" si="24"/>
        <v>6</v>
      </c>
      <c r="Y179">
        <f ca="1">IF(table1[[#This Row],[اليوم]]="الأحد",Y178+1,Y178)</f>
        <v>26</v>
      </c>
      <c r="Z179" s="5" t="str">
        <f t="shared" ca="1" si="25"/>
        <v>27/6/1443</v>
      </c>
      <c r="AA179" s="24">
        <f t="shared" ca="1" si="20"/>
        <v>1</v>
      </c>
      <c r="AB179" s="24" t="str">
        <f ca="1">CONCATENATE(TEXT(table1[[#This Row],[شهر هـ]],"00"),(TEXT(table1[[#This Row],[يوم هـ]],"00")))</f>
        <v>0627</v>
      </c>
      <c r="AC179" s="24" t="str">
        <f ca="1">TEXT(table1[[#This Row],[Tm]],"m")</f>
        <v>1</v>
      </c>
      <c r="AD179" s="24">
        <f ca="1">IF(TODAY()=table1[[#This Row],[Tm]],1,0)</f>
        <v>0</v>
      </c>
      <c r="AE179" s="5"/>
    </row>
    <row r="180" spans="2:31" x14ac:dyDescent="0.2">
      <c r="B180">
        <v>1496</v>
      </c>
      <c r="C180" s="4">
        <v>63198</v>
      </c>
      <c r="D180">
        <v>1</v>
      </c>
      <c r="E180">
        <v>1</v>
      </c>
      <c r="F180">
        <v>1</v>
      </c>
      <c r="G180">
        <v>0</v>
      </c>
      <c r="H180">
        <v>1</v>
      </c>
      <c r="I180">
        <v>0</v>
      </c>
      <c r="J180">
        <v>1</v>
      </c>
      <c r="K180">
        <v>0</v>
      </c>
      <c r="L180">
        <v>0</v>
      </c>
      <c r="M180">
        <v>1</v>
      </c>
      <c r="N180">
        <v>0</v>
      </c>
      <c r="O180">
        <v>1</v>
      </c>
      <c r="P180" t="str">
        <f t="shared" ca="1" si="21"/>
        <v>062602</v>
      </c>
      <c r="Q180">
        <f t="shared" ca="1" si="26"/>
        <v>28</v>
      </c>
      <c r="R180">
        <f ca="1">IF(table1[[#This Row],[يوم هـ]]&gt;0,6,99)</f>
        <v>6</v>
      </c>
      <c r="S180" s="4">
        <f t="shared" ca="1" si="22"/>
        <v>44592</v>
      </c>
      <c r="T180" s="4" t="str">
        <f ca="1">TEXT(table1[[#This Row],[Tm]],"mmmm")</f>
        <v>يناير</v>
      </c>
      <c r="U180" s="4" t="str">
        <f ca="1">IF(TEXT(table1[[#This Row],[Tm]],"d")="1",TEXT(table1[[#This Row],[Tm]],"d -mmmm"),TEXT(table1[[#This Row],[Tm]],"d"))</f>
        <v>31</v>
      </c>
      <c r="V180" t="str">
        <f t="shared" ca="1" si="19"/>
        <v>الإثنين</v>
      </c>
      <c r="W180">
        <f t="shared" ca="1" si="23"/>
        <v>2</v>
      </c>
      <c r="X180">
        <f t="shared" ca="1" si="24"/>
        <v>6</v>
      </c>
      <c r="Y180">
        <f ca="1">IF(table1[[#This Row],[اليوم]]="الأحد",Y179+1,Y179)</f>
        <v>26</v>
      </c>
      <c r="Z180" s="5" t="str">
        <f t="shared" ca="1" si="25"/>
        <v>28/6/1443</v>
      </c>
      <c r="AA180" s="24">
        <f t="shared" ca="1" si="20"/>
        <v>1</v>
      </c>
      <c r="AB180" s="24" t="str">
        <f ca="1">CONCATENATE(TEXT(table1[[#This Row],[شهر هـ]],"00"),(TEXT(table1[[#This Row],[يوم هـ]],"00")))</f>
        <v>0628</v>
      </c>
      <c r="AC180" s="24" t="str">
        <f ca="1">TEXT(table1[[#This Row],[Tm]],"m")</f>
        <v>1</v>
      </c>
      <c r="AD180" s="24">
        <f ca="1">IF(TODAY()=table1[[#This Row],[Tm]],1,0)</f>
        <v>0</v>
      </c>
      <c r="AE180" s="5"/>
    </row>
    <row r="181" spans="2:31" x14ac:dyDescent="0.2">
      <c r="B181">
        <v>1497</v>
      </c>
      <c r="C181" s="4">
        <v>63553</v>
      </c>
      <c r="D181">
        <v>0</v>
      </c>
      <c r="E181">
        <v>1</v>
      </c>
      <c r="F181">
        <v>0</v>
      </c>
      <c r="G181">
        <v>1</v>
      </c>
      <c r="H181">
        <v>1</v>
      </c>
      <c r="I181">
        <v>1</v>
      </c>
      <c r="J181">
        <v>0</v>
      </c>
      <c r="K181">
        <v>0</v>
      </c>
      <c r="L181">
        <v>1</v>
      </c>
      <c r="M181">
        <v>0</v>
      </c>
      <c r="N181">
        <v>1</v>
      </c>
      <c r="O181">
        <v>0</v>
      </c>
      <c r="P181" t="str">
        <f t="shared" ca="1" si="21"/>
        <v>062603</v>
      </c>
      <c r="Q181">
        <f t="shared" ca="1" si="26"/>
        <v>29</v>
      </c>
      <c r="R181">
        <f ca="1">IF(table1[[#This Row],[يوم هـ]]&gt;0,6,99)</f>
        <v>6</v>
      </c>
      <c r="S181" s="4">
        <f t="shared" ca="1" si="22"/>
        <v>44593</v>
      </c>
      <c r="T181" s="4" t="str">
        <f ca="1">TEXT(table1[[#This Row],[Tm]],"mmmm")</f>
        <v>فبراير</v>
      </c>
      <c r="U181" s="4" t="str">
        <f ca="1">IF(TEXT(table1[[#This Row],[Tm]],"d")="1",TEXT(table1[[#This Row],[Tm]],"d -mmmm"),TEXT(table1[[#This Row],[Tm]],"d"))</f>
        <v>1 -فبراير</v>
      </c>
      <c r="V181" t="str">
        <f t="shared" ca="1" si="19"/>
        <v>الثلاثاء</v>
      </c>
      <c r="W181">
        <f t="shared" ca="1" si="23"/>
        <v>3</v>
      </c>
      <c r="X181">
        <f t="shared" ca="1" si="24"/>
        <v>6</v>
      </c>
      <c r="Y181">
        <f ca="1">IF(table1[[#This Row],[اليوم]]="الأحد",Y180+1,Y180)</f>
        <v>26</v>
      </c>
      <c r="Z181" s="5" t="str">
        <f t="shared" ca="1" si="25"/>
        <v>29/6/1443</v>
      </c>
      <c r="AA181" s="24">
        <f t="shared" ca="1" si="20"/>
        <v>1</v>
      </c>
      <c r="AB181" s="24" t="str">
        <f ca="1">CONCATENATE(TEXT(table1[[#This Row],[شهر هـ]],"00"),(TEXT(table1[[#This Row],[يوم هـ]],"00")))</f>
        <v>0629</v>
      </c>
      <c r="AC181" s="24" t="str">
        <f ca="1">TEXT(table1[[#This Row],[Tm]],"m")</f>
        <v>2</v>
      </c>
      <c r="AD181" s="24">
        <f ca="1">IF(TODAY()=table1[[#This Row],[Tm]],1,0)</f>
        <v>0</v>
      </c>
      <c r="AE181" s="5"/>
    </row>
    <row r="182" spans="2:31" x14ac:dyDescent="0.2">
      <c r="B182">
        <v>1498</v>
      </c>
      <c r="C182" s="4">
        <v>63907</v>
      </c>
      <c r="D182">
        <v>1</v>
      </c>
      <c r="E182">
        <v>0</v>
      </c>
      <c r="F182">
        <v>1</v>
      </c>
      <c r="G182">
        <v>0</v>
      </c>
      <c r="H182">
        <v>1</v>
      </c>
      <c r="I182">
        <v>1</v>
      </c>
      <c r="J182">
        <v>0</v>
      </c>
      <c r="K182">
        <v>1</v>
      </c>
      <c r="L182">
        <v>0</v>
      </c>
      <c r="M182">
        <v>1</v>
      </c>
      <c r="N182">
        <v>0</v>
      </c>
      <c r="O182">
        <v>1</v>
      </c>
      <c r="P182" t="str">
        <f t="shared" ca="1" si="21"/>
        <v>072604</v>
      </c>
      <c r="Q182">
        <f ca="1">OFFSET(J2,MATCH($A$2,$B$2:$B$184,0)-1,0,1,1)</f>
        <v>1</v>
      </c>
      <c r="R182">
        <f ca="1">IF(table1[[#This Row],[يوم هـ]]&gt;0,7,99)</f>
        <v>7</v>
      </c>
      <c r="S182" s="4">
        <f t="shared" ca="1" si="22"/>
        <v>44594</v>
      </c>
      <c r="T182" s="4" t="str">
        <f ca="1">TEXT(table1[[#This Row],[Tm]],"mmmm")</f>
        <v>فبراير</v>
      </c>
      <c r="U182" s="4" t="str">
        <f ca="1">IF(TEXT(table1[[#This Row],[Tm]],"d")="1",TEXT(table1[[#This Row],[Tm]],"d -mmmm"),TEXT(table1[[#This Row],[Tm]],"d"))</f>
        <v>2</v>
      </c>
      <c r="V182" t="str">
        <f t="shared" ca="1" si="19"/>
        <v>الأربعاء</v>
      </c>
      <c r="W182">
        <f t="shared" ca="1" si="23"/>
        <v>4</v>
      </c>
      <c r="X182">
        <f t="shared" ca="1" si="24"/>
        <v>6</v>
      </c>
      <c r="Y182">
        <f ca="1">IF(table1[[#This Row],[اليوم]]="الأحد",Y181+1,Y181)</f>
        <v>26</v>
      </c>
      <c r="Z182" s="5" t="str">
        <f t="shared" ca="1" si="25"/>
        <v>1/7/1443</v>
      </c>
      <c r="AA182" s="24">
        <f t="shared" ca="1" si="20"/>
        <v>1</v>
      </c>
      <c r="AB182" s="24" t="str">
        <f ca="1">CONCATENATE(TEXT(table1[[#This Row],[شهر هـ]],"00"),(TEXT(table1[[#This Row],[يوم هـ]],"00")))</f>
        <v>0701</v>
      </c>
      <c r="AC182" s="24" t="str">
        <f ca="1">TEXT(table1[[#This Row],[Tm]],"m")</f>
        <v>2</v>
      </c>
      <c r="AD182" s="24">
        <f ca="1">IF(TODAY()=table1[[#This Row],[Tm]],1,0)</f>
        <v>0</v>
      </c>
      <c r="AE182" s="5"/>
    </row>
    <row r="183" spans="2:31" x14ac:dyDescent="0.2">
      <c r="B183">
        <v>1499</v>
      </c>
      <c r="C183" s="4">
        <v>64262</v>
      </c>
      <c r="D183">
        <v>0</v>
      </c>
      <c r="E183">
        <v>1</v>
      </c>
      <c r="F183">
        <v>0</v>
      </c>
      <c r="G183">
        <v>1</v>
      </c>
      <c r="H183">
        <v>0</v>
      </c>
      <c r="I183">
        <v>1</v>
      </c>
      <c r="J183">
        <v>0</v>
      </c>
      <c r="K183">
        <v>1</v>
      </c>
      <c r="L183">
        <v>0</v>
      </c>
      <c r="M183">
        <v>1</v>
      </c>
      <c r="N183">
        <v>1</v>
      </c>
      <c r="O183">
        <v>0</v>
      </c>
      <c r="P183" t="str">
        <f t="shared" ca="1" si="21"/>
        <v>072605</v>
      </c>
      <c r="Q183">
        <f ca="1">Q182+1</f>
        <v>2</v>
      </c>
      <c r="R183">
        <f ca="1">IF(table1[[#This Row],[يوم هـ]]&gt;0,7,99)</f>
        <v>7</v>
      </c>
      <c r="S183" s="4">
        <f t="shared" ca="1" si="22"/>
        <v>44595</v>
      </c>
      <c r="T183" s="4" t="str">
        <f ca="1">TEXT(table1[[#This Row],[Tm]],"mmmm")</f>
        <v>فبراير</v>
      </c>
      <c r="U183" s="4" t="str">
        <f ca="1">IF(TEXT(table1[[#This Row],[Tm]],"d")="1",TEXT(table1[[#This Row],[Tm]],"d -mmmm"),TEXT(table1[[#This Row],[Tm]],"d"))</f>
        <v>3</v>
      </c>
      <c r="V183" t="str">
        <f t="shared" ca="1" si="19"/>
        <v>الخميس</v>
      </c>
      <c r="W183">
        <f t="shared" ca="1" si="23"/>
        <v>5</v>
      </c>
      <c r="X183">
        <f t="shared" ca="1" si="24"/>
        <v>6</v>
      </c>
      <c r="Y183">
        <f ca="1">IF(table1[[#This Row],[اليوم]]="الأحد",Y182+1,Y182)</f>
        <v>26</v>
      </c>
      <c r="Z183" s="5" t="str">
        <f t="shared" ca="1" si="25"/>
        <v>2/7/1443</v>
      </c>
      <c r="AA183" s="24">
        <f t="shared" ca="1" si="20"/>
        <v>1</v>
      </c>
      <c r="AB183" s="24" t="str">
        <f ca="1">CONCATENATE(TEXT(table1[[#This Row],[شهر هـ]],"00"),(TEXT(table1[[#This Row],[يوم هـ]],"00")))</f>
        <v>0702</v>
      </c>
      <c r="AC183" s="24" t="str">
        <f ca="1">TEXT(table1[[#This Row],[Tm]],"m")</f>
        <v>2</v>
      </c>
      <c r="AD183" s="24">
        <f ca="1">IF(TODAY()=table1[[#This Row],[Tm]],1,0)</f>
        <v>0</v>
      </c>
      <c r="AE183" s="5"/>
    </row>
    <row r="184" spans="2:31" x14ac:dyDescent="0.2">
      <c r="B184">
        <v>1500</v>
      </c>
      <c r="C184" s="4">
        <v>64616</v>
      </c>
      <c r="D184">
        <v>1</v>
      </c>
      <c r="E184">
        <v>1</v>
      </c>
      <c r="F184">
        <v>0</v>
      </c>
      <c r="G184">
        <v>0</v>
      </c>
      <c r="H184">
        <v>1</v>
      </c>
      <c r="I184">
        <v>0</v>
      </c>
      <c r="J184">
        <v>0</v>
      </c>
      <c r="K184">
        <v>1</v>
      </c>
      <c r="L184">
        <v>0</v>
      </c>
      <c r="M184">
        <v>1</v>
      </c>
      <c r="N184">
        <v>1</v>
      </c>
      <c r="O184">
        <v>1</v>
      </c>
      <c r="P184" t="str">
        <f t="shared" ca="1" si="21"/>
        <v>072606</v>
      </c>
      <c r="Q184">
        <f t="shared" ref="Q184:Q211" ca="1" si="27">Q183+1</f>
        <v>3</v>
      </c>
      <c r="R184">
        <f ca="1">IF(table1[[#This Row],[يوم هـ]]&gt;0,7,99)</f>
        <v>7</v>
      </c>
      <c r="S184" s="4">
        <f t="shared" ca="1" si="22"/>
        <v>44596</v>
      </c>
      <c r="T184" s="4" t="str">
        <f ca="1">TEXT(table1[[#This Row],[Tm]],"mmmm")</f>
        <v>فبراير</v>
      </c>
      <c r="U184" s="4" t="str">
        <f ca="1">IF(TEXT(table1[[#This Row],[Tm]],"d")="1",TEXT(table1[[#This Row],[Tm]],"d -mmmm"),TEXT(table1[[#This Row],[Tm]],"d"))</f>
        <v>4</v>
      </c>
      <c r="V184" t="str">
        <f t="shared" ca="1" si="19"/>
        <v>الجمعة</v>
      </c>
      <c r="W184">
        <f t="shared" ca="1" si="23"/>
        <v>6</v>
      </c>
      <c r="X184">
        <f t="shared" ca="1" si="24"/>
        <v>6</v>
      </c>
      <c r="Y184">
        <f ca="1">IF(table1[[#This Row],[اليوم]]="الأحد",Y183+1,Y183)</f>
        <v>26</v>
      </c>
      <c r="Z184" s="5" t="str">
        <f t="shared" ca="1" si="25"/>
        <v>3/7/1443</v>
      </c>
      <c r="AA184" s="24">
        <f t="shared" ca="1" si="20"/>
        <v>1</v>
      </c>
      <c r="AB184" s="24" t="str">
        <f ca="1">CONCATENATE(TEXT(table1[[#This Row],[شهر هـ]],"00"),(TEXT(table1[[#This Row],[يوم هـ]],"00")))</f>
        <v>0703</v>
      </c>
      <c r="AC184" s="24" t="str">
        <f ca="1">TEXT(table1[[#This Row],[Tm]],"m")</f>
        <v>2</v>
      </c>
      <c r="AD184" s="24">
        <f ca="1">IF(TODAY()=table1[[#This Row],[Tm]],1,0)</f>
        <v>0</v>
      </c>
      <c r="AE184" s="5"/>
    </row>
    <row r="185" spans="2:31" x14ac:dyDescent="0.2">
      <c r="P185" t="str">
        <f t="shared" ca="1" si="21"/>
        <v>072607</v>
      </c>
      <c r="Q185">
        <f t="shared" ca="1" si="27"/>
        <v>4</v>
      </c>
      <c r="R185">
        <f ca="1">IF(table1[[#This Row],[يوم هـ]]&gt;0,7,99)</f>
        <v>7</v>
      </c>
      <c r="S185" s="4">
        <f t="shared" ca="1" si="22"/>
        <v>44597</v>
      </c>
      <c r="T185" s="4" t="str">
        <f ca="1">TEXT(table1[[#This Row],[Tm]],"mmmm")</f>
        <v>فبراير</v>
      </c>
      <c r="U185" s="4" t="str">
        <f ca="1">IF(TEXT(table1[[#This Row],[Tm]],"d")="1",TEXT(table1[[#This Row],[Tm]],"d -mmmm"),TEXT(table1[[#This Row],[Tm]],"d"))</f>
        <v>5</v>
      </c>
      <c r="V185" t="str">
        <f t="shared" ca="1" si="19"/>
        <v>السبت</v>
      </c>
      <c r="W185">
        <f t="shared" ca="1" si="23"/>
        <v>7</v>
      </c>
      <c r="X185">
        <f t="shared" ca="1" si="24"/>
        <v>6</v>
      </c>
      <c r="Y185">
        <f ca="1">IF(table1[[#This Row],[اليوم]]="الأحد",Y184+1,Y184)</f>
        <v>26</v>
      </c>
      <c r="Z185" s="5" t="str">
        <f t="shared" ca="1" si="25"/>
        <v>4/7/1443</v>
      </c>
      <c r="AA185" s="24">
        <f t="shared" ca="1" si="20"/>
        <v>1</v>
      </c>
      <c r="AB185" s="24" t="str">
        <f ca="1">CONCATENATE(TEXT(table1[[#This Row],[شهر هـ]],"00"),(TEXT(table1[[#This Row],[يوم هـ]],"00")))</f>
        <v>0704</v>
      </c>
      <c r="AC185" s="24" t="str">
        <f ca="1">TEXT(table1[[#This Row],[Tm]],"m")</f>
        <v>2</v>
      </c>
      <c r="AD185" s="24">
        <f ca="1">IF(TODAY()=table1[[#This Row],[Tm]],1,0)</f>
        <v>0</v>
      </c>
      <c r="AE185" s="5"/>
    </row>
    <row r="186" spans="2:31" x14ac:dyDescent="0.2">
      <c r="P186" t="str">
        <f t="shared" ca="1" si="21"/>
        <v>072701</v>
      </c>
      <c r="Q186">
        <f t="shared" ca="1" si="27"/>
        <v>5</v>
      </c>
      <c r="R186">
        <f ca="1">IF(table1[[#This Row],[يوم هـ]]&gt;0,7,99)</f>
        <v>7</v>
      </c>
      <c r="S186" s="4">
        <f t="shared" ca="1" si="22"/>
        <v>44598</v>
      </c>
      <c r="T186" s="4" t="str">
        <f ca="1">TEXT(table1[[#This Row],[Tm]],"mmmm")</f>
        <v>فبراير</v>
      </c>
      <c r="U186" s="4" t="str">
        <f ca="1">IF(TEXT(table1[[#This Row],[Tm]],"d")="1",TEXT(table1[[#This Row],[Tm]],"d -mmmm"),TEXT(table1[[#This Row],[Tm]],"d"))</f>
        <v>6</v>
      </c>
      <c r="V186" t="str">
        <f t="shared" ca="1" si="19"/>
        <v>الأحد</v>
      </c>
      <c r="W186">
        <f t="shared" ca="1" si="23"/>
        <v>1</v>
      </c>
      <c r="X186">
        <f t="shared" ca="1" si="24"/>
        <v>7</v>
      </c>
      <c r="Y186">
        <f ca="1">IF(table1[[#This Row],[اليوم]]="الأحد",Y185+1,Y185)</f>
        <v>27</v>
      </c>
      <c r="Z186" s="5" t="str">
        <f t="shared" ca="1" si="25"/>
        <v>5/7/1443</v>
      </c>
      <c r="AA186" s="24">
        <f t="shared" ca="1" si="20"/>
        <v>1</v>
      </c>
      <c r="AB186" s="24" t="str">
        <f ca="1">CONCATENATE(TEXT(table1[[#This Row],[شهر هـ]],"00"),(TEXT(table1[[#This Row],[يوم هـ]],"00")))</f>
        <v>0705</v>
      </c>
      <c r="AC186" s="24" t="str">
        <f ca="1">TEXT(table1[[#This Row],[Tm]],"m")</f>
        <v>2</v>
      </c>
      <c r="AD186" s="24">
        <f ca="1">IF(TODAY()=table1[[#This Row],[Tm]],1,0)</f>
        <v>0</v>
      </c>
      <c r="AE186" s="5"/>
    </row>
    <row r="187" spans="2:31" x14ac:dyDescent="0.2">
      <c r="P187" t="str">
        <f t="shared" ca="1" si="21"/>
        <v>072702</v>
      </c>
      <c r="Q187">
        <f t="shared" ca="1" si="27"/>
        <v>6</v>
      </c>
      <c r="R187">
        <f ca="1">IF(table1[[#This Row],[يوم هـ]]&gt;0,7,99)</f>
        <v>7</v>
      </c>
      <c r="S187" s="4">
        <f t="shared" ca="1" si="22"/>
        <v>44599</v>
      </c>
      <c r="T187" s="4" t="str">
        <f ca="1">TEXT(table1[[#This Row],[Tm]],"mmmm")</f>
        <v>فبراير</v>
      </c>
      <c r="U187" s="4" t="str">
        <f ca="1">IF(TEXT(table1[[#This Row],[Tm]],"d")="1",TEXT(table1[[#This Row],[Tm]],"d -mmmm"),TEXT(table1[[#This Row],[Tm]],"d"))</f>
        <v>7</v>
      </c>
      <c r="V187" t="str">
        <f t="shared" ca="1" si="19"/>
        <v>الإثنين</v>
      </c>
      <c r="W187">
        <f t="shared" ca="1" si="23"/>
        <v>2</v>
      </c>
      <c r="X187">
        <f t="shared" ca="1" si="24"/>
        <v>7</v>
      </c>
      <c r="Y187">
        <f ca="1">IF(table1[[#This Row],[اليوم]]="الأحد",Y186+1,Y186)</f>
        <v>27</v>
      </c>
      <c r="Z187" s="5" t="str">
        <f t="shared" ca="1" si="25"/>
        <v>6/7/1443</v>
      </c>
      <c r="AA187" s="24">
        <f t="shared" ca="1" si="20"/>
        <v>1</v>
      </c>
      <c r="AB187" s="24" t="str">
        <f ca="1">CONCATENATE(TEXT(table1[[#This Row],[شهر هـ]],"00"),(TEXT(table1[[#This Row],[يوم هـ]],"00")))</f>
        <v>0706</v>
      </c>
      <c r="AC187" s="24" t="str">
        <f ca="1">TEXT(table1[[#This Row],[Tm]],"m")</f>
        <v>2</v>
      </c>
      <c r="AD187" s="24">
        <f ca="1">IF(TODAY()=table1[[#This Row],[Tm]],1,0)</f>
        <v>0</v>
      </c>
      <c r="AE187" s="5"/>
    </row>
    <row r="188" spans="2:31" x14ac:dyDescent="0.2">
      <c r="P188" t="str">
        <f t="shared" ca="1" si="21"/>
        <v>072703</v>
      </c>
      <c r="Q188">
        <f t="shared" ca="1" si="27"/>
        <v>7</v>
      </c>
      <c r="R188">
        <f ca="1">IF(table1[[#This Row],[يوم هـ]]&gt;0,7,99)</f>
        <v>7</v>
      </c>
      <c r="S188" s="4">
        <f t="shared" ca="1" si="22"/>
        <v>44600</v>
      </c>
      <c r="T188" s="4" t="str">
        <f ca="1">TEXT(table1[[#This Row],[Tm]],"mmmm")</f>
        <v>فبراير</v>
      </c>
      <c r="U188" s="4" t="str">
        <f ca="1">IF(TEXT(table1[[#This Row],[Tm]],"d")="1",TEXT(table1[[#This Row],[Tm]],"d -mmmm"),TEXT(table1[[#This Row],[Tm]],"d"))</f>
        <v>8</v>
      </c>
      <c r="V188" t="str">
        <f t="shared" ca="1" si="19"/>
        <v>الثلاثاء</v>
      </c>
      <c r="W188">
        <f t="shared" ca="1" si="23"/>
        <v>3</v>
      </c>
      <c r="X188">
        <f t="shared" ca="1" si="24"/>
        <v>7</v>
      </c>
      <c r="Y188">
        <f ca="1">IF(table1[[#This Row],[اليوم]]="الأحد",Y187+1,Y187)</f>
        <v>27</v>
      </c>
      <c r="Z188" s="5" t="str">
        <f t="shared" ca="1" si="25"/>
        <v>7/7/1443</v>
      </c>
      <c r="AA188" s="24">
        <f t="shared" ca="1" si="20"/>
        <v>1</v>
      </c>
      <c r="AB188" s="24" t="str">
        <f ca="1">CONCATENATE(TEXT(table1[[#This Row],[شهر هـ]],"00"),(TEXT(table1[[#This Row],[يوم هـ]],"00")))</f>
        <v>0707</v>
      </c>
      <c r="AC188" s="24" t="str">
        <f ca="1">TEXT(table1[[#This Row],[Tm]],"m")</f>
        <v>2</v>
      </c>
      <c r="AD188" s="24">
        <f ca="1">IF(TODAY()=table1[[#This Row],[Tm]],1,0)</f>
        <v>0</v>
      </c>
      <c r="AE188" s="5"/>
    </row>
    <row r="189" spans="2:31" x14ac:dyDescent="0.2">
      <c r="P189" t="str">
        <f t="shared" ca="1" si="21"/>
        <v>072704</v>
      </c>
      <c r="Q189">
        <f t="shared" ca="1" si="27"/>
        <v>8</v>
      </c>
      <c r="R189">
        <f ca="1">IF(table1[[#This Row],[يوم هـ]]&gt;0,7,99)</f>
        <v>7</v>
      </c>
      <c r="S189" s="4">
        <f t="shared" ca="1" si="22"/>
        <v>44601</v>
      </c>
      <c r="T189" s="4" t="str">
        <f ca="1">TEXT(table1[[#This Row],[Tm]],"mmmm")</f>
        <v>فبراير</v>
      </c>
      <c r="U189" s="4" t="str">
        <f ca="1">IF(TEXT(table1[[#This Row],[Tm]],"d")="1",TEXT(table1[[#This Row],[Tm]],"d -mmmm"),TEXT(table1[[#This Row],[Tm]],"d"))</f>
        <v>9</v>
      </c>
      <c r="V189" t="str">
        <f t="shared" ca="1" si="19"/>
        <v>الأربعاء</v>
      </c>
      <c r="W189">
        <f t="shared" ca="1" si="23"/>
        <v>4</v>
      </c>
      <c r="X189">
        <f t="shared" ca="1" si="24"/>
        <v>7</v>
      </c>
      <c r="Y189">
        <f ca="1">IF(table1[[#This Row],[اليوم]]="الأحد",Y188+1,Y188)</f>
        <v>27</v>
      </c>
      <c r="Z189" s="5" t="str">
        <f t="shared" ca="1" si="25"/>
        <v>8/7/1443</v>
      </c>
      <c r="AA189" s="24">
        <f t="shared" ca="1" si="20"/>
        <v>1</v>
      </c>
      <c r="AB189" s="24" t="str">
        <f ca="1">CONCATENATE(TEXT(table1[[#This Row],[شهر هـ]],"00"),(TEXT(table1[[#This Row],[يوم هـ]],"00")))</f>
        <v>0708</v>
      </c>
      <c r="AC189" s="24" t="str">
        <f ca="1">TEXT(table1[[#This Row],[Tm]],"m")</f>
        <v>2</v>
      </c>
      <c r="AD189" s="24">
        <f ca="1">IF(TODAY()=table1[[#This Row],[Tm]],1,0)</f>
        <v>0</v>
      </c>
      <c r="AE189" s="5"/>
    </row>
    <row r="190" spans="2:31" x14ac:dyDescent="0.2">
      <c r="P190" t="str">
        <f t="shared" ca="1" si="21"/>
        <v>072705</v>
      </c>
      <c r="Q190">
        <f t="shared" ca="1" si="27"/>
        <v>9</v>
      </c>
      <c r="R190">
        <f ca="1">IF(table1[[#This Row],[يوم هـ]]&gt;0,7,99)</f>
        <v>7</v>
      </c>
      <c r="S190" s="4">
        <f t="shared" ca="1" si="22"/>
        <v>44602</v>
      </c>
      <c r="T190" s="4" t="str">
        <f ca="1">TEXT(table1[[#This Row],[Tm]],"mmmm")</f>
        <v>فبراير</v>
      </c>
      <c r="U190" s="4" t="str">
        <f ca="1">IF(TEXT(table1[[#This Row],[Tm]],"d")="1",TEXT(table1[[#This Row],[Tm]],"d -mmmm"),TEXT(table1[[#This Row],[Tm]],"d"))</f>
        <v>10</v>
      </c>
      <c r="V190" t="str">
        <f t="shared" ca="1" si="19"/>
        <v>الخميس</v>
      </c>
      <c r="W190">
        <f t="shared" ca="1" si="23"/>
        <v>5</v>
      </c>
      <c r="X190">
        <f t="shared" ca="1" si="24"/>
        <v>7</v>
      </c>
      <c r="Y190">
        <f ca="1">IF(table1[[#This Row],[اليوم]]="الأحد",Y189+1,Y189)</f>
        <v>27</v>
      </c>
      <c r="Z190" s="5" t="str">
        <f t="shared" ca="1" si="25"/>
        <v>9/7/1443</v>
      </c>
      <c r="AA190" s="24">
        <f t="shared" ca="1" si="20"/>
        <v>1</v>
      </c>
      <c r="AB190" s="24" t="str">
        <f ca="1">CONCATENATE(TEXT(table1[[#This Row],[شهر هـ]],"00"),(TEXT(table1[[#This Row],[يوم هـ]],"00")))</f>
        <v>0709</v>
      </c>
      <c r="AC190" s="24" t="str">
        <f ca="1">TEXT(table1[[#This Row],[Tm]],"m")</f>
        <v>2</v>
      </c>
      <c r="AD190" s="24">
        <f ca="1">IF(TODAY()=table1[[#This Row],[Tm]],1,0)</f>
        <v>0</v>
      </c>
      <c r="AE190" s="5"/>
    </row>
    <row r="191" spans="2:31" x14ac:dyDescent="0.2">
      <c r="P191" t="str">
        <f t="shared" ca="1" si="21"/>
        <v>072706</v>
      </c>
      <c r="Q191">
        <f t="shared" ca="1" si="27"/>
        <v>10</v>
      </c>
      <c r="R191">
        <f ca="1">IF(table1[[#This Row],[يوم هـ]]&gt;0,7,99)</f>
        <v>7</v>
      </c>
      <c r="S191" s="4">
        <f t="shared" ca="1" si="22"/>
        <v>44603</v>
      </c>
      <c r="T191" s="4" t="str">
        <f ca="1">TEXT(table1[[#This Row],[Tm]],"mmmm")</f>
        <v>فبراير</v>
      </c>
      <c r="U191" s="4" t="str">
        <f ca="1">IF(TEXT(table1[[#This Row],[Tm]],"d")="1",TEXT(table1[[#This Row],[Tm]],"d -mmmm"),TEXT(table1[[#This Row],[Tm]],"d"))</f>
        <v>11</v>
      </c>
      <c r="V191" t="str">
        <f t="shared" ca="1" si="19"/>
        <v>الجمعة</v>
      </c>
      <c r="W191">
        <f t="shared" ca="1" si="23"/>
        <v>6</v>
      </c>
      <c r="X191">
        <f t="shared" ca="1" si="24"/>
        <v>7</v>
      </c>
      <c r="Y191">
        <f ca="1">IF(table1[[#This Row],[اليوم]]="الأحد",Y190+1,Y190)</f>
        <v>27</v>
      </c>
      <c r="Z191" s="5" t="str">
        <f t="shared" ca="1" si="25"/>
        <v>10/7/1443</v>
      </c>
      <c r="AA191" s="24">
        <f t="shared" ca="1" si="20"/>
        <v>1</v>
      </c>
      <c r="AB191" s="24" t="str">
        <f ca="1">CONCATENATE(TEXT(table1[[#This Row],[شهر هـ]],"00"),(TEXT(table1[[#This Row],[يوم هـ]],"00")))</f>
        <v>0710</v>
      </c>
      <c r="AC191" s="24" t="str">
        <f ca="1">TEXT(table1[[#This Row],[Tm]],"m")</f>
        <v>2</v>
      </c>
      <c r="AD191" s="24">
        <f ca="1">IF(TODAY()=table1[[#This Row],[Tm]],1,0)</f>
        <v>0</v>
      </c>
      <c r="AE191" s="5"/>
    </row>
    <row r="192" spans="2:31" x14ac:dyDescent="0.2">
      <c r="P192" t="str">
        <f t="shared" ca="1" si="21"/>
        <v>072707</v>
      </c>
      <c r="Q192">
        <f t="shared" ca="1" si="27"/>
        <v>11</v>
      </c>
      <c r="R192">
        <f ca="1">IF(table1[[#This Row],[يوم هـ]]&gt;0,7,99)</f>
        <v>7</v>
      </c>
      <c r="S192" s="4">
        <f t="shared" ca="1" si="22"/>
        <v>44604</v>
      </c>
      <c r="T192" s="4" t="str">
        <f ca="1">TEXT(table1[[#This Row],[Tm]],"mmmm")</f>
        <v>فبراير</v>
      </c>
      <c r="U192" s="4" t="str">
        <f ca="1">IF(TEXT(table1[[#This Row],[Tm]],"d")="1",TEXT(table1[[#This Row],[Tm]],"d -mmmm"),TEXT(table1[[#This Row],[Tm]],"d"))</f>
        <v>12</v>
      </c>
      <c r="V192" t="str">
        <f t="shared" ca="1" si="19"/>
        <v>السبت</v>
      </c>
      <c r="W192">
        <f t="shared" ca="1" si="23"/>
        <v>7</v>
      </c>
      <c r="X192">
        <f t="shared" ca="1" si="24"/>
        <v>7</v>
      </c>
      <c r="Y192">
        <f ca="1">IF(table1[[#This Row],[اليوم]]="الأحد",Y191+1,Y191)</f>
        <v>27</v>
      </c>
      <c r="Z192" s="5" t="str">
        <f t="shared" ca="1" si="25"/>
        <v>11/7/1443</v>
      </c>
      <c r="AA192" s="24">
        <f t="shared" ca="1" si="20"/>
        <v>1</v>
      </c>
      <c r="AB192" s="24" t="str">
        <f ca="1">CONCATENATE(TEXT(table1[[#This Row],[شهر هـ]],"00"),(TEXT(table1[[#This Row],[يوم هـ]],"00")))</f>
        <v>0711</v>
      </c>
      <c r="AC192" s="24" t="str">
        <f ca="1">TEXT(table1[[#This Row],[Tm]],"m")</f>
        <v>2</v>
      </c>
      <c r="AD192" s="24">
        <f ca="1">IF(TODAY()=table1[[#This Row],[Tm]],1,0)</f>
        <v>0</v>
      </c>
      <c r="AE192" s="5"/>
    </row>
    <row r="193" spans="16:31" x14ac:dyDescent="0.2">
      <c r="P193" t="str">
        <f t="shared" ca="1" si="21"/>
        <v>072801</v>
      </c>
      <c r="Q193">
        <f t="shared" ca="1" si="27"/>
        <v>12</v>
      </c>
      <c r="R193">
        <f ca="1">IF(table1[[#This Row],[يوم هـ]]&gt;0,7,99)</f>
        <v>7</v>
      </c>
      <c r="S193" s="4">
        <f t="shared" ca="1" si="22"/>
        <v>44605</v>
      </c>
      <c r="T193" s="4" t="str">
        <f ca="1">TEXT(table1[[#This Row],[Tm]],"mmmm")</f>
        <v>فبراير</v>
      </c>
      <c r="U193" s="4" t="str">
        <f ca="1">IF(TEXT(table1[[#This Row],[Tm]],"d")="1",TEXT(table1[[#This Row],[Tm]],"d -mmmm"),TEXT(table1[[#This Row],[Tm]],"d"))</f>
        <v>13</v>
      </c>
      <c r="V193" t="str">
        <f t="shared" ca="1" si="19"/>
        <v>الأحد</v>
      </c>
      <c r="W193">
        <f t="shared" ca="1" si="23"/>
        <v>1</v>
      </c>
      <c r="X193">
        <f t="shared" ca="1" si="24"/>
        <v>8</v>
      </c>
      <c r="Y193">
        <f ca="1">IF(table1[[#This Row],[اليوم]]="الأحد",Y192+1,Y192)</f>
        <v>28</v>
      </c>
      <c r="Z193" s="5" t="str">
        <f t="shared" ca="1" si="25"/>
        <v>12/7/1443</v>
      </c>
      <c r="AA193" s="24">
        <f t="shared" ca="1" si="20"/>
        <v>1</v>
      </c>
      <c r="AB193" s="24" t="str">
        <f ca="1">CONCATENATE(TEXT(table1[[#This Row],[شهر هـ]],"00"),(TEXT(table1[[#This Row],[يوم هـ]],"00")))</f>
        <v>0712</v>
      </c>
      <c r="AC193" s="24" t="str">
        <f ca="1">TEXT(table1[[#This Row],[Tm]],"m")</f>
        <v>2</v>
      </c>
      <c r="AD193" s="24">
        <f ca="1">IF(TODAY()=table1[[#This Row],[Tm]],1,0)</f>
        <v>0</v>
      </c>
      <c r="AE193" s="5"/>
    </row>
    <row r="194" spans="16:31" x14ac:dyDescent="0.2">
      <c r="P194" t="str">
        <f t="shared" ca="1" si="21"/>
        <v>072802</v>
      </c>
      <c r="Q194">
        <f t="shared" ca="1" si="27"/>
        <v>13</v>
      </c>
      <c r="R194">
        <f ca="1">IF(table1[[#This Row],[يوم هـ]]&gt;0,7,99)</f>
        <v>7</v>
      </c>
      <c r="S194" s="4">
        <f t="shared" ca="1" si="22"/>
        <v>44606</v>
      </c>
      <c r="T194" s="4" t="str">
        <f ca="1">TEXT(table1[[#This Row],[Tm]],"mmmm")</f>
        <v>فبراير</v>
      </c>
      <c r="U194" s="4" t="str">
        <f ca="1">IF(TEXT(table1[[#This Row],[Tm]],"d")="1",TEXT(table1[[#This Row],[Tm]],"d -mmmm"),TEXT(table1[[#This Row],[Tm]],"d"))</f>
        <v>14</v>
      </c>
      <c r="V194" t="str">
        <f t="shared" ref="V194:V257" ca="1" si="28">IF(Q194&gt;0,TEXT(S194,"dddd"),"")</f>
        <v>الإثنين</v>
      </c>
      <c r="W194">
        <f t="shared" ca="1" si="23"/>
        <v>2</v>
      </c>
      <c r="X194">
        <f t="shared" ca="1" si="24"/>
        <v>8</v>
      </c>
      <c r="Y194">
        <f ca="1">IF(table1[[#This Row],[اليوم]]="الأحد",Y193+1,Y193)</f>
        <v>28</v>
      </c>
      <c r="Z194" s="5" t="str">
        <f t="shared" ca="1" si="25"/>
        <v>13/7/1443</v>
      </c>
      <c r="AA194" s="24">
        <f t="shared" ref="AA194:AA257" ca="1" si="29">INDEX($AH$14:$AH$18,MATCH(TEXT(S194,"mm/dd"),INDEX(TEXT($AG$14:$AG$18,"mm/dd"),,),1),)</f>
        <v>1</v>
      </c>
      <c r="AB194" s="24" t="str">
        <f ca="1">CONCATENATE(TEXT(table1[[#This Row],[شهر هـ]],"00"),(TEXT(table1[[#This Row],[يوم هـ]],"00")))</f>
        <v>0713</v>
      </c>
      <c r="AC194" s="24" t="str">
        <f ca="1">TEXT(table1[[#This Row],[Tm]],"m")</f>
        <v>2</v>
      </c>
      <c r="AD194" s="24">
        <f ca="1">IF(TODAY()=table1[[#This Row],[Tm]],1,0)</f>
        <v>0</v>
      </c>
      <c r="AE194" s="5"/>
    </row>
    <row r="195" spans="16:31" x14ac:dyDescent="0.2">
      <c r="P195" t="str">
        <f t="shared" ref="P195:P258" ca="1" si="30">IF(Q195&gt;0,CONCATENATE(TEXT(R195,"00"),TEXT(Y195,"00"),TEXT(W195,"00")),"")</f>
        <v>072803</v>
      </c>
      <c r="Q195">
        <f t="shared" ca="1" si="27"/>
        <v>14</v>
      </c>
      <c r="R195">
        <f ca="1">IF(table1[[#This Row],[يوم هـ]]&gt;0,7,99)</f>
        <v>7</v>
      </c>
      <c r="S195" s="4">
        <f t="shared" ref="S195:S258" ca="1" si="31">EDATE(S194,0)+IF(Q195&gt;0,(1),0)</f>
        <v>44607</v>
      </c>
      <c r="T195" s="4" t="str">
        <f ca="1">TEXT(table1[[#This Row],[Tm]],"mmmm")</f>
        <v>فبراير</v>
      </c>
      <c r="U195" s="4" t="str">
        <f ca="1">IF(TEXT(table1[[#This Row],[Tm]],"d")="1",TEXT(table1[[#This Row],[Tm]],"d -mmmm"),TEXT(table1[[#This Row],[Tm]],"d"))</f>
        <v>15</v>
      </c>
      <c r="V195" t="str">
        <f t="shared" ca="1" si="28"/>
        <v>الثلاثاء</v>
      </c>
      <c r="W195">
        <f t="shared" ref="W195:W258" ca="1" si="32">IF(Q195&gt;0,WEEKDAY(S195,17),"")</f>
        <v>3</v>
      </c>
      <c r="X195">
        <f t="shared" ref="X195:X258" ca="1" si="33">WEEKNUM(S195,1)</f>
        <v>8</v>
      </c>
      <c r="Y195">
        <f ca="1">IF(table1[[#This Row],[اليوم]]="الأحد",Y194+1,Y194)</f>
        <v>28</v>
      </c>
      <c r="Z195" s="5" t="str">
        <f t="shared" ref="Z195:Z258" ca="1" si="34">IF(Q195&gt;0,Q195 &amp; "/" &amp; R195 &amp; "/" &amp; $A$2,"")</f>
        <v>14/7/1443</v>
      </c>
      <c r="AA195" s="24">
        <f t="shared" ca="1" si="29"/>
        <v>1</v>
      </c>
      <c r="AB195" s="24" t="str">
        <f ca="1">CONCATENATE(TEXT(table1[[#This Row],[شهر هـ]],"00"),(TEXT(table1[[#This Row],[يوم هـ]],"00")))</f>
        <v>0714</v>
      </c>
      <c r="AC195" s="24" t="str">
        <f ca="1">TEXT(table1[[#This Row],[Tm]],"m")</f>
        <v>2</v>
      </c>
      <c r="AD195" s="24">
        <f ca="1">IF(TODAY()=table1[[#This Row],[Tm]],1,0)</f>
        <v>0</v>
      </c>
      <c r="AE195" s="5"/>
    </row>
    <row r="196" spans="16:31" x14ac:dyDescent="0.2">
      <c r="P196" t="str">
        <f t="shared" ca="1" si="30"/>
        <v>072804</v>
      </c>
      <c r="Q196">
        <f t="shared" ca="1" si="27"/>
        <v>15</v>
      </c>
      <c r="R196">
        <f ca="1">IF(table1[[#This Row],[يوم هـ]]&gt;0,7,99)</f>
        <v>7</v>
      </c>
      <c r="S196" s="4">
        <f t="shared" ca="1" si="31"/>
        <v>44608</v>
      </c>
      <c r="T196" s="4" t="str">
        <f ca="1">TEXT(table1[[#This Row],[Tm]],"mmmm")</f>
        <v>فبراير</v>
      </c>
      <c r="U196" s="4" t="str">
        <f ca="1">IF(TEXT(table1[[#This Row],[Tm]],"d")="1",TEXT(table1[[#This Row],[Tm]],"d -mmmm"),TEXT(table1[[#This Row],[Tm]],"d"))</f>
        <v>16</v>
      </c>
      <c r="V196" t="str">
        <f t="shared" ca="1" si="28"/>
        <v>الأربعاء</v>
      </c>
      <c r="W196">
        <f t="shared" ca="1" si="32"/>
        <v>4</v>
      </c>
      <c r="X196">
        <f t="shared" ca="1" si="33"/>
        <v>8</v>
      </c>
      <c r="Y196">
        <f ca="1">IF(table1[[#This Row],[اليوم]]="الأحد",Y195+1,Y195)</f>
        <v>28</v>
      </c>
      <c r="Z196" s="5" t="str">
        <f t="shared" ca="1" si="34"/>
        <v>15/7/1443</v>
      </c>
      <c r="AA196" s="24">
        <f t="shared" ca="1" si="29"/>
        <v>1</v>
      </c>
      <c r="AB196" s="24" t="str">
        <f ca="1">CONCATENATE(TEXT(table1[[#This Row],[شهر هـ]],"00"),(TEXT(table1[[#This Row],[يوم هـ]],"00")))</f>
        <v>0715</v>
      </c>
      <c r="AC196" s="24" t="str">
        <f ca="1">TEXT(table1[[#This Row],[Tm]],"m")</f>
        <v>2</v>
      </c>
      <c r="AD196" s="24">
        <f ca="1">IF(TODAY()=table1[[#This Row],[Tm]],1,0)</f>
        <v>0</v>
      </c>
      <c r="AE196" s="5"/>
    </row>
    <row r="197" spans="16:31" x14ac:dyDescent="0.2">
      <c r="P197" t="str">
        <f t="shared" ca="1" si="30"/>
        <v>072805</v>
      </c>
      <c r="Q197">
        <f t="shared" ca="1" si="27"/>
        <v>16</v>
      </c>
      <c r="R197">
        <f ca="1">IF(table1[[#This Row],[يوم هـ]]&gt;0,7,99)</f>
        <v>7</v>
      </c>
      <c r="S197" s="4">
        <f t="shared" ca="1" si="31"/>
        <v>44609</v>
      </c>
      <c r="T197" s="4" t="str">
        <f ca="1">TEXT(table1[[#This Row],[Tm]],"mmmm")</f>
        <v>فبراير</v>
      </c>
      <c r="U197" s="4" t="str">
        <f ca="1">IF(TEXT(table1[[#This Row],[Tm]],"d")="1",TEXT(table1[[#This Row],[Tm]],"d -mmmm"),TEXT(table1[[#This Row],[Tm]],"d"))</f>
        <v>17</v>
      </c>
      <c r="V197" t="str">
        <f t="shared" ca="1" si="28"/>
        <v>الخميس</v>
      </c>
      <c r="W197">
        <f t="shared" ca="1" si="32"/>
        <v>5</v>
      </c>
      <c r="X197">
        <f t="shared" ca="1" si="33"/>
        <v>8</v>
      </c>
      <c r="Y197">
        <f ca="1">IF(table1[[#This Row],[اليوم]]="الأحد",Y196+1,Y196)</f>
        <v>28</v>
      </c>
      <c r="Z197" s="5" t="str">
        <f t="shared" ca="1" si="34"/>
        <v>16/7/1443</v>
      </c>
      <c r="AA197" s="24">
        <f t="shared" ca="1" si="29"/>
        <v>1</v>
      </c>
      <c r="AB197" s="24" t="str">
        <f ca="1">CONCATENATE(TEXT(table1[[#This Row],[شهر هـ]],"00"),(TEXT(table1[[#This Row],[يوم هـ]],"00")))</f>
        <v>0716</v>
      </c>
      <c r="AC197" s="24" t="str">
        <f ca="1">TEXT(table1[[#This Row],[Tm]],"m")</f>
        <v>2</v>
      </c>
      <c r="AD197" s="24">
        <f ca="1">IF(TODAY()=table1[[#This Row],[Tm]],1,0)</f>
        <v>0</v>
      </c>
      <c r="AE197" s="5"/>
    </row>
    <row r="198" spans="16:31" x14ac:dyDescent="0.2">
      <c r="P198" t="str">
        <f t="shared" ca="1" si="30"/>
        <v>072806</v>
      </c>
      <c r="Q198">
        <f t="shared" ca="1" si="27"/>
        <v>17</v>
      </c>
      <c r="R198">
        <f ca="1">IF(table1[[#This Row],[يوم هـ]]&gt;0,7,99)</f>
        <v>7</v>
      </c>
      <c r="S198" s="4">
        <f t="shared" ca="1" si="31"/>
        <v>44610</v>
      </c>
      <c r="T198" s="4" t="str">
        <f ca="1">TEXT(table1[[#This Row],[Tm]],"mmmm")</f>
        <v>فبراير</v>
      </c>
      <c r="U198" s="4" t="str">
        <f ca="1">IF(TEXT(table1[[#This Row],[Tm]],"d")="1",TEXT(table1[[#This Row],[Tm]],"d -mmmm"),TEXT(table1[[#This Row],[Tm]],"d"))</f>
        <v>18</v>
      </c>
      <c r="V198" t="str">
        <f t="shared" ca="1" si="28"/>
        <v>الجمعة</v>
      </c>
      <c r="W198">
        <f t="shared" ca="1" si="32"/>
        <v>6</v>
      </c>
      <c r="X198">
        <f t="shared" ca="1" si="33"/>
        <v>8</v>
      </c>
      <c r="Y198">
        <f ca="1">IF(table1[[#This Row],[اليوم]]="الأحد",Y197+1,Y197)</f>
        <v>28</v>
      </c>
      <c r="Z198" s="5" t="str">
        <f t="shared" ca="1" si="34"/>
        <v>17/7/1443</v>
      </c>
      <c r="AA198" s="24">
        <f t="shared" ca="1" si="29"/>
        <v>1</v>
      </c>
      <c r="AB198" s="24" t="str">
        <f ca="1">CONCATENATE(TEXT(table1[[#This Row],[شهر هـ]],"00"),(TEXT(table1[[#This Row],[يوم هـ]],"00")))</f>
        <v>0717</v>
      </c>
      <c r="AC198" s="24" t="str">
        <f ca="1">TEXT(table1[[#This Row],[Tm]],"m")</f>
        <v>2</v>
      </c>
      <c r="AD198" s="24">
        <f ca="1">IF(TODAY()=table1[[#This Row],[Tm]],1,0)</f>
        <v>0</v>
      </c>
      <c r="AE198" s="5"/>
    </row>
    <row r="199" spans="16:31" x14ac:dyDescent="0.2">
      <c r="P199" t="str">
        <f t="shared" ca="1" si="30"/>
        <v>072807</v>
      </c>
      <c r="Q199">
        <f t="shared" ca="1" si="27"/>
        <v>18</v>
      </c>
      <c r="R199">
        <f ca="1">IF(table1[[#This Row],[يوم هـ]]&gt;0,7,99)</f>
        <v>7</v>
      </c>
      <c r="S199" s="4">
        <f t="shared" ca="1" si="31"/>
        <v>44611</v>
      </c>
      <c r="T199" s="4" t="str">
        <f ca="1">TEXT(table1[[#This Row],[Tm]],"mmmm")</f>
        <v>فبراير</v>
      </c>
      <c r="U199" s="4" t="str">
        <f ca="1">IF(TEXT(table1[[#This Row],[Tm]],"d")="1",TEXT(table1[[#This Row],[Tm]],"d -mmmm"),TEXT(table1[[#This Row],[Tm]],"d"))</f>
        <v>19</v>
      </c>
      <c r="V199" t="str">
        <f t="shared" ca="1" si="28"/>
        <v>السبت</v>
      </c>
      <c r="W199">
        <f t="shared" ca="1" si="32"/>
        <v>7</v>
      </c>
      <c r="X199">
        <f t="shared" ca="1" si="33"/>
        <v>8</v>
      </c>
      <c r="Y199">
        <f ca="1">IF(table1[[#This Row],[اليوم]]="الأحد",Y198+1,Y198)</f>
        <v>28</v>
      </c>
      <c r="Z199" s="5" t="str">
        <f t="shared" ca="1" si="34"/>
        <v>18/7/1443</v>
      </c>
      <c r="AA199" s="24">
        <f t="shared" ca="1" si="29"/>
        <v>1</v>
      </c>
      <c r="AB199" s="24" t="str">
        <f ca="1">CONCATENATE(TEXT(table1[[#This Row],[شهر هـ]],"00"),(TEXT(table1[[#This Row],[يوم هـ]],"00")))</f>
        <v>0718</v>
      </c>
      <c r="AC199" s="24" t="str">
        <f ca="1">TEXT(table1[[#This Row],[Tm]],"m")</f>
        <v>2</v>
      </c>
      <c r="AD199" s="24">
        <f ca="1">IF(TODAY()=table1[[#This Row],[Tm]],1,0)</f>
        <v>0</v>
      </c>
      <c r="AE199" s="5"/>
    </row>
    <row r="200" spans="16:31" x14ac:dyDescent="0.2">
      <c r="P200" t="str">
        <f t="shared" ca="1" si="30"/>
        <v>072901</v>
      </c>
      <c r="Q200">
        <f t="shared" ca="1" si="27"/>
        <v>19</v>
      </c>
      <c r="R200">
        <f ca="1">IF(table1[[#This Row],[يوم هـ]]&gt;0,7,99)</f>
        <v>7</v>
      </c>
      <c r="S200" s="4">
        <f t="shared" ca="1" si="31"/>
        <v>44612</v>
      </c>
      <c r="T200" s="4" t="str">
        <f ca="1">TEXT(table1[[#This Row],[Tm]],"mmmm")</f>
        <v>فبراير</v>
      </c>
      <c r="U200" s="4" t="str">
        <f ca="1">IF(TEXT(table1[[#This Row],[Tm]],"d")="1",TEXT(table1[[#This Row],[Tm]],"d -mmmm"),TEXT(table1[[#This Row],[Tm]],"d"))</f>
        <v>20</v>
      </c>
      <c r="V200" t="str">
        <f t="shared" ca="1" si="28"/>
        <v>الأحد</v>
      </c>
      <c r="W200">
        <f t="shared" ca="1" si="32"/>
        <v>1</v>
      </c>
      <c r="X200">
        <f t="shared" ca="1" si="33"/>
        <v>9</v>
      </c>
      <c r="Y200">
        <f ca="1">IF(table1[[#This Row],[اليوم]]="الأحد",Y199+1,Y199)</f>
        <v>29</v>
      </c>
      <c r="Z200" s="5" t="str">
        <f t="shared" ca="1" si="34"/>
        <v>19/7/1443</v>
      </c>
      <c r="AA200" s="24">
        <f t="shared" ca="1" si="29"/>
        <v>1</v>
      </c>
      <c r="AB200" s="24" t="str">
        <f ca="1">CONCATENATE(TEXT(table1[[#This Row],[شهر هـ]],"00"),(TEXT(table1[[#This Row],[يوم هـ]],"00")))</f>
        <v>0719</v>
      </c>
      <c r="AC200" s="24" t="str">
        <f ca="1">TEXT(table1[[#This Row],[Tm]],"m")</f>
        <v>2</v>
      </c>
      <c r="AD200" s="24">
        <f ca="1">IF(TODAY()=table1[[#This Row],[Tm]],1,0)</f>
        <v>0</v>
      </c>
      <c r="AE200" s="5"/>
    </row>
    <row r="201" spans="16:31" x14ac:dyDescent="0.2">
      <c r="P201" t="str">
        <f t="shared" ca="1" si="30"/>
        <v>072902</v>
      </c>
      <c r="Q201">
        <f t="shared" ca="1" si="27"/>
        <v>20</v>
      </c>
      <c r="R201">
        <f ca="1">IF(table1[[#This Row],[يوم هـ]]&gt;0,7,99)</f>
        <v>7</v>
      </c>
      <c r="S201" s="4">
        <f t="shared" ca="1" si="31"/>
        <v>44613</v>
      </c>
      <c r="T201" s="4" t="str">
        <f ca="1">TEXT(table1[[#This Row],[Tm]],"mmmm")</f>
        <v>فبراير</v>
      </c>
      <c r="U201" s="4" t="str">
        <f ca="1">IF(TEXT(table1[[#This Row],[Tm]],"d")="1",TEXT(table1[[#This Row],[Tm]],"d -mmmm"),TEXT(table1[[#This Row],[Tm]],"d"))</f>
        <v>21</v>
      </c>
      <c r="V201" t="str">
        <f t="shared" ca="1" si="28"/>
        <v>الإثنين</v>
      </c>
      <c r="W201">
        <f t="shared" ca="1" si="32"/>
        <v>2</v>
      </c>
      <c r="X201">
        <f t="shared" ca="1" si="33"/>
        <v>9</v>
      </c>
      <c r="Y201">
        <f ca="1">IF(table1[[#This Row],[اليوم]]="الأحد",Y200+1,Y200)</f>
        <v>29</v>
      </c>
      <c r="Z201" s="5" t="str">
        <f t="shared" ca="1" si="34"/>
        <v>20/7/1443</v>
      </c>
      <c r="AA201" s="24">
        <f t="shared" ca="1" si="29"/>
        <v>1</v>
      </c>
      <c r="AB201" s="24" t="str">
        <f ca="1">CONCATENATE(TEXT(table1[[#This Row],[شهر هـ]],"00"),(TEXT(table1[[#This Row],[يوم هـ]],"00")))</f>
        <v>0720</v>
      </c>
      <c r="AC201" s="24" t="str">
        <f ca="1">TEXT(table1[[#This Row],[Tm]],"m")</f>
        <v>2</v>
      </c>
      <c r="AD201" s="24">
        <f ca="1">IF(TODAY()=table1[[#This Row],[Tm]],1,0)</f>
        <v>0</v>
      </c>
      <c r="AE201" s="5"/>
    </row>
    <row r="202" spans="16:31" x14ac:dyDescent="0.2">
      <c r="P202" t="str">
        <f t="shared" ca="1" si="30"/>
        <v>072903</v>
      </c>
      <c r="Q202">
        <f t="shared" ca="1" si="27"/>
        <v>21</v>
      </c>
      <c r="R202">
        <f ca="1">IF(table1[[#This Row],[يوم هـ]]&gt;0,7,99)</f>
        <v>7</v>
      </c>
      <c r="S202" s="4">
        <f t="shared" ca="1" si="31"/>
        <v>44614</v>
      </c>
      <c r="T202" s="4" t="str">
        <f ca="1">TEXT(table1[[#This Row],[Tm]],"mmmm")</f>
        <v>فبراير</v>
      </c>
      <c r="U202" s="4" t="str">
        <f ca="1">IF(TEXT(table1[[#This Row],[Tm]],"d")="1",TEXT(table1[[#This Row],[Tm]],"d -mmmm"),TEXT(table1[[#This Row],[Tm]],"d"))</f>
        <v>22</v>
      </c>
      <c r="V202" t="str">
        <f t="shared" ca="1" si="28"/>
        <v>الثلاثاء</v>
      </c>
      <c r="W202">
        <f t="shared" ca="1" si="32"/>
        <v>3</v>
      </c>
      <c r="X202">
        <f t="shared" ca="1" si="33"/>
        <v>9</v>
      </c>
      <c r="Y202">
        <f ca="1">IF(table1[[#This Row],[اليوم]]="الأحد",Y201+1,Y201)</f>
        <v>29</v>
      </c>
      <c r="Z202" s="5" t="str">
        <f t="shared" ca="1" si="34"/>
        <v>21/7/1443</v>
      </c>
      <c r="AA202" s="24">
        <f t="shared" ca="1" si="29"/>
        <v>1</v>
      </c>
      <c r="AB202" s="24" t="str">
        <f ca="1">CONCATENATE(TEXT(table1[[#This Row],[شهر هـ]],"00"),(TEXT(table1[[#This Row],[يوم هـ]],"00")))</f>
        <v>0721</v>
      </c>
      <c r="AC202" s="24" t="str">
        <f ca="1">TEXT(table1[[#This Row],[Tm]],"m")</f>
        <v>2</v>
      </c>
      <c r="AD202" s="24">
        <f ca="1">IF(TODAY()=table1[[#This Row],[Tm]],1,0)</f>
        <v>0</v>
      </c>
      <c r="AE202" s="5"/>
    </row>
    <row r="203" spans="16:31" x14ac:dyDescent="0.2">
      <c r="P203" t="str">
        <f t="shared" ca="1" si="30"/>
        <v>072904</v>
      </c>
      <c r="Q203">
        <f t="shared" ca="1" si="27"/>
        <v>22</v>
      </c>
      <c r="R203">
        <f ca="1">IF(table1[[#This Row],[يوم هـ]]&gt;0,7,99)</f>
        <v>7</v>
      </c>
      <c r="S203" s="4">
        <f t="shared" ca="1" si="31"/>
        <v>44615</v>
      </c>
      <c r="T203" s="4" t="str">
        <f ca="1">TEXT(table1[[#This Row],[Tm]],"mmmm")</f>
        <v>فبراير</v>
      </c>
      <c r="U203" s="4" t="str">
        <f ca="1">IF(TEXT(table1[[#This Row],[Tm]],"d")="1",TEXT(table1[[#This Row],[Tm]],"d -mmmm"),TEXT(table1[[#This Row],[Tm]],"d"))</f>
        <v>23</v>
      </c>
      <c r="V203" t="str">
        <f t="shared" ca="1" si="28"/>
        <v>الأربعاء</v>
      </c>
      <c r="W203">
        <f t="shared" ca="1" si="32"/>
        <v>4</v>
      </c>
      <c r="X203">
        <f t="shared" ca="1" si="33"/>
        <v>9</v>
      </c>
      <c r="Y203">
        <f ca="1">IF(table1[[#This Row],[اليوم]]="الأحد",Y202+1,Y202)</f>
        <v>29</v>
      </c>
      <c r="Z203" s="5" t="str">
        <f t="shared" ca="1" si="34"/>
        <v>22/7/1443</v>
      </c>
      <c r="AA203" s="24">
        <f t="shared" ca="1" si="29"/>
        <v>1</v>
      </c>
      <c r="AB203" s="24" t="str">
        <f ca="1">CONCATENATE(TEXT(table1[[#This Row],[شهر هـ]],"00"),(TEXT(table1[[#This Row],[يوم هـ]],"00")))</f>
        <v>0722</v>
      </c>
      <c r="AC203" s="24" t="str">
        <f ca="1">TEXT(table1[[#This Row],[Tm]],"m")</f>
        <v>2</v>
      </c>
      <c r="AD203" s="24">
        <f ca="1">IF(TODAY()=table1[[#This Row],[Tm]],1,0)</f>
        <v>0</v>
      </c>
      <c r="AE203" s="5"/>
    </row>
    <row r="204" spans="16:31" x14ac:dyDescent="0.2">
      <c r="P204" t="str">
        <f t="shared" ca="1" si="30"/>
        <v>072905</v>
      </c>
      <c r="Q204">
        <f t="shared" ca="1" si="27"/>
        <v>23</v>
      </c>
      <c r="R204">
        <f ca="1">IF(table1[[#This Row],[يوم هـ]]&gt;0,7,99)</f>
        <v>7</v>
      </c>
      <c r="S204" s="4">
        <f t="shared" ca="1" si="31"/>
        <v>44616</v>
      </c>
      <c r="T204" s="4" t="str">
        <f ca="1">TEXT(table1[[#This Row],[Tm]],"mmmm")</f>
        <v>فبراير</v>
      </c>
      <c r="U204" s="4" t="str">
        <f ca="1">IF(TEXT(table1[[#This Row],[Tm]],"d")="1",TEXT(table1[[#This Row],[Tm]],"d -mmmm"),TEXT(table1[[#This Row],[Tm]],"d"))</f>
        <v>24</v>
      </c>
      <c r="V204" t="str">
        <f t="shared" ca="1" si="28"/>
        <v>الخميس</v>
      </c>
      <c r="W204">
        <f t="shared" ca="1" si="32"/>
        <v>5</v>
      </c>
      <c r="X204">
        <f t="shared" ca="1" si="33"/>
        <v>9</v>
      </c>
      <c r="Y204">
        <f ca="1">IF(table1[[#This Row],[اليوم]]="الأحد",Y203+1,Y203)</f>
        <v>29</v>
      </c>
      <c r="Z204" s="5" t="str">
        <f t="shared" ca="1" si="34"/>
        <v>23/7/1443</v>
      </c>
      <c r="AA204" s="24">
        <f t="shared" ca="1" si="29"/>
        <v>1</v>
      </c>
      <c r="AB204" s="24" t="str">
        <f ca="1">CONCATENATE(TEXT(table1[[#This Row],[شهر هـ]],"00"),(TEXT(table1[[#This Row],[يوم هـ]],"00")))</f>
        <v>0723</v>
      </c>
      <c r="AC204" s="24" t="str">
        <f ca="1">TEXT(table1[[#This Row],[Tm]],"m")</f>
        <v>2</v>
      </c>
      <c r="AD204" s="24">
        <f ca="1">IF(TODAY()=table1[[#This Row],[Tm]],1,0)</f>
        <v>0</v>
      </c>
      <c r="AE204" s="5"/>
    </row>
    <row r="205" spans="16:31" x14ac:dyDescent="0.2">
      <c r="P205" t="str">
        <f t="shared" ca="1" si="30"/>
        <v>072906</v>
      </c>
      <c r="Q205">
        <f t="shared" ca="1" si="27"/>
        <v>24</v>
      </c>
      <c r="R205">
        <f ca="1">IF(table1[[#This Row],[يوم هـ]]&gt;0,7,99)</f>
        <v>7</v>
      </c>
      <c r="S205" s="4">
        <f t="shared" ca="1" si="31"/>
        <v>44617</v>
      </c>
      <c r="T205" s="4" t="str">
        <f ca="1">TEXT(table1[[#This Row],[Tm]],"mmmm")</f>
        <v>فبراير</v>
      </c>
      <c r="U205" s="4" t="str">
        <f ca="1">IF(TEXT(table1[[#This Row],[Tm]],"d")="1",TEXT(table1[[#This Row],[Tm]],"d -mmmm"),TEXT(table1[[#This Row],[Tm]],"d"))</f>
        <v>25</v>
      </c>
      <c r="V205" t="str">
        <f t="shared" ca="1" si="28"/>
        <v>الجمعة</v>
      </c>
      <c r="W205">
        <f t="shared" ca="1" si="32"/>
        <v>6</v>
      </c>
      <c r="X205">
        <f t="shared" ca="1" si="33"/>
        <v>9</v>
      </c>
      <c r="Y205">
        <f ca="1">IF(table1[[#This Row],[اليوم]]="الأحد",Y204+1,Y204)</f>
        <v>29</v>
      </c>
      <c r="Z205" s="5" t="str">
        <f t="shared" ca="1" si="34"/>
        <v>24/7/1443</v>
      </c>
      <c r="AA205" s="24">
        <f t="shared" ca="1" si="29"/>
        <v>1</v>
      </c>
      <c r="AB205" s="24" t="str">
        <f ca="1">CONCATENATE(TEXT(table1[[#This Row],[شهر هـ]],"00"),(TEXT(table1[[#This Row],[يوم هـ]],"00")))</f>
        <v>0724</v>
      </c>
      <c r="AC205" s="24" t="str">
        <f ca="1">TEXT(table1[[#This Row],[Tm]],"m")</f>
        <v>2</v>
      </c>
      <c r="AD205" s="24">
        <f ca="1">IF(TODAY()=table1[[#This Row],[Tm]],1,0)</f>
        <v>0</v>
      </c>
      <c r="AE205" s="5"/>
    </row>
    <row r="206" spans="16:31" x14ac:dyDescent="0.2">
      <c r="P206" t="str">
        <f t="shared" ca="1" si="30"/>
        <v>072907</v>
      </c>
      <c r="Q206">
        <f t="shared" ca="1" si="27"/>
        <v>25</v>
      </c>
      <c r="R206">
        <f ca="1">IF(table1[[#This Row],[يوم هـ]]&gt;0,7,99)</f>
        <v>7</v>
      </c>
      <c r="S206" s="4">
        <f t="shared" ca="1" si="31"/>
        <v>44618</v>
      </c>
      <c r="T206" s="4" t="str">
        <f ca="1">TEXT(table1[[#This Row],[Tm]],"mmmm")</f>
        <v>فبراير</v>
      </c>
      <c r="U206" s="4" t="str">
        <f ca="1">IF(TEXT(table1[[#This Row],[Tm]],"d")="1",TEXT(table1[[#This Row],[Tm]],"d -mmmm"),TEXT(table1[[#This Row],[Tm]],"d"))</f>
        <v>26</v>
      </c>
      <c r="V206" t="str">
        <f t="shared" ca="1" si="28"/>
        <v>السبت</v>
      </c>
      <c r="W206">
        <f t="shared" ca="1" si="32"/>
        <v>7</v>
      </c>
      <c r="X206">
        <f t="shared" ca="1" si="33"/>
        <v>9</v>
      </c>
      <c r="Y206">
        <f ca="1">IF(table1[[#This Row],[اليوم]]="الأحد",Y205+1,Y205)</f>
        <v>29</v>
      </c>
      <c r="Z206" s="5" t="str">
        <f t="shared" ca="1" si="34"/>
        <v>25/7/1443</v>
      </c>
      <c r="AA206" s="24">
        <f t="shared" ca="1" si="29"/>
        <v>1</v>
      </c>
      <c r="AB206" s="24" t="str">
        <f ca="1">CONCATENATE(TEXT(table1[[#This Row],[شهر هـ]],"00"),(TEXT(table1[[#This Row],[يوم هـ]],"00")))</f>
        <v>0725</v>
      </c>
      <c r="AC206" s="24" t="str">
        <f ca="1">TEXT(table1[[#This Row],[Tm]],"m")</f>
        <v>2</v>
      </c>
      <c r="AD206" s="24">
        <f ca="1">IF(TODAY()=table1[[#This Row],[Tm]],1,0)</f>
        <v>0</v>
      </c>
      <c r="AE206" s="5"/>
    </row>
    <row r="207" spans="16:31" x14ac:dyDescent="0.2">
      <c r="P207" t="str">
        <f t="shared" ca="1" si="30"/>
        <v>073001</v>
      </c>
      <c r="Q207">
        <f t="shared" ca="1" si="27"/>
        <v>26</v>
      </c>
      <c r="R207">
        <f ca="1">IF(table1[[#This Row],[يوم هـ]]&gt;0,7,99)</f>
        <v>7</v>
      </c>
      <c r="S207" s="4">
        <f t="shared" ca="1" si="31"/>
        <v>44619</v>
      </c>
      <c r="T207" s="4" t="str">
        <f ca="1">TEXT(table1[[#This Row],[Tm]],"mmmm")</f>
        <v>فبراير</v>
      </c>
      <c r="U207" s="4" t="str">
        <f ca="1">IF(TEXT(table1[[#This Row],[Tm]],"d")="1",TEXT(table1[[#This Row],[Tm]],"d -mmmm"),TEXT(table1[[#This Row],[Tm]],"d"))</f>
        <v>27</v>
      </c>
      <c r="V207" t="str">
        <f t="shared" ca="1" si="28"/>
        <v>الأحد</v>
      </c>
      <c r="W207">
        <f t="shared" ca="1" si="32"/>
        <v>1</v>
      </c>
      <c r="X207">
        <f t="shared" ca="1" si="33"/>
        <v>10</v>
      </c>
      <c r="Y207">
        <f ca="1">IF(table1[[#This Row],[اليوم]]="الأحد",Y206+1,Y206)</f>
        <v>30</v>
      </c>
      <c r="Z207" s="5" t="str">
        <f t="shared" ca="1" si="34"/>
        <v>26/7/1443</v>
      </c>
      <c r="AA207" s="24">
        <f t="shared" ca="1" si="29"/>
        <v>1</v>
      </c>
      <c r="AB207" s="24" t="str">
        <f ca="1">CONCATENATE(TEXT(table1[[#This Row],[شهر هـ]],"00"),(TEXT(table1[[#This Row],[يوم هـ]],"00")))</f>
        <v>0726</v>
      </c>
      <c r="AC207" s="24" t="str">
        <f ca="1">TEXT(table1[[#This Row],[Tm]],"m")</f>
        <v>2</v>
      </c>
      <c r="AD207" s="24">
        <f ca="1">IF(TODAY()=table1[[#This Row],[Tm]],1,0)</f>
        <v>0</v>
      </c>
      <c r="AE207" s="5"/>
    </row>
    <row r="208" spans="16:31" x14ac:dyDescent="0.2">
      <c r="P208" t="str">
        <f t="shared" ca="1" si="30"/>
        <v>073002</v>
      </c>
      <c r="Q208">
        <f t="shared" ca="1" si="27"/>
        <v>27</v>
      </c>
      <c r="R208">
        <f ca="1">IF(table1[[#This Row],[يوم هـ]]&gt;0,7,99)</f>
        <v>7</v>
      </c>
      <c r="S208" s="4">
        <f t="shared" ca="1" si="31"/>
        <v>44620</v>
      </c>
      <c r="T208" s="4" t="str">
        <f ca="1">TEXT(table1[[#This Row],[Tm]],"mmmm")</f>
        <v>فبراير</v>
      </c>
      <c r="U208" s="4" t="str">
        <f ca="1">IF(TEXT(table1[[#This Row],[Tm]],"d")="1",TEXT(table1[[#This Row],[Tm]],"d -mmmm"),TEXT(table1[[#This Row],[Tm]],"d"))</f>
        <v>28</v>
      </c>
      <c r="V208" t="str">
        <f t="shared" ca="1" si="28"/>
        <v>الإثنين</v>
      </c>
      <c r="W208">
        <f t="shared" ca="1" si="32"/>
        <v>2</v>
      </c>
      <c r="X208">
        <f t="shared" ca="1" si="33"/>
        <v>10</v>
      </c>
      <c r="Y208">
        <f ca="1">IF(table1[[#This Row],[اليوم]]="الأحد",Y207+1,Y207)</f>
        <v>30</v>
      </c>
      <c r="Z208" s="5" t="str">
        <f t="shared" ca="1" si="34"/>
        <v>27/7/1443</v>
      </c>
      <c r="AA208" s="24">
        <f t="shared" ca="1" si="29"/>
        <v>1</v>
      </c>
      <c r="AB208" s="24" t="str">
        <f ca="1">CONCATENATE(TEXT(table1[[#This Row],[شهر هـ]],"00"),(TEXT(table1[[#This Row],[يوم هـ]],"00")))</f>
        <v>0727</v>
      </c>
      <c r="AC208" s="24" t="str">
        <f ca="1">TEXT(table1[[#This Row],[Tm]],"m")</f>
        <v>2</v>
      </c>
      <c r="AD208" s="24">
        <f ca="1">IF(TODAY()=table1[[#This Row],[Tm]],1,0)</f>
        <v>0</v>
      </c>
      <c r="AE208" s="5"/>
    </row>
    <row r="209" spans="16:31" x14ac:dyDescent="0.2">
      <c r="P209" t="str">
        <f t="shared" ca="1" si="30"/>
        <v>073003</v>
      </c>
      <c r="Q209">
        <f t="shared" ca="1" si="27"/>
        <v>28</v>
      </c>
      <c r="R209">
        <f ca="1">IF(table1[[#This Row],[يوم هـ]]&gt;0,7,99)</f>
        <v>7</v>
      </c>
      <c r="S209" s="4">
        <f t="shared" ca="1" si="31"/>
        <v>44621</v>
      </c>
      <c r="T209" s="4" t="str">
        <f ca="1">TEXT(table1[[#This Row],[Tm]],"mmmm")</f>
        <v>مارس</v>
      </c>
      <c r="U209" s="4" t="str">
        <f ca="1">IF(TEXT(table1[[#This Row],[Tm]],"d")="1",TEXT(table1[[#This Row],[Tm]],"d -mmmm"),TEXT(table1[[#This Row],[Tm]],"d"))</f>
        <v>1 -مارس</v>
      </c>
      <c r="V209" t="str">
        <f t="shared" ca="1" si="28"/>
        <v>الثلاثاء</v>
      </c>
      <c r="W209">
        <f t="shared" ca="1" si="32"/>
        <v>3</v>
      </c>
      <c r="X209">
        <f t="shared" ca="1" si="33"/>
        <v>10</v>
      </c>
      <c r="Y209">
        <f ca="1">IF(table1[[#This Row],[اليوم]]="الأحد",Y208+1,Y208)</f>
        <v>30</v>
      </c>
      <c r="Z209" s="5" t="str">
        <f t="shared" ca="1" si="34"/>
        <v>28/7/1443</v>
      </c>
      <c r="AA209" s="24">
        <f t="shared" ca="1" si="29"/>
        <v>1</v>
      </c>
      <c r="AB209" s="24" t="str">
        <f ca="1">CONCATENATE(TEXT(table1[[#This Row],[شهر هـ]],"00"),(TEXT(table1[[#This Row],[يوم هـ]],"00")))</f>
        <v>0728</v>
      </c>
      <c r="AC209" s="24" t="str">
        <f ca="1">TEXT(table1[[#This Row],[Tm]],"m")</f>
        <v>3</v>
      </c>
      <c r="AD209" s="24">
        <f ca="1">IF(TODAY()=table1[[#This Row],[Tm]],1,0)</f>
        <v>0</v>
      </c>
      <c r="AE209" s="5"/>
    </row>
    <row r="210" spans="16:31" x14ac:dyDescent="0.2">
      <c r="P210" t="str">
        <f t="shared" ca="1" si="30"/>
        <v>073004</v>
      </c>
      <c r="Q210">
        <f t="shared" ca="1" si="27"/>
        <v>29</v>
      </c>
      <c r="R210">
        <f ca="1">IF(table1[[#This Row],[يوم هـ]]&gt;0,7,99)</f>
        <v>7</v>
      </c>
      <c r="S210" s="4">
        <f t="shared" ca="1" si="31"/>
        <v>44622</v>
      </c>
      <c r="T210" s="4" t="str">
        <f ca="1">TEXT(table1[[#This Row],[Tm]],"mmmm")</f>
        <v>مارس</v>
      </c>
      <c r="U210" s="4" t="str">
        <f ca="1">IF(TEXT(table1[[#This Row],[Tm]],"d")="1",TEXT(table1[[#This Row],[Tm]],"d -mmmm"),TEXT(table1[[#This Row],[Tm]],"d"))</f>
        <v>2</v>
      </c>
      <c r="V210" t="str">
        <f t="shared" ca="1" si="28"/>
        <v>الأربعاء</v>
      </c>
      <c r="W210">
        <f t="shared" ca="1" si="32"/>
        <v>4</v>
      </c>
      <c r="X210">
        <f t="shared" ca="1" si="33"/>
        <v>10</v>
      </c>
      <c r="Y210">
        <f ca="1">IF(table1[[#This Row],[اليوم]]="الأحد",Y209+1,Y209)</f>
        <v>30</v>
      </c>
      <c r="Z210" s="5" t="str">
        <f t="shared" ca="1" si="34"/>
        <v>29/7/1443</v>
      </c>
      <c r="AA210" s="24">
        <f t="shared" ca="1" si="29"/>
        <v>1</v>
      </c>
      <c r="AB210" s="24" t="str">
        <f ca="1">CONCATENATE(TEXT(table1[[#This Row],[شهر هـ]],"00"),(TEXT(table1[[#This Row],[يوم هـ]],"00")))</f>
        <v>0729</v>
      </c>
      <c r="AC210" s="24" t="str">
        <f ca="1">TEXT(table1[[#This Row],[Tm]],"m")</f>
        <v>3</v>
      </c>
      <c r="AD210" s="24">
        <f ca="1">IF(TODAY()=table1[[#This Row],[Tm]],1,0)</f>
        <v>0</v>
      </c>
      <c r="AE210" s="5"/>
    </row>
    <row r="211" spans="16:31" x14ac:dyDescent="0.2">
      <c r="P211" t="str">
        <f t="shared" ca="1" si="30"/>
        <v>073005</v>
      </c>
      <c r="Q211">
        <f t="shared" ca="1" si="27"/>
        <v>30</v>
      </c>
      <c r="R211">
        <f ca="1">IF(table1[[#This Row],[يوم هـ]]&gt;0,7,99)</f>
        <v>7</v>
      </c>
      <c r="S211" s="4">
        <f t="shared" ca="1" si="31"/>
        <v>44623</v>
      </c>
      <c r="T211" s="4" t="str">
        <f ca="1">TEXT(table1[[#This Row],[Tm]],"mmmm")</f>
        <v>مارس</v>
      </c>
      <c r="U211" s="4" t="str">
        <f ca="1">IF(TEXT(table1[[#This Row],[Tm]],"d")="1",TEXT(table1[[#This Row],[Tm]],"d -mmmm"),TEXT(table1[[#This Row],[Tm]],"d"))</f>
        <v>3</v>
      </c>
      <c r="V211" t="str">
        <f t="shared" ca="1" si="28"/>
        <v>الخميس</v>
      </c>
      <c r="W211">
        <f t="shared" ca="1" si="32"/>
        <v>5</v>
      </c>
      <c r="X211">
        <f t="shared" ca="1" si="33"/>
        <v>10</v>
      </c>
      <c r="Y211">
        <f ca="1">IF(table1[[#This Row],[اليوم]]="الأحد",Y210+1,Y210)</f>
        <v>30</v>
      </c>
      <c r="Z211" s="5" t="str">
        <f t="shared" ca="1" si="34"/>
        <v>30/7/1443</v>
      </c>
      <c r="AA211" s="24">
        <f t="shared" ca="1" si="29"/>
        <v>1</v>
      </c>
      <c r="AB211" s="24" t="str">
        <f ca="1">CONCATENATE(TEXT(table1[[#This Row],[شهر هـ]],"00"),(TEXT(table1[[#This Row],[يوم هـ]],"00")))</f>
        <v>0730</v>
      </c>
      <c r="AC211" s="24" t="str">
        <f ca="1">TEXT(table1[[#This Row],[Tm]],"m")</f>
        <v>3</v>
      </c>
      <c r="AD211" s="24">
        <f ca="1">IF(TODAY()=table1[[#This Row],[Tm]],1,0)</f>
        <v>0</v>
      </c>
      <c r="AE211" s="5"/>
    </row>
    <row r="212" spans="16:31" x14ac:dyDescent="0.2">
      <c r="P212" t="str">
        <f t="shared" ca="1" si="30"/>
        <v/>
      </c>
      <c r="Q212">
        <f ca="1">OFFSET(K2,MATCH($A$2,$B$2:$B$184,0)-1,0,1,1)</f>
        <v>0</v>
      </c>
      <c r="R212">
        <f ca="1">IF(table1[[#This Row],[يوم هـ]]&gt;0,8,99)</f>
        <v>99</v>
      </c>
      <c r="S212" s="4">
        <f t="shared" ca="1" si="31"/>
        <v>44623</v>
      </c>
      <c r="T212" s="4" t="str">
        <f ca="1">TEXT(table1[[#This Row],[Tm]],"mmmm")</f>
        <v>مارس</v>
      </c>
      <c r="U212" s="4" t="str">
        <f ca="1">IF(TEXT(table1[[#This Row],[Tm]],"d")="1",TEXT(table1[[#This Row],[Tm]],"d -mmmm"),TEXT(table1[[#This Row],[Tm]],"d"))</f>
        <v>3</v>
      </c>
      <c r="V212" t="str">
        <f t="shared" ca="1" si="28"/>
        <v/>
      </c>
      <c r="W212" t="str">
        <f t="shared" ca="1" si="32"/>
        <v/>
      </c>
      <c r="X212">
        <f t="shared" ca="1" si="33"/>
        <v>10</v>
      </c>
      <c r="Y212">
        <f ca="1">IF(table1[[#This Row],[اليوم]]="الأحد",Y211+1,Y211)</f>
        <v>30</v>
      </c>
      <c r="Z212" s="5" t="str">
        <f t="shared" ca="1" si="34"/>
        <v/>
      </c>
      <c r="AA212" s="24">
        <f t="shared" ca="1" si="29"/>
        <v>1</v>
      </c>
      <c r="AB212" s="24" t="str">
        <f ca="1">CONCATENATE(TEXT(table1[[#This Row],[شهر هـ]],"00"),(TEXT(table1[[#This Row],[يوم هـ]],"00")))</f>
        <v>9900</v>
      </c>
      <c r="AC212" s="24" t="str">
        <f ca="1">TEXT(table1[[#This Row],[Tm]],"m")</f>
        <v>3</v>
      </c>
      <c r="AD212" s="24">
        <f ca="1">IF(TODAY()=table1[[#This Row],[Tm]],1,0)</f>
        <v>0</v>
      </c>
      <c r="AE212" s="5"/>
    </row>
    <row r="213" spans="16:31" x14ac:dyDescent="0.2">
      <c r="P213" t="str">
        <f t="shared" ca="1" si="30"/>
        <v>083006</v>
      </c>
      <c r="Q213">
        <f ca="1">Q212+1</f>
        <v>1</v>
      </c>
      <c r="R213">
        <f ca="1">IF(table1[[#This Row],[يوم هـ]]&gt;0,8,99)</f>
        <v>8</v>
      </c>
      <c r="S213" s="4">
        <f t="shared" ca="1" si="31"/>
        <v>44624</v>
      </c>
      <c r="T213" s="4" t="str">
        <f ca="1">TEXT(table1[[#This Row],[Tm]],"mmmm")</f>
        <v>مارس</v>
      </c>
      <c r="U213" s="4" t="str">
        <f ca="1">IF(TEXT(table1[[#This Row],[Tm]],"d")="1",TEXT(table1[[#This Row],[Tm]],"d -mmmm"),TEXT(table1[[#This Row],[Tm]],"d"))</f>
        <v>4</v>
      </c>
      <c r="V213" t="str">
        <f t="shared" ca="1" si="28"/>
        <v>الجمعة</v>
      </c>
      <c r="W213">
        <f t="shared" ca="1" si="32"/>
        <v>6</v>
      </c>
      <c r="X213">
        <f t="shared" ca="1" si="33"/>
        <v>10</v>
      </c>
      <c r="Y213">
        <f ca="1">IF(table1[[#This Row],[اليوم]]="الأحد",Y212+1,Y212)</f>
        <v>30</v>
      </c>
      <c r="Z213" s="5" t="str">
        <f t="shared" ca="1" si="34"/>
        <v>1/8/1443</v>
      </c>
      <c r="AA213" s="24">
        <f t="shared" ca="1" si="29"/>
        <v>1</v>
      </c>
      <c r="AB213" s="24" t="str">
        <f ca="1">CONCATENATE(TEXT(table1[[#This Row],[شهر هـ]],"00"),(TEXT(table1[[#This Row],[يوم هـ]],"00")))</f>
        <v>0801</v>
      </c>
      <c r="AC213" s="24" t="str">
        <f ca="1">TEXT(table1[[#This Row],[Tm]],"m")</f>
        <v>3</v>
      </c>
      <c r="AD213" s="24">
        <f ca="1">IF(TODAY()=table1[[#This Row],[Tm]],1,0)</f>
        <v>0</v>
      </c>
      <c r="AE213" s="5"/>
    </row>
    <row r="214" spans="16:31" x14ac:dyDescent="0.2">
      <c r="P214" t="str">
        <f t="shared" ca="1" si="30"/>
        <v>083007</v>
      </c>
      <c r="Q214">
        <f t="shared" ref="Q214:Q241" ca="1" si="35">Q213+1</f>
        <v>2</v>
      </c>
      <c r="R214">
        <f ca="1">IF(table1[[#This Row],[يوم هـ]]&gt;0,8,99)</f>
        <v>8</v>
      </c>
      <c r="S214" s="4">
        <f t="shared" ca="1" si="31"/>
        <v>44625</v>
      </c>
      <c r="T214" s="4" t="str">
        <f ca="1">TEXT(table1[[#This Row],[Tm]],"mmmm")</f>
        <v>مارس</v>
      </c>
      <c r="U214" s="4" t="str">
        <f ca="1">IF(TEXT(table1[[#This Row],[Tm]],"d")="1",TEXT(table1[[#This Row],[Tm]],"d -mmmm"),TEXT(table1[[#This Row],[Tm]],"d"))</f>
        <v>5</v>
      </c>
      <c r="V214" t="str">
        <f t="shared" ca="1" si="28"/>
        <v>السبت</v>
      </c>
      <c r="W214">
        <f t="shared" ca="1" si="32"/>
        <v>7</v>
      </c>
      <c r="X214">
        <f t="shared" ca="1" si="33"/>
        <v>10</v>
      </c>
      <c r="Y214">
        <f ca="1">IF(table1[[#This Row],[اليوم]]="الأحد",Y213+1,Y213)</f>
        <v>30</v>
      </c>
      <c r="Z214" s="5" t="str">
        <f t="shared" ca="1" si="34"/>
        <v>2/8/1443</v>
      </c>
      <c r="AA214" s="24">
        <f t="shared" ca="1" si="29"/>
        <v>1</v>
      </c>
      <c r="AB214" s="24" t="str">
        <f ca="1">CONCATENATE(TEXT(table1[[#This Row],[شهر هـ]],"00"),(TEXT(table1[[#This Row],[يوم هـ]],"00")))</f>
        <v>0802</v>
      </c>
      <c r="AC214" s="24" t="str">
        <f ca="1">TEXT(table1[[#This Row],[Tm]],"m")</f>
        <v>3</v>
      </c>
      <c r="AD214" s="24">
        <f ca="1">IF(TODAY()=table1[[#This Row],[Tm]],1,0)</f>
        <v>0</v>
      </c>
      <c r="AE214" s="5"/>
    </row>
    <row r="215" spans="16:31" x14ac:dyDescent="0.2">
      <c r="P215" t="str">
        <f t="shared" ca="1" si="30"/>
        <v>083101</v>
      </c>
      <c r="Q215">
        <f t="shared" ca="1" si="35"/>
        <v>3</v>
      </c>
      <c r="R215">
        <f ca="1">IF(table1[[#This Row],[يوم هـ]]&gt;0,8,99)</f>
        <v>8</v>
      </c>
      <c r="S215" s="4">
        <f t="shared" ca="1" si="31"/>
        <v>44626</v>
      </c>
      <c r="T215" s="4" t="str">
        <f ca="1">TEXT(table1[[#This Row],[Tm]],"mmmm")</f>
        <v>مارس</v>
      </c>
      <c r="U215" s="4" t="str">
        <f ca="1">IF(TEXT(table1[[#This Row],[Tm]],"d")="1",TEXT(table1[[#This Row],[Tm]],"d -mmmm"),TEXT(table1[[#This Row],[Tm]],"d"))</f>
        <v>6</v>
      </c>
      <c r="V215" t="str">
        <f t="shared" ca="1" si="28"/>
        <v>الأحد</v>
      </c>
      <c r="W215">
        <f t="shared" ca="1" si="32"/>
        <v>1</v>
      </c>
      <c r="X215">
        <f t="shared" ca="1" si="33"/>
        <v>11</v>
      </c>
      <c r="Y215">
        <f ca="1">IF(table1[[#This Row],[اليوم]]="الأحد",Y214+1,Y214)</f>
        <v>31</v>
      </c>
      <c r="Z215" s="5" t="str">
        <f t="shared" ca="1" si="34"/>
        <v>3/8/1443</v>
      </c>
      <c r="AA215" s="24">
        <f t="shared" ca="1" si="29"/>
        <v>1</v>
      </c>
      <c r="AB215" s="24" t="str">
        <f ca="1">CONCATENATE(TEXT(table1[[#This Row],[شهر هـ]],"00"),(TEXT(table1[[#This Row],[يوم هـ]],"00")))</f>
        <v>0803</v>
      </c>
      <c r="AC215" s="24" t="str">
        <f ca="1">TEXT(table1[[#This Row],[Tm]],"m")</f>
        <v>3</v>
      </c>
      <c r="AD215" s="24">
        <f ca="1">IF(TODAY()=table1[[#This Row],[Tm]],1,0)</f>
        <v>0</v>
      </c>
      <c r="AE215" s="5"/>
    </row>
    <row r="216" spans="16:31" x14ac:dyDescent="0.2">
      <c r="P216" t="str">
        <f t="shared" ca="1" si="30"/>
        <v>083102</v>
      </c>
      <c r="Q216">
        <f t="shared" ca="1" si="35"/>
        <v>4</v>
      </c>
      <c r="R216">
        <f ca="1">IF(table1[[#This Row],[يوم هـ]]&gt;0,8,99)</f>
        <v>8</v>
      </c>
      <c r="S216" s="4">
        <f t="shared" ca="1" si="31"/>
        <v>44627</v>
      </c>
      <c r="T216" s="4" t="str">
        <f ca="1">TEXT(table1[[#This Row],[Tm]],"mmmm")</f>
        <v>مارس</v>
      </c>
      <c r="U216" s="4" t="str">
        <f ca="1">IF(TEXT(table1[[#This Row],[Tm]],"d")="1",TEXT(table1[[#This Row],[Tm]],"d -mmmm"),TEXT(table1[[#This Row],[Tm]],"d"))</f>
        <v>7</v>
      </c>
      <c r="V216" t="str">
        <f t="shared" ca="1" si="28"/>
        <v>الإثنين</v>
      </c>
      <c r="W216">
        <f t="shared" ca="1" si="32"/>
        <v>2</v>
      </c>
      <c r="X216">
        <f t="shared" ca="1" si="33"/>
        <v>11</v>
      </c>
      <c r="Y216">
        <f ca="1">IF(table1[[#This Row],[اليوم]]="الأحد",Y215+1,Y215)</f>
        <v>31</v>
      </c>
      <c r="Z216" s="5" t="str">
        <f t="shared" ca="1" si="34"/>
        <v>4/8/1443</v>
      </c>
      <c r="AA216" s="24">
        <f t="shared" ca="1" si="29"/>
        <v>1</v>
      </c>
      <c r="AB216" s="24" t="str">
        <f ca="1">CONCATENATE(TEXT(table1[[#This Row],[شهر هـ]],"00"),(TEXT(table1[[#This Row],[يوم هـ]],"00")))</f>
        <v>0804</v>
      </c>
      <c r="AC216" s="24" t="str">
        <f ca="1">TEXT(table1[[#This Row],[Tm]],"m")</f>
        <v>3</v>
      </c>
      <c r="AD216" s="24">
        <f ca="1">IF(TODAY()=table1[[#This Row],[Tm]],1,0)</f>
        <v>0</v>
      </c>
      <c r="AE216" s="5"/>
    </row>
    <row r="217" spans="16:31" x14ac:dyDescent="0.2">
      <c r="P217" t="str">
        <f t="shared" ca="1" si="30"/>
        <v>083103</v>
      </c>
      <c r="Q217">
        <f t="shared" ca="1" si="35"/>
        <v>5</v>
      </c>
      <c r="R217">
        <f ca="1">IF(table1[[#This Row],[يوم هـ]]&gt;0,8,99)</f>
        <v>8</v>
      </c>
      <c r="S217" s="4">
        <f t="shared" ca="1" si="31"/>
        <v>44628</v>
      </c>
      <c r="T217" s="4" t="str">
        <f ca="1">TEXT(table1[[#This Row],[Tm]],"mmmm")</f>
        <v>مارس</v>
      </c>
      <c r="U217" s="4" t="str">
        <f ca="1">IF(TEXT(table1[[#This Row],[Tm]],"d")="1",TEXT(table1[[#This Row],[Tm]],"d -mmmm"),TEXT(table1[[#This Row],[Tm]],"d"))</f>
        <v>8</v>
      </c>
      <c r="V217" t="str">
        <f t="shared" ca="1" si="28"/>
        <v>الثلاثاء</v>
      </c>
      <c r="W217">
        <f t="shared" ca="1" si="32"/>
        <v>3</v>
      </c>
      <c r="X217">
        <f t="shared" ca="1" si="33"/>
        <v>11</v>
      </c>
      <c r="Y217">
        <f ca="1">IF(table1[[#This Row],[اليوم]]="الأحد",Y216+1,Y216)</f>
        <v>31</v>
      </c>
      <c r="Z217" s="5" t="str">
        <f t="shared" ca="1" si="34"/>
        <v>5/8/1443</v>
      </c>
      <c r="AA217" s="24">
        <f t="shared" ca="1" si="29"/>
        <v>2</v>
      </c>
      <c r="AB217" s="24" t="str">
        <f ca="1">CONCATENATE(TEXT(table1[[#This Row],[شهر هـ]],"00"),(TEXT(table1[[#This Row],[يوم هـ]],"00")))</f>
        <v>0805</v>
      </c>
      <c r="AC217" s="24" t="str">
        <f ca="1">TEXT(table1[[#This Row],[Tm]],"m")</f>
        <v>3</v>
      </c>
      <c r="AD217" s="24">
        <f ca="1">IF(TODAY()=table1[[#This Row],[Tm]],1,0)</f>
        <v>0</v>
      </c>
      <c r="AE217" s="5"/>
    </row>
    <row r="218" spans="16:31" x14ac:dyDescent="0.2">
      <c r="P218" t="str">
        <f t="shared" ca="1" si="30"/>
        <v>083104</v>
      </c>
      <c r="Q218">
        <f t="shared" ca="1" si="35"/>
        <v>6</v>
      </c>
      <c r="R218">
        <f ca="1">IF(table1[[#This Row],[يوم هـ]]&gt;0,8,99)</f>
        <v>8</v>
      </c>
      <c r="S218" s="4">
        <f t="shared" ca="1" si="31"/>
        <v>44629</v>
      </c>
      <c r="T218" s="4" t="str">
        <f ca="1">TEXT(table1[[#This Row],[Tm]],"mmmm")</f>
        <v>مارس</v>
      </c>
      <c r="U218" s="4" t="str">
        <f ca="1">IF(TEXT(table1[[#This Row],[Tm]],"d")="1",TEXT(table1[[#This Row],[Tm]],"d -mmmm"),TEXT(table1[[#This Row],[Tm]],"d"))</f>
        <v>9</v>
      </c>
      <c r="V218" t="str">
        <f t="shared" ca="1" si="28"/>
        <v>الأربعاء</v>
      </c>
      <c r="W218">
        <f t="shared" ca="1" si="32"/>
        <v>4</v>
      </c>
      <c r="X218">
        <f t="shared" ca="1" si="33"/>
        <v>11</v>
      </c>
      <c r="Y218">
        <f ca="1">IF(table1[[#This Row],[اليوم]]="الأحد",Y217+1,Y217)</f>
        <v>31</v>
      </c>
      <c r="Z218" s="5" t="str">
        <f t="shared" ca="1" si="34"/>
        <v>6/8/1443</v>
      </c>
      <c r="AA218" s="24">
        <f t="shared" ca="1" si="29"/>
        <v>2</v>
      </c>
      <c r="AB218" s="24" t="str">
        <f ca="1">CONCATENATE(TEXT(table1[[#This Row],[شهر هـ]],"00"),(TEXT(table1[[#This Row],[يوم هـ]],"00")))</f>
        <v>0806</v>
      </c>
      <c r="AC218" s="24" t="str">
        <f ca="1">TEXT(table1[[#This Row],[Tm]],"m")</f>
        <v>3</v>
      </c>
      <c r="AD218" s="24">
        <f ca="1">IF(TODAY()=table1[[#This Row],[Tm]],1,0)</f>
        <v>0</v>
      </c>
      <c r="AE218" s="5"/>
    </row>
    <row r="219" spans="16:31" x14ac:dyDescent="0.2">
      <c r="P219" t="str">
        <f t="shared" ca="1" si="30"/>
        <v>083105</v>
      </c>
      <c r="Q219">
        <f t="shared" ca="1" si="35"/>
        <v>7</v>
      </c>
      <c r="R219">
        <f ca="1">IF(table1[[#This Row],[يوم هـ]]&gt;0,8,99)</f>
        <v>8</v>
      </c>
      <c r="S219" s="4">
        <f t="shared" ca="1" si="31"/>
        <v>44630</v>
      </c>
      <c r="T219" s="4" t="str">
        <f ca="1">TEXT(table1[[#This Row],[Tm]],"mmmm")</f>
        <v>مارس</v>
      </c>
      <c r="U219" s="4" t="str">
        <f ca="1">IF(TEXT(table1[[#This Row],[Tm]],"d")="1",TEXT(table1[[#This Row],[Tm]],"d -mmmm"),TEXT(table1[[#This Row],[Tm]],"d"))</f>
        <v>10</v>
      </c>
      <c r="V219" t="str">
        <f t="shared" ca="1" si="28"/>
        <v>الخميس</v>
      </c>
      <c r="W219">
        <f t="shared" ca="1" si="32"/>
        <v>5</v>
      </c>
      <c r="X219">
        <f t="shared" ca="1" si="33"/>
        <v>11</v>
      </c>
      <c r="Y219">
        <f ca="1">IF(table1[[#This Row],[اليوم]]="الأحد",Y218+1,Y218)</f>
        <v>31</v>
      </c>
      <c r="Z219" s="5" t="str">
        <f t="shared" ca="1" si="34"/>
        <v>7/8/1443</v>
      </c>
      <c r="AA219" s="24">
        <f t="shared" ca="1" si="29"/>
        <v>2</v>
      </c>
      <c r="AB219" s="24" t="str">
        <f ca="1">CONCATENATE(TEXT(table1[[#This Row],[شهر هـ]],"00"),(TEXT(table1[[#This Row],[يوم هـ]],"00")))</f>
        <v>0807</v>
      </c>
      <c r="AC219" s="24" t="str">
        <f ca="1">TEXT(table1[[#This Row],[Tm]],"m")</f>
        <v>3</v>
      </c>
      <c r="AD219" s="24">
        <f ca="1">IF(TODAY()=table1[[#This Row],[Tm]],1,0)</f>
        <v>0</v>
      </c>
      <c r="AE219" s="5"/>
    </row>
    <row r="220" spans="16:31" x14ac:dyDescent="0.2">
      <c r="P220" t="str">
        <f t="shared" ca="1" si="30"/>
        <v>083106</v>
      </c>
      <c r="Q220">
        <f t="shared" ca="1" si="35"/>
        <v>8</v>
      </c>
      <c r="R220">
        <f ca="1">IF(table1[[#This Row],[يوم هـ]]&gt;0,8,99)</f>
        <v>8</v>
      </c>
      <c r="S220" s="4">
        <f t="shared" ca="1" si="31"/>
        <v>44631</v>
      </c>
      <c r="T220" s="4" t="str">
        <f ca="1">TEXT(table1[[#This Row],[Tm]],"mmmm")</f>
        <v>مارس</v>
      </c>
      <c r="U220" s="4" t="str">
        <f ca="1">IF(TEXT(table1[[#This Row],[Tm]],"d")="1",TEXT(table1[[#This Row],[Tm]],"d -mmmm"),TEXT(table1[[#This Row],[Tm]],"d"))</f>
        <v>11</v>
      </c>
      <c r="V220" t="str">
        <f t="shared" ca="1" si="28"/>
        <v>الجمعة</v>
      </c>
      <c r="W220">
        <f t="shared" ca="1" si="32"/>
        <v>6</v>
      </c>
      <c r="X220">
        <f t="shared" ca="1" si="33"/>
        <v>11</v>
      </c>
      <c r="Y220">
        <f ca="1">IF(table1[[#This Row],[اليوم]]="الأحد",Y219+1,Y219)</f>
        <v>31</v>
      </c>
      <c r="Z220" s="5" t="str">
        <f t="shared" ca="1" si="34"/>
        <v>8/8/1443</v>
      </c>
      <c r="AA220" s="24">
        <f t="shared" ca="1" si="29"/>
        <v>2</v>
      </c>
      <c r="AB220" s="24" t="str">
        <f ca="1">CONCATENATE(TEXT(table1[[#This Row],[شهر هـ]],"00"),(TEXT(table1[[#This Row],[يوم هـ]],"00")))</f>
        <v>0808</v>
      </c>
      <c r="AC220" s="24" t="str">
        <f ca="1">TEXT(table1[[#This Row],[Tm]],"m")</f>
        <v>3</v>
      </c>
      <c r="AD220" s="24">
        <f ca="1">IF(TODAY()=table1[[#This Row],[Tm]],1,0)</f>
        <v>0</v>
      </c>
      <c r="AE220" s="5"/>
    </row>
    <row r="221" spans="16:31" x14ac:dyDescent="0.2">
      <c r="P221" t="str">
        <f t="shared" ca="1" si="30"/>
        <v>083107</v>
      </c>
      <c r="Q221">
        <f t="shared" ca="1" si="35"/>
        <v>9</v>
      </c>
      <c r="R221">
        <f ca="1">IF(table1[[#This Row],[يوم هـ]]&gt;0,8,99)</f>
        <v>8</v>
      </c>
      <c r="S221" s="4">
        <f t="shared" ca="1" si="31"/>
        <v>44632</v>
      </c>
      <c r="T221" s="4" t="str">
        <f ca="1">TEXT(table1[[#This Row],[Tm]],"mmmm")</f>
        <v>مارس</v>
      </c>
      <c r="U221" s="4" t="str">
        <f ca="1">IF(TEXT(table1[[#This Row],[Tm]],"d")="1",TEXT(table1[[#This Row],[Tm]],"d -mmmm"),TEXT(table1[[#This Row],[Tm]],"d"))</f>
        <v>12</v>
      </c>
      <c r="V221" t="str">
        <f t="shared" ca="1" si="28"/>
        <v>السبت</v>
      </c>
      <c r="W221">
        <f t="shared" ca="1" si="32"/>
        <v>7</v>
      </c>
      <c r="X221">
        <f t="shared" ca="1" si="33"/>
        <v>11</v>
      </c>
      <c r="Y221">
        <f ca="1">IF(table1[[#This Row],[اليوم]]="الأحد",Y220+1,Y220)</f>
        <v>31</v>
      </c>
      <c r="Z221" s="5" t="str">
        <f t="shared" ca="1" si="34"/>
        <v>9/8/1443</v>
      </c>
      <c r="AA221" s="24">
        <f t="shared" ca="1" si="29"/>
        <v>2</v>
      </c>
      <c r="AB221" s="24" t="str">
        <f ca="1">CONCATENATE(TEXT(table1[[#This Row],[شهر هـ]],"00"),(TEXT(table1[[#This Row],[يوم هـ]],"00")))</f>
        <v>0809</v>
      </c>
      <c r="AC221" s="24" t="str">
        <f ca="1">TEXT(table1[[#This Row],[Tm]],"m")</f>
        <v>3</v>
      </c>
      <c r="AD221" s="24">
        <f ca="1">IF(TODAY()=table1[[#This Row],[Tm]],1,0)</f>
        <v>0</v>
      </c>
      <c r="AE221" s="5"/>
    </row>
    <row r="222" spans="16:31" x14ac:dyDescent="0.2">
      <c r="P222" t="str">
        <f t="shared" ca="1" si="30"/>
        <v>083201</v>
      </c>
      <c r="Q222">
        <f t="shared" ca="1" si="35"/>
        <v>10</v>
      </c>
      <c r="R222">
        <f ca="1">IF(table1[[#This Row],[يوم هـ]]&gt;0,8,99)</f>
        <v>8</v>
      </c>
      <c r="S222" s="4">
        <f t="shared" ca="1" si="31"/>
        <v>44633</v>
      </c>
      <c r="T222" s="4" t="str">
        <f ca="1">TEXT(table1[[#This Row],[Tm]],"mmmm")</f>
        <v>مارس</v>
      </c>
      <c r="U222" s="4" t="str">
        <f ca="1">IF(TEXT(table1[[#This Row],[Tm]],"d")="1",TEXT(table1[[#This Row],[Tm]],"d -mmmm"),TEXT(table1[[#This Row],[Tm]],"d"))</f>
        <v>13</v>
      </c>
      <c r="V222" t="str">
        <f t="shared" ca="1" si="28"/>
        <v>الأحد</v>
      </c>
      <c r="W222">
        <f t="shared" ca="1" si="32"/>
        <v>1</v>
      </c>
      <c r="X222">
        <f t="shared" ca="1" si="33"/>
        <v>12</v>
      </c>
      <c r="Y222">
        <f ca="1">IF(table1[[#This Row],[اليوم]]="الأحد",Y221+1,Y221)</f>
        <v>32</v>
      </c>
      <c r="Z222" s="5" t="str">
        <f t="shared" ca="1" si="34"/>
        <v>10/8/1443</v>
      </c>
      <c r="AA222" s="24">
        <f t="shared" ca="1" si="29"/>
        <v>2</v>
      </c>
      <c r="AB222" s="24" t="str">
        <f ca="1">CONCATENATE(TEXT(table1[[#This Row],[شهر هـ]],"00"),(TEXT(table1[[#This Row],[يوم هـ]],"00")))</f>
        <v>0810</v>
      </c>
      <c r="AC222" s="24" t="str">
        <f ca="1">TEXT(table1[[#This Row],[Tm]],"m")</f>
        <v>3</v>
      </c>
      <c r="AD222" s="24">
        <f ca="1">IF(TODAY()=table1[[#This Row],[Tm]],1,0)</f>
        <v>0</v>
      </c>
      <c r="AE222" s="5"/>
    </row>
    <row r="223" spans="16:31" x14ac:dyDescent="0.2">
      <c r="P223" t="str">
        <f t="shared" ca="1" si="30"/>
        <v>083202</v>
      </c>
      <c r="Q223">
        <f t="shared" ca="1" si="35"/>
        <v>11</v>
      </c>
      <c r="R223">
        <f ca="1">IF(table1[[#This Row],[يوم هـ]]&gt;0,8,99)</f>
        <v>8</v>
      </c>
      <c r="S223" s="4">
        <f t="shared" ca="1" si="31"/>
        <v>44634</v>
      </c>
      <c r="T223" s="4" t="str">
        <f ca="1">TEXT(table1[[#This Row],[Tm]],"mmmm")</f>
        <v>مارس</v>
      </c>
      <c r="U223" s="4" t="str">
        <f ca="1">IF(TEXT(table1[[#This Row],[Tm]],"d")="1",TEXT(table1[[#This Row],[Tm]],"d -mmmm"),TEXT(table1[[#This Row],[Tm]],"d"))</f>
        <v>14</v>
      </c>
      <c r="V223" t="str">
        <f t="shared" ca="1" si="28"/>
        <v>الإثنين</v>
      </c>
      <c r="W223">
        <f t="shared" ca="1" si="32"/>
        <v>2</v>
      </c>
      <c r="X223">
        <f t="shared" ca="1" si="33"/>
        <v>12</v>
      </c>
      <c r="Y223">
        <f ca="1">IF(table1[[#This Row],[اليوم]]="الأحد",Y222+1,Y222)</f>
        <v>32</v>
      </c>
      <c r="Z223" s="5" t="str">
        <f t="shared" ca="1" si="34"/>
        <v>11/8/1443</v>
      </c>
      <c r="AA223" s="24">
        <f t="shared" ca="1" si="29"/>
        <v>2</v>
      </c>
      <c r="AB223" s="24" t="str">
        <f ca="1">CONCATENATE(TEXT(table1[[#This Row],[شهر هـ]],"00"),(TEXT(table1[[#This Row],[يوم هـ]],"00")))</f>
        <v>0811</v>
      </c>
      <c r="AC223" s="24" t="str">
        <f ca="1">TEXT(table1[[#This Row],[Tm]],"m")</f>
        <v>3</v>
      </c>
      <c r="AD223" s="24">
        <f ca="1">IF(TODAY()=table1[[#This Row],[Tm]],1,0)</f>
        <v>0</v>
      </c>
      <c r="AE223" s="5"/>
    </row>
    <row r="224" spans="16:31" x14ac:dyDescent="0.2">
      <c r="P224" t="str">
        <f t="shared" ca="1" si="30"/>
        <v>083203</v>
      </c>
      <c r="Q224">
        <f t="shared" ca="1" si="35"/>
        <v>12</v>
      </c>
      <c r="R224">
        <f ca="1">IF(table1[[#This Row],[يوم هـ]]&gt;0,8,99)</f>
        <v>8</v>
      </c>
      <c r="S224" s="4">
        <f t="shared" ca="1" si="31"/>
        <v>44635</v>
      </c>
      <c r="T224" s="4" t="str">
        <f ca="1">TEXT(table1[[#This Row],[Tm]],"mmmm")</f>
        <v>مارس</v>
      </c>
      <c r="U224" s="4" t="str">
        <f ca="1">IF(TEXT(table1[[#This Row],[Tm]],"d")="1",TEXT(table1[[#This Row],[Tm]],"d -mmmm"),TEXT(table1[[#This Row],[Tm]],"d"))</f>
        <v>15</v>
      </c>
      <c r="V224" t="str">
        <f t="shared" ca="1" si="28"/>
        <v>الثلاثاء</v>
      </c>
      <c r="W224">
        <f t="shared" ca="1" si="32"/>
        <v>3</v>
      </c>
      <c r="X224">
        <f t="shared" ca="1" si="33"/>
        <v>12</v>
      </c>
      <c r="Y224">
        <f ca="1">IF(table1[[#This Row],[اليوم]]="الأحد",Y223+1,Y223)</f>
        <v>32</v>
      </c>
      <c r="Z224" s="5" t="str">
        <f t="shared" ca="1" si="34"/>
        <v>12/8/1443</v>
      </c>
      <c r="AA224" s="24">
        <f t="shared" ca="1" si="29"/>
        <v>2</v>
      </c>
      <c r="AB224" s="24" t="str">
        <f ca="1">CONCATENATE(TEXT(table1[[#This Row],[شهر هـ]],"00"),(TEXT(table1[[#This Row],[يوم هـ]],"00")))</f>
        <v>0812</v>
      </c>
      <c r="AC224" s="24" t="str">
        <f ca="1">TEXT(table1[[#This Row],[Tm]],"m")</f>
        <v>3</v>
      </c>
      <c r="AD224" s="24">
        <f ca="1">IF(TODAY()=table1[[#This Row],[Tm]],1,0)</f>
        <v>0</v>
      </c>
      <c r="AE224" s="5"/>
    </row>
    <row r="225" spans="16:31" x14ac:dyDescent="0.2">
      <c r="P225" t="str">
        <f t="shared" ca="1" si="30"/>
        <v>083204</v>
      </c>
      <c r="Q225">
        <f t="shared" ca="1" si="35"/>
        <v>13</v>
      </c>
      <c r="R225">
        <f ca="1">IF(table1[[#This Row],[يوم هـ]]&gt;0,8,99)</f>
        <v>8</v>
      </c>
      <c r="S225" s="4">
        <f t="shared" ca="1" si="31"/>
        <v>44636</v>
      </c>
      <c r="T225" s="4" t="str">
        <f ca="1">TEXT(table1[[#This Row],[Tm]],"mmmm")</f>
        <v>مارس</v>
      </c>
      <c r="U225" s="4" t="str">
        <f ca="1">IF(TEXT(table1[[#This Row],[Tm]],"d")="1",TEXT(table1[[#This Row],[Tm]],"d -mmmm"),TEXT(table1[[#This Row],[Tm]],"d"))</f>
        <v>16</v>
      </c>
      <c r="V225" t="str">
        <f t="shared" ca="1" si="28"/>
        <v>الأربعاء</v>
      </c>
      <c r="W225">
        <f t="shared" ca="1" si="32"/>
        <v>4</v>
      </c>
      <c r="X225">
        <f t="shared" ca="1" si="33"/>
        <v>12</v>
      </c>
      <c r="Y225">
        <f ca="1">IF(table1[[#This Row],[اليوم]]="الأحد",Y224+1,Y224)</f>
        <v>32</v>
      </c>
      <c r="Z225" s="5" t="str">
        <f t="shared" ca="1" si="34"/>
        <v>13/8/1443</v>
      </c>
      <c r="AA225" s="24">
        <f t="shared" ca="1" si="29"/>
        <v>2</v>
      </c>
      <c r="AB225" s="24" t="str">
        <f ca="1">CONCATENATE(TEXT(table1[[#This Row],[شهر هـ]],"00"),(TEXT(table1[[#This Row],[يوم هـ]],"00")))</f>
        <v>0813</v>
      </c>
      <c r="AC225" s="24" t="str">
        <f ca="1">TEXT(table1[[#This Row],[Tm]],"m")</f>
        <v>3</v>
      </c>
      <c r="AD225" s="24">
        <f ca="1">IF(TODAY()=table1[[#This Row],[Tm]],1,0)</f>
        <v>0</v>
      </c>
      <c r="AE225" s="5"/>
    </row>
    <row r="226" spans="16:31" x14ac:dyDescent="0.2">
      <c r="P226" t="str">
        <f t="shared" ca="1" si="30"/>
        <v>083205</v>
      </c>
      <c r="Q226">
        <f t="shared" ca="1" si="35"/>
        <v>14</v>
      </c>
      <c r="R226">
        <f ca="1">IF(table1[[#This Row],[يوم هـ]]&gt;0,8,99)</f>
        <v>8</v>
      </c>
      <c r="S226" s="4">
        <f t="shared" ca="1" si="31"/>
        <v>44637</v>
      </c>
      <c r="T226" s="4" t="str">
        <f ca="1">TEXT(table1[[#This Row],[Tm]],"mmmm")</f>
        <v>مارس</v>
      </c>
      <c r="U226" s="4" t="str">
        <f ca="1">IF(TEXT(table1[[#This Row],[Tm]],"d")="1",TEXT(table1[[#This Row],[Tm]],"d -mmmm"),TEXT(table1[[#This Row],[Tm]],"d"))</f>
        <v>17</v>
      </c>
      <c r="V226" t="str">
        <f t="shared" ca="1" si="28"/>
        <v>الخميس</v>
      </c>
      <c r="W226">
        <f t="shared" ca="1" si="32"/>
        <v>5</v>
      </c>
      <c r="X226">
        <f t="shared" ca="1" si="33"/>
        <v>12</v>
      </c>
      <c r="Y226">
        <f ca="1">IF(table1[[#This Row],[اليوم]]="الأحد",Y225+1,Y225)</f>
        <v>32</v>
      </c>
      <c r="Z226" s="5" t="str">
        <f t="shared" ca="1" si="34"/>
        <v>14/8/1443</v>
      </c>
      <c r="AA226" s="24">
        <f t="shared" ca="1" si="29"/>
        <v>2</v>
      </c>
      <c r="AB226" s="24" t="str">
        <f ca="1">CONCATENATE(TEXT(table1[[#This Row],[شهر هـ]],"00"),(TEXT(table1[[#This Row],[يوم هـ]],"00")))</f>
        <v>0814</v>
      </c>
      <c r="AC226" s="24" t="str">
        <f ca="1">TEXT(table1[[#This Row],[Tm]],"m")</f>
        <v>3</v>
      </c>
      <c r="AD226" s="24">
        <f ca="1">IF(TODAY()=table1[[#This Row],[Tm]],1,0)</f>
        <v>0</v>
      </c>
      <c r="AE226" s="5"/>
    </row>
    <row r="227" spans="16:31" x14ac:dyDescent="0.2">
      <c r="P227" t="str">
        <f t="shared" ca="1" si="30"/>
        <v>083206</v>
      </c>
      <c r="Q227">
        <f t="shared" ca="1" si="35"/>
        <v>15</v>
      </c>
      <c r="R227">
        <f ca="1">IF(table1[[#This Row],[يوم هـ]]&gt;0,8,99)</f>
        <v>8</v>
      </c>
      <c r="S227" s="4">
        <f t="shared" ca="1" si="31"/>
        <v>44638</v>
      </c>
      <c r="T227" s="4" t="str">
        <f ca="1">TEXT(table1[[#This Row],[Tm]],"mmmm")</f>
        <v>مارس</v>
      </c>
      <c r="U227" s="4" t="str">
        <f ca="1">IF(TEXT(table1[[#This Row],[Tm]],"d")="1",TEXT(table1[[#This Row],[Tm]],"d -mmmm"),TEXT(table1[[#This Row],[Tm]],"d"))</f>
        <v>18</v>
      </c>
      <c r="V227" t="str">
        <f t="shared" ca="1" si="28"/>
        <v>الجمعة</v>
      </c>
      <c r="W227">
        <f t="shared" ca="1" si="32"/>
        <v>6</v>
      </c>
      <c r="X227">
        <f t="shared" ca="1" si="33"/>
        <v>12</v>
      </c>
      <c r="Y227">
        <f ca="1">IF(table1[[#This Row],[اليوم]]="الأحد",Y226+1,Y226)</f>
        <v>32</v>
      </c>
      <c r="Z227" s="5" t="str">
        <f t="shared" ca="1" si="34"/>
        <v>15/8/1443</v>
      </c>
      <c r="AA227" s="24">
        <f t="shared" ca="1" si="29"/>
        <v>2</v>
      </c>
      <c r="AB227" s="24" t="str">
        <f ca="1">CONCATENATE(TEXT(table1[[#This Row],[شهر هـ]],"00"),(TEXT(table1[[#This Row],[يوم هـ]],"00")))</f>
        <v>0815</v>
      </c>
      <c r="AC227" s="24" t="str">
        <f ca="1">TEXT(table1[[#This Row],[Tm]],"m")</f>
        <v>3</v>
      </c>
      <c r="AD227" s="24">
        <f ca="1">IF(TODAY()=table1[[#This Row],[Tm]],1,0)</f>
        <v>0</v>
      </c>
      <c r="AE227" s="5"/>
    </row>
    <row r="228" spans="16:31" x14ac:dyDescent="0.2">
      <c r="P228" t="str">
        <f t="shared" ca="1" si="30"/>
        <v>083207</v>
      </c>
      <c r="Q228">
        <f t="shared" ca="1" si="35"/>
        <v>16</v>
      </c>
      <c r="R228">
        <f ca="1">IF(table1[[#This Row],[يوم هـ]]&gt;0,8,99)</f>
        <v>8</v>
      </c>
      <c r="S228" s="4">
        <f t="shared" ca="1" si="31"/>
        <v>44639</v>
      </c>
      <c r="T228" s="4" t="str">
        <f ca="1">TEXT(table1[[#This Row],[Tm]],"mmmm")</f>
        <v>مارس</v>
      </c>
      <c r="U228" s="4" t="str">
        <f ca="1">IF(TEXT(table1[[#This Row],[Tm]],"d")="1",TEXT(table1[[#This Row],[Tm]],"d -mmmm"),TEXT(table1[[#This Row],[Tm]],"d"))</f>
        <v>19</v>
      </c>
      <c r="V228" t="str">
        <f t="shared" ca="1" si="28"/>
        <v>السبت</v>
      </c>
      <c r="W228">
        <f t="shared" ca="1" si="32"/>
        <v>7</v>
      </c>
      <c r="X228">
        <f t="shared" ca="1" si="33"/>
        <v>12</v>
      </c>
      <c r="Y228">
        <f ca="1">IF(table1[[#This Row],[اليوم]]="الأحد",Y227+1,Y227)</f>
        <v>32</v>
      </c>
      <c r="Z228" s="5" t="str">
        <f t="shared" ca="1" si="34"/>
        <v>16/8/1443</v>
      </c>
      <c r="AA228" s="24">
        <f t="shared" ca="1" si="29"/>
        <v>2</v>
      </c>
      <c r="AB228" s="24" t="str">
        <f ca="1">CONCATENATE(TEXT(table1[[#This Row],[شهر هـ]],"00"),(TEXT(table1[[#This Row],[يوم هـ]],"00")))</f>
        <v>0816</v>
      </c>
      <c r="AC228" s="24" t="str">
        <f ca="1">TEXT(table1[[#This Row],[Tm]],"m")</f>
        <v>3</v>
      </c>
      <c r="AD228" s="24">
        <f ca="1">IF(TODAY()=table1[[#This Row],[Tm]],1,0)</f>
        <v>0</v>
      </c>
      <c r="AE228" s="5"/>
    </row>
    <row r="229" spans="16:31" x14ac:dyDescent="0.2">
      <c r="P229" t="str">
        <f t="shared" ca="1" si="30"/>
        <v>083301</v>
      </c>
      <c r="Q229">
        <f t="shared" ca="1" si="35"/>
        <v>17</v>
      </c>
      <c r="R229">
        <f ca="1">IF(table1[[#This Row],[يوم هـ]]&gt;0,8,99)</f>
        <v>8</v>
      </c>
      <c r="S229" s="4">
        <f t="shared" ca="1" si="31"/>
        <v>44640</v>
      </c>
      <c r="T229" s="4" t="str">
        <f ca="1">TEXT(table1[[#This Row],[Tm]],"mmmm")</f>
        <v>مارس</v>
      </c>
      <c r="U229" s="4" t="str">
        <f ca="1">IF(TEXT(table1[[#This Row],[Tm]],"d")="1",TEXT(table1[[#This Row],[Tm]],"d -mmmm"),TEXT(table1[[#This Row],[Tm]],"d"))</f>
        <v>20</v>
      </c>
      <c r="V229" t="str">
        <f t="shared" ca="1" si="28"/>
        <v>الأحد</v>
      </c>
      <c r="W229">
        <f t="shared" ca="1" si="32"/>
        <v>1</v>
      </c>
      <c r="X229">
        <f t="shared" ca="1" si="33"/>
        <v>13</v>
      </c>
      <c r="Y229">
        <f ca="1">IF(table1[[#This Row],[اليوم]]="الأحد",Y228+1,Y228)</f>
        <v>33</v>
      </c>
      <c r="Z229" s="5" t="str">
        <f t="shared" ca="1" si="34"/>
        <v>17/8/1443</v>
      </c>
      <c r="AA229" s="24">
        <f t="shared" ca="1" si="29"/>
        <v>2</v>
      </c>
      <c r="AB229" s="24" t="str">
        <f ca="1">CONCATENATE(TEXT(table1[[#This Row],[شهر هـ]],"00"),(TEXT(table1[[#This Row],[يوم هـ]],"00")))</f>
        <v>0817</v>
      </c>
      <c r="AC229" s="24" t="str">
        <f ca="1">TEXT(table1[[#This Row],[Tm]],"m")</f>
        <v>3</v>
      </c>
      <c r="AD229" s="24">
        <f ca="1">IF(TODAY()=table1[[#This Row],[Tm]],1,0)</f>
        <v>0</v>
      </c>
      <c r="AE229" s="5"/>
    </row>
    <row r="230" spans="16:31" x14ac:dyDescent="0.2">
      <c r="P230" t="str">
        <f t="shared" ca="1" si="30"/>
        <v>083302</v>
      </c>
      <c r="Q230">
        <f t="shared" ca="1" si="35"/>
        <v>18</v>
      </c>
      <c r="R230">
        <f ca="1">IF(table1[[#This Row],[يوم هـ]]&gt;0,8,99)</f>
        <v>8</v>
      </c>
      <c r="S230" s="4">
        <f t="shared" ca="1" si="31"/>
        <v>44641</v>
      </c>
      <c r="T230" s="4" t="str">
        <f ca="1">TEXT(table1[[#This Row],[Tm]],"mmmm")</f>
        <v>مارس</v>
      </c>
      <c r="U230" s="4" t="str">
        <f ca="1">IF(TEXT(table1[[#This Row],[Tm]],"d")="1",TEXT(table1[[#This Row],[Tm]],"d -mmmm"),TEXT(table1[[#This Row],[Tm]],"d"))</f>
        <v>21</v>
      </c>
      <c r="V230" t="str">
        <f t="shared" ca="1" si="28"/>
        <v>الإثنين</v>
      </c>
      <c r="W230">
        <f t="shared" ca="1" si="32"/>
        <v>2</v>
      </c>
      <c r="X230">
        <f t="shared" ca="1" si="33"/>
        <v>13</v>
      </c>
      <c r="Y230">
        <f ca="1">IF(table1[[#This Row],[اليوم]]="الأحد",Y229+1,Y229)</f>
        <v>33</v>
      </c>
      <c r="Z230" s="5" t="str">
        <f t="shared" ca="1" si="34"/>
        <v>18/8/1443</v>
      </c>
      <c r="AA230" s="24">
        <f t="shared" ca="1" si="29"/>
        <v>2</v>
      </c>
      <c r="AB230" s="24" t="str">
        <f ca="1">CONCATENATE(TEXT(table1[[#This Row],[شهر هـ]],"00"),(TEXT(table1[[#This Row],[يوم هـ]],"00")))</f>
        <v>0818</v>
      </c>
      <c r="AC230" s="24" t="str">
        <f ca="1">TEXT(table1[[#This Row],[Tm]],"m")</f>
        <v>3</v>
      </c>
      <c r="AD230" s="24">
        <f ca="1">IF(TODAY()=table1[[#This Row],[Tm]],1,0)</f>
        <v>0</v>
      </c>
      <c r="AE230" s="5"/>
    </row>
    <row r="231" spans="16:31" x14ac:dyDescent="0.2">
      <c r="P231" t="str">
        <f t="shared" ca="1" si="30"/>
        <v>083303</v>
      </c>
      <c r="Q231">
        <f t="shared" ca="1" si="35"/>
        <v>19</v>
      </c>
      <c r="R231">
        <f ca="1">IF(table1[[#This Row],[يوم هـ]]&gt;0,8,99)</f>
        <v>8</v>
      </c>
      <c r="S231" s="4">
        <f t="shared" ca="1" si="31"/>
        <v>44642</v>
      </c>
      <c r="T231" s="4" t="str">
        <f ca="1">TEXT(table1[[#This Row],[Tm]],"mmmm")</f>
        <v>مارس</v>
      </c>
      <c r="U231" s="4" t="str">
        <f ca="1">IF(TEXT(table1[[#This Row],[Tm]],"d")="1",TEXT(table1[[#This Row],[Tm]],"d -mmmm"),TEXT(table1[[#This Row],[Tm]],"d"))</f>
        <v>22</v>
      </c>
      <c r="V231" t="str">
        <f t="shared" ca="1" si="28"/>
        <v>الثلاثاء</v>
      </c>
      <c r="W231">
        <f t="shared" ca="1" si="32"/>
        <v>3</v>
      </c>
      <c r="X231">
        <f t="shared" ca="1" si="33"/>
        <v>13</v>
      </c>
      <c r="Y231">
        <f ca="1">IF(table1[[#This Row],[اليوم]]="الأحد",Y230+1,Y230)</f>
        <v>33</v>
      </c>
      <c r="Z231" s="5" t="str">
        <f t="shared" ca="1" si="34"/>
        <v>19/8/1443</v>
      </c>
      <c r="AA231" s="24">
        <f t="shared" ca="1" si="29"/>
        <v>2</v>
      </c>
      <c r="AB231" s="24" t="str">
        <f ca="1">CONCATENATE(TEXT(table1[[#This Row],[شهر هـ]],"00"),(TEXT(table1[[#This Row],[يوم هـ]],"00")))</f>
        <v>0819</v>
      </c>
      <c r="AC231" s="24" t="str">
        <f ca="1">TEXT(table1[[#This Row],[Tm]],"m")</f>
        <v>3</v>
      </c>
      <c r="AD231" s="24">
        <f ca="1">IF(TODAY()=table1[[#This Row],[Tm]],1,0)</f>
        <v>0</v>
      </c>
      <c r="AE231" s="5"/>
    </row>
    <row r="232" spans="16:31" x14ac:dyDescent="0.2">
      <c r="P232" t="str">
        <f t="shared" ca="1" si="30"/>
        <v>083304</v>
      </c>
      <c r="Q232">
        <f t="shared" ca="1" si="35"/>
        <v>20</v>
      </c>
      <c r="R232">
        <f ca="1">IF(table1[[#This Row],[يوم هـ]]&gt;0,8,99)</f>
        <v>8</v>
      </c>
      <c r="S232" s="4">
        <f t="shared" ca="1" si="31"/>
        <v>44643</v>
      </c>
      <c r="T232" s="4" t="str">
        <f ca="1">TEXT(table1[[#This Row],[Tm]],"mmmm")</f>
        <v>مارس</v>
      </c>
      <c r="U232" s="4" t="str">
        <f ca="1">IF(TEXT(table1[[#This Row],[Tm]],"d")="1",TEXT(table1[[#This Row],[Tm]],"d -mmmm"),TEXT(table1[[#This Row],[Tm]],"d"))</f>
        <v>23</v>
      </c>
      <c r="V232" t="str">
        <f t="shared" ca="1" si="28"/>
        <v>الأربعاء</v>
      </c>
      <c r="W232">
        <f t="shared" ca="1" si="32"/>
        <v>4</v>
      </c>
      <c r="X232">
        <f t="shared" ca="1" si="33"/>
        <v>13</v>
      </c>
      <c r="Y232">
        <f ca="1">IF(table1[[#This Row],[اليوم]]="الأحد",Y231+1,Y231)</f>
        <v>33</v>
      </c>
      <c r="Z232" s="5" t="str">
        <f t="shared" ca="1" si="34"/>
        <v>20/8/1443</v>
      </c>
      <c r="AA232" s="24">
        <f t="shared" ca="1" si="29"/>
        <v>2</v>
      </c>
      <c r="AB232" s="24" t="str">
        <f ca="1">CONCATENATE(TEXT(table1[[#This Row],[شهر هـ]],"00"),(TEXT(table1[[#This Row],[يوم هـ]],"00")))</f>
        <v>0820</v>
      </c>
      <c r="AC232" s="24" t="str">
        <f ca="1">TEXT(table1[[#This Row],[Tm]],"m")</f>
        <v>3</v>
      </c>
      <c r="AD232" s="24">
        <f ca="1">IF(TODAY()=table1[[#This Row],[Tm]],1,0)</f>
        <v>0</v>
      </c>
      <c r="AE232" s="5"/>
    </row>
    <row r="233" spans="16:31" x14ac:dyDescent="0.2">
      <c r="P233" t="str">
        <f t="shared" ca="1" si="30"/>
        <v>083305</v>
      </c>
      <c r="Q233">
        <f t="shared" ca="1" si="35"/>
        <v>21</v>
      </c>
      <c r="R233">
        <f ca="1">IF(table1[[#This Row],[يوم هـ]]&gt;0,8,99)</f>
        <v>8</v>
      </c>
      <c r="S233" s="4">
        <f t="shared" ca="1" si="31"/>
        <v>44644</v>
      </c>
      <c r="T233" s="4" t="str">
        <f ca="1">TEXT(table1[[#This Row],[Tm]],"mmmm")</f>
        <v>مارس</v>
      </c>
      <c r="U233" s="4" t="str">
        <f ca="1">IF(TEXT(table1[[#This Row],[Tm]],"d")="1",TEXT(table1[[#This Row],[Tm]],"d -mmmm"),TEXT(table1[[#This Row],[Tm]],"d"))</f>
        <v>24</v>
      </c>
      <c r="V233" t="str">
        <f t="shared" ca="1" si="28"/>
        <v>الخميس</v>
      </c>
      <c r="W233">
        <f t="shared" ca="1" si="32"/>
        <v>5</v>
      </c>
      <c r="X233">
        <f t="shared" ca="1" si="33"/>
        <v>13</v>
      </c>
      <c r="Y233">
        <f ca="1">IF(table1[[#This Row],[اليوم]]="الأحد",Y232+1,Y232)</f>
        <v>33</v>
      </c>
      <c r="Z233" s="5" t="str">
        <f t="shared" ca="1" si="34"/>
        <v>21/8/1443</v>
      </c>
      <c r="AA233" s="24">
        <f t="shared" ca="1" si="29"/>
        <v>2</v>
      </c>
      <c r="AB233" s="24" t="str">
        <f ca="1">CONCATENATE(TEXT(table1[[#This Row],[شهر هـ]],"00"),(TEXT(table1[[#This Row],[يوم هـ]],"00")))</f>
        <v>0821</v>
      </c>
      <c r="AC233" s="24" t="str">
        <f ca="1">TEXT(table1[[#This Row],[Tm]],"m")</f>
        <v>3</v>
      </c>
      <c r="AD233" s="24">
        <f ca="1">IF(TODAY()=table1[[#This Row],[Tm]],1,0)</f>
        <v>0</v>
      </c>
      <c r="AE233" s="5"/>
    </row>
    <row r="234" spans="16:31" x14ac:dyDescent="0.2">
      <c r="P234" t="str">
        <f t="shared" ca="1" si="30"/>
        <v>083306</v>
      </c>
      <c r="Q234">
        <f t="shared" ca="1" si="35"/>
        <v>22</v>
      </c>
      <c r="R234">
        <f ca="1">IF(table1[[#This Row],[يوم هـ]]&gt;0,8,99)</f>
        <v>8</v>
      </c>
      <c r="S234" s="4">
        <f t="shared" ca="1" si="31"/>
        <v>44645</v>
      </c>
      <c r="T234" s="4" t="str">
        <f ca="1">TEXT(table1[[#This Row],[Tm]],"mmmm")</f>
        <v>مارس</v>
      </c>
      <c r="U234" s="4" t="str">
        <f ca="1">IF(TEXT(table1[[#This Row],[Tm]],"d")="1",TEXT(table1[[#This Row],[Tm]],"d -mmmm"),TEXT(table1[[#This Row],[Tm]],"d"))</f>
        <v>25</v>
      </c>
      <c r="V234" t="str">
        <f t="shared" ca="1" si="28"/>
        <v>الجمعة</v>
      </c>
      <c r="W234">
        <f t="shared" ca="1" si="32"/>
        <v>6</v>
      </c>
      <c r="X234">
        <f t="shared" ca="1" si="33"/>
        <v>13</v>
      </c>
      <c r="Y234">
        <f ca="1">IF(table1[[#This Row],[اليوم]]="الأحد",Y233+1,Y233)</f>
        <v>33</v>
      </c>
      <c r="Z234" s="5" t="str">
        <f t="shared" ca="1" si="34"/>
        <v>22/8/1443</v>
      </c>
      <c r="AA234" s="24">
        <f t="shared" ca="1" si="29"/>
        <v>2</v>
      </c>
      <c r="AB234" s="24" t="str">
        <f ca="1">CONCATENATE(TEXT(table1[[#This Row],[شهر هـ]],"00"),(TEXT(table1[[#This Row],[يوم هـ]],"00")))</f>
        <v>0822</v>
      </c>
      <c r="AC234" s="24" t="str">
        <f ca="1">TEXT(table1[[#This Row],[Tm]],"m")</f>
        <v>3</v>
      </c>
      <c r="AD234" s="24">
        <f ca="1">IF(TODAY()=table1[[#This Row],[Tm]],1,0)</f>
        <v>0</v>
      </c>
      <c r="AE234" s="5"/>
    </row>
    <row r="235" spans="16:31" x14ac:dyDescent="0.2">
      <c r="P235" t="str">
        <f t="shared" ca="1" si="30"/>
        <v>083307</v>
      </c>
      <c r="Q235">
        <f t="shared" ca="1" si="35"/>
        <v>23</v>
      </c>
      <c r="R235">
        <f ca="1">IF(table1[[#This Row],[يوم هـ]]&gt;0,8,99)</f>
        <v>8</v>
      </c>
      <c r="S235" s="4">
        <f t="shared" ca="1" si="31"/>
        <v>44646</v>
      </c>
      <c r="T235" s="4" t="str">
        <f ca="1">TEXT(table1[[#This Row],[Tm]],"mmmm")</f>
        <v>مارس</v>
      </c>
      <c r="U235" s="4" t="str">
        <f ca="1">IF(TEXT(table1[[#This Row],[Tm]],"d")="1",TEXT(table1[[#This Row],[Tm]],"d -mmmm"),TEXT(table1[[#This Row],[Tm]],"d"))</f>
        <v>26</v>
      </c>
      <c r="V235" t="str">
        <f t="shared" ca="1" si="28"/>
        <v>السبت</v>
      </c>
      <c r="W235">
        <f t="shared" ca="1" si="32"/>
        <v>7</v>
      </c>
      <c r="X235">
        <f t="shared" ca="1" si="33"/>
        <v>13</v>
      </c>
      <c r="Y235">
        <f ca="1">IF(table1[[#This Row],[اليوم]]="الأحد",Y234+1,Y234)</f>
        <v>33</v>
      </c>
      <c r="Z235" s="5" t="str">
        <f t="shared" ca="1" si="34"/>
        <v>23/8/1443</v>
      </c>
      <c r="AA235" s="24">
        <f t="shared" ca="1" si="29"/>
        <v>2</v>
      </c>
      <c r="AB235" s="24" t="str">
        <f ca="1">CONCATENATE(TEXT(table1[[#This Row],[شهر هـ]],"00"),(TEXT(table1[[#This Row],[يوم هـ]],"00")))</f>
        <v>0823</v>
      </c>
      <c r="AC235" s="24" t="str">
        <f ca="1">TEXT(table1[[#This Row],[Tm]],"m")</f>
        <v>3</v>
      </c>
      <c r="AD235" s="24">
        <f ca="1">IF(TODAY()=table1[[#This Row],[Tm]],1,0)</f>
        <v>0</v>
      </c>
      <c r="AE235" s="5"/>
    </row>
    <row r="236" spans="16:31" x14ac:dyDescent="0.2">
      <c r="P236" t="str">
        <f t="shared" ca="1" si="30"/>
        <v>083401</v>
      </c>
      <c r="Q236">
        <f t="shared" ca="1" si="35"/>
        <v>24</v>
      </c>
      <c r="R236">
        <f ca="1">IF(table1[[#This Row],[يوم هـ]]&gt;0,8,99)</f>
        <v>8</v>
      </c>
      <c r="S236" s="4">
        <f t="shared" ca="1" si="31"/>
        <v>44647</v>
      </c>
      <c r="T236" s="4" t="str">
        <f ca="1">TEXT(table1[[#This Row],[Tm]],"mmmm")</f>
        <v>مارس</v>
      </c>
      <c r="U236" s="4" t="str">
        <f ca="1">IF(TEXT(table1[[#This Row],[Tm]],"d")="1",TEXT(table1[[#This Row],[Tm]],"d -mmmm"),TEXT(table1[[#This Row],[Tm]],"d"))</f>
        <v>27</v>
      </c>
      <c r="V236" t="str">
        <f t="shared" ca="1" si="28"/>
        <v>الأحد</v>
      </c>
      <c r="W236">
        <f t="shared" ca="1" si="32"/>
        <v>1</v>
      </c>
      <c r="X236">
        <f t="shared" ca="1" si="33"/>
        <v>14</v>
      </c>
      <c r="Y236">
        <f ca="1">IF(table1[[#This Row],[اليوم]]="الأحد",Y235+1,Y235)</f>
        <v>34</v>
      </c>
      <c r="Z236" s="5" t="str">
        <f t="shared" ca="1" si="34"/>
        <v>24/8/1443</v>
      </c>
      <c r="AA236" s="24">
        <f t="shared" ca="1" si="29"/>
        <v>2</v>
      </c>
      <c r="AB236" s="24" t="str">
        <f ca="1">CONCATENATE(TEXT(table1[[#This Row],[شهر هـ]],"00"),(TEXT(table1[[#This Row],[يوم هـ]],"00")))</f>
        <v>0824</v>
      </c>
      <c r="AC236" s="24" t="str">
        <f ca="1">TEXT(table1[[#This Row],[Tm]],"m")</f>
        <v>3</v>
      </c>
      <c r="AD236" s="24">
        <f ca="1">IF(TODAY()=table1[[#This Row],[Tm]],1,0)</f>
        <v>0</v>
      </c>
      <c r="AE236" s="5"/>
    </row>
    <row r="237" spans="16:31" x14ac:dyDescent="0.2">
      <c r="P237" t="str">
        <f t="shared" ca="1" si="30"/>
        <v>083402</v>
      </c>
      <c r="Q237">
        <f t="shared" ca="1" si="35"/>
        <v>25</v>
      </c>
      <c r="R237">
        <f ca="1">IF(table1[[#This Row],[يوم هـ]]&gt;0,8,99)</f>
        <v>8</v>
      </c>
      <c r="S237" s="4">
        <f t="shared" ca="1" si="31"/>
        <v>44648</v>
      </c>
      <c r="T237" s="4" t="str">
        <f ca="1">TEXT(table1[[#This Row],[Tm]],"mmmm")</f>
        <v>مارس</v>
      </c>
      <c r="U237" s="4" t="str">
        <f ca="1">IF(TEXT(table1[[#This Row],[Tm]],"d")="1",TEXT(table1[[#This Row],[Tm]],"d -mmmm"),TEXT(table1[[#This Row],[Tm]],"d"))</f>
        <v>28</v>
      </c>
      <c r="V237" t="str">
        <f t="shared" ca="1" si="28"/>
        <v>الإثنين</v>
      </c>
      <c r="W237">
        <f t="shared" ca="1" si="32"/>
        <v>2</v>
      </c>
      <c r="X237">
        <f t="shared" ca="1" si="33"/>
        <v>14</v>
      </c>
      <c r="Y237">
        <f ca="1">IF(table1[[#This Row],[اليوم]]="الأحد",Y236+1,Y236)</f>
        <v>34</v>
      </c>
      <c r="Z237" s="5" t="str">
        <f t="shared" ca="1" si="34"/>
        <v>25/8/1443</v>
      </c>
      <c r="AA237" s="24">
        <f t="shared" ca="1" si="29"/>
        <v>2</v>
      </c>
      <c r="AB237" s="24" t="str">
        <f ca="1">CONCATENATE(TEXT(table1[[#This Row],[شهر هـ]],"00"),(TEXT(table1[[#This Row],[يوم هـ]],"00")))</f>
        <v>0825</v>
      </c>
      <c r="AC237" s="24" t="str">
        <f ca="1">TEXT(table1[[#This Row],[Tm]],"m")</f>
        <v>3</v>
      </c>
      <c r="AD237" s="24">
        <f ca="1">IF(TODAY()=table1[[#This Row],[Tm]],1,0)</f>
        <v>0</v>
      </c>
      <c r="AE237" s="5"/>
    </row>
    <row r="238" spans="16:31" x14ac:dyDescent="0.2">
      <c r="P238" t="str">
        <f t="shared" ca="1" si="30"/>
        <v>083403</v>
      </c>
      <c r="Q238">
        <f t="shared" ca="1" si="35"/>
        <v>26</v>
      </c>
      <c r="R238">
        <f ca="1">IF(table1[[#This Row],[يوم هـ]]&gt;0,8,99)</f>
        <v>8</v>
      </c>
      <c r="S238" s="4">
        <f t="shared" ca="1" si="31"/>
        <v>44649</v>
      </c>
      <c r="T238" s="4" t="str">
        <f ca="1">TEXT(table1[[#This Row],[Tm]],"mmmm")</f>
        <v>مارس</v>
      </c>
      <c r="U238" s="4" t="str">
        <f ca="1">IF(TEXT(table1[[#This Row],[Tm]],"d")="1",TEXT(table1[[#This Row],[Tm]],"d -mmmm"),TEXT(table1[[#This Row],[Tm]],"d"))</f>
        <v>29</v>
      </c>
      <c r="V238" t="str">
        <f t="shared" ca="1" si="28"/>
        <v>الثلاثاء</v>
      </c>
      <c r="W238">
        <f t="shared" ca="1" si="32"/>
        <v>3</v>
      </c>
      <c r="X238">
        <f t="shared" ca="1" si="33"/>
        <v>14</v>
      </c>
      <c r="Y238">
        <f ca="1">IF(table1[[#This Row],[اليوم]]="الأحد",Y237+1,Y237)</f>
        <v>34</v>
      </c>
      <c r="Z238" s="5" t="str">
        <f t="shared" ca="1" si="34"/>
        <v>26/8/1443</v>
      </c>
      <c r="AA238" s="24">
        <f t="shared" ca="1" si="29"/>
        <v>2</v>
      </c>
      <c r="AB238" s="24" t="str">
        <f ca="1">CONCATENATE(TEXT(table1[[#This Row],[شهر هـ]],"00"),(TEXT(table1[[#This Row],[يوم هـ]],"00")))</f>
        <v>0826</v>
      </c>
      <c r="AC238" s="24" t="str">
        <f ca="1">TEXT(table1[[#This Row],[Tm]],"m")</f>
        <v>3</v>
      </c>
      <c r="AD238" s="24">
        <f ca="1">IF(TODAY()=table1[[#This Row],[Tm]],1,0)</f>
        <v>0</v>
      </c>
      <c r="AE238" s="5"/>
    </row>
    <row r="239" spans="16:31" x14ac:dyDescent="0.2">
      <c r="P239" t="str">
        <f t="shared" ca="1" si="30"/>
        <v>083404</v>
      </c>
      <c r="Q239">
        <f t="shared" ca="1" si="35"/>
        <v>27</v>
      </c>
      <c r="R239">
        <f ca="1">IF(table1[[#This Row],[يوم هـ]]&gt;0,8,99)</f>
        <v>8</v>
      </c>
      <c r="S239" s="4">
        <f t="shared" ca="1" si="31"/>
        <v>44650</v>
      </c>
      <c r="T239" s="4" t="str">
        <f ca="1">TEXT(table1[[#This Row],[Tm]],"mmmm")</f>
        <v>مارس</v>
      </c>
      <c r="U239" s="4" t="str">
        <f ca="1">IF(TEXT(table1[[#This Row],[Tm]],"d")="1",TEXT(table1[[#This Row],[Tm]],"d -mmmm"),TEXT(table1[[#This Row],[Tm]],"d"))</f>
        <v>30</v>
      </c>
      <c r="V239" t="str">
        <f t="shared" ca="1" si="28"/>
        <v>الأربعاء</v>
      </c>
      <c r="W239">
        <f t="shared" ca="1" si="32"/>
        <v>4</v>
      </c>
      <c r="X239">
        <f t="shared" ca="1" si="33"/>
        <v>14</v>
      </c>
      <c r="Y239">
        <f ca="1">IF(table1[[#This Row],[اليوم]]="الأحد",Y238+1,Y238)</f>
        <v>34</v>
      </c>
      <c r="Z239" s="5" t="str">
        <f t="shared" ca="1" si="34"/>
        <v>27/8/1443</v>
      </c>
      <c r="AA239" s="24">
        <f t="shared" ca="1" si="29"/>
        <v>2</v>
      </c>
      <c r="AB239" s="24" t="str">
        <f ca="1">CONCATENATE(TEXT(table1[[#This Row],[شهر هـ]],"00"),(TEXT(table1[[#This Row],[يوم هـ]],"00")))</f>
        <v>0827</v>
      </c>
      <c r="AC239" s="24" t="str">
        <f ca="1">TEXT(table1[[#This Row],[Tm]],"m")</f>
        <v>3</v>
      </c>
      <c r="AD239" s="24">
        <f ca="1">IF(TODAY()=table1[[#This Row],[Tm]],1,0)</f>
        <v>0</v>
      </c>
      <c r="AE239" s="5"/>
    </row>
    <row r="240" spans="16:31" x14ac:dyDescent="0.2">
      <c r="P240" t="str">
        <f t="shared" ca="1" si="30"/>
        <v>083405</v>
      </c>
      <c r="Q240">
        <f t="shared" ca="1" si="35"/>
        <v>28</v>
      </c>
      <c r="R240">
        <f ca="1">IF(table1[[#This Row],[يوم هـ]]&gt;0,8,99)</f>
        <v>8</v>
      </c>
      <c r="S240" s="4">
        <f t="shared" ca="1" si="31"/>
        <v>44651</v>
      </c>
      <c r="T240" s="4" t="str">
        <f ca="1">TEXT(table1[[#This Row],[Tm]],"mmmm")</f>
        <v>مارس</v>
      </c>
      <c r="U240" s="4" t="str">
        <f ca="1">IF(TEXT(table1[[#This Row],[Tm]],"d")="1",TEXT(table1[[#This Row],[Tm]],"d -mmmm"),TEXT(table1[[#This Row],[Tm]],"d"))</f>
        <v>31</v>
      </c>
      <c r="V240" t="str">
        <f t="shared" ca="1" si="28"/>
        <v>الخميس</v>
      </c>
      <c r="W240">
        <f t="shared" ca="1" si="32"/>
        <v>5</v>
      </c>
      <c r="X240">
        <f t="shared" ca="1" si="33"/>
        <v>14</v>
      </c>
      <c r="Y240">
        <f ca="1">IF(table1[[#This Row],[اليوم]]="الأحد",Y239+1,Y239)</f>
        <v>34</v>
      </c>
      <c r="Z240" s="5" t="str">
        <f t="shared" ca="1" si="34"/>
        <v>28/8/1443</v>
      </c>
      <c r="AA240" s="24">
        <f t="shared" ca="1" si="29"/>
        <v>2</v>
      </c>
      <c r="AB240" s="24" t="str">
        <f ca="1">CONCATENATE(TEXT(table1[[#This Row],[شهر هـ]],"00"),(TEXT(table1[[#This Row],[يوم هـ]],"00")))</f>
        <v>0828</v>
      </c>
      <c r="AC240" s="24" t="str">
        <f ca="1">TEXT(table1[[#This Row],[Tm]],"m")</f>
        <v>3</v>
      </c>
      <c r="AD240" s="24">
        <f ca="1">IF(TODAY()=table1[[#This Row],[Tm]],1,0)</f>
        <v>0</v>
      </c>
      <c r="AE240" s="5"/>
    </row>
    <row r="241" spans="16:31" x14ac:dyDescent="0.2">
      <c r="P241" t="str">
        <f t="shared" ca="1" si="30"/>
        <v>083406</v>
      </c>
      <c r="Q241">
        <f t="shared" ca="1" si="35"/>
        <v>29</v>
      </c>
      <c r="R241">
        <f ca="1">IF(table1[[#This Row],[يوم هـ]]&gt;0,8,99)</f>
        <v>8</v>
      </c>
      <c r="S241" s="4">
        <f t="shared" ca="1" si="31"/>
        <v>44652</v>
      </c>
      <c r="T241" s="4" t="str">
        <f ca="1">TEXT(table1[[#This Row],[Tm]],"mmmm")</f>
        <v>أبريل</v>
      </c>
      <c r="U241" s="4" t="str">
        <f ca="1">IF(TEXT(table1[[#This Row],[Tm]],"d")="1",TEXT(table1[[#This Row],[Tm]],"d -mmmm"),TEXT(table1[[#This Row],[Tm]],"d"))</f>
        <v>1 -أبريل</v>
      </c>
      <c r="V241" t="str">
        <f t="shared" ca="1" si="28"/>
        <v>الجمعة</v>
      </c>
      <c r="W241">
        <f t="shared" ca="1" si="32"/>
        <v>6</v>
      </c>
      <c r="X241">
        <f t="shared" ca="1" si="33"/>
        <v>14</v>
      </c>
      <c r="Y241">
        <f ca="1">IF(table1[[#This Row],[اليوم]]="الأحد",Y240+1,Y240)</f>
        <v>34</v>
      </c>
      <c r="Z241" s="5" t="str">
        <f t="shared" ca="1" si="34"/>
        <v>29/8/1443</v>
      </c>
      <c r="AA241" s="24">
        <f t="shared" ca="1" si="29"/>
        <v>2</v>
      </c>
      <c r="AB241" s="24" t="str">
        <f ca="1">CONCATENATE(TEXT(table1[[#This Row],[شهر هـ]],"00"),(TEXT(table1[[#This Row],[يوم هـ]],"00")))</f>
        <v>0829</v>
      </c>
      <c r="AC241" s="24" t="str">
        <f ca="1">TEXT(table1[[#This Row],[Tm]],"m")</f>
        <v>4</v>
      </c>
      <c r="AD241" s="24">
        <f ca="1">IF(TODAY()=table1[[#This Row],[Tm]],1,0)</f>
        <v>0</v>
      </c>
      <c r="AE241" s="5"/>
    </row>
    <row r="242" spans="16:31" x14ac:dyDescent="0.2">
      <c r="P242" t="str">
        <f t="shared" ca="1" si="30"/>
        <v>093407</v>
      </c>
      <c r="Q242">
        <f ca="1">OFFSET(L2,MATCH($A$2,$B$2:$B$184,0)-1,0,1,1)</f>
        <v>1</v>
      </c>
      <c r="R242">
        <f ca="1">IF(table1[[#This Row],[يوم هـ]]&gt;0,9,99)</f>
        <v>9</v>
      </c>
      <c r="S242" s="4">
        <f t="shared" ca="1" si="31"/>
        <v>44653</v>
      </c>
      <c r="T242" s="4" t="str">
        <f ca="1">TEXT(table1[[#This Row],[Tm]],"mmmm")</f>
        <v>أبريل</v>
      </c>
      <c r="U242" s="4" t="str">
        <f ca="1">IF(TEXT(table1[[#This Row],[Tm]],"d")="1",TEXT(table1[[#This Row],[Tm]],"d -mmmm"),TEXT(table1[[#This Row],[Tm]],"d"))</f>
        <v>2</v>
      </c>
      <c r="V242" t="str">
        <f t="shared" ca="1" si="28"/>
        <v>السبت</v>
      </c>
      <c r="W242">
        <f t="shared" ca="1" si="32"/>
        <v>7</v>
      </c>
      <c r="X242">
        <f t="shared" ca="1" si="33"/>
        <v>14</v>
      </c>
      <c r="Y242">
        <f ca="1">IF(table1[[#This Row],[اليوم]]="الأحد",Y241+1,Y241)</f>
        <v>34</v>
      </c>
      <c r="Z242" s="5" t="str">
        <f t="shared" ca="1" si="34"/>
        <v>1/9/1443</v>
      </c>
      <c r="AA242" s="24">
        <f t="shared" ca="1" si="29"/>
        <v>2</v>
      </c>
      <c r="AB242" s="24" t="str">
        <f ca="1">CONCATENATE(TEXT(table1[[#This Row],[شهر هـ]],"00"),(TEXT(table1[[#This Row],[يوم هـ]],"00")))</f>
        <v>0901</v>
      </c>
      <c r="AC242" s="24" t="str">
        <f ca="1">TEXT(table1[[#This Row],[Tm]],"m")</f>
        <v>4</v>
      </c>
      <c r="AD242" s="24">
        <f ca="1">IF(TODAY()=table1[[#This Row],[Tm]],1,0)</f>
        <v>0</v>
      </c>
      <c r="AE242" s="5"/>
    </row>
    <row r="243" spans="16:31" x14ac:dyDescent="0.2">
      <c r="P243" t="str">
        <f t="shared" ca="1" si="30"/>
        <v>093501</v>
      </c>
      <c r="Q243">
        <f ca="1">Q242+1</f>
        <v>2</v>
      </c>
      <c r="R243">
        <f ca="1">IF(table1[[#This Row],[يوم هـ]]&gt;0,9,99)</f>
        <v>9</v>
      </c>
      <c r="S243" s="4">
        <f t="shared" ca="1" si="31"/>
        <v>44654</v>
      </c>
      <c r="T243" s="4" t="str">
        <f ca="1">TEXT(table1[[#This Row],[Tm]],"mmmm")</f>
        <v>أبريل</v>
      </c>
      <c r="U243" s="4" t="str">
        <f ca="1">IF(TEXT(table1[[#This Row],[Tm]],"d")="1",TEXT(table1[[#This Row],[Tm]],"d -mmmm"),TEXT(table1[[#This Row],[Tm]],"d"))</f>
        <v>3</v>
      </c>
      <c r="V243" t="str">
        <f t="shared" ca="1" si="28"/>
        <v>الأحد</v>
      </c>
      <c r="W243">
        <f t="shared" ca="1" si="32"/>
        <v>1</v>
      </c>
      <c r="X243">
        <f t="shared" ca="1" si="33"/>
        <v>15</v>
      </c>
      <c r="Y243">
        <f ca="1">IF(table1[[#This Row],[اليوم]]="الأحد",Y242+1,Y242)</f>
        <v>35</v>
      </c>
      <c r="Z243" s="5" t="str">
        <f t="shared" ca="1" si="34"/>
        <v>2/9/1443</v>
      </c>
      <c r="AA243" s="24">
        <f t="shared" ca="1" si="29"/>
        <v>2</v>
      </c>
      <c r="AB243" s="24" t="str">
        <f ca="1">CONCATENATE(TEXT(table1[[#This Row],[شهر هـ]],"00"),(TEXT(table1[[#This Row],[يوم هـ]],"00")))</f>
        <v>0902</v>
      </c>
      <c r="AC243" s="24" t="str">
        <f ca="1">TEXT(table1[[#This Row],[Tm]],"m")</f>
        <v>4</v>
      </c>
      <c r="AD243" s="24">
        <f ca="1">IF(TODAY()=table1[[#This Row],[Tm]],1,0)</f>
        <v>0</v>
      </c>
      <c r="AE243" s="5"/>
    </row>
    <row r="244" spans="16:31" x14ac:dyDescent="0.2">
      <c r="P244" t="str">
        <f t="shared" ca="1" si="30"/>
        <v>093502</v>
      </c>
      <c r="Q244">
        <f t="shared" ref="Q244:Q271" ca="1" si="36">Q243+1</f>
        <v>3</v>
      </c>
      <c r="R244">
        <f ca="1">IF(table1[[#This Row],[يوم هـ]]&gt;0,9,99)</f>
        <v>9</v>
      </c>
      <c r="S244" s="4">
        <f t="shared" ca="1" si="31"/>
        <v>44655</v>
      </c>
      <c r="T244" s="4" t="str">
        <f ca="1">TEXT(table1[[#This Row],[Tm]],"mmmm")</f>
        <v>أبريل</v>
      </c>
      <c r="U244" s="4" t="str">
        <f ca="1">IF(TEXT(table1[[#This Row],[Tm]],"d")="1",TEXT(table1[[#This Row],[Tm]],"d -mmmm"),TEXT(table1[[#This Row],[Tm]],"d"))</f>
        <v>4</v>
      </c>
      <c r="V244" t="str">
        <f t="shared" ca="1" si="28"/>
        <v>الإثنين</v>
      </c>
      <c r="W244">
        <f t="shared" ca="1" si="32"/>
        <v>2</v>
      </c>
      <c r="X244">
        <f t="shared" ca="1" si="33"/>
        <v>15</v>
      </c>
      <c r="Y244">
        <f ca="1">IF(table1[[#This Row],[اليوم]]="الأحد",Y243+1,Y243)</f>
        <v>35</v>
      </c>
      <c r="Z244" s="5" t="str">
        <f t="shared" ca="1" si="34"/>
        <v>3/9/1443</v>
      </c>
      <c r="AA244" s="24">
        <f t="shared" ca="1" si="29"/>
        <v>2</v>
      </c>
      <c r="AB244" s="24" t="str">
        <f ca="1">CONCATENATE(TEXT(table1[[#This Row],[شهر هـ]],"00"),(TEXT(table1[[#This Row],[يوم هـ]],"00")))</f>
        <v>0903</v>
      </c>
      <c r="AC244" s="24" t="str">
        <f ca="1">TEXT(table1[[#This Row],[Tm]],"m")</f>
        <v>4</v>
      </c>
      <c r="AD244" s="24">
        <f ca="1">IF(TODAY()=table1[[#This Row],[Tm]],1,0)</f>
        <v>0</v>
      </c>
      <c r="AE244" s="5"/>
    </row>
    <row r="245" spans="16:31" x14ac:dyDescent="0.2">
      <c r="P245" t="str">
        <f t="shared" ca="1" si="30"/>
        <v>093503</v>
      </c>
      <c r="Q245">
        <f t="shared" ca="1" si="36"/>
        <v>4</v>
      </c>
      <c r="R245">
        <f ca="1">IF(table1[[#This Row],[يوم هـ]]&gt;0,9,99)</f>
        <v>9</v>
      </c>
      <c r="S245" s="4">
        <f t="shared" ca="1" si="31"/>
        <v>44656</v>
      </c>
      <c r="T245" s="4" t="str">
        <f ca="1">TEXT(table1[[#This Row],[Tm]],"mmmm")</f>
        <v>أبريل</v>
      </c>
      <c r="U245" s="4" t="str">
        <f ca="1">IF(TEXT(table1[[#This Row],[Tm]],"d")="1",TEXT(table1[[#This Row],[Tm]],"d -mmmm"),TEXT(table1[[#This Row],[Tm]],"d"))</f>
        <v>5</v>
      </c>
      <c r="V245" t="str">
        <f t="shared" ca="1" si="28"/>
        <v>الثلاثاء</v>
      </c>
      <c r="W245">
        <f t="shared" ca="1" si="32"/>
        <v>3</v>
      </c>
      <c r="X245">
        <f t="shared" ca="1" si="33"/>
        <v>15</v>
      </c>
      <c r="Y245">
        <f ca="1">IF(table1[[#This Row],[اليوم]]="الأحد",Y244+1,Y244)</f>
        <v>35</v>
      </c>
      <c r="Z245" s="5" t="str">
        <f t="shared" ca="1" si="34"/>
        <v>4/9/1443</v>
      </c>
      <c r="AA245" s="24">
        <f t="shared" ca="1" si="29"/>
        <v>2</v>
      </c>
      <c r="AB245" s="24" t="str">
        <f ca="1">CONCATENATE(TEXT(table1[[#This Row],[شهر هـ]],"00"),(TEXT(table1[[#This Row],[يوم هـ]],"00")))</f>
        <v>0904</v>
      </c>
      <c r="AC245" s="24" t="str">
        <f ca="1">TEXT(table1[[#This Row],[Tm]],"m")</f>
        <v>4</v>
      </c>
      <c r="AD245" s="24">
        <f ca="1">IF(TODAY()=table1[[#This Row],[Tm]],1,0)</f>
        <v>0</v>
      </c>
      <c r="AE245" s="5"/>
    </row>
    <row r="246" spans="16:31" x14ac:dyDescent="0.2">
      <c r="P246" t="str">
        <f t="shared" ca="1" si="30"/>
        <v>093504</v>
      </c>
      <c r="Q246">
        <f t="shared" ca="1" si="36"/>
        <v>5</v>
      </c>
      <c r="R246">
        <f ca="1">IF(table1[[#This Row],[يوم هـ]]&gt;0,9,99)</f>
        <v>9</v>
      </c>
      <c r="S246" s="4">
        <f t="shared" ca="1" si="31"/>
        <v>44657</v>
      </c>
      <c r="T246" s="4" t="str">
        <f ca="1">TEXT(table1[[#This Row],[Tm]],"mmmm")</f>
        <v>أبريل</v>
      </c>
      <c r="U246" s="4" t="str">
        <f ca="1">IF(TEXT(table1[[#This Row],[Tm]],"d")="1",TEXT(table1[[#This Row],[Tm]],"d -mmmm"),TEXT(table1[[#This Row],[Tm]],"d"))</f>
        <v>6</v>
      </c>
      <c r="V246" t="str">
        <f t="shared" ca="1" si="28"/>
        <v>الأربعاء</v>
      </c>
      <c r="W246">
        <f t="shared" ca="1" si="32"/>
        <v>4</v>
      </c>
      <c r="X246">
        <f t="shared" ca="1" si="33"/>
        <v>15</v>
      </c>
      <c r="Y246">
        <f ca="1">IF(table1[[#This Row],[اليوم]]="الأحد",Y245+1,Y245)</f>
        <v>35</v>
      </c>
      <c r="Z246" s="5" t="str">
        <f t="shared" ca="1" si="34"/>
        <v>5/9/1443</v>
      </c>
      <c r="AA246" s="24">
        <f t="shared" ca="1" si="29"/>
        <v>2</v>
      </c>
      <c r="AB246" s="24" t="str">
        <f ca="1">CONCATENATE(TEXT(table1[[#This Row],[شهر هـ]],"00"),(TEXT(table1[[#This Row],[يوم هـ]],"00")))</f>
        <v>0905</v>
      </c>
      <c r="AC246" s="24" t="str">
        <f ca="1">TEXT(table1[[#This Row],[Tm]],"m")</f>
        <v>4</v>
      </c>
      <c r="AD246" s="24">
        <f ca="1">IF(TODAY()=table1[[#This Row],[Tm]],1,0)</f>
        <v>0</v>
      </c>
      <c r="AE246" s="5"/>
    </row>
    <row r="247" spans="16:31" x14ac:dyDescent="0.2">
      <c r="P247" t="str">
        <f t="shared" ca="1" si="30"/>
        <v>093505</v>
      </c>
      <c r="Q247">
        <f t="shared" ca="1" si="36"/>
        <v>6</v>
      </c>
      <c r="R247">
        <f ca="1">IF(table1[[#This Row],[يوم هـ]]&gt;0,9,99)</f>
        <v>9</v>
      </c>
      <c r="S247" s="4">
        <f t="shared" ca="1" si="31"/>
        <v>44658</v>
      </c>
      <c r="T247" s="4" t="str">
        <f ca="1">TEXT(table1[[#This Row],[Tm]],"mmmm")</f>
        <v>أبريل</v>
      </c>
      <c r="U247" s="4" t="str">
        <f ca="1">IF(TEXT(table1[[#This Row],[Tm]],"d")="1",TEXT(table1[[#This Row],[Tm]],"d -mmmm"),TEXT(table1[[#This Row],[Tm]],"d"))</f>
        <v>7</v>
      </c>
      <c r="V247" t="str">
        <f t="shared" ca="1" si="28"/>
        <v>الخميس</v>
      </c>
      <c r="W247">
        <f t="shared" ca="1" si="32"/>
        <v>5</v>
      </c>
      <c r="X247">
        <f t="shared" ca="1" si="33"/>
        <v>15</v>
      </c>
      <c r="Y247">
        <f ca="1">IF(table1[[#This Row],[اليوم]]="الأحد",Y246+1,Y246)</f>
        <v>35</v>
      </c>
      <c r="Z247" s="5" t="str">
        <f t="shared" ca="1" si="34"/>
        <v>6/9/1443</v>
      </c>
      <c r="AA247" s="24">
        <f t="shared" ca="1" si="29"/>
        <v>2</v>
      </c>
      <c r="AB247" s="24" t="str">
        <f ca="1">CONCATENATE(TEXT(table1[[#This Row],[شهر هـ]],"00"),(TEXT(table1[[#This Row],[يوم هـ]],"00")))</f>
        <v>0906</v>
      </c>
      <c r="AC247" s="24" t="str">
        <f ca="1">TEXT(table1[[#This Row],[Tm]],"m")</f>
        <v>4</v>
      </c>
      <c r="AD247" s="24">
        <f ca="1">IF(TODAY()=table1[[#This Row],[Tm]],1,0)</f>
        <v>0</v>
      </c>
      <c r="AE247" s="5"/>
    </row>
    <row r="248" spans="16:31" x14ac:dyDescent="0.2">
      <c r="P248" t="str">
        <f t="shared" ca="1" si="30"/>
        <v>093506</v>
      </c>
      <c r="Q248">
        <f t="shared" ca="1" si="36"/>
        <v>7</v>
      </c>
      <c r="R248">
        <f ca="1">IF(table1[[#This Row],[يوم هـ]]&gt;0,9,99)</f>
        <v>9</v>
      </c>
      <c r="S248" s="4">
        <f t="shared" ca="1" si="31"/>
        <v>44659</v>
      </c>
      <c r="T248" s="4" t="str">
        <f ca="1">TEXT(table1[[#This Row],[Tm]],"mmmm")</f>
        <v>أبريل</v>
      </c>
      <c r="U248" s="4" t="str">
        <f ca="1">IF(TEXT(table1[[#This Row],[Tm]],"d")="1",TEXT(table1[[#This Row],[Tm]],"d -mmmm"),TEXT(table1[[#This Row],[Tm]],"d"))</f>
        <v>8</v>
      </c>
      <c r="V248" t="str">
        <f t="shared" ca="1" si="28"/>
        <v>الجمعة</v>
      </c>
      <c r="W248">
        <f t="shared" ca="1" si="32"/>
        <v>6</v>
      </c>
      <c r="X248">
        <f t="shared" ca="1" si="33"/>
        <v>15</v>
      </c>
      <c r="Y248">
        <f ca="1">IF(table1[[#This Row],[اليوم]]="الأحد",Y247+1,Y247)</f>
        <v>35</v>
      </c>
      <c r="Z248" s="5" t="str">
        <f t="shared" ca="1" si="34"/>
        <v>7/9/1443</v>
      </c>
      <c r="AA248" s="24">
        <f t="shared" ca="1" si="29"/>
        <v>2</v>
      </c>
      <c r="AB248" s="24" t="str">
        <f ca="1">CONCATENATE(TEXT(table1[[#This Row],[شهر هـ]],"00"),(TEXT(table1[[#This Row],[يوم هـ]],"00")))</f>
        <v>0907</v>
      </c>
      <c r="AC248" s="24" t="str">
        <f ca="1">TEXT(table1[[#This Row],[Tm]],"m")</f>
        <v>4</v>
      </c>
      <c r="AD248" s="24">
        <f ca="1">IF(TODAY()=table1[[#This Row],[Tm]],1,0)</f>
        <v>0</v>
      </c>
      <c r="AE248" s="5"/>
    </row>
    <row r="249" spans="16:31" x14ac:dyDescent="0.2">
      <c r="P249" t="str">
        <f t="shared" ca="1" si="30"/>
        <v>093507</v>
      </c>
      <c r="Q249">
        <f t="shared" ca="1" si="36"/>
        <v>8</v>
      </c>
      <c r="R249">
        <f ca="1">IF(table1[[#This Row],[يوم هـ]]&gt;0,9,99)</f>
        <v>9</v>
      </c>
      <c r="S249" s="4">
        <f t="shared" ca="1" si="31"/>
        <v>44660</v>
      </c>
      <c r="T249" s="4" t="str">
        <f ca="1">TEXT(table1[[#This Row],[Tm]],"mmmm")</f>
        <v>أبريل</v>
      </c>
      <c r="U249" s="4" t="str">
        <f ca="1">IF(TEXT(table1[[#This Row],[Tm]],"d")="1",TEXT(table1[[#This Row],[Tm]],"d -mmmm"),TEXT(table1[[#This Row],[Tm]],"d"))</f>
        <v>9</v>
      </c>
      <c r="V249" t="str">
        <f t="shared" ca="1" si="28"/>
        <v>السبت</v>
      </c>
      <c r="W249">
        <f t="shared" ca="1" si="32"/>
        <v>7</v>
      </c>
      <c r="X249">
        <f t="shared" ca="1" si="33"/>
        <v>15</v>
      </c>
      <c r="Y249">
        <f ca="1">IF(table1[[#This Row],[اليوم]]="الأحد",Y248+1,Y248)</f>
        <v>35</v>
      </c>
      <c r="Z249" s="5" t="str">
        <f t="shared" ca="1" si="34"/>
        <v>8/9/1443</v>
      </c>
      <c r="AA249" s="24">
        <f t="shared" ca="1" si="29"/>
        <v>2</v>
      </c>
      <c r="AB249" s="24" t="str">
        <f ca="1">CONCATENATE(TEXT(table1[[#This Row],[شهر هـ]],"00"),(TEXT(table1[[#This Row],[يوم هـ]],"00")))</f>
        <v>0908</v>
      </c>
      <c r="AC249" s="24" t="str">
        <f ca="1">TEXT(table1[[#This Row],[Tm]],"m")</f>
        <v>4</v>
      </c>
      <c r="AD249" s="24">
        <f ca="1">IF(TODAY()=table1[[#This Row],[Tm]],1,0)</f>
        <v>0</v>
      </c>
      <c r="AE249" s="5"/>
    </row>
    <row r="250" spans="16:31" x14ac:dyDescent="0.2">
      <c r="P250" t="str">
        <f t="shared" ca="1" si="30"/>
        <v>093601</v>
      </c>
      <c r="Q250">
        <f t="shared" ca="1" si="36"/>
        <v>9</v>
      </c>
      <c r="R250">
        <f ca="1">IF(table1[[#This Row],[يوم هـ]]&gt;0,9,99)</f>
        <v>9</v>
      </c>
      <c r="S250" s="4">
        <f t="shared" ca="1" si="31"/>
        <v>44661</v>
      </c>
      <c r="T250" s="4" t="str">
        <f ca="1">TEXT(table1[[#This Row],[Tm]],"mmmm")</f>
        <v>أبريل</v>
      </c>
      <c r="U250" s="4" t="str">
        <f ca="1">IF(TEXT(table1[[#This Row],[Tm]],"d")="1",TEXT(table1[[#This Row],[Tm]],"d -mmmm"),TEXT(table1[[#This Row],[Tm]],"d"))</f>
        <v>10</v>
      </c>
      <c r="V250" t="str">
        <f t="shared" ca="1" si="28"/>
        <v>الأحد</v>
      </c>
      <c r="W250">
        <f t="shared" ca="1" si="32"/>
        <v>1</v>
      </c>
      <c r="X250">
        <f t="shared" ca="1" si="33"/>
        <v>16</v>
      </c>
      <c r="Y250">
        <f ca="1">IF(table1[[#This Row],[اليوم]]="الأحد",Y249+1,Y249)</f>
        <v>36</v>
      </c>
      <c r="Z250" s="5" t="str">
        <f t="shared" ca="1" si="34"/>
        <v>9/9/1443</v>
      </c>
      <c r="AA250" s="24">
        <f t="shared" ca="1" si="29"/>
        <v>2</v>
      </c>
      <c r="AB250" s="24" t="str">
        <f ca="1">CONCATENATE(TEXT(table1[[#This Row],[شهر هـ]],"00"),(TEXT(table1[[#This Row],[يوم هـ]],"00")))</f>
        <v>0909</v>
      </c>
      <c r="AC250" s="24" t="str">
        <f ca="1">TEXT(table1[[#This Row],[Tm]],"m")</f>
        <v>4</v>
      </c>
      <c r="AD250" s="24">
        <f ca="1">IF(TODAY()=table1[[#This Row],[Tm]],1,0)</f>
        <v>0</v>
      </c>
      <c r="AE250" s="5"/>
    </row>
    <row r="251" spans="16:31" x14ac:dyDescent="0.2">
      <c r="P251" t="str">
        <f t="shared" ca="1" si="30"/>
        <v>093602</v>
      </c>
      <c r="Q251">
        <f t="shared" ca="1" si="36"/>
        <v>10</v>
      </c>
      <c r="R251">
        <f ca="1">IF(table1[[#This Row],[يوم هـ]]&gt;0,9,99)</f>
        <v>9</v>
      </c>
      <c r="S251" s="4">
        <f t="shared" ca="1" si="31"/>
        <v>44662</v>
      </c>
      <c r="T251" s="4" t="str">
        <f ca="1">TEXT(table1[[#This Row],[Tm]],"mmmm")</f>
        <v>أبريل</v>
      </c>
      <c r="U251" s="4" t="str">
        <f ca="1">IF(TEXT(table1[[#This Row],[Tm]],"d")="1",TEXT(table1[[#This Row],[Tm]],"d -mmmm"),TEXT(table1[[#This Row],[Tm]],"d"))</f>
        <v>11</v>
      </c>
      <c r="V251" t="str">
        <f t="shared" ca="1" si="28"/>
        <v>الإثنين</v>
      </c>
      <c r="W251">
        <f t="shared" ca="1" si="32"/>
        <v>2</v>
      </c>
      <c r="X251">
        <f t="shared" ca="1" si="33"/>
        <v>16</v>
      </c>
      <c r="Y251">
        <f ca="1">IF(table1[[#This Row],[اليوم]]="الأحد",Y250+1,Y250)</f>
        <v>36</v>
      </c>
      <c r="Z251" s="5" t="str">
        <f t="shared" ca="1" si="34"/>
        <v>10/9/1443</v>
      </c>
      <c r="AA251" s="24">
        <f t="shared" ca="1" si="29"/>
        <v>2</v>
      </c>
      <c r="AB251" s="24" t="str">
        <f ca="1">CONCATENATE(TEXT(table1[[#This Row],[شهر هـ]],"00"),(TEXT(table1[[#This Row],[يوم هـ]],"00")))</f>
        <v>0910</v>
      </c>
      <c r="AC251" s="24" t="str">
        <f ca="1">TEXT(table1[[#This Row],[Tm]],"m")</f>
        <v>4</v>
      </c>
      <c r="AD251" s="24">
        <f ca="1">IF(TODAY()=table1[[#This Row],[Tm]],1,0)</f>
        <v>0</v>
      </c>
      <c r="AE251" s="5"/>
    </row>
    <row r="252" spans="16:31" x14ac:dyDescent="0.2">
      <c r="P252" t="str">
        <f t="shared" ca="1" si="30"/>
        <v>093603</v>
      </c>
      <c r="Q252">
        <f t="shared" ca="1" si="36"/>
        <v>11</v>
      </c>
      <c r="R252">
        <f ca="1">IF(table1[[#This Row],[يوم هـ]]&gt;0,9,99)</f>
        <v>9</v>
      </c>
      <c r="S252" s="4">
        <f t="shared" ca="1" si="31"/>
        <v>44663</v>
      </c>
      <c r="T252" s="4" t="str">
        <f ca="1">TEXT(table1[[#This Row],[Tm]],"mmmm")</f>
        <v>أبريل</v>
      </c>
      <c r="U252" s="4" t="str">
        <f ca="1">IF(TEXT(table1[[#This Row],[Tm]],"d")="1",TEXT(table1[[#This Row],[Tm]],"d -mmmm"),TEXT(table1[[#This Row],[Tm]],"d"))</f>
        <v>12</v>
      </c>
      <c r="V252" t="str">
        <f t="shared" ca="1" si="28"/>
        <v>الثلاثاء</v>
      </c>
      <c r="W252">
        <f t="shared" ca="1" si="32"/>
        <v>3</v>
      </c>
      <c r="X252">
        <f t="shared" ca="1" si="33"/>
        <v>16</v>
      </c>
      <c r="Y252">
        <f ca="1">IF(table1[[#This Row],[اليوم]]="الأحد",Y251+1,Y251)</f>
        <v>36</v>
      </c>
      <c r="Z252" s="5" t="str">
        <f t="shared" ca="1" si="34"/>
        <v>11/9/1443</v>
      </c>
      <c r="AA252" s="24">
        <f t="shared" ca="1" si="29"/>
        <v>2</v>
      </c>
      <c r="AB252" s="24" t="str">
        <f ca="1">CONCATENATE(TEXT(table1[[#This Row],[شهر هـ]],"00"),(TEXT(table1[[#This Row],[يوم هـ]],"00")))</f>
        <v>0911</v>
      </c>
      <c r="AC252" s="24" t="str">
        <f ca="1">TEXT(table1[[#This Row],[Tm]],"m")</f>
        <v>4</v>
      </c>
      <c r="AD252" s="24">
        <f ca="1">IF(TODAY()=table1[[#This Row],[Tm]],1,0)</f>
        <v>0</v>
      </c>
      <c r="AE252" s="5"/>
    </row>
    <row r="253" spans="16:31" x14ac:dyDescent="0.2">
      <c r="P253" t="str">
        <f t="shared" ca="1" si="30"/>
        <v>093604</v>
      </c>
      <c r="Q253">
        <f t="shared" ca="1" si="36"/>
        <v>12</v>
      </c>
      <c r="R253">
        <f ca="1">IF(table1[[#This Row],[يوم هـ]]&gt;0,9,99)</f>
        <v>9</v>
      </c>
      <c r="S253" s="4">
        <f t="shared" ca="1" si="31"/>
        <v>44664</v>
      </c>
      <c r="T253" s="4" t="str">
        <f ca="1">TEXT(table1[[#This Row],[Tm]],"mmmm")</f>
        <v>أبريل</v>
      </c>
      <c r="U253" s="4" t="str">
        <f ca="1">IF(TEXT(table1[[#This Row],[Tm]],"d")="1",TEXT(table1[[#This Row],[Tm]],"d -mmmm"),TEXT(table1[[#This Row],[Tm]],"d"))</f>
        <v>13</v>
      </c>
      <c r="V253" t="str">
        <f t="shared" ca="1" si="28"/>
        <v>الأربعاء</v>
      </c>
      <c r="W253">
        <f t="shared" ca="1" si="32"/>
        <v>4</v>
      </c>
      <c r="X253">
        <f t="shared" ca="1" si="33"/>
        <v>16</v>
      </c>
      <c r="Y253">
        <f ca="1">IF(table1[[#This Row],[اليوم]]="الأحد",Y252+1,Y252)</f>
        <v>36</v>
      </c>
      <c r="Z253" s="5" t="str">
        <f t="shared" ca="1" si="34"/>
        <v>12/9/1443</v>
      </c>
      <c r="AA253" s="24">
        <f t="shared" ca="1" si="29"/>
        <v>2</v>
      </c>
      <c r="AB253" s="24" t="str">
        <f ca="1">CONCATENATE(TEXT(table1[[#This Row],[شهر هـ]],"00"),(TEXT(table1[[#This Row],[يوم هـ]],"00")))</f>
        <v>0912</v>
      </c>
      <c r="AC253" s="24" t="str">
        <f ca="1">TEXT(table1[[#This Row],[Tm]],"m")</f>
        <v>4</v>
      </c>
      <c r="AD253" s="24">
        <f ca="1">IF(TODAY()=table1[[#This Row],[Tm]],1,0)</f>
        <v>0</v>
      </c>
      <c r="AE253" s="5"/>
    </row>
    <row r="254" spans="16:31" x14ac:dyDescent="0.2">
      <c r="P254" t="str">
        <f t="shared" ca="1" si="30"/>
        <v>093605</v>
      </c>
      <c r="Q254">
        <f t="shared" ca="1" si="36"/>
        <v>13</v>
      </c>
      <c r="R254">
        <f ca="1">IF(table1[[#This Row],[يوم هـ]]&gt;0,9,99)</f>
        <v>9</v>
      </c>
      <c r="S254" s="4">
        <f t="shared" ca="1" si="31"/>
        <v>44665</v>
      </c>
      <c r="T254" s="4" t="str">
        <f ca="1">TEXT(table1[[#This Row],[Tm]],"mmmm")</f>
        <v>أبريل</v>
      </c>
      <c r="U254" s="4" t="str">
        <f ca="1">IF(TEXT(table1[[#This Row],[Tm]],"d")="1",TEXT(table1[[#This Row],[Tm]],"d -mmmm"),TEXT(table1[[#This Row],[Tm]],"d"))</f>
        <v>14</v>
      </c>
      <c r="V254" t="str">
        <f t="shared" ca="1" si="28"/>
        <v>الخميس</v>
      </c>
      <c r="W254">
        <f t="shared" ca="1" si="32"/>
        <v>5</v>
      </c>
      <c r="X254">
        <f t="shared" ca="1" si="33"/>
        <v>16</v>
      </c>
      <c r="Y254">
        <f ca="1">IF(table1[[#This Row],[اليوم]]="الأحد",Y253+1,Y253)</f>
        <v>36</v>
      </c>
      <c r="Z254" s="5" t="str">
        <f t="shared" ca="1" si="34"/>
        <v>13/9/1443</v>
      </c>
      <c r="AA254" s="24">
        <f t="shared" ca="1" si="29"/>
        <v>2</v>
      </c>
      <c r="AB254" s="24" t="str">
        <f ca="1">CONCATENATE(TEXT(table1[[#This Row],[شهر هـ]],"00"),(TEXT(table1[[#This Row],[يوم هـ]],"00")))</f>
        <v>0913</v>
      </c>
      <c r="AC254" s="24" t="str">
        <f ca="1">TEXT(table1[[#This Row],[Tm]],"m")</f>
        <v>4</v>
      </c>
      <c r="AD254" s="24">
        <f ca="1">IF(TODAY()=table1[[#This Row],[Tm]],1,0)</f>
        <v>0</v>
      </c>
      <c r="AE254" s="5"/>
    </row>
    <row r="255" spans="16:31" x14ac:dyDescent="0.2">
      <c r="P255" t="str">
        <f t="shared" ca="1" si="30"/>
        <v>093606</v>
      </c>
      <c r="Q255">
        <f t="shared" ca="1" si="36"/>
        <v>14</v>
      </c>
      <c r="R255">
        <f ca="1">IF(table1[[#This Row],[يوم هـ]]&gt;0,9,99)</f>
        <v>9</v>
      </c>
      <c r="S255" s="4">
        <f t="shared" ca="1" si="31"/>
        <v>44666</v>
      </c>
      <c r="T255" s="4" t="str">
        <f ca="1">TEXT(table1[[#This Row],[Tm]],"mmmm")</f>
        <v>أبريل</v>
      </c>
      <c r="U255" s="4" t="str">
        <f ca="1">IF(TEXT(table1[[#This Row],[Tm]],"d")="1",TEXT(table1[[#This Row],[Tm]],"d -mmmm"),TEXT(table1[[#This Row],[Tm]],"d"))</f>
        <v>15</v>
      </c>
      <c r="V255" t="str">
        <f t="shared" ca="1" si="28"/>
        <v>الجمعة</v>
      </c>
      <c r="W255">
        <f t="shared" ca="1" si="32"/>
        <v>6</v>
      </c>
      <c r="X255">
        <f t="shared" ca="1" si="33"/>
        <v>16</v>
      </c>
      <c r="Y255">
        <f ca="1">IF(table1[[#This Row],[اليوم]]="الأحد",Y254+1,Y254)</f>
        <v>36</v>
      </c>
      <c r="Z255" s="5" t="str">
        <f t="shared" ca="1" si="34"/>
        <v>14/9/1443</v>
      </c>
      <c r="AA255" s="24">
        <f t="shared" ca="1" si="29"/>
        <v>2</v>
      </c>
      <c r="AB255" s="24" t="str">
        <f ca="1">CONCATENATE(TEXT(table1[[#This Row],[شهر هـ]],"00"),(TEXT(table1[[#This Row],[يوم هـ]],"00")))</f>
        <v>0914</v>
      </c>
      <c r="AC255" s="24" t="str">
        <f ca="1">TEXT(table1[[#This Row],[Tm]],"m")</f>
        <v>4</v>
      </c>
      <c r="AD255" s="24">
        <f ca="1">IF(TODAY()=table1[[#This Row],[Tm]],1,0)</f>
        <v>0</v>
      </c>
      <c r="AE255" s="5"/>
    </row>
    <row r="256" spans="16:31" x14ac:dyDescent="0.2">
      <c r="P256" t="str">
        <f t="shared" ca="1" si="30"/>
        <v>093607</v>
      </c>
      <c r="Q256">
        <f t="shared" ca="1" si="36"/>
        <v>15</v>
      </c>
      <c r="R256">
        <f ca="1">IF(table1[[#This Row],[يوم هـ]]&gt;0,9,99)</f>
        <v>9</v>
      </c>
      <c r="S256" s="4">
        <f t="shared" ca="1" si="31"/>
        <v>44667</v>
      </c>
      <c r="T256" s="4" t="str">
        <f ca="1">TEXT(table1[[#This Row],[Tm]],"mmmm")</f>
        <v>أبريل</v>
      </c>
      <c r="U256" s="4" t="str">
        <f ca="1">IF(TEXT(table1[[#This Row],[Tm]],"d")="1",TEXT(table1[[#This Row],[Tm]],"d -mmmm"),TEXT(table1[[#This Row],[Tm]],"d"))</f>
        <v>16</v>
      </c>
      <c r="V256" t="str">
        <f t="shared" ca="1" si="28"/>
        <v>السبت</v>
      </c>
      <c r="W256">
        <f t="shared" ca="1" si="32"/>
        <v>7</v>
      </c>
      <c r="X256">
        <f t="shared" ca="1" si="33"/>
        <v>16</v>
      </c>
      <c r="Y256">
        <f ca="1">IF(table1[[#This Row],[اليوم]]="الأحد",Y255+1,Y255)</f>
        <v>36</v>
      </c>
      <c r="Z256" s="5" t="str">
        <f t="shared" ca="1" si="34"/>
        <v>15/9/1443</v>
      </c>
      <c r="AA256" s="24">
        <f t="shared" ca="1" si="29"/>
        <v>2</v>
      </c>
      <c r="AB256" s="24" t="str">
        <f ca="1">CONCATENATE(TEXT(table1[[#This Row],[شهر هـ]],"00"),(TEXT(table1[[#This Row],[يوم هـ]],"00")))</f>
        <v>0915</v>
      </c>
      <c r="AC256" s="24" t="str">
        <f ca="1">TEXT(table1[[#This Row],[Tm]],"m")</f>
        <v>4</v>
      </c>
      <c r="AD256" s="24">
        <f ca="1">IF(TODAY()=table1[[#This Row],[Tm]],1,0)</f>
        <v>0</v>
      </c>
      <c r="AE256" s="5"/>
    </row>
    <row r="257" spans="16:31" x14ac:dyDescent="0.2">
      <c r="P257" t="str">
        <f t="shared" ca="1" si="30"/>
        <v>093701</v>
      </c>
      <c r="Q257">
        <f t="shared" ca="1" si="36"/>
        <v>16</v>
      </c>
      <c r="R257">
        <f ca="1">IF(table1[[#This Row],[يوم هـ]]&gt;0,9,99)</f>
        <v>9</v>
      </c>
      <c r="S257" s="4">
        <f t="shared" ca="1" si="31"/>
        <v>44668</v>
      </c>
      <c r="T257" s="4" t="str">
        <f ca="1">TEXT(table1[[#This Row],[Tm]],"mmmm")</f>
        <v>أبريل</v>
      </c>
      <c r="U257" s="4" t="str">
        <f ca="1">IF(TEXT(table1[[#This Row],[Tm]],"d")="1",TEXT(table1[[#This Row],[Tm]],"d -mmmm"),TEXT(table1[[#This Row],[Tm]],"d"))</f>
        <v>17</v>
      </c>
      <c r="V257" t="str">
        <f t="shared" ca="1" si="28"/>
        <v>الأحد</v>
      </c>
      <c r="W257">
        <f t="shared" ca="1" si="32"/>
        <v>1</v>
      </c>
      <c r="X257">
        <f t="shared" ca="1" si="33"/>
        <v>17</v>
      </c>
      <c r="Y257">
        <f ca="1">IF(table1[[#This Row],[اليوم]]="الأحد",Y256+1,Y256)</f>
        <v>37</v>
      </c>
      <c r="Z257" s="5" t="str">
        <f t="shared" ca="1" si="34"/>
        <v>16/9/1443</v>
      </c>
      <c r="AA257" s="24">
        <f t="shared" ca="1" si="29"/>
        <v>2</v>
      </c>
      <c r="AB257" s="24" t="str">
        <f ca="1">CONCATENATE(TEXT(table1[[#This Row],[شهر هـ]],"00"),(TEXT(table1[[#This Row],[يوم هـ]],"00")))</f>
        <v>0916</v>
      </c>
      <c r="AC257" s="24" t="str">
        <f ca="1">TEXT(table1[[#This Row],[Tm]],"m")</f>
        <v>4</v>
      </c>
      <c r="AD257" s="24">
        <f ca="1">IF(TODAY()=table1[[#This Row],[Tm]],1,0)</f>
        <v>0</v>
      </c>
      <c r="AE257" s="5"/>
    </row>
    <row r="258" spans="16:31" x14ac:dyDescent="0.2">
      <c r="P258" t="str">
        <f t="shared" ca="1" si="30"/>
        <v>093702</v>
      </c>
      <c r="Q258">
        <f t="shared" ca="1" si="36"/>
        <v>17</v>
      </c>
      <c r="R258">
        <f ca="1">IF(table1[[#This Row],[يوم هـ]]&gt;0,9,99)</f>
        <v>9</v>
      </c>
      <c r="S258" s="4">
        <f t="shared" ca="1" si="31"/>
        <v>44669</v>
      </c>
      <c r="T258" s="4" t="str">
        <f ca="1">TEXT(table1[[#This Row],[Tm]],"mmmm")</f>
        <v>أبريل</v>
      </c>
      <c r="U258" s="4" t="str">
        <f ca="1">IF(TEXT(table1[[#This Row],[Tm]],"d")="1",TEXT(table1[[#This Row],[Tm]],"d -mmmm"),TEXT(table1[[#This Row],[Tm]],"d"))</f>
        <v>18</v>
      </c>
      <c r="V258" t="str">
        <f t="shared" ref="V258:V321" ca="1" si="37">IF(Q258&gt;0,TEXT(S258,"dddd"),"")</f>
        <v>الإثنين</v>
      </c>
      <c r="W258">
        <f t="shared" ca="1" si="32"/>
        <v>2</v>
      </c>
      <c r="X258">
        <f t="shared" ca="1" si="33"/>
        <v>17</v>
      </c>
      <c r="Y258">
        <f ca="1">IF(table1[[#This Row],[اليوم]]="الأحد",Y257+1,Y257)</f>
        <v>37</v>
      </c>
      <c r="Z258" s="5" t="str">
        <f t="shared" ca="1" si="34"/>
        <v>17/9/1443</v>
      </c>
      <c r="AA258" s="24">
        <f t="shared" ref="AA258:AA321" ca="1" si="38">INDEX($AH$14:$AH$18,MATCH(TEXT(S258,"mm/dd"),INDEX(TEXT($AG$14:$AG$18,"mm/dd"),,),1),)</f>
        <v>2</v>
      </c>
      <c r="AB258" s="24" t="str">
        <f ca="1">CONCATENATE(TEXT(table1[[#This Row],[شهر هـ]],"00"),(TEXT(table1[[#This Row],[يوم هـ]],"00")))</f>
        <v>0917</v>
      </c>
      <c r="AC258" s="24" t="str">
        <f ca="1">TEXT(table1[[#This Row],[Tm]],"m")</f>
        <v>4</v>
      </c>
      <c r="AD258" s="24">
        <f ca="1">IF(TODAY()=table1[[#This Row],[Tm]],1,0)</f>
        <v>0</v>
      </c>
      <c r="AE258" s="5"/>
    </row>
    <row r="259" spans="16:31" x14ac:dyDescent="0.2">
      <c r="P259" t="str">
        <f t="shared" ref="P259:P322" ca="1" si="39">IF(Q259&gt;0,CONCATENATE(TEXT(R259,"00"),TEXT(Y259,"00"),TEXT(W259,"00")),"")</f>
        <v>093703</v>
      </c>
      <c r="Q259">
        <f t="shared" ca="1" si="36"/>
        <v>18</v>
      </c>
      <c r="R259">
        <f ca="1">IF(table1[[#This Row],[يوم هـ]]&gt;0,9,99)</f>
        <v>9</v>
      </c>
      <c r="S259" s="4">
        <f t="shared" ref="S259:S322" ca="1" si="40">EDATE(S258,0)+IF(Q259&gt;0,(1),0)</f>
        <v>44670</v>
      </c>
      <c r="T259" s="4" t="str">
        <f ca="1">TEXT(table1[[#This Row],[Tm]],"mmmm")</f>
        <v>أبريل</v>
      </c>
      <c r="U259" s="4" t="str">
        <f ca="1">IF(TEXT(table1[[#This Row],[Tm]],"d")="1",TEXT(table1[[#This Row],[Tm]],"d -mmmm"),TEXT(table1[[#This Row],[Tm]],"d"))</f>
        <v>19</v>
      </c>
      <c r="V259" t="str">
        <f t="shared" ca="1" si="37"/>
        <v>الثلاثاء</v>
      </c>
      <c r="W259">
        <f t="shared" ref="W259:W322" ca="1" si="41">IF(Q259&gt;0,WEEKDAY(S259,17),"")</f>
        <v>3</v>
      </c>
      <c r="X259">
        <f t="shared" ref="X259:X322" ca="1" si="42">WEEKNUM(S259,1)</f>
        <v>17</v>
      </c>
      <c r="Y259">
        <f ca="1">IF(table1[[#This Row],[اليوم]]="الأحد",Y258+1,Y258)</f>
        <v>37</v>
      </c>
      <c r="Z259" s="5" t="str">
        <f t="shared" ref="Z259:Z322" ca="1" si="43">IF(Q259&gt;0,Q259 &amp; "/" &amp; R259 &amp; "/" &amp; $A$2,"")</f>
        <v>18/9/1443</v>
      </c>
      <c r="AA259" s="24">
        <f t="shared" ca="1" si="38"/>
        <v>2</v>
      </c>
      <c r="AB259" s="24" t="str">
        <f ca="1">CONCATENATE(TEXT(table1[[#This Row],[شهر هـ]],"00"),(TEXT(table1[[#This Row],[يوم هـ]],"00")))</f>
        <v>0918</v>
      </c>
      <c r="AC259" s="24" t="str">
        <f ca="1">TEXT(table1[[#This Row],[Tm]],"m")</f>
        <v>4</v>
      </c>
      <c r="AD259" s="24">
        <f ca="1">IF(TODAY()=table1[[#This Row],[Tm]],1,0)</f>
        <v>0</v>
      </c>
      <c r="AE259" s="5"/>
    </row>
    <row r="260" spans="16:31" x14ac:dyDescent="0.2">
      <c r="P260" t="str">
        <f t="shared" ca="1" si="39"/>
        <v>093704</v>
      </c>
      <c r="Q260">
        <f t="shared" ca="1" si="36"/>
        <v>19</v>
      </c>
      <c r="R260">
        <f ca="1">IF(table1[[#This Row],[يوم هـ]]&gt;0,9,99)</f>
        <v>9</v>
      </c>
      <c r="S260" s="4">
        <f t="shared" ca="1" si="40"/>
        <v>44671</v>
      </c>
      <c r="T260" s="4" t="str">
        <f ca="1">TEXT(table1[[#This Row],[Tm]],"mmmm")</f>
        <v>أبريل</v>
      </c>
      <c r="U260" s="4" t="str">
        <f ca="1">IF(TEXT(table1[[#This Row],[Tm]],"d")="1",TEXT(table1[[#This Row],[Tm]],"d -mmmm"),TEXT(table1[[#This Row],[Tm]],"d"))</f>
        <v>20</v>
      </c>
      <c r="V260" t="str">
        <f t="shared" ca="1" si="37"/>
        <v>الأربعاء</v>
      </c>
      <c r="W260">
        <f t="shared" ca="1" si="41"/>
        <v>4</v>
      </c>
      <c r="X260">
        <f t="shared" ca="1" si="42"/>
        <v>17</v>
      </c>
      <c r="Y260">
        <f ca="1">IF(table1[[#This Row],[اليوم]]="الأحد",Y259+1,Y259)</f>
        <v>37</v>
      </c>
      <c r="Z260" s="5" t="str">
        <f t="shared" ca="1" si="43"/>
        <v>19/9/1443</v>
      </c>
      <c r="AA260" s="24">
        <f t="shared" ca="1" si="38"/>
        <v>2</v>
      </c>
      <c r="AB260" s="24" t="str">
        <f ca="1">CONCATENATE(TEXT(table1[[#This Row],[شهر هـ]],"00"),(TEXT(table1[[#This Row],[يوم هـ]],"00")))</f>
        <v>0919</v>
      </c>
      <c r="AC260" s="24" t="str">
        <f ca="1">TEXT(table1[[#This Row],[Tm]],"m")</f>
        <v>4</v>
      </c>
      <c r="AD260" s="24">
        <f ca="1">IF(TODAY()=table1[[#This Row],[Tm]],1,0)</f>
        <v>0</v>
      </c>
      <c r="AE260" s="5"/>
    </row>
    <row r="261" spans="16:31" x14ac:dyDescent="0.2">
      <c r="P261" t="str">
        <f t="shared" ca="1" si="39"/>
        <v>093705</v>
      </c>
      <c r="Q261">
        <f t="shared" ca="1" si="36"/>
        <v>20</v>
      </c>
      <c r="R261">
        <f ca="1">IF(table1[[#This Row],[يوم هـ]]&gt;0,9,99)</f>
        <v>9</v>
      </c>
      <c r="S261" s="4">
        <f t="shared" ca="1" si="40"/>
        <v>44672</v>
      </c>
      <c r="T261" s="4" t="str">
        <f ca="1">TEXT(table1[[#This Row],[Tm]],"mmmm")</f>
        <v>أبريل</v>
      </c>
      <c r="U261" s="4" t="str">
        <f ca="1">IF(TEXT(table1[[#This Row],[Tm]],"d")="1",TEXT(table1[[#This Row],[Tm]],"d -mmmm"),TEXT(table1[[#This Row],[Tm]],"d"))</f>
        <v>21</v>
      </c>
      <c r="V261" t="str">
        <f t="shared" ca="1" si="37"/>
        <v>الخميس</v>
      </c>
      <c r="W261">
        <f t="shared" ca="1" si="41"/>
        <v>5</v>
      </c>
      <c r="X261">
        <f t="shared" ca="1" si="42"/>
        <v>17</v>
      </c>
      <c r="Y261">
        <f ca="1">IF(table1[[#This Row],[اليوم]]="الأحد",Y260+1,Y260)</f>
        <v>37</v>
      </c>
      <c r="Z261" s="5" t="str">
        <f t="shared" ca="1" si="43"/>
        <v>20/9/1443</v>
      </c>
      <c r="AA261" s="24">
        <f t="shared" ca="1" si="38"/>
        <v>2</v>
      </c>
      <c r="AB261" s="24" t="str">
        <f ca="1">CONCATENATE(TEXT(table1[[#This Row],[شهر هـ]],"00"),(TEXT(table1[[#This Row],[يوم هـ]],"00")))</f>
        <v>0920</v>
      </c>
      <c r="AC261" s="24" t="str">
        <f ca="1">TEXT(table1[[#This Row],[Tm]],"m")</f>
        <v>4</v>
      </c>
      <c r="AD261" s="24">
        <f ca="1">IF(TODAY()=table1[[#This Row],[Tm]],1,0)</f>
        <v>0</v>
      </c>
      <c r="AE261" s="5"/>
    </row>
    <row r="262" spans="16:31" x14ac:dyDescent="0.2">
      <c r="P262" t="str">
        <f t="shared" ca="1" si="39"/>
        <v>093706</v>
      </c>
      <c r="Q262">
        <f t="shared" ca="1" si="36"/>
        <v>21</v>
      </c>
      <c r="R262">
        <f ca="1">IF(table1[[#This Row],[يوم هـ]]&gt;0,9,99)</f>
        <v>9</v>
      </c>
      <c r="S262" s="4">
        <f t="shared" ca="1" si="40"/>
        <v>44673</v>
      </c>
      <c r="T262" s="4" t="str">
        <f ca="1">TEXT(table1[[#This Row],[Tm]],"mmmm")</f>
        <v>أبريل</v>
      </c>
      <c r="U262" s="4" t="str">
        <f ca="1">IF(TEXT(table1[[#This Row],[Tm]],"d")="1",TEXT(table1[[#This Row],[Tm]],"d -mmmm"),TEXT(table1[[#This Row],[Tm]],"d"))</f>
        <v>22</v>
      </c>
      <c r="V262" t="str">
        <f t="shared" ca="1" si="37"/>
        <v>الجمعة</v>
      </c>
      <c r="W262">
        <f t="shared" ca="1" si="41"/>
        <v>6</v>
      </c>
      <c r="X262">
        <f t="shared" ca="1" si="42"/>
        <v>17</v>
      </c>
      <c r="Y262">
        <f ca="1">IF(table1[[#This Row],[اليوم]]="الأحد",Y261+1,Y261)</f>
        <v>37</v>
      </c>
      <c r="Z262" s="5" t="str">
        <f t="shared" ca="1" si="43"/>
        <v>21/9/1443</v>
      </c>
      <c r="AA262" s="24">
        <f t="shared" ca="1" si="38"/>
        <v>2</v>
      </c>
      <c r="AB262" s="24" t="str">
        <f ca="1">CONCATENATE(TEXT(table1[[#This Row],[شهر هـ]],"00"),(TEXT(table1[[#This Row],[يوم هـ]],"00")))</f>
        <v>0921</v>
      </c>
      <c r="AC262" s="24" t="str">
        <f ca="1">TEXT(table1[[#This Row],[Tm]],"m")</f>
        <v>4</v>
      </c>
      <c r="AD262" s="24">
        <f ca="1">IF(TODAY()=table1[[#This Row],[Tm]],1,0)</f>
        <v>0</v>
      </c>
      <c r="AE262" s="5"/>
    </row>
    <row r="263" spans="16:31" x14ac:dyDescent="0.2">
      <c r="P263" t="str">
        <f t="shared" ca="1" si="39"/>
        <v>093707</v>
      </c>
      <c r="Q263">
        <f t="shared" ca="1" si="36"/>
        <v>22</v>
      </c>
      <c r="R263">
        <f ca="1">IF(table1[[#This Row],[يوم هـ]]&gt;0,9,99)</f>
        <v>9</v>
      </c>
      <c r="S263" s="4">
        <f t="shared" ca="1" si="40"/>
        <v>44674</v>
      </c>
      <c r="T263" s="4" t="str">
        <f ca="1">TEXT(table1[[#This Row],[Tm]],"mmmm")</f>
        <v>أبريل</v>
      </c>
      <c r="U263" s="4" t="str">
        <f ca="1">IF(TEXT(table1[[#This Row],[Tm]],"d")="1",TEXT(table1[[#This Row],[Tm]],"d -mmmm"),TEXT(table1[[#This Row],[Tm]],"d"))</f>
        <v>23</v>
      </c>
      <c r="V263" t="str">
        <f t="shared" ca="1" si="37"/>
        <v>السبت</v>
      </c>
      <c r="W263">
        <f t="shared" ca="1" si="41"/>
        <v>7</v>
      </c>
      <c r="X263">
        <f t="shared" ca="1" si="42"/>
        <v>17</v>
      </c>
      <c r="Y263">
        <f ca="1">IF(table1[[#This Row],[اليوم]]="الأحد",Y262+1,Y262)</f>
        <v>37</v>
      </c>
      <c r="Z263" s="5" t="str">
        <f t="shared" ca="1" si="43"/>
        <v>22/9/1443</v>
      </c>
      <c r="AA263" s="24">
        <f t="shared" ca="1" si="38"/>
        <v>2</v>
      </c>
      <c r="AB263" s="24" t="str">
        <f ca="1">CONCATENATE(TEXT(table1[[#This Row],[شهر هـ]],"00"),(TEXT(table1[[#This Row],[يوم هـ]],"00")))</f>
        <v>0922</v>
      </c>
      <c r="AC263" s="24" t="str">
        <f ca="1">TEXT(table1[[#This Row],[Tm]],"m")</f>
        <v>4</v>
      </c>
      <c r="AD263" s="24">
        <f ca="1">IF(TODAY()=table1[[#This Row],[Tm]],1,0)</f>
        <v>0</v>
      </c>
      <c r="AE263" s="5"/>
    </row>
    <row r="264" spans="16:31" x14ac:dyDescent="0.2">
      <c r="P264" t="str">
        <f t="shared" ca="1" si="39"/>
        <v>093801</v>
      </c>
      <c r="Q264">
        <f t="shared" ca="1" si="36"/>
        <v>23</v>
      </c>
      <c r="R264">
        <f ca="1">IF(table1[[#This Row],[يوم هـ]]&gt;0,9,99)</f>
        <v>9</v>
      </c>
      <c r="S264" s="4">
        <f t="shared" ca="1" si="40"/>
        <v>44675</v>
      </c>
      <c r="T264" s="4" t="str">
        <f ca="1">TEXT(table1[[#This Row],[Tm]],"mmmm")</f>
        <v>أبريل</v>
      </c>
      <c r="U264" s="4" t="str">
        <f ca="1">IF(TEXT(table1[[#This Row],[Tm]],"d")="1",TEXT(table1[[#This Row],[Tm]],"d -mmmm"),TEXT(table1[[#This Row],[Tm]],"d"))</f>
        <v>24</v>
      </c>
      <c r="V264" t="str">
        <f t="shared" ca="1" si="37"/>
        <v>الأحد</v>
      </c>
      <c r="W264">
        <f t="shared" ca="1" si="41"/>
        <v>1</v>
      </c>
      <c r="X264">
        <f t="shared" ca="1" si="42"/>
        <v>18</v>
      </c>
      <c r="Y264">
        <f ca="1">IF(table1[[#This Row],[اليوم]]="الأحد",Y263+1,Y263)</f>
        <v>38</v>
      </c>
      <c r="Z264" s="5" t="str">
        <f t="shared" ca="1" si="43"/>
        <v>23/9/1443</v>
      </c>
      <c r="AA264" s="24">
        <f t="shared" ca="1" si="38"/>
        <v>2</v>
      </c>
      <c r="AB264" s="24" t="str">
        <f ca="1">CONCATENATE(TEXT(table1[[#This Row],[شهر هـ]],"00"),(TEXT(table1[[#This Row],[يوم هـ]],"00")))</f>
        <v>0923</v>
      </c>
      <c r="AC264" s="24" t="str">
        <f ca="1">TEXT(table1[[#This Row],[Tm]],"m")</f>
        <v>4</v>
      </c>
      <c r="AD264" s="24">
        <f ca="1">IF(TODAY()=table1[[#This Row],[Tm]],1,0)</f>
        <v>0</v>
      </c>
      <c r="AE264" s="5"/>
    </row>
    <row r="265" spans="16:31" x14ac:dyDescent="0.2">
      <c r="P265" t="str">
        <f t="shared" ca="1" si="39"/>
        <v>093802</v>
      </c>
      <c r="Q265">
        <f t="shared" ca="1" si="36"/>
        <v>24</v>
      </c>
      <c r="R265">
        <f ca="1">IF(table1[[#This Row],[يوم هـ]]&gt;0,9,99)</f>
        <v>9</v>
      </c>
      <c r="S265" s="4">
        <f t="shared" ca="1" si="40"/>
        <v>44676</v>
      </c>
      <c r="T265" s="4" t="str">
        <f ca="1">TEXT(table1[[#This Row],[Tm]],"mmmm")</f>
        <v>أبريل</v>
      </c>
      <c r="U265" s="4" t="str">
        <f ca="1">IF(TEXT(table1[[#This Row],[Tm]],"d")="1",TEXT(table1[[#This Row],[Tm]],"d -mmmm"),TEXT(table1[[#This Row],[Tm]],"d"))</f>
        <v>25</v>
      </c>
      <c r="V265" t="str">
        <f t="shared" ca="1" si="37"/>
        <v>الإثنين</v>
      </c>
      <c r="W265">
        <f t="shared" ca="1" si="41"/>
        <v>2</v>
      </c>
      <c r="X265">
        <f t="shared" ca="1" si="42"/>
        <v>18</v>
      </c>
      <c r="Y265">
        <f ca="1">IF(table1[[#This Row],[اليوم]]="الأحد",Y264+1,Y264)</f>
        <v>38</v>
      </c>
      <c r="Z265" s="5" t="str">
        <f t="shared" ca="1" si="43"/>
        <v>24/9/1443</v>
      </c>
      <c r="AA265" s="24">
        <f t="shared" ca="1" si="38"/>
        <v>2</v>
      </c>
      <c r="AB265" s="24" t="str">
        <f ca="1">CONCATENATE(TEXT(table1[[#This Row],[شهر هـ]],"00"),(TEXT(table1[[#This Row],[يوم هـ]],"00")))</f>
        <v>0924</v>
      </c>
      <c r="AC265" s="24" t="str">
        <f ca="1">TEXT(table1[[#This Row],[Tm]],"m")</f>
        <v>4</v>
      </c>
      <c r="AD265" s="24">
        <f ca="1">IF(TODAY()=table1[[#This Row],[Tm]],1,0)</f>
        <v>0</v>
      </c>
      <c r="AE265" s="5"/>
    </row>
    <row r="266" spans="16:31" x14ac:dyDescent="0.2">
      <c r="P266" t="str">
        <f t="shared" ca="1" si="39"/>
        <v>093803</v>
      </c>
      <c r="Q266">
        <f t="shared" ca="1" si="36"/>
        <v>25</v>
      </c>
      <c r="R266">
        <f ca="1">IF(table1[[#This Row],[يوم هـ]]&gt;0,9,99)</f>
        <v>9</v>
      </c>
      <c r="S266" s="4">
        <f t="shared" ca="1" si="40"/>
        <v>44677</v>
      </c>
      <c r="T266" s="4" t="str">
        <f ca="1">TEXT(table1[[#This Row],[Tm]],"mmmm")</f>
        <v>أبريل</v>
      </c>
      <c r="U266" s="4" t="str">
        <f ca="1">IF(TEXT(table1[[#This Row],[Tm]],"d")="1",TEXT(table1[[#This Row],[Tm]],"d -mmmm"),TEXT(table1[[#This Row],[Tm]],"d"))</f>
        <v>26</v>
      </c>
      <c r="V266" t="str">
        <f t="shared" ca="1" si="37"/>
        <v>الثلاثاء</v>
      </c>
      <c r="W266">
        <f t="shared" ca="1" si="41"/>
        <v>3</v>
      </c>
      <c r="X266">
        <f t="shared" ca="1" si="42"/>
        <v>18</v>
      </c>
      <c r="Y266">
        <f ca="1">IF(table1[[#This Row],[اليوم]]="الأحد",Y265+1,Y265)</f>
        <v>38</v>
      </c>
      <c r="Z266" s="5" t="str">
        <f t="shared" ca="1" si="43"/>
        <v>25/9/1443</v>
      </c>
      <c r="AA266" s="24">
        <f t="shared" ca="1" si="38"/>
        <v>2</v>
      </c>
      <c r="AB266" s="24" t="str">
        <f ca="1">CONCATENATE(TEXT(table1[[#This Row],[شهر هـ]],"00"),(TEXT(table1[[#This Row],[يوم هـ]],"00")))</f>
        <v>0925</v>
      </c>
      <c r="AC266" s="24" t="str">
        <f ca="1">TEXT(table1[[#This Row],[Tm]],"m")</f>
        <v>4</v>
      </c>
      <c r="AD266" s="24">
        <f ca="1">IF(TODAY()=table1[[#This Row],[Tm]],1,0)</f>
        <v>0</v>
      </c>
      <c r="AE266" s="5"/>
    </row>
    <row r="267" spans="16:31" x14ac:dyDescent="0.2">
      <c r="P267" t="str">
        <f t="shared" ca="1" si="39"/>
        <v>093804</v>
      </c>
      <c r="Q267">
        <f t="shared" ca="1" si="36"/>
        <v>26</v>
      </c>
      <c r="R267">
        <f ca="1">IF(table1[[#This Row],[يوم هـ]]&gt;0,9,99)</f>
        <v>9</v>
      </c>
      <c r="S267" s="4">
        <f t="shared" ca="1" si="40"/>
        <v>44678</v>
      </c>
      <c r="T267" s="4" t="str">
        <f ca="1">TEXT(table1[[#This Row],[Tm]],"mmmm")</f>
        <v>أبريل</v>
      </c>
      <c r="U267" s="4" t="str">
        <f ca="1">IF(TEXT(table1[[#This Row],[Tm]],"d")="1",TEXT(table1[[#This Row],[Tm]],"d -mmmm"),TEXT(table1[[#This Row],[Tm]],"d"))</f>
        <v>27</v>
      </c>
      <c r="V267" t="str">
        <f t="shared" ca="1" si="37"/>
        <v>الأربعاء</v>
      </c>
      <c r="W267">
        <f t="shared" ca="1" si="41"/>
        <v>4</v>
      </c>
      <c r="X267">
        <f t="shared" ca="1" si="42"/>
        <v>18</v>
      </c>
      <c r="Y267">
        <f ca="1">IF(table1[[#This Row],[اليوم]]="الأحد",Y266+1,Y266)</f>
        <v>38</v>
      </c>
      <c r="Z267" s="5" t="str">
        <f t="shared" ca="1" si="43"/>
        <v>26/9/1443</v>
      </c>
      <c r="AA267" s="24">
        <f t="shared" ca="1" si="38"/>
        <v>2</v>
      </c>
      <c r="AB267" s="24" t="str">
        <f ca="1">CONCATENATE(TEXT(table1[[#This Row],[شهر هـ]],"00"),(TEXT(table1[[#This Row],[يوم هـ]],"00")))</f>
        <v>0926</v>
      </c>
      <c r="AC267" s="24" t="str">
        <f ca="1">TEXT(table1[[#This Row],[Tm]],"m")</f>
        <v>4</v>
      </c>
      <c r="AD267" s="24">
        <f ca="1">IF(TODAY()=table1[[#This Row],[Tm]],1,0)</f>
        <v>0</v>
      </c>
      <c r="AE267" s="5"/>
    </row>
    <row r="268" spans="16:31" x14ac:dyDescent="0.2">
      <c r="P268" t="str">
        <f t="shared" ca="1" si="39"/>
        <v>093805</v>
      </c>
      <c r="Q268">
        <f t="shared" ca="1" si="36"/>
        <v>27</v>
      </c>
      <c r="R268">
        <f ca="1">IF(table1[[#This Row],[يوم هـ]]&gt;0,9,99)</f>
        <v>9</v>
      </c>
      <c r="S268" s="4">
        <f t="shared" ca="1" si="40"/>
        <v>44679</v>
      </c>
      <c r="T268" s="4" t="str">
        <f ca="1">TEXT(table1[[#This Row],[Tm]],"mmmm")</f>
        <v>أبريل</v>
      </c>
      <c r="U268" s="4" t="str">
        <f ca="1">IF(TEXT(table1[[#This Row],[Tm]],"d")="1",TEXT(table1[[#This Row],[Tm]],"d -mmmm"),TEXT(table1[[#This Row],[Tm]],"d"))</f>
        <v>28</v>
      </c>
      <c r="V268" t="str">
        <f t="shared" ca="1" si="37"/>
        <v>الخميس</v>
      </c>
      <c r="W268">
        <f t="shared" ca="1" si="41"/>
        <v>5</v>
      </c>
      <c r="X268">
        <f t="shared" ca="1" si="42"/>
        <v>18</v>
      </c>
      <c r="Y268">
        <f ca="1">IF(table1[[#This Row],[اليوم]]="الأحد",Y267+1,Y267)</f>
        <v>38</v>
      </c>
      <c r="Z268" s="5" t="str">
        <f t="shared" ca="1" si="43"/>
        <v>27/9/1443</v>
      </c>
      <c r="AA268" s="24">
        <f t="shared" ca="1" si="38"/>
        <v>2</v>
      </c>
      <c r="AB268" s="24" t="str">
        <f ca="1">CONCATENATE(TEXT(table1[[#This Row],[شهر هـ]],"00"),(TEXT(table1[[#This Row],[يوم هـ]],"00")))</f>
        <v>0927</v>
      </c>
      <c r="AC268" s="24" t="str">
        <f ca="1">TEXT(table1[[#This Row],[Tm]],"m")</f>
        <v>4</v>
      </c>
      <c r="AD268" s="24">
        <f ca="1">IF(TODAY()=table1[[#This Row],[Tm]],1,0)</f>
        <v>0</v>
      </c>
      <c r="AE268" s="5"/>
    </row>
    <row r="269" spans="16:31" x14ac:dyDescent="0.2">
      <c r="P269" t="str">
        <f t="shared" ca="1" si="39"/>
        <v>093806</v>
      </c>
      <c r="Q269">
        <f t="shared" ca="1" si="36"/>
        <v>28</v>
      </c>
      <c r="R269">
        <f ca="1">IF(table1[[#This Row],[يوم هـ]]&gt;0,9,99)</f>
        <v>9</v>
      </c>
      <c r="S269" s="4">
        <f t="shared" ca="1" si="40"/>
        <v>44680</v>
      </c>
      <c r="T269" s="4" t="str">
        <f ca="1">TEXT(table1[[#This Row],[Tm]],"mmmm")</f>
        <v>أبريل</v>
      </c>
      <c r="U269" s="4" t="str">
        <f ca="1">IF(TEXT(table1[[#This Row],[Tm]],"d")="1",TEXT(table1[[#This Row],[Tm]],"d -mmmm"),TEXT(table1[[#This Row],[Tm]],"d"))</f>
        <v>29</v>
      </c>
      <c r="V269" t="str">
        <f t="shared" ca="1" si="37"/>
        <v>الجمعة</v>
      </c>
      <c r="W269">
        <f t="shared" ca="1" si="41"/>
        <v>6</v>
      </c>
      <c r="X269">
        <f t="shared" ca="1" si="42"/>
        <v>18</v>
      </c>
      <c r="Y269">
        <f ca="1">IF(table1[[#This Row],[اليوم]]="الأحد",Y268+1,Y268)</f>
        <v>38</v>
      </c>
      <c r="Z269" s="5" t="str">
        <f t="shared" ca="1" si="43"/>
        <v>28/9/1443</v>
      </c>
      <c r="AA269" s="24">
        <f t="shared" ca="1" si="38"/>
        <v>2</v>
      </c>
      <c r="AB269" s="24" t="str">
        <f ca="1">CONCATENATE(TEXT(table1[[#This Row],[شهر هـ]],"00"),(TEXT(table1[[#This Row],[يوم هـ]],"00")))</f>
        <v>0928</v>
      </c>
      <c r="AC269" s="24" t="str">
        <f ca="1">TEXT(table1[[#This Row],[Tm]],"m")</f>
        <v>4</v>
      </c>
      <c r="AD269" s="24">
        <f ca="1">IF(TODAY()=table1[[#This Row],[Tm]],1,0)</f>
        <v>0</v>
      </c>
      <c r="AE269" s="5"/>
    </row>
    <row r="270" spans="16:31" x14ac:dyDescent="0.2">
      <c r="P270" t="str">
        <f t="shared" ca="1" si="39"/>
        <v>093807</v>
      </c>
      <c r="Q270">
        <f t="shared" ca="1" si="36"/>
        <v>29</v>
      </c>
      <c r="R270">
        <f ca="1">IF(table1[[#This Row],[يوم هـ]]&gt;0,9,99)</f>
        <v>9</v>
      </c>
      <c r="S270" s="4">
        <f t="shared" ca="1" si="40"/>
        <v>44681</v>
      </c>
      <c r="T270" s="4" t="str">
        <f ca="1">TEXT(table1[[#This Row],[Tm]],"mmmm")</f>
        <v>أبريل</v>
      </c>
      <c r="U270" s="4" t="str">
        <f ca="1">IF(TEXT(table1[[#This Row],[Tm]],"d")="1",TEXT(table1[[#This Row],[Tm]],"d -mmmm"),TEXT(table1[[#This Row],[Tm]],"d"))</f>
        <v>30</v>
      </c>
      <c r="V270" t="str">
        <f t="shared" ca="1" si="37"/>
        <v>السبت</v>
      </c>
      <c r="W270">
        <f t="shared" ca="1" si="41"/>
        <v>7</v>
      </c>
      <c r="X270">
        <f t="shared" ca="1" si="42"/>
        <v>18</v>
      </c>
      <c r="Y270">
        <f ca="1">IF(table1[[#This Row],[اليوم]]="الأحد",Y269+1,Y269)</f>
        <v>38</v>
      </c>
      <c r="Z270" s="5" t="str">
        <f t="shared" ca="1" si="43"/>
        <v>29/9/1443</v>
      </c>
      <c r="AA270" s="24">
        <f t="shared" ca="1" si="38"/>
        <v>2</v>
      </c>
      <c r="AB270" s="24" t="str">
        <f ca="1">CONCATENATE(TEXT(table1[[#This Row],[شهر هـ]],"00"),(TEXT(table1[[#This Row],[يوم هـ]],"00")))</f>
        <v>0929</v>
      </c>
      <c r="AC270" s="24" t="str">
        <f ca="1">TEXT(table1[[#This Row],[Tm]],"m")</f>
        <v>4</v>
      </c>
      <c r="AD270" s="24">
        <f ca="1">IF(TODAY()=table1[[#This Row],[Tm]],1,0)</f>
        <v>0</v>
      </c>
      <c r="AE270" s="5"/>
    </row>
    <row r="271" spans="16:31" x14ac:dyDescent="0.2">
      <c r="P271" t="str">
        <f t="shared" ca="1" si="39"/>
        <v>093901</v>
      </c>
      <c r="Q271">
        <f t="shared" ca="1" si="36"/>
        <v>30</v>
      </c>
      <c r="R271">
        <f ca="1">IF(table1[[#This Row],[يوم هـ]]&gt;0,9,99)</f>
        <v>9</v>
      </c>
      <c r="S271" s="4">
        <f t="shared" ca="1" si="40"/>
        <v>44682</v>
      </c>
      <c r="T271" s="4" t="str">
        <f ca="1">TEXT(table1[[#This Row],[Tm]],"mmmm")</f>
        <v>مايو</v>
      </c>
      <c r="U271" s="4" t="str">
        <f ca="1">IF(TEXT(table1[[#This Row],[Tm]],"d")="1",TEXT(table1[[#This Row],[Tm]],"d -mmmm"),TEXT(table1[[#This Row],[Tm]],"d"))</f>
        <v>1 -مايو</v>
      </c>
      <c r="V271" t="str">
        <f t="shared" ca="1" si="37"/>
        <v>الأحد</v>
      </c>
      <c r="W271">
        <f t="shared" ca="1" si="41"/>
        <v>1</v>
      </c>
      <c r="X271">
        <f t="shared" ca="1" si="42"/>
        <v>19</v>
      </c>
      <c r="Y271">
        <f ca="1">IF(table1[[#This Row],[اليوم]]="الأحد",Y270+1,Y270)</f>
        <v>39</v>
      </c>
      <c r="Z271" s="5" t="str">
        <f t="shared" ca="1" si="43"/>
        <v>30/9/1443</v>
      </c>
      <c r="AA271" s="24">
        <f t="shared" ca="1" si="38"/>
        <v>2</v>
      </c>
      <c r="AB271" s="24" t="str">
        <f ca="1">CONCATENATE(TEXT(table1[[#This Row],[شهر هـ]],"00"),(TEXT(table1[[#This Row],[يوم هـ]],"00")))</f>
        <v>0930</v>
      </c>
      <c r="AC271" s="24" t="str">
        <f ca="1">TEXT(table1[[#This Row],[Tm]],"m")</f>
        <v>5</v>
      </c>
      <c r="AD271" s="24">
        <f ca="1">IF(TODAY()=table1[[#This Row],[Tm]],1,0)</f>
        <v>0</v>
      </c>
      <c r="AE271" s="5"/>
    </row>
    <row r="272" spans="16:31" x14ac:dyDescent="0.2">
      <c r="P272" t="str">
        <f t="shared" ca="1" si="39"/>
        <v/>
      </c>
      <c r="Q272">
        <f ca="1">OFFSET(M2,MATCH($A$2,$B$2:$B$184,0)-1,0,1,1)</f>
        <v>0</v>
      </c>
      <c r="R272">
        <f ca="1">IF(table1[[#This Row],[يوم هـ]]&gt;0,10,99)</f>
        <v>99</v>
      </c>
      <c r="S272" s="4">
        <f t="shared" ca="1" si="40"/>
        <v>44682</v>
      </c>
      <c r="T272" s="4" t="str">
        <f ca="1">TEXT(table1[[#This Row],[Tm]],"mmmm")</f>
        <v>مايو</v>
      </c>
      <c r="U272" s="4" t="str">
        <f ca="1">IF(TEXT(table1[[#This Row],[Tm]],"d")="1",TEXT(table1[[#This Row],[Tm]],"d -mmmm"),TEXT(table1[[#This Row],[Tm]],"d"))</f>
        <v>1 -مايو</v>
      </c>
      <c r="V272" t="str">
        <f t="shared" ca="1" si="37"/>
        <v/>
      </c>
      <c r="W272" t="str">
        <f t="shared" ca="1" si="41"/>
        <v/>
      </c>
      <c r="X272">
        <f t="shared" ca="1" si="42"/>
        <v>19</v>
      </c>
      <c r="Y272">
        <f ca="1">IF(table1[[#This Row],[اليوم]]="الأحد",Y271+1,Y271)</f>
        <v>39</v>
      </c>
      <c r="Z272" s="5" t="str">
        <f t="shared" ca="1" si="43"/>
        <v/>
      </c>
      <c r="AA272" s="24">
        <f t="shared" ca="1" si="38"/>
        <v>2</v>
      </c>
      <c r="AB272" s="24" t="str">
        <f ca="1">CONCATENATE(TEXT(table1[[#This Row],[شهر هـ]],"00"),(TEXT(table1[[#This Row],[يوم هـ]],"00")))</f>
        <v>9900</v>
      </c>
      <c r="AC272" s="24" t="str">
        <f ca="1">TEXT(table1[[#This Row],[Tm]],"m")</f>
        <v>5</v>
      </c>
      <c r="AD272" s="24">
        <f ca="1">IF(TODAY()=table1[[#This Row],[Tm]],1,0)</f>
        <v>0</v>
      </c>
      <c r="AE272" s="5"/>
    </row>
    <row r="273" spans="16:31" x14ac:dyDescent="0.2">
      <c r="P273" t="str">
        <f t="shared" ca="1" si="39"/>
        <v>103902</v>
      </c>
      <c r="Q273">
        <f ca="1">Q272+1</f>
        <v>1</v>
      </c>
      <c r="R273">
        <f ca="1">IF(table1[[#This Row],[يوم هـ]]&gt;0,10,99)</f>
        <v>10</v>
      </c>
      <c r="S273" s="4">
        <f t="shared" ca="1" si="40"/>
        <v>44683</v>
      </c>
      <c r="T273" s="4" t="str">
        <f ca="1">TEXT(table1[[#This Row],[Tm]],"mmmm")</f>
        <v>مايو</v>
      </c>
      <c r="U273" s="4" t="str">
        <f ca="1">IF(TEXT(table1[[#This Row],[Tm]],"d")="1",TEXT(table1[[#This Row],[Tm]],"d -mmmm"),TEXT(table1[[#This Row],[Tm]],"d"))</f>
        <v>2</v>
      </c>
      <c r="V273" t="str">
        <f t="shared" ca="1" si="37"/>
        <v>الإثنين</v>
      </c>
      <c r="W273">
        <f t="shared" ca="1" si="41"/>
        <v>2</v>
      </c>
      <c r="X273">
        <f t="shared" ca="1" si="42"/>
        <v>19</v>
      </c>
      <c r="Y273">
        <f ca="1">IF(table1[[#This Row],[اليوم]]="الأحد",Y272+1,Y272)</f>
        <v>39</v>
      </c>
      <c r="Z273" s="5" t="str">
        <f t="shared" ca="1" si="43"/>
        <v>1/10/1443</v>
      </c>
      <c r="AA273" s="24">
        <f t="shared" ca="1" si="38"/>
        <v>2</v>
      </c>
      <c r="AB273" s="24" t="str">
        <f ca="1">CONCATENATE(TEXT(table1[[#This Row],[شهر هـ]],"00"),(TEXT(table1[[#This Row],[يوم هـ]],"00")))</f>
        <v>1001</v>
      </c>
      <c r="AC273" s="24" t="str">
        <f ca="1">TEXT(table1[[#This Row],[Tm]],"m")</f>
        <v>5</v>
      </c>
      <c r="AD273" s="24">
        <f ca="1">IF(TODAY()=table1[[#This Row],[Tm]],1,0)</f>
        <v>0</v>
      </c>
      <c r="AE273" s="5"/>
    </row>
    <row r="274" spans="16:31" x14ac:dyDescent="0.2">
      <c r="P274" t="str">
        <f t="shared" ca="1" si="39"/>
        <v>103903</v>
      </c>
      <c r="Q274">
        <f t="shared" ref="Q274:Q301" ca="1" si="44">Q273+1</f>
        <v>2</v>
      </c>
      <c r="R274">
        <f ca="1">IF(table1[[#This Row],[يوم هـ]]&gt;0,10,99)</f>
        <v>10</v>
      </c>
      <c r="S274" s="4">
        <f t="shared" ca="1" si="40"/>
        <v>44684</v>
      </c>
      <c r="T274" s="4" t="str">
        <f ca="1">TEXT(table1[[#This Row],[Tm]],"mmmm")</f>
        <v>مايو</v>
      </c>
      <c r="U274" s="4" t="str">
        <f ca="1">IF(TEXT(table1[[#This Row],[Tm]],"d")="1",TEXT(table1[[#This Row],[Tm]],"d -mmmm"),TEXT(table1[[#This Row],[Tm]],"d"))</f>
        <v>3</v>
      </c>
      <c r="V274" t="str">
        <f t="shared" ca="1" si="37"/>
        <v>الثلاثاء</v>
      </c>
      <c r="W274">
        <f t="shared" ca="1" si="41"/>
        <v>3</v>
      </c>
      <c r="X274">
        <f t="shared" ca="1" si="42"/>
        <v>19</v>
      </c>
      <c r="Y274">
        <f ca="1">IF(table1[[#This Row],[اليوم]]="الأحد",Y273+1,Y273)</f>
        <v>39</v>
      </c>
      <c r="Z274" s="5" t="str">
        <f t="shared" ca="1" si="43"/>
        <v>2/10/1443</v>
      </c>
      <c r="AA274" s="24">
        <f t="shared" ca="1" si="38"/>
        <v>2</v>
      </c>
      <c r="AB274" s="24" t="str">
        <f ca="1">CONCATENATE(TEXT(table1[[#This Row],[شهر هـ]],"00"),(TEXT(table1[[#This Row],[يوم هـ]],"00")))</f>
        <v>1002</v>
      </c>
      <c r="AC274" s="24" t="str">
        <f ca="1">TEXT(table1[[#This Row],[Tm]],"m")</f>
        <v>5</v>
      </c>
      <c r="AD274" s="24">
        <f ca="1">IF(TODAY()=table1[[#This Row],[Tm]],1,0)</f>
        <v>0</v>
      </c>
      <c r="AE274" s="5"/>
    </row>
    <row r="275" spans="16:31" x14ac:dyDescent="0.2">
      <c r="P275" t="str">
        <f t="shared" ca="1" si="39"/>
        <v>103904</v>
      </c>
      <c r="Q275">
        <f t="shared" ca="1" si="44"/>
        <v>3</v>
      </c>
      <c r="R275">
        <f ca="1">IF(table1[[#This Row],[يوم هـ]]&gt;0,10,99)</f>
        <v>10</v>
      </c>
      <c r="S275" s="4">
        <f t="shared" ca="1" si="40"/>
        <v>44685</v>
      </c>
      <c r="T275" s="4" t="str">
        <f ca="1">TEXT(table1[[#This Row],[Tm]],"mmmm")</f>
        <v>مايو</v>
      </c>
      <c r="U275" s="4" t="str">
        <f ca="1">IF(TEXT(table1[[#This Row],[Tm]],"d")="1",TEXT(table1[[#This Row],[Tm]],"d -mmmm"),TEXT(table1[[#This Row],[Tm]],"d"))</f>
        <v>4</v>
      </c>
      <c r="V275" t="str">
        <f t="shared" ca="1" si="37"/>
        <v>الأربعاء</v>
      </c>
      <c r="W275">
        <f t="shared" ca="1" si="41"/>
        <v>4</v>
      </c>
      <c r="X275">
        <f t="shared" ca="1" si="42"/>
        <v>19</v>
      </c>
      <c r="Y275">
        <f ca="1">IF(table1[[#This Row],[اليوم]]="الأحد",Y274+1,Y274)</f>
        <v>39</v>
      </c>
      <c r="Z275" s="5" t="str">
        <f t="shared" ca="1" si="43"/>
        <v>3/10/1443</v>
      </c>
      <c r="AA275" s="24">
        <f t="shared" ca="1" si="38"/>
        <v>2</v>
      </c>
      <c r="AB275" s="24" t="str">
        <f ca="1">CONCATENATE(TEXT(table1[[#This Row],[شهر هـ]],"00"),(TEXT(table1[[#This Row],[يوم هـ]],"00")))</f>
        <v>1003</v>
      </c>
      <c r="AC275" s="24" t="str">
        <f ca="1">TEXT(table1[[#This Row],[Tm]],"m")</f>
        <v>5</v>
      </c>
      <c r="AD275" s="24">
        <f ca="1">IF(TODAY()=table1[[#This Row],[Tm]],1,0)</f>
        <v>0</v>
      </c>
      <c r="AE275" s="5"/>
    </row>
    <row r="276" spans="16:31" x14ac:dyDescent="0.2">
      <c r="P276" t="str">
        <f t="shared" ca="1" si="39"/>
        <v>103905</v>
      </c>
      <c r="Q276">
        <f t="shared" ca="1" si="44"/>
        <v>4</v>
      </c>
      <c r="R276">
        <f ca="1">IF(table1[[#This Row],[يوم هـ]]&gt;0,10,99)</f>
        <v>10</v>
      </c>
      <c r="S276" s="4">
        <f t="shared" ca="1" si="40"/>
        <v>44686</v>
      </c>
      <c r="T276" s="4" t="str">
        <f ca="1">TEXT(table1[[#This Row],[Tm]],"mmmm")</f>
        <v>مايو</v>
      </c>
      <c r="U276" s="4" t="str">
        <f ca="1">IF(TEXT(table1[[#This Row],[Tm]],"d")="1",TEXT(table1[[#This Row],[Tm]],"d -mmmm"),TEXT(table1[[#This Row],[Tm]],"d"))</f>
        <v>5</v>
      </c>
      <c r="V276" t="str">
        <f t="shared" ca="1" si="37"/>
        <v>الخميس</v>
      </c>
      <c r="W276">
        <f t="shared" ca="1" si="41"/>
        <v>5</v>
      </c>
      <c r="X276">
        <f t="shared" ca="1" si="42"/>
        <v>19</v>
      </c>
      <c r="Y276">
        <f ca="1">IF(table1[[#This Row],[اليوم]]="الأحد",Y275+1,Y275)</f>
        <v>39</v>
      </c>
      <c r="Z276" s="5" t="str">
        <f t="shared" ca="1" si="43"/>
        <v>4/10/1443</v>
      </c>
      <c r="AA276" s="24">
        <f t="shared" ca="1" si="38"/>
        <v>2</v>
      </c>
      <c r="AB276" s="24" t="str">
        <f ca="1">CONCATENATE(TEXT(table1[[#This Row],[شهر هـ]],"00"),(TEXT(table1[[#This Row],[يوم هـ]],"00")))</f>
        <v>1004</v>
      </c>
      <c r="AC276" s="24" t="str">
        <f ca="1">TEXT(table1[[#This Row],[Tm]],"m")</f>
        <v>5</v>
      </c>
      <c r="AD276" s="24">
        <f ca="1">IF(TODAY()=table1[[#This Row],[Tm]],1,0)</f>
        <v>0</v>
      </c>
      <c r="AE276" s="5"/>
    </row>
    <row r="277" spans="16:31" x14ac:dyDescent="0.2">
      <c r="P277" t="str">
        <f t="shared" ca="1" si="39"/>
        <v>103906</v>
      </c>
      <c r="Q277">
        <f t="shared" ca="1" si="44"/>
        <v>5</v>
      </c>
      <c r="R277">
        <f ca="1">IF(table1[[#This Row],[يوم هـ]]&gt;0,10,99)</f>
        <v>10</v>
      </c>
      <c r="S277" s="4">
        <f t="shared" ca="1" si="40"/>
        <v>44687</v>
      </c>
      <c r="T277" s="4" t="str">
        <f ca="1">TEXT(table1[[#This Row],[Tm]],"mmmm")</f>
        <v>مايو</v>
      </c>
      <c r="U277" s="4" t="str">
        <f ca="1">IF(TEXT(table1[[#This Row],[Tm]],"d")="1",TEXT(table1[[#This Row],[Tm]],"d -mmmm"),TEXT(table1[[#This Row],[Tm]],"d"))</f>
        <v>6</v>
      </c>
      <c r="V277" t="str">
        <f t="shared" ca="1" si="37"/>
        <v>الجمعة</v>
      </c>
      <c r="W277">
        <f t="shared" ca="1" si="41"/>
        <v>6</v>
      </c>
      <c r="X277">
        <f t="shared" ca="1" si="42"/>
        <v>19</v>
      </c>
      <c r="Y277">
        <f ca="1">IF(table1[[#This Row],[اليوم]]="الأحد",Y276+1,Y276)</f>
        <v>39</v>
      </c>
      <c r="Z277" s="5" t="str">
        <f t="shared" ca="1" si="43"/>
        <v>5/10/1443</v>
      </c>
      <c r="AA277" s="24">
        <f t="shared" ca="1" si="38"/>
        <v>2</v>
      </c>
      <c r="AB277" s="24" t="str">
        <f ca="1">CONCATENATE(TEXT(table1[[#This Row],[شهر هـ]],"00"),(TEXT(table1[[#This Row],[يوم هـ]],"00")))</f>
        <v>1005</v>
      </c>
      <c r="AC277" s="24" t="str">
        <f ca="1">TEXT(table1[[#This Row],[Tm]],"m")</f>
        <v>5</v>
      </c>
      <c r="AD277" s="24">
        <f ca="1">IF(TODAY()=table1[[#This Row],[Tm]],1,0)</f>
        <v>0</v>
      </c>
      <c r="AE277" s="5"/>
    </row>
    <row r="278" spans="16:31" x14ac:dyDescent="0.2">
      <c r="P278" t="str">
        <f t="shared" ca="1" si="39"/>
        <v>103907</v>
      </c>
      <c r="Q278">
        <f t="shared" ca="1" si="44"/>
        <v>6</v>
      </c>
      <c r="R278">
        <f ca="1">IF(table1[[#This Row],[يوم هـ]]&gt;0,10,99)</f>
        <v>10</v>
      </c>
      <c r="S278" s="4">
        <f t="shared" ca="1" si="40"/>
        <v>44688</v>
      </c>
      <c r="T278" s="4" t="str">
        <f ca="1">TEXT(table1[[#This Row],[Tm]],"mmmm")</f>
        <v>مايو</v>
      </c>
      <c r="U278" s="4" t="str">
        <f ca="1">IF(TEXT(table1[[#This Row],[Tm]],"d")="1",TEXT(table1[[#This Row],[Tm]],"d -mmmm"),TEXT(table1[[#This Row],[Tm]],"d"))</f>
        <v>7</v>
      </c>
      <c r="V278" t="str">
        <f t="shared" ca="1" si="37"/>
        <v>السبت</v>
      </c>
      <c r="W278">
        <f t="shared" ca="1" si="41"/>
        <v>7</v>
      </c>
      <c r="X278">
        <f t="shared" ca="1" si="42"/>
        <v>19</v>
      </c>
      <c r="Y278">
        <f ca="1">IF(table1[[#This Row],[اليوم]]="الأحد",Y277+1,Y277)</f>
        <v>39</v>
      </c>
      <c r="Z278" s="5" t="str">
        <f t="shared" ca="1" si="43"/>
        <v>6/10/1443</v>
      </c>
      <c r="AA278" s="24">
        <f t="shared" ca="1" si="38"/>
        <v>2</v>
      </c>
      <c r="AB278" s="24" t="str">
        <f ca="1">CONCATENATE(TEXT(table1[[#This Row],[شهر هـ]],"00"),(TEXT(table1[[#This Row],[يوم هـ]],"00")))</f>
        <v>1006</v>
      </c>
      <c r="AC278" s="24" t="str">
        <f ca="1">TEXT(table1[[#This Row],[Tm]],"m")</f>
        <v>5</v>
      </c>
      <c r="AD278" s="24">
        <f ca="1">IF(TODAY()=table1[[#This Row],[Tm]],1,0)</f>
        <v>0</v>
      </c>
      <c r="AE278" s="5"/>
    </row>
    <row r="279" spans="16:31" x14ac:dyDescent="0.2">
      <c r="P279" t="str">
        <f t="shared" ca="1" si="39"/>
        <v>104001</v>
      </c>
      <c r="Q279">
        <f t="shared" ca="1" si="44"/>
        <v>7</v>
      </c>
      <c r="R279">
        <f ca="1">IF(table1[[#This Row],[يوم هـ]]&gt;0,10,99)</f>
        <v>10</v>
      </c>
      <c r="S279" s="4">
        <f t="shared" ca="1" si="40"/>
        <v>44689</v>
      </c>
      <c r="T279" s="4" t="str">
        <f ca="1">TEXT(table1[[#This Row],[Tm]],"mmmm")</f>
        <v>مايو</v>
      </c>
      <c r="U279" s="4" t="str">
        <f ca="1">IF(TEXT(table1[[#This Row],[Tm]],"d")="1",TEXT(table1[[#This Row],[Tm]],"d -mmmm"),TEXT(table1[[#This Row],[Tm]],"d"))</f>
        <v>8</v>
      </c>
      <c r="V279" t="str">
        <f t="shared" ca="1" si="37"/>
        <v>الأحد</v>
      </c>
      <c r="W279">
        <f t="shared" ca="1" si="41"/>
        <v>1</v>
      </c>
      <c r="X279">
        <f t="shared" ca="1" si="42"/>
        <v>20</v>
      </c>
      <c r="Y279">
        <f ca="1">IF(table1[[#This Row],[اليوم]]="الأحد",Y278+1,Y278)</f>
        <v>40</v>
      </c>
      <c r="Z279" s="5" t="str">
        <f t="shared" ca="1" si="43"/>
        <v>7/10/1443</v>
      </c>
      <c r="AA279" s="24">
        <f t="shared" ca="1" si="38"/>
        <v>2</v>
      </c>
      <c r="AB279" s="24" t="str">
        <f ca="1">CONCATENATE(TEXT(table1[[#This Row],[شهر هـ]],"00"),(TEXT(table1[[#This Row],[يوم هـ]],"00")))</f>
        <v>1007</v>
      </c>
      <c r="AC279" s="24" t="str">
        <f ca="1">TEXT(table1[[#This Row],[Tm]],"m")</f>
        <v>5</v>
      </c>
      <c r="AD279" s="24">
        <f ca="1">IF(TODAY()=table1[[#This Row],[Tm]],1,0)</f>
        <v>0</v>
      </c>
      <c r="AE279" s="5"/>
    </row>
    <row r="280" spans="16:31" x14ac:dyDescent="0.2">
      <c r="P280" t="str">
        <f t="shared" ca="1" si="39"/>
        <v>104002</v>
      </c>
      <c r="Q280">
        <f t="shared" ca="1" si="44"/>
        <v>8</v>
      </c>
      <c r="R280">
        <f ca="1">IF(table1[[#This Row],[يوم هـ]]&gt;0,10,99)</f>
        <v>10</v>
      </c>
      <c r="S280" s="4">
        <f t="shared" ca="1" si="40"/>
        <v>44690</v>
      </c>
      <c r="T280" s="4" t="str">
        <f ca="1">TEXT(table1[[#This Row],[Tm]],"mmmm")</f>
        <v>مايو</v>
      </c>
      <c r="U280" s="4" t="str">
        <f ca="1">IF(TEXT(table1[[#This Row],[Tm]],"d")="1",TEXT(table1[[#This Row],[Tm]],"d -mmmm"),TEXT(table1[[#This Row],[Tm]],"d"))</f>
        <v>9</v>
      </c>
      <c r="V280" t="str">
        <f t="shared" ca="1" si="37"/>
        <v>الإثنين</v>
      </c>
      <c r="W280">
        <f t="shared" ca="1" si="41"/>
        <v>2</v>
      </c>
      <c r="X280">
        <f t="shared" ca="1" si="42"/>
        <v>20</v>
      </c>
      <c r="Y280">
        <f ca="1">IF(table1[[#This Row],[اليوم]]="الأحد",Y279+1,Y279)</f>
        <v>40</v>
      </c>
      <c r="Z280" s="5" t="str">
        <f t="shared" ca="1" si="43"/>
        <v>8/10/1443</v>
      </c>
      <c r="AA280" s="24">
        <f t="shared" ca="1" si="38"/>
        <v>2</v>
      </c>
      <c r="AB280" s="24" t="str">
        <f ca="1">CONCATENATE(TEXT(table1[[#This Row],[شهر هـ]],"00"),(TEXT(table1[[#This Row],[يوم هـ]],"00")))</f>
        <v>1008</v>
      </c>
      <c r="AC280" s="24" t="str">
        <f ca="1">TEXT(table1[[#This Row],[Tm]],"m")</f>
        <v>5</v>
      </c>
      <c r="AD280" s="24">
        <f ca="1">IF(TODAY()=table1[[#This Row],[Tm]],1,0)</f>
        <v>0</v>
      </c>
      <c r="AE280" s="5"/>
    </row>
    <row r="281" spans="16:31" x14ac:dyDescent="0.2">
      <c r="P281" t="str">
        <f t="shared" ca="1" si="39"/>
        <v>104003</v>
      </c>
      <c r="Q281">
        <f t="shared" ca="1" si="44"/>
        <v>9</v>
      </c>
      <c r="R281">
        <f ca="1">IF(table1[[#This Row],[يوم هـ]]&gt;0,10,99)</f>
        <v>10</v>
      </c>
      <c r="S281" s="4">
        <f t="shared" ca="1" si="40"/>
        <v>44691</v>
      </c>
      <c r="T281" s="4" t="str">
        <f ca="1">TEXT(table1[[#This Row],[Tm]],"mmmm")</f>
        <v>مايو</v>
      </c>
      <c r="U281" s="4" t="str">
        <f ca="1">IF(TEXT(table1[[#This Row],[Tm]],"d")="1",TEXT(table1[[#This Row],[Tm]],"d -mmmm"),TEXT(table1[[#This Row],[Tm]],"d"))</f>
        <v>10</v>
      </c>
      <c r="V281" t="str">
        <f t="shared" ca="1" si="37"/>
        <v>الثلاثاء</v>
      </c>
      <c r="W281">
        <f t="shared" ca="1" si="41"/>
        <v>3</v>
      </c>
      <c r="X281">
        <f t="shared" ca="1" si="42"/>
        <v>20</v>
      </c>
      <c r="Y281">
        <f ca="1">IF(table1[[#This Row],[اليوم]]="الأحد",Y280+1,Y280)</f>
        <v>40</v>
      </c>
      <c r="Z281" s="5" t="str">
        <f t="shared" ca="1" si="43"/>
        <v>9/10/1443</v>
      </c>
      <c r="AA281" s="24">
        <f t="shared" ca="1" si="38"/>
        <v>2</v>
      </c>
      <c r="AB281" s="24" t="str">
        <f ca="1">CONCATENATE(TEXT(table1[[#This Row],[شهر هـ]],"00"),(TEXT(table1[[#This Row],[يوم هـ]],"00")))</f>
        <v>1009</v>
      </c>
      <c r="AC281" s="24" t="str">
        <f ca="1">TEXT(table1[[#This Row],[Tm]],"m")</f>
        <v>5</v>
      </c>
      <c r="AD281" s="24">
        <f ca="1">IF(TODAY()=table1[[#This Row],[Tm]],1,0)</f>
        <v>0</v>
      </c>
      <c r="AE281" s="5"/>
    </row>
    <row r="282" spans="16:31" x14ac:dyDescent="0.2">
      <c r="P282" t="str">
        <f t="shared" ca="1" si="39"/>
        <v>104004</v>
      </c>
      <c r="Q282">
        <f t="shared" ca="1" si="44"/>
        <v>10</v>
      </c>
      <c r="R282">
        <f ca="1">IF(table1[[#This Row],[يوم هـ]]&gt;0,10,99)</f>
        <v>10</v>
      </c>
      <c r="S282" s="4">
        <f t="shared" ca="1" si="40"/>
        <v>44692</v>
      </c>
      <c r="T282" s="4" t="str">
        <f ca="1">TEXT(table1[[#This Row],[Tm]],"mmmm")</f>
        <v>مايو</v>
      </c>
      <c r="U282" s="4" t="str">
        <f ca="1">IF(TEXT(table1[[#This Row],[Tm]],"d")="1",TEXT(table1[[#This Row],[Tm]],"d -mmmm"),TEXT(table1[[#This Row],[Tm]],"d"))</f>
        <v>11</v>
      </c>
      <c r="V282" t="str">
        <f t="shared" ca="1" si="37"/>
        <v>الأربعاء</v>
      </c>
      <c r="W282">
        <f t="shared" ca="1" si="41"/>
        <v>4</v>
      </c>
      <c r="X282">
        <f t="shared" ca="1" si="42"/>
        <v>20</v>
      </c>
      <c r="Y282">
        <f ca="1">IF(table1[[#This Row],[اليوم]]="الأحد",Y281+1,Y281)</f>
        <v>40</v>
      </c>
      <c r="Z282" s="5" t="str">
        <f t="shared" ca="1" si="43"/>
        <v>10/10/1443</v>
      </c>
      <c r="AA282" s="24">
        <f t="shared" ca="1" si="38"/>
        <v>2</v>
      </c>
      <c r="AB282" s="24" t="str">
        <f ca="1">CONCATENATE(TEXT(table1[[#This Row],[شهر هـ]],"00"),(TEXT(table1[[#This Row],[يوم هـ]],"00")))</f>
        <v>1010</v>
      </c>
      <c r="AC282" s="24" t="str">
        <f ca="1">TEXT(table1[[#This Row],[Tm]],"m")</f>
        <v>5</v>
      </c>
      <c r="AD282" s="24">
        <f ca="1">IF(TODAY()=table1[[#This Row],[Tm]],1,0)</f>
        <v>0</v>
      </c>
      <c r="AE282" s="5"/>
    </row>
    <row r="283" spans="16:31" x14ac:dyDescent="0.2">
      <c r="P283" t="str">
        <f t="shared" ca="1" si="39"/>
        <v>104005</v>
      </c>
      <c r="Q283">
        <f t="shared" ca="1" si="44"/>
        <v>11</v>
      </c>
      <c r="R283">
        <f ca="1">IF(table1[[#This Row],[يوم هـ]]&gt;0,10,99)</f>
        <v>10</v>
      </c>
      <c r="S283" s="4">
        <f t="shared" ca="1" si="40"/>
        <v>44693</v>
      </c>
      <c r="T283" s="4" t="str">
        <f ca="1">TEXT(table1[[#This Row],[Tm]],"mmmm")</f>
        <v>مايو</v>
      </c>
      <c r="U283" s="4" t="str">
        <f ca="1">IF(TEXT(table1[[#This Row],[Tm]],"d")="1",TEXT(table1[[#This Row],[Tm]],"d -mmmm"),TEXT(table1[[#This Row],[Tm]],"d"))</f>
        <v>12</v>
      </c>
      <c r="V283" t="str">
        <f t="shared" ca="1" si="37"/>
        <v>الخميس</v>
      </c>
      <c r="W283">
        <f t="shared" ca="1" si="41"/>
        <v>5</v>
      </c>
      <c r="X283">
        <f t="shared" ca="1" si="42"/>
        <v>20</v>
      </c>
      <c r="Y283">
        <f ca="1">IF(table1[[#This Row],[اليوم]]="الأحد",Y282+1,Y282)</f>
        <v>40</v>
      </c>
      <c r="Z283" s="5" t="str">
        <f t="shared" ca="1" si="43"/>
        <v>11/10/1443</v>
      </c>
      <c r="AA283" s="24">
        <f t="shared" ca="1" si="38"/>
        <v>2</v>
      </c>
      <c r="AB283" s="24" t="str">
        <f ca="1">CONCATENATE(TEXT(table1[[#This Row],[شهر هـ]],"00"),(TEXT(table1[[#This Row],[يوم هـ]],"00")))</f>
        <v>1011</v>
      </c>
      <c r="AC283" s="24" t="str">
        <f ca="1">TEXT(table1[[#This Row],[Tm]],"m")</f>
        <v>5</v>
      </c>
      <c r="AD283" s="24">
        <f ca="1">IF(TODAY()=table1[[#This Row],[Tm]],1,0)</f>
        <v>0</v>
      </c>
      <c r="AE283" s="5"/>
    </row>
    <row r="284" spans="16:31" x14ac:dyDescent="0.2">
      <c r="P284" t="str">
        <f t="shared" ca="1" si="39"/>
        <v>104006</v>
      </c>
      <c r="Q284">
        <f t="shared" ca="1" si="44"/>
        <v>12</v>
      </c>
      <c r="R284">
        <f ca="1">IF(table1[[#This Row],[يوم هـ]]&gt;0,10,99)</f>
        <v>10</v>
      </c>
      <c r="S284" s="4">
        <f t="shared" ca="1" si="40"/>
        <v>44694</v>
      </c>
      <c r="T284" s="4" t="str">
        <f ca="1">TEXT(table1[[#This Row],[Tm]],"mmmm")</f>
        <v>مايو</v>
      </c>
      <c r="U284" s="4" t="str">
        <f ca="1">IF(TEXT(table1[[#This Row],[Tm]],"d")="1",TEXT(table1[[#This Row],[Tm]],"d -mmmm"),TEXT(table1[[#This Row],[Tm]],"d"))</f>
        <v>13</v>
      </c>
      <c r="V284" t="str">
        <f t="shared" ca="1" si="37"/>
        <v>الجمعة</v>
      </c>
      <c r="W284">
        <f t="shared" ca="1" si="41"/>
        <v>6</v>
      </c>
      <c r="X284">
        <f t="shared" ca="1" si="42"/>
        <v>20</v>
      </c>
      <c r="Y284">
        <f ca="1">IF(table1[[#This Row],[اليوم]]="الأحد",Y283+1,Y283)</f>
        <v>40</v>
      </c>
      <c r="Z284" s="5" t="str">
        <f t="shared" ca="1" si="43"/>
        <v>12/10/1443</v>
      </c>
      <c r="AA284" s="24">
        <f t="shared" ca="1" si="38"/>
        <v>2</v>
      </c>
      <c r="AB284" s="24" t="str">
        <f ca="1">CONCATENATE(TEXT(table1[[#This Row],[شهر هـ]],"00"),(TEXT(table1[[#This Row],[يوم هـ]],"00")))</f>
        <v>1012</v>
      </c>
      <c r="AC284" s="24" t="str">
        <f ca="1">TEXT(table1[[#This Row],[Tm]],"m")</f>
        <v>5</v>
      </c>
      <c r="AD284" s="24">
        <f ca="1">IF(TODAY()=table1[[#This Row],[Tm]],1,0)</f>
        <v>0</v>
      </c>
      <c r="AE284" s="5"/>
    </row>
    <row r="285" spans="16:31" x14ac:dyDescent="0.2">
      <c r="P285" t="str">
        <f t="shared" ca="1" si="39"/>
        <v>104007</v>
      </c>
      <c r="Q285">
        <f t="shared" ca="1" si="44"/>
        <v>13</v>
      </c>
      <c r="R285">
        <f ca="1">IF(table1[[#This Row],[يوم هـ]]&gt;0,10,99)</f>
        <v>10</v>
      </c>
      <c r="S285" s="4">
        <f t="shared" ca="1" si="40"/>
        <v>44695</v>
      </c>
      <c r="T285" s="4" t="str">
        <f ca="1">TEXT(table1[[#This Row],[Tm]],"mmmm")</f>
        <v>مايو</v>
      </c>
      <c r="U285" s="4" t="str">
        <f ca="1">IF(TEXT(table1[[#This Row],[Tm]],"d")="1",TEXT(table1[[#This Row],[Tm]],"d -mmmm"),TEXT(table1[[#This Row],[Tm]],"d"))</f>
        <v>14</v>
      </c>
      <c r="V285" t="str">
        <f t="shared" ca="1" si="37"/>
        <v>السبت</v>
      </c>
      <c r="W285">
        <f t="shared" ca="1" si="41"/>
        <v>7</v>
      </c>
      <c r="X285">
        <f t="shared" ca="1" si="42"/>
        <v>20</v>
      </c>
      <c r="Y285">
        <f ca="1">IF(table1[[#This Row],[اليوم]]="الأحد",Y284+1,Y284)</f>
        <v>40</v>
      </c>
      <c r="Z285" s="5" t="str">
        <f t="shared" ca="1" si="43"/>
        <v>13/10/1443</v>
      </c>
      <c r="AA285" s="24">
        <f t="shared" ca="1" si="38"/>
        <v>2</v>
      </c>
      <c r="AB285" s="24" t="str">
        <f ca="1">CONCATENATE(TEXT(table1[[#This Row],[شهر هـ]],"00"),(TEXT(table1[[#This Row],[يوم هـ]],"00")))</f>
        <v>1013</v>
      </c>
      <c r="AC285" s="24" t="str">
        <f ca="1">TEXT(table1[[#This Row],[Tm]],"m")</f>
        <v>5</v>
      </c>
      <c r="AD285" s="24">
        <f ca="1">IF(TODAY()=table1[[#This Row],[Tm]],1,0)</f>
        <v>0</v>
      </c>
      <c r="AE285" s="5"/>
    </row>
    <row r="286" spans="16:31" x14ac:dyDescent="0.2">
      <c r="P286" t="str">
        <f t="shared" ca="1" si="39"/>
        <v>104101</v>
      </c>
      <c r="Q286">
        <f t="shared" ca="1" si="44"/>
        <v>14</v>
      </c>
      <c r="R286">
        <f ca="1">IF(table1[[#This Row],[يوم هـ]]&gt;0,10,99)</f>
        <v>10</v>
      </c>
      <c r="S286" s="4">
        <f t="shared" ca="1" si="40"/>
        <v>44696</v>
      </c>
      <c r="T286" s="4" t="str">
        <f ca="1">TEXT(table1[[#This Row],[Tm]],"mmmm")</f>
        <v>مايو</v>
      </c>
      <c r="U286" s="4" t="str">
        <f ca="1">IF(TEXT(table1[[#This Row],[Tm]],"d")="1",TEXT(table1[[#This Row],[Tm]],"d -mmmm"),TEXT(table1[[#This Row],[Tm]],"d"))</f>
        <v>15</v>
      </c>
      <c r="V286" t="str">
        <f t="shared" ca="1" si="37"/>
        <v>الأحد</v>
      </c>
      <c r="W286">
        <f t="shared" ca="1" si="41"/>
        <v>1</v>
      </c>
      <c r="X286">
        <f t="shared" ca="1" si="42"/>
        <v>21</v>
      </c>
      <c r="Y286">
        <f ca="1">IF(table1[[#This Row],[اليوم]]="الأحد",Y285+1,Y285)</f>
        <v>41</v>
      </c>
      <c r="Z286" s="5" t="str">
        <f t="shared" ca="1" si="43"/>
        <v>14/10/1443</v>
      </c>
      <c r="AA286" s="24">
        <f t="shared" ca="1" si="38"/>
        <v>2</v>
      </c>
      <c r="AB286" s="24" t="str">
        <f ca="1">CONCATENATE(TEXT(table1[[#This Row],[شهر هـ]],"00"),(TEXT(table1[[#This Row],[يوم هـ]],"00")))</f>
        <v>1014</v>
      </c>
      <c r="AC286" s="24" t="str">
        <f ca="1">TEXT(table1[[#This Row],[Tm]],"m")</f>
        <v>5</v>
      </c>
      <c r="AD286" s="24">
        <f ca="1">IF(TODAY()=table1[[#This Row],[Tm]],1,0)</f>
        <v>0</v>
      </c>
      <c r="AE286" s="5"/>
    </row>
    <row r="287" spans="16:31" x14ac:dyDescent="0.2">
      <c r="P287" t="str">
        <f t="shared" ca="1" si="39"/>
        <v>104102</v>
      </c>
      <c r="Q287">
        <f t="shared" ca="1" si="44"/>
        <v>15</v>
      </c>
      <c r="R287">
        <f ca="1">IF(table1[[#This Row],[يوم هـ]]&gt;0,10,99)</f>
        <v>10</v>
      </c>
      <c r="S287" s="4">
        <f t="shared" ca="1" si="40"/>
        <v>44697</v>
      </c>
      <c r="T287" s="4" t="str">
        <f ca="1">TEXT(table1[[#This Row],[Tm]],"mmmm")</f>
        <v>مايو</v>
      </c>
      <c r="U287" s="4" t="str">
        <f ca="1">IF(TEXT(table1[[#This Row],[Tm]],"d")="1",TEXT(table1[[#This Row],[Tm]],"d -mmmm"),TEXT(table1[[#This Row],[Tm]],"d"))</f>
        <v>16</v>
      </c>
      <c r="V287" t="str">
        <f t="shared" ca="1" si="37"/>
        <v>الإثنين</v>
      </c>
      <c r="W287">
        <f t="shared" ca="1" si="41"/>
        <v>2</v>
      </c>
      <c r="X287">
        <f t="shared" ca="1" si="42"/>
        <v>21</v>
      </c>
      <c r="Y287">
        <f ca="1">IF(table1[[#This Row],[اليوم]]="الأحد",Y286+1,Y286)</f>
        <v>41</v>
      </c>
      <c r="Z287" s="5" t="str">
        <f t="shared" ca="1" si="43"/>
        <v>15/10/1443</v>
      </c>
      <c r="AA287" s="24">
        <f t="shared" ca="1" si="38"/>
        <v>2</v>
      </c>
      <c r="AB287" s="24" t="str">
        <f ca="1">CONCATENATE(TEXT(table1[[#This Row],[شهر هـ]],"00"),(TEXT(table1[[#This Row],[يوم هـ]],"00")))</f>
        <v>1015</v>
      </c>
      <c r="AC287" s="24" t="str">
        <f ca="1">TEXT(table1[[#This Row],[Tm]],"m")</f>
        <v>5</v>
      </c>
      <c r="AD287" s="24">
        <f ca="1">IF(TODAY()=table1[[#This Row],[Tm]],1,0)</f>
        <v>0</v>
      </c>
      <c r="AE287" s="5"/>
    </row>
    <row r="288" spans="16:31" x14ac:dyDescent="0.2">
      <c r="P288" t="str">
        <f t="shared" ca="1" si="39"/>
        <v>104103</v>
      </c>
      <c r="Q288">
        <f t="shared" ca="1" si="44"/>
        <v>16</v>
      </c>
      <c r="R288">
        <f ca="1">IF(table1[[#This Row],[يوم هـ]]&gt;0,10,99)</f>
        <v>10</v>
      </c>
      <c r="S288" s="4">
        <f t="shared" ca="1" si="40"/>
        <v>44698</v>
      </c>
      <c r="T288" s="4" t="str">
        <f ca="1">TEXT(table1[[#This Row],[Tm]],"mmmm")</f>
        <v>مايو</v>
      </c>
      <c r="U288" s="4" t="str">
        <f ca="1">IF(TEXT(table1[[#This Row],[Tm]],"d")="1",TEXT(table1[[#This Row],[Tm]],"d -mmmm"),TEXT(table1[[#This Row],[Tm]],"d"))</f>
        <v>17</v>
      </c>
      <c r="V288" t="str">
        <f t="shared" ca="1" si="37"/>
        <v>الثلاثاء</v>
      </c>
      <c r="W288">
        <f t="shared" ca="1" si="41"/>
        <v>3</v>
      </c>
      <c r="X288">
        <f t="shared" ca="1" si="42"/>
        <v>21</v>
      </c>
      <c r="Y288">
        <f ca="1">IF(table1[[#This Row],[اليوم]]="الأحد",Y287+1,Y287)</f>
        <v>41</v>
      </c>
      <c r="Z288" s="5" t="str">
        <f t="shared" ca="1" si="43"/>
        <v>16/10/1443</v>
      </c>
      <c r="AA288" s="24">
        <f t="shared" ca="1" si="38"/>
        <v>2</v>
      </c>
      <c r="AB288" s="24" t="str">
        <f ca="1">CONCATENATE(TEXT(table1[[#This Row],[شهر هـ]],"00"),(TEXT(table1[[#This Row],[يوم هـ]],"00")))</f>
        <v>1016</v>
      </c>
      <c r="AC288" s="24" t="str">
        <f ca="1">TEXT(table1[[#This Row],[Tm]],"m")</f>
        <v>5</v>
      </c>
      <c r="AD288" s="24">
        <f ca="1">IF(TODAY()=table1[[#This Row],[Tm]],1,0)</f>
        <v>0</v>
      </c>
      <c r="AE288" s="5"/>
    </row>
    <row r="289" spans="16:31" x14ac:dyDescent="0.2">
      <c r="P289" t="str">
        <f t="shared" ca="1" si="39"/>
        <v>104104</v>
      </c>
      <c r="Q289">
        <f t="shared" ca="1" si="44"/>
        <v>17</v>
      </c>
      <c r="R289">
        <f ca="1">IF(table1[[#This Row],[يوم هـ]]&gt;0,10,99)</f>
        <v>10</v>
      </c>
      <c r="S289" s="4">
        <f t="shared" ca="1" si="40"/>
        <v>44699</v>
      </c>
      <c r="T289" s="4" t="str">
        <f ca="1">TEXT(table1[[#This Row],[Tm]],"mmmm")</f>
        <v>مايو</v>
      </c>
      <c r="U289" s="4" t="str">
        <f ca="1">IF(TEXT(table1[[#This Row],[Tm]],"d")="1",TEXT(table1[[#This Row],[Tm]],"d -mmmm"),TEXT(table1[[#This Row],[Tm]],"d"))</f>
        <v>18</v>
      </c>
      <c r="V289" t="str">
        <f t="shared" ca="1" si="37"/>
        <v>الأربعاء</v>
      </c>
      <c r="W289">
        <f t="shared" ca="1" si="41"/>
        <v>4</v>
      </c>
      <c r="X289">
        <f t="shared" ca="1" si="42"/>
        <v>21</v>
      </c>
      <c r="Y289">
        <f ca="1">IF(table1[[#This Row],[اليوم]]="الأحد",Y288+1,Y288)</f>
        <v>41</v>
      </c>
      <c r="Z289" s="5" t="str">
        <f t="shared" ca="1" si="43"/>
        <v>17/10/1443</v>
      </c>
      <c r="AA289" s="24">
        <f t="shared" ca="1" si="38"/>
        <v>2</v>
      </c>
      <c r="AB289" s="24" t="str">
        <f ca="1">CONCATENATE(TEXT(table1[[#This Row],[شهر هـ]],"00"),(TEXT(table1[[#This Row],[يوم هـ]],"00")))</f>
        <v>1017</v>
      </c>
      <c r="AC289" s="24" t="str">
        <f ca="1">TEXT(table1[[#This Row],[Tm]],"m")</f>
        <v>5</v>
      </c>
      <c r="AD289" s="24">
        <f ca="1">IF(TODAY()=table1[[#This Row],[Tm]],1,0)</f>
        <v>0</v>
      </c>
      <c r="AE289" s="5"/>
    </row>
    <row r="290" spans="16:31" x14ac:dyDescent="0.2">
      <c r="P290" t="str">
        <f t="shared" ca="1" si="39"/>
        <v>104105</v>
      </c>
      <c r="Q290">
        <f t="shared" ca="1" si="44"/>
        <v>18</v>
      </c>
      <c r="R290">
        <f ca="1">IF(table1[[#This Row],[يوم هـ]]&gt;0,10,99)</f>
        <v>10</v>
      </c>
      <c r="S290" s="4">
        <f t="shared" ca="1" si="40"/>
        <v>44700</v>
      </c>
      <c r="T290" s="4" t="str">
        <f ca="1">TEXT(table1[[#This Row],[Tm]],"mmmm")</f>
        <v>مايو</v>
      </c>
      <c r="U290" s="4" t="str">
        <f ca="1">IF(TEXT(table1[[#This Row],[Tm]],"d")="1",TEXT(table1[[#This Row],[Tm]],"d -mmmm"),TEXT(table1[[#This Row],[Tm]],"d"))</f>
        <v>19</v>
      </c>
      <c r="V290" t="str">
        <f t="shared" ca="1" si="37"/>
        <v>الخميس</v>
      </c>
      <c r="W290">
        <f t="shared" ca="1" si="41"/>
        <v>5</v>
      </c>
      <c r="X290">
        <f t="shared" ca="1" si="42"/>
        <v>21</v>
      </c>
      <c r="Y290">
        <f ca="1">IF(table1[[#This Row],[اليوم]]="الأحد",Y289+1,Y289)</f>
        <v>41</v>
      </c>
      <c r="Z290" s="5" t="str">
        <f t="shared" ca="1" si="43"/>
        <v>18/10/1443</v>
      </c>
      <c r="AA290" s="24">
        <f t="shared" ca="1" si="38"/>
        <v>2</v>
      </c>
      <c r="AB290" s="24" t="str">
        <f ca="1">CONCATENATE(TEXT(table1[[#This Row],[شهر هـ]],"00"),(TEXT(table1[[#This Row],[يوم هـ]],"00")))</f>
        <v>1018</v>
      </c>
      <c r="AC290" s="24" t="str">
        <f ca="1">TEXT(table1[[#This Row],[Tm]],"m")</f>
        <v>5</v>
      </c>
      <c r="AD290" s="24">
        <f ca="1">IF(TODAY()=table1[[#This Row],[Tm]],1,0)</f>
        <v>0</v>
      </c>
      <c r="AE290" s="5"/>
    </row>
    <row r="291" spans="16:31" x14ac:dyDescent="0.2">
      <c r="P291" t="str">
        <f t="shared" ca="1" si="39"/>
        <v>104106</v>
      </c>
      <c r="Q291">
        <f t="shared" ca="1" si="44"/>
        <v>19</v>
      </c>
      <c r="R291">
        <f ca="1">IF(table1[[#This Row],[يوم هـ]]&gt;0,10,99)</f>
        <v>10</v>
      </c>
      <c r="S291" s="4">
        <f t="shared" ca="1" si="40"/>
        <v>44701</v>
      </c>
      <c r="T291" s="4" t="str">
        <f ca="1">TEXT(table1[[#This Row],[Tm]],"mmmm")</f>
        <v>مايو</v>
      </c>
      <c r="U291" s="4" t="str">
        <f ca="1">IF(TEXT(table1[[#This Row],[Tm]],"d")="1",TEXT(table1[[#This Row],[Tm]],"d -mmmm"),TEXT(table1[[#This Row],[Tm]],"d"))</f>
        <v>20</v>
      </c>
      <c r="V291" t="str">
        <f t="shared" ca="1" si="37"/>
        <v>الجمعة</v>
      </c>
      <c r="W291">
        <f t="shared" ca="1" si="41"/>
        <v>6</v>
      </c>
      <c r="X291">
        <f t="shared" ca="1" si="42"/>
        <v>21</v>
      </c>
      <c r="Y291">
        <f ca="1">IF(table1[[#This Row],[اليوم]]="الأحد",Y290+1,Y290)</f>
        <v>41</v>
      </c>
      <c r="Z291" s="5" t="str">
        <f t="shared" ca="1" si="43"/>
        <v>19/10/1443</v>
      </c>
      <c r="AA291" s="24">
        <f t="shared" ca="1" si="38"/>
        <v>2</v>
      </c>
      <c r="AB291" s="24" t="str">
        <f ca="1">CONCATENATE(TEXT(table1[[#This Row],[شهر هـ]],"00"),(TEXT(table1[[#This Row],[يوم هـ]],"00")))</f>
        <v>1019</v>
      </c>
      <c r="AC291" s="24" t="str">
        <f ca="1">TEXT(table1[[#This Row],[Tm]],"m")</f>
        <v>5</v>
      </c>
      <c r="AD291" s="24">
        <f ca="1">IF(TODAY()=table1[[#This Row],[Tm]],1,0)</f>
        <v>0</v>
      </c>
      <c r="AE291" s="5"/>
    </row>
    <row r="292" spans="16:31" x14ac:dyDescent="0.2">
      <c r="P292" t="str">
        <f t="shared" ca="1" si="39"/>
        <v>104107</v>
      </c>
      <c r="Q292">
        <f t="shared" ca="1" si="44"/>
        <v>20</v>
      </c>
      <c r="R292">
        <f ca="1">IF(table1[[#This Row],[يوم هـ]]&gt;0,10,99)</f>
        <v>10</v>
      </c>
      <c r="S292" s="4">
        <f t="shared" ca="1" si="40"/>
        <v>44702</v>
      </c>
      <c r="T292" s="4" t="str">
        <f ca="1">TEXT(table1[[#This Row],[Tm]],"mmmm")</f>
        <v>مايو</v>
      </c>
      <c r="U292" s="4" t="str">
        <f ca="1">IF(TEXT(table1[[#This Row],[Tm]],"d")="1",TEXT(table1[[#This Row],[Tm]],"d -mmmm"),TEXT(table1[[#This Row],[Tm]],"d"))</f>
        <v>21</v>
      </c>
      <c r="V292" t="str">
        <f t="shared" ca="1" si="37"/>
        <v>السبت</v>
      </c>
      <c r="W292">
        <f t="shared" ca="1" si="41"/>
        <v>7</v>
      </c>
      <c r="X292">
        <f t="shared" ca="1" si="42"/>
        <v>21</v>
      </c>
      <c r="Y292">
        <f ca="1">IF(table1[[#This Row],[اليوم]]="الأحد",Y291+1,Y291)</f>
        <v>41</v>
      </c>
      <c r="Z292" s="5" t="str">
        <f t="shared" ca="1" si="43"/>
        <v>20/10/1443</v>
      </c>
      <c r="AA292" s="24">
        <f t="shared" ca="1" si="38"/>
        <v>2</v>
      </c>
      <c r="AB292" s="24" t="str">
        <f ca="1">CONCATENATE(TEXT(table1[[#This Row],[شهر هـ]],"00"),(TEXT(table1[[#This Row],[يوم هـ]],"00")))</f>
        <v>1020</v>
      </c>
      <c r="AC292" s="24" t="str">
        <f ca="1">TEXT(table1[[#This Row],[Tm]],"m")</f>
        <v>5</v>
      </c>
      <c r="AD292" s="24">
        <f ca="1">IF(TODAY()=table1[[#This Row],[Tm]],1,0)</f>
        <v>0</v>
      </c>
      <c r="AE292" s="5"/>
    </row>
    <row r="293" spans="16:31" x14ac:dyDescent="0.2">
      <c r="P293" t="str">
        <f t="shared" ca="1" si="39"/>
        <v>104201</v>
      </c>
      <c r="Q293">
        <f t="shared" ca="1" si="44"/>
        <v>21</v>
      </c>
      <c r="R293">
        <f ca="1">IF(table1[[#This Row],[يوم هـ]]&gt;0,10,99)</f>
        <v>10</v>
      </c>
      <c r="S293" s="4">
        <f t="shared" ca="1" si="40"/>
        <v>44703</v>
      </c>
      <c r="T293" s="4" t="str">
        <f ca="1">TEXT(table1[[#This Row],[Tm]],"mmmm")</f>
        <v>مايو</v>
      </c>
      <c r="U293" s="4" t="str">
        <f ca="1">IF(TEXT(table1[[#This Row],[Tm]],"d")="1",TEXT(table1[[#This Row],[Tm]],"d -mmmm"),TEXT(table1[[#This Row],[Tm]],"d"))</f>
        <v>22</v>
      </c>
      <c r="V293" t="str">
        <f t="shared" ca="1" si="37"/>
        <v>الأحد</v>
      </c>
      <c r="W293">
        <f t="shared" ca="1" si="41"/>
        <v>1</v>
      </c>
      <c r="X293">
        <f t="shared" ca="1" si="42"/>
        <v>22</v>
      </c>
      <c r="Y293">
        <f ca="1">IF(table1[[#This Row],[اليوم]]="الأحد",Y292+1,Y292)</f>
        <v>42</v>
      </c>
      <c r="Z293" s="5" t="str">
        <f t="shared" ca="1" si="43"/>
        <v>21/10/1443</v>
      </c>
      <c r="AA293" s="24">
        <f t="shared" ca="1" si="38"/>
        <v>2</v>
      </c>
      <c r="AB293" s="24" t="str">
        <f ca="1">CONCATENATE(TEXT(table1[[#This Row],[شهر هـ]],"00"),(TEXT(table1[[#This Row],[يوم هـ]],"00")))</f>
        <v>1021</v>
      </c>
      <c r="AC293" s="24" t="str">
        <f ca="1">TEXT(table1[[#This Row],[Tm]],"m")</f>
        <v>5</v>
      </c>
      <c r="AD293" s="24">
        <f ca="1">IF(TODAY()=table1[[#This Row],[Tm]],1,0)</f>
        <v>0</v>
      </c>
      <c r="AE293" s="5"/>
    </row>
    <row r="294" spans="16:31" x14ac:dyDescent="0.2">
      <c r="P294" t="str">
        <f t="shared" ca="1" si="39"/>
        <v>104202</v>
      </c>
      <c r="Q294">
        <f t="shared" ca="1" si="44"/>
        <v>22</v>
      </c>
      <c r="R294">
        <f ca="1">IF(table1[[#This Row],[يوم هـ]]&gt;0,10,99)</f>
        <v>10</v>
      </c>
      <c r="S294" s="4">
        <f t="shared" ca="1" si="40"/>
        <v>44704</v>
      </c>
      <c r="T294" s="4" t="str">
        <f ca="1">TEXT(table1[[#This Row],[Tm]],"mmmm")</f>
        <v>مايو</v>
      </c>
      <c r="U294" s="4" t="str">
        <f ca="1">IF(TEXT(table1[[#This Row],[Tm]],"d")="1",TEXT(table1[[#This Row],[Tm]],"d -mmmm"),TEXT(table1[[#This Row],[Tm]],"d"))</f>
        <v>23</v>
      </c>
      <c r="V294" t="str">
        <f t="shared" ca="1" si="37"/>
        <v>الإثنين</v>
      </c>
      <c r="W294">
        <f t="shared" ca="1" si="41"/>
        <v>2</v>
      </c>
      <c r="X294">
        <f t="shared" ca="1" si="42"/>
        <v>22</v>
      </c>
      <c r="Y294">
        <f ca="1">IF(table1[[#This Row],[اليوم]]="الأحد",Y293+1,Y293)</f>
        <v>42</v>
      </c>
      <c r="Z294" s="5" t="str">
        <f t="shared" ca="1" si="43"/>
        <v>22/10/1443</v>
      </c>
      <c r="AA294" s="24">
        <f t="shared" ca="1" si="38"/>
        <v>2</v>
      </c>
      <c r="AB294" s="24" t="str">
        <f ca="1">CONCATENATE(TEXT(table1[[#This Row],[شهر هـ]],"00"),(TEXT(table1[[#This Row],[يوم هـ]],"00")))</f>
        <v>1022</v>
      </c>
      <c r="AC294" s="24" t="str">
        <f ca="1">TEXT(table1[[#This Row],[Tm]],"m")</f>
        <v>5</v>
      </c>
      <c r="AD294" s="24">
        <f ca="1">IF(TODAY()=table1[[#This Row],[Tm]],1,0)</f>
        <v>0</v>
      </c>
      <c r="AE294" s="5"/>
    </row>
    <row r="295" spans="16:31" x14ac:dyDescent="0.2">
      <c r="P295" t="str">
        <f t="shared" ca="1" si="39"/>
        <v>104203</v>
      </c>
      <c r="Q295">
        <f t="shared" ca="1" si="44"/>
        <v>23</v>
      </c>
      <c r="R295">
        <f ca="1">IF(table1[[#This Row],[يوم هـ]]&gt;0,10,99)</f>
        <v>10</v>
      </c>
      <c r="S295" s="4">
        <f t="shared" ca="1" si="40"/>
        <v>44705</v>
      </c>
      <c r="T295" s="4" t="str">
        <f ca="1">TEXT(table1[[#This Row],[Tm]],"mmmm")</f>
        <v>مايو</v>
      </c>
      <c r="U295" s="4" t="str">
        <f ca="1">IF(TEXT(table1[[#This Row],[Tm]],"d")="1",TEXT(table1[[#This Row],[Tm]],"d -mmmm"),TEXT(table1[[#This Row],[Tm]],"d"))</f>
        <v>24</v>
      </c>
      <c r="V295" t="str">
        <f t="shared" ca="1" si="37"/>
        <v>الثلاثاء</v>
      </c>
      <c r="W295">
        <f t="shared" ca="1" si="41"/>
        <v>3</v>
      </c>
      <c r="X295">
        <f t="shared" ca="1" si="42"/>
        <v>22</v>
      </c>
      <c r="Y295">
        <f ca="1">IF(table1[[#This Row],[اليوم]]="الأحد",Y294+1,Y294)</f>
        <v>42</v>
      </c>
      <c r="Z295" s="5" t="str">
        <f t="shared" ca="1" si="43"/>
        <v>23/10/1443</v>
      </c>
      <c r="AA295" s="24">
        <f t="shared" ca="1" si="38"/>
        <v>2</v>
      </c>
      <c r="AB295" s="24" t="str">
        <f ca="1">CONCATENATE(TEXT(table1[[#This Row],[شهر هـ]],"00"),(TEXT(table1[[#This Row],[يوم هـ]],"00")))</f>
        <v>1023</v>
      </c>
      <c r="AC295" s="24" t="str">
        <f ca="1">TEXT(table1[[#This Row],[Tm]],"m")</f>
        <v>5</v>
      </c>
      <c r="AD295" s="24">
        <f ca="1">IF(TODAY()=table1[[#This Row],[Tm]],1,0)</f>
        <v>0</v>
      </c>
      <c r="AE295" s="5"/>
    </row>
    <row r="296" spans="16:31" x14ac:dyDescent="0.2">
      <c r="P296" t="str">
        <f t="shared" ca="1" si="39"/>
        <v>104204</v>
      </c>
      <c r="Q296">
        <f t="shared" ca="1" si="44"/>
        <v>24</v>
      </c>
      <c r="R296">
        <f ca="1">IF(table1[[#This Row],[يوم هـ]]&gt;0,10,99)</f>
        <v>10</v>
      </c>
      <c r="S296" s="4">
        <f t="shared" ca="1" si="40"/>
        <v>44706</v>
      </c>
      <c r="T296" s="4" t="str">
        <f ca="1">TEXT(table1[[#This Row],[Tm]],"mmmm")</f>
        <v>مايو</v>
      </c>
      <c r="U296" s="4" t="str">
        <f ca="1">IF(TEXT(table1[[#This Row],[Tm]],"d")="1",TEXT(table1[[#This Row],[Tm]],"d -mmmm"),TEXT(table1[[#This Row],[Tm]],"d"))</f>
        <v>25</v>
      </c>
      <c r="V296" t="str">
        <f t="shared" ca="1" si="37"/>
        <v>الأربعاء</v>
      </c>
      <c r="W296">
        <f t="shared" ca="1" si="41"/>
        <v>4</v>
      </c>
      <c r="X296">
        <f t="shared" ca="1" si="42"/>
        <v>22</v>
      </c>
      <c r="Y296">
        <f ca="1">IF(table1[[#This Row],[اليوم]]="الأحد",Y295+1,Y295)</f>
        <v>42</v>
      </c>
      <c r="Z296" s="5" t="str">
        <f t="shared" ca="1" si="43"/>
        <v>24/10/1443</v>
      </c>
      <c r="AA296" s="24">
        <f t="shared" ca="1" si="38"/>
        <v>2</v>
      </c>
      <c r="AB296" s="24" t="str">
        <f ca="1">CONCATENATE(TEXT(table1[[#This Row],[شهر هـ]],"00"),(TEXT(table1[[#This Row],[يوم هـ]],"00")))</f>
        <v>1024</v>
      </c>
      <c r="AC296" s="24" t="str">
        <f ca="1">TEXT(table1[[#This Row],[Tm]],"m")</f>
        <v>5</v>
      </c>
      <c r="AD296" s="24">
        <f ca="1">IF(TODAY()=table1[[#This Row],[Tm]],1,0)</f>
        <v>0</v>
      </c>
      <c r="AE296" s="5"/>
    </row>
    <row r="297" spans="16:31" x14ac:dyDescent="0.2">
      <c r="P297" t="str">
        <f t="shared" ca="1" si="39"/>
        <v>104205</v>
      </c>
      <c r="Q297">
        <f t="shared" ca="1" si="44"/>
        <v>25</v>
      </c>
      <c r="R297">
        <f ca="1">IF(table1[[#This Row],[يوم هـ]]&gt;0,10,99)</f>
        <v>10</v>
      </c>
      <c r="S297" s="4">
        <f t="shared" ca="1" si="40"/>
        <v>44707</v>
      </c>
      <c r="T297" s="4" t="str">
        <f ca="1">TEXT(table1[[#This Row],[Tm]],"mmmm")</f>
        <v>مايو</v>
      </c>
      <c r="U297" s="4" t="str">
        <f ca="1">IF(TEXT(table1[[#This Row],[Tm]],"d")="1",TEXT(table1[[#This Row],[Tm]],"d -mmmm"),TEXT(table1[[#This Row],[Tm]],"d"))</f>
        <v>26</v>
      </c>
      <c r="V297" t="str">
        <f t="shared" ca="1" si="37"/>
        <v>الخميس</v>
      </c>
      <c r="W297">
        <f t="shared" ca="1" si="41"/>
        <v>5</v>
      </c>
      <c r="X297">
        <f t="shared" ca="1" si="42"/>
        <v>22</v>
      </c>
      <c r="Y297">
        <f ca="1">IF(table1[[#This Row],[اليوم]]="الأحد",Y296+1,Y296)</f>
        <v>42</v>
      </c>
      <c r="Z297" s="5" t="str">
        <f t="shared" ca="1" si="43"/>
        <v>25/10/1443</v>
      </c>
      <c r="AA297" s="24">
        <f t="shared" ca="1" si="38"/>
        <v>2</v>
      </c>
      <c r="AB297" s="24" t="str">
        <f ca="1">CONCATENATE(TEXT(table1[[#This Row],[شهر هـ]],"00"),(TEXT(table1[[#This Row],[يوم هـ]],"00")))</f>
        <v>1025</v>
      </c>
      <c r="AC297" s="24" t="str">
        <f ca="1">TEXT(table1[[#This Row],[Tm]],"m")</f>
        <v>5</v>
      </c>
      <c r="AD297" s="24">
        <f ca="1">IF(TODAY()=table1[[#This Row],[Tm]],1,0)</f>
        <v>0</v>
      </c>
      <c r="AE297" s="5"/>
    </row>
    <row r="298" spans="16:31" x14ac:dyDescent="0.2">
      <c r="P298" t="str">
        <f t="shared" ca="1" si="39"/>
        <v>104206</v>
      </c>
      <c r="Q298">
        <f t="shared" ca="1" si="44"/>
        <v>26</v>
      </c>
      <c r="R298">
        <f ca="1">IF(table1[[#This Row],[يوم هـ]]&gt;0,10,99)</f>
        <v>10</v>
      </c>
      <c r="S298" s="4">
        <f t="shared" ca="1" si="40"/>
        <v>44708</v>
      </c>
      <c r="T298" s="4" t="str">
        <f ca="1">TEXT(table1[[#This Row],[Tm]],"mmmm")</f>
        <v>مايو</v>
      </c>
      <c r="U298" s="4" t="str">
        <f ca="1">IF(TEXT(table1[[#This Row],[Tm]],"d")="1",TEXT(table1[[#This Row],[Tm]],"d -mmmm"),TEXT(table1[[#This Row],[Tm]],"d"))</f>
        <v>27</v>
      </c>
      <c r="V298" t="str">
        <f t="shared" ca="1" si="37"/>
        <v>الجمعة</v>
      </c>
      <c r="W298">
        <f t="shared" ca="1" si="41"/>
        <v>6</v>
      </c>
      <c r="X298">
        <f t="shared" ca="1" si="42"/>
        <v>22</v>
      </c>
      <c r="Y298">
        <f ca="1">IF(table1[[#This Row],[اليوم]]="الأحد",Y297+1,Y297)</f>
        <v>42</v>
      </c>
      <c r="Z298" s="5" t="str">
        <f t="shared" ca="1" si="43"/>
        <v>26/10/1443</v>
      </c>
      <c r="AA298" s="24">
        <f t="shared" ca="1" si="38"/>
        <v>2</v>
      </c>
      <c r="AB298" s="24" t="str">
        <f ca="1">CONCATENATE(TEXT(table1[[#This Row],[شهر هـ]],"00"),(TEXT(table1[[#This Row],[يوم هـ]],"00")))</f>
        <v>1026</v>
      </c>
      <c r="AC298" s="24" t="str">
        <f ca="1">TEXT(table1[[#This Row],[Tm]],"m")</f>
        <v>5</v>
      </c>
      <c r="AD298" s="24">
        <f ca="1">IF(TODAY()=table1[[#This Row],[Tm]],1,0)</f>
        <v>0</v>
      </c>
      <c r="AE298" s="5"/>
    </row>
    <row r="299" spans="16:31" x14ac:dyDescent="0.2">
      <c r="P299" t="str">
        <f t="shared" ca="1" si="39"/>
        <v>104207</v>
      </c>
      <c r="Q299">
        <f t="shared" ca="1" si="44"/>
        <v>27</v>
      </c>
      <c r="R299">
        <f ca="1">IF(table1[[#This Row],[يوم هـ]]&gt;0,10,99)</f>
        <v>10</v>
      </c>
      <c r="S299" s="4">
        <f t="shared" ca="1" si="40"/>
        <v>44709</v>
      </c>
      <c r="T299" s="4" t="str">
        <f ca="1">TEXT(table1[[#This Row],[Tm]],"mmmm")</f>
        <v>مايو</v>
      </c>
      <c r="U299" s="4" t="str">
        <f ca="1">IF(TEXT(table1[[#This Row],[Tm]],"d")="1",TEXT(table1[[#This Row],[Tm]],"d -mmmm"),TEXT(table1[[#This Row],[Tm]],"d"))</f>
        <v>28</v>
      </c>
      <c r="V299" t="str">
        <f t="shared" ca="1" si="37"/>
        <v>السبت</v>
      </c>
      <c r="W299">
        <f t="shared" ca="1" si="41"/>
        <v>7</v>
      </c>
      <c r="X299">
        <f t="shared" ca="1" si="42"/>
        <v>22</v>
      </c>
      <c r="Y299">
        <f ca="1">IF(table1[[#This Row],[اليوم]]="الأحد",Y298+1,Y298)</f>
        <v>42</v>
      </c>
      <c r="Z299" s="5" t="str">
        <f t="shared" ca="1" si="43"/>
        <v>27/10/1443</v>
      </c>
      <c r="AA299" s="24">
        <f t="shared" ca="1" si="38"/>
        <v>2</v>
      </c>
      <c r="AB299" s="24" t="str">
        <f ca="1">CONCATENATE(TEXT(table1[[#This Row],[شهر هـ]],"00"),(TEXT(table1[[#This Row],[يوم هـ]],"00")))</f>
        <v>1027</v>
      </c>
      <c r="AC299" s="24" t="str">
        <f ca="1">TEXT(table1[[#This Row],[Tm]],"m")</f>
        <v>5</v>
      </c>
      <c r="AD299" s="24">
        <f ca="1">IF(TODAY()=table1[[#This Row],[Tm]],1,0)</f>
        <v>0</v>
      </c>
      <c r="AE299" s="5"/>
    </row>
    <row r="300" spans="16:31" x14ac:dyDescent="0.2">
      <c r="P300" t="str">
        <f t="shared" ca="1" si="39"/>
        <v>104301</v>
      </c>
      <c r="Q300">
        <f t="shared" ca="1" si="44"/>
        <v>28</v>
      </c>
      <c r="R300">
        <f ca="1">IF(table1[[#This Row],[يوم هـ]]&gt;0,10,99)</f>
        <v>10</v>
      </c>
      <c r="S300" s="4">
        <f t="shared" ca="1" si="40"/>
        <v>44710</v>
      </c>
      <c r="T300" s="4" t="str">
        <f ca="1">TEXT(table1[[#This Row],[Tm]],"mmmm")</f>
        <v>مايو</v>
      </c>
      <c r="U300" s="4" t="str">
        <f ca="1">IF(TEXT(table1[[#This Row],[Tm]],"d")="1",TEXT(table1[[#This Row],[Tm]],"d -mmmm"),TEXT(table1[[#This Row],[Tm]],"d"))</f>
        <v>29</v>
      </c>
      <c r="V300" t="str">
        <f t="shared" ca="1" si="37"/>
        <v>الأحد</v>
      </c>
      <c r="W300">
        <f t="shared" ca="1" si="41"/>
        <v>1</v>
      </c>
      <c r="X300">
        <f t="shared" ca="1" si="42"/>
        <v>23</v>
      </c>
      <c r="Y300">
        <f ca="1">IF(table1[[#This Row],[اليوم]]="الأحد",Y299+1,Y299)</f>
        <v>43</v>
      </c>
      <c r="Z300" s="5" t="str">
        <f t="shared" ca="1" si="43"/>
        <v>28/10/1443</v>
      </c>
      <c r="AA300" s="24">
        <f t="shared" ca="1" si="38"/>
        <v>2</v>
      </c>
      <c r="AB300" s="24" t="str">
        <f ca="1">CONCATENATE(TEXT(table1[[#This Row],[شهر هـ]],"00"),(TEXT(table1[[#This Row],[يوم هـ]],"00")))</f>
        <v>1028</v>
      </c>
      <c r="AC300" s="24" t="str">
        <f ca="1">TEXT(table1[[#This Row],[Tm]],"m")</f>
        <v>5</v>
      </c>
      <c r="AD300" s="24">
        <f ca="1">IF(TODAY()=table1[[#This Row],[Tm]],1,0)</f>
        <v>0</v>
      </c>
      <c r="AE300" s="5"/>
    </row>
    <row r="301" spans="16:31" x14ac:dyDescent="0.2">
      <c r="P301" t="str">
        <f t="shared" ca="1" si="39"/>
        <v>104302</v>
      </c>
      <c r="Q301">
        <f t="shared" ca="1" si="44"/>
        <v>29</v>
      </c>
      <c r="R301">
        <f ca="1">IF(table1[[#This Row],[يوم هـ]]&gt;0,10,99)</f>
        <v>10</v>
      </c>
      <c r="S301" s="4">
        <f t="shared" ca="1" si="40"/>
        <v>44711</v>
      </c>
      <c r="T301" s="4" t="str">
        <f ca="1">TEXT(table1[[#This Row],[Tm]],"mmmm")</f>
        <v>مايو</v>
      </c>
      <c r="U301" s="4" t="str">
        <f ca="1">IF(TEXT(table1[[#This Row],[Tm]],"d")="1",TEXT(table1[[#This Row],[Tm]],"d -mmmm"),TEXT(table1[[#This Row],[Tm]],"d"))</f>
        <v>30</v>
      </c>
      <c r="V301" t="str">
        <f t="shared" ca="1" si="37"/>
        <v>الإثنين</v>
      </c>
      <c r="W301">
        <f t="shared" ca="1" si="41"/>
        <v>2</v>
      </c>
      <c r="X301">
        <f t="shared" ca="1" si="42"/>
        <v>23</v>
      </c>
      <c r="Y301">
        <f ca="1">IF(table1[[#This Row],[اليوم]]="الأحد",Y300+1,Y300)</f>
        <v>43</v>
      </c>
      <c r="Z301" s="5" t="str">
        <f t="shared" ca="1" si="43"/>
        <v>29/10/1443</v>
      </c>
      <c r="AA301" s="24">
        <f t="shared" ca="1" si="38"/>
        <v>2</v>
      </c>
      <c r="AB301" s="24" t="str">
        <f ca="1">CONCATENATE(TEXT(table1[[#This Row],[شهر هـ]],"00"),(TEXT(table1[[#This Row],[يوم هـ]],"00")))</f>
        <v>1029</v>
      </c>
      <c r="AC301" s="24" t="str">
        <f ca="1">TEXT(table1[[#This Row],[Tm]],"m")</f>
        <v>5</v>
      </c>
      <c r="AD301" s="24">
        <f ca="1">IF(TODAY()=table1[[#This Row],[Tm]],1,0)</f>
        <v>0</v>
      </c>
      <c r="AE301" s="5"/>
    </row>
    <row r="302" spans="16:31" x14ac:dyDescent="0.2">
      <c r="P302" t="str">
        <f t="shared" ca="1" si="39"/>
        <v>114303</v>
      </c>
      <c r="Q302">
        <f ca="1">OFFSET(N2,MATCH($A$2,$B$2:$B$184,0)-1,0,1,1)</f>
        <v>1</v>
      </c>
      <c r="R302">
        <f ca="1">IF(table1[[#This Row],[يوم هـ]]&gt;0,11,99)</f>
        <v>11</v>
      </c>
      <c r="S302" s="4">
        <f t="shared" ca="1" si="40"/>
        <v>44712</v>
      </c>
      <c r="T302" s="4" t="str">
        <f ca="1">TEXT(table1[[#This Row],[Tm]],"mmmm")</f>
        <v>مايو</v>
      </c>
      <c r="U302" s="4" t="str">
        <f ca="1">IF(TEXT(table1[[#This Row],[Tm]],"d")="1",TEXT(table1[[#This Row],[Tm]],"d -mmmm"),TEXT(table1[[#This Row],[Tm]],"d"))</f>
        <v>31</v>
      </c>
      <c r="V302" t="str">
        <f t="shared" ca="1" si="37"/>
        <v>الثلاثاء</v>
      </c>
      <c r="W302">
        <f t="shared" ca="1" si="41"/>
        <v>3</v>
      </c>
      <c r="X302">
        <f t="shared" ca="1" si="42"/>
        <v>23</v>
      </c>
      <c r="Y302">
        <f ca="1">IF(table1[[#This Row],[اليوم]]="الأحد",Y301+1,Y301)</f>
        <v>43</v>
      </c>
      <c r="Z302" s="5" t="str">
        <f t="shared" ca="1" si="43"/>
        <v>1/11/1443</v>
      </c>
      <c r="AA302" s="24">
        <f t="shared" ca="1" si="38"/>
        <v>2</v>
      </c>
      <c r="AB302" s="24" t="str">
        <f ca="1">CONCATENATE(TEXT(table1[[#This Row],[شهر هـ]],"00"),(TEXT(table1[[#This Row],[يوم هـ]],"00")))</f>
        <v>1101</v>
      </c>
      <c r="AC302" s="24" t="str">
        <f ca="1">TEXT(table1[[#This Row],[Tm]],"m")</f>
        <v>5</v>
      </c>
      <c r="AD302" s="24">
        <f ca="1">IF(TODAY()=table1[[#This Row],[Tm]],1,0)</f>
        <v>0</v>
      </c>
      <c r="AE302" s="5"/>
    </row>
    <row r="303" spans="16:31" x14ac:dyDescent="0.2">
      <c r="P303" t="str">
        <f t="shared" ca="1" si="39"/>
        <v>114304</v>
      </c>
      <c r="Q303">
        <f ca="1">Q302+1</f>
        <v>2</v>
      </c>
      <c r="R303">
        <f ca="1">IF(table1[[#This Row],[يوم هـ]]&gt;0,11,99)</f>
        <v>11</v>
      </c>
      <c r="S303" s="4">
        <f t="shared" ca="1" si="40"/>
        <v>44713</v>
      </c>
      <c r="T303" s="4" t="str">
        <f ca="1">TEXT(table1[[#This Row],[Tm]],"mmmm")</f>
        <v>يونيو</v>
      </c>
      <c r="U303" s="4" t="str">
        <f ca="1">IF(TEXT(table1[[#This Row],[Tm]],"d")="1",TEXT(table1[[#This Row],[Tm]],"d -mmmm"),TEXT(table1[[#This Row],[Tm]],"d"))</f>
        <v>1 -يونيو</v>
      </c>
      <c r="V303" t="str">
        <f t="shared" ca="1" si="37"/>
        <v>الأربعاء</v>
      </c>
      <c r="W303">
        <f t="shared" ca="1" si="41"/>
        <v>4</v>
      </c>
      <c r="X303">
        <f t="shared" ca="1" si="42"/>
        <v>23</v>
      </c>
      <c r="Y303">
        <f ca="1">IF(table1[[#This Row],[اليوم]]="الأحد",Y302+1,Y302)</f>
        <v>43</v>
      </c>
      <c r="Z303" s="5" t="str">
        <f t="shared" ca="1" si="43"/>
        <v>2/11/1443</v>
      </c>
      <c r="AA303" s="24">
        <f t="shared" ca="1" si="38"/>
        <v>2</v>
      </c>
      <c r="AB303" s="24" t="str">
        <f ca="1">CONCATENATE(TEXT(table1[[#This Row],[شهر هـ]],"00"),(TEXT(table1[[#This Row],[يوم هـ]],"00")))</f>
        <v>1102</v>
      </c>
      <c r="AC303" s="24" t="str">
        <f ca="1">TEXT(table1[[#This Row],[Tm]],"m")</f>
        <v>6</v>
      </c>
      <c r="AD303" s="24">
        <f ca="1">IF(TODAY()=table1[[#This Row],[Tm]],1,0)</f>
        <v>0</v>
      </c>
      <c r="AE303" s="5"/>
    </row>
    <row r="304" spans="16:31" x14ac:dyDescent="0.2">
      <c r="P304" t="str">
        <f t="shared" ca="1" si="39"/>
        <v>114305</v>
      </c>
      <c r="Q304">
        <f t="shared" ref="Q304:Q331" ca="1" si="45">Q303+1</f>
        <v>3</v>
      </c>
      <c r="R304">
        <f ca="1">IF(table1[[#This Row],[يوم هـ]]&gt;0,11,99)</f>
        <v>11</v>
      </c>
      <c r="S304" s="4">
        <f t="shared" ca="1" si="40"/>
        <v>44714</v>
      </c>
      <c r="T304" s="4" t="str">
        <f ca="1">TEXT(table1[[#This Row],[Tm]],"mmmm")</f>
        <v>يونيو</v>
      </c>
      <c r="U304" s="4" t="str">
        <f ca="1">IF(TEXT(table1[[#This Row],[Tm]],"d")="1",TEXT(table1[[#This Row],[Tm]],"d -mmmm"),TEXT(table1[[#This Row],[Tm]],"d"))</f>
        <v>2</v>
      </c>
      <c r="V304" t="str">
        <f t="shared" ca="1" si="37"/>
        <v>الخميس</v>
      </c>
      <c r="W304">
        <f t="shared" ca="1" si="41"/>
        <v>5</v>
      </c>
      <c r="X304">
        <f t="shared" ca="1" si="42"/>
        <v>23</v>
      </c>
      <c r="Y304">
        <f ca="1">IF(table1[[#This Row],[اليوم]]="الأحد",Y303+1,Y303)</f>
        <v>43</v>
      </c>
      <c r="Z304" s="5" t="str">
        <f t="shared" ca="1" si="43"/>
        <v>3/11/1443</v>
      </c>
      <c r="AA304" s="24">
        <f t="shared" ca="1" si="38"/>
        <v>2</v>
      </c>
      <c r="AB304" s="24" t="str">
        <f ca="1">CONCATENATE(TEXT(table1[[#This Row],[شهر هـ]],"00"),(TEXT(table1[[#This Row],[يوم هـ]],"00")))</f>
        <v>1103</v>
      </c>
      <c r="AC304" s="24" t="str">
        <f ca="1">TEXT(table1[[#This Row],[Tm]],"m")</f>
        <v>6</v>
      </c>
      <c r="AD304" s="24">
        <f ca="1">IF(TODAY()=table1[[#This Row],[Tm]],1,0)</f>
        <v>0</v>
      </c>
      <c r="AE304" s="5"/>
    </row>
    <row r="305" spans="16:31" x14ac:dyDescent="0.2">
      <c r="P305" t="str">
        <f t="shared" ca="1" si="39"/>
        <v>114306</v>
      </c>
      <c r="Q305">
        <f t="shared" ca="1" si="45"/>
        <v>4</v>
      </c>
      <c r="R305">
        <f ca="1">IF(table1[[#This Row],[يوم هـ]]&gt;0,11,99)</f>
        <v>11</v>
      </c>
      <c r="S305" s="4">
        <f t="shared" ca="1" si="40"/>
        <v>44715</v>
      </c>
      <c r="T305" s="4" t="str">
        <f ca="1">TEXT(table1[[#This Row],[Tm]],"mmmm")</f>
        <v>يونيو</v>
      </c>
      <c r="U305" s="4" t="str">
        <f ca="1">IF(TEXT(table1[[#This Row],[Tm]],"d")="1",TEXT(table1[[#This Row],[Tm]],"d -mmmm"),TEXT(table1[[#This Row],[Tm]],"d"))</f>
        <v>3</v>
      </c>
      <c r="V305" t="str">
        <f t="shared" ca="1" si="37"/>
        <v>الجمعة</v>
      </c>
      <c r="W305">
        <f t="shared" ca="1" si="41"/>
        <v>6</v>
      </c>
      <c r="X305">
        <f t="shared" ca="1" si="42"/>
        <v>23</v>
      </c>
      <c r="Y305">
        <f ca="1">IF(table1[[#This Row],[اليوم]]="الأحد",Y304+1,Y304)</f>
        <v>43</v>
      </c>
      <c r="Z305" s="5" t="str">
        <f t="shared" ca="1" si="43"/>
        <v>4/11/1443</v>
      </c>
      <c r="AA305" s="24">
        <f t="shared" ca="1" si="38"/>
        <v>2</v>
      </c>
      <c r="AB305" s="24" t="str">
        <f ca="1">CONCATENATE(TEXT(table1[[#This Row],[شهر هـ]],"00"),(TEXT(table1[[#This Row],[يوم هـ]],"00")))</f>
        <v>1104</v>
      </c>
      <c r="AC305" s="24" t="str">
        <f ca="1">TEXT(table1[[#This Row],[Tm]],"m")</f>
        <v>6</v>
      </c>
      <c r="AD305" s="24">
        <f ca="1">IF(TODAY()=table1[[#This Row],[Tm]],1,0)</f>
        <v>0</v>
      </c>
      <c r="AE305" s="5"/>
    </row>
    <row r="306" spans="16:31" x14ac:dyDescent="0.2">
      <c r="P306" t="str">
        <f t="shared" ca="1" si="39"/>
        <v>114307</v>
      </c>
      <c r="Q306">
        <f t="shared" ca="1" si="45"/>
        <v>5</v>
      </c>
      <c r="R306">
        <f ca="1">IF(table1[[#This Row],[يوم هـ]]&gt;0,11,99)</f>
        <v>11</v>
      </c>
      <c r="S306" s="4">
        <f t="shared" ca="1" si="40"/>
        <v>44716</v>
      </c>
      <c r="T306" s="4" t="str">
        <f ca="1">TEXT(table1[[#This Row],[Tm]],"mmmm")</f>
        <v>يونيو</v>
      </c>
      <c r="U306" s="4" t="str">
        <f ca="1">IF(TEXT(table1[[#This Row],[Tm]],"d")="1",TEXT(table1[[#This Row],[Tm]],"d -mmmm"),TEXT(table1[[#This Row],[Tm]],"d"))</f>
        <v>4</v>
      </c>
      <c r="V306" t="str">
        <f t="shared" ca="1" si="37"/>
        <v>السبت</v>
      </c>
      <c r="W306">
        <f t="shared" ca="1" si="41"/>
        <v>7</v>
      </c>
      <c r="X306">
        <f t="shared" ca="1" si="42"/>
        <v>23</v>
      </c>
      <c r="Y306">
        <f ca="1">IF(table1[[#This Row],[اليوم]]="الأحد",Y305+1,Y305)</f>
        <v>43</v>
      </c>
      <c r="Z306" s="5" t="str">
        <f t="shared" ca="1" si="43"/>
        <v>5/11/1443</v>
      </c>
      <c r="AA306" s="24">
        <f t="shared" ca="1" si="38"/>
        <v>2</v>
      </c>
      <c r="AB306" s="24" t="str">
        <f ca="1">CONCATENATE(TEXT(table1[[#This Row],[شهر هـ]],"00"),(TEXT(table1[[#This Row],[يوم هـ]],"00")))</f>
        <v>1105</v>
      </c>
      <c r="AC306" s="24" t="str">
        <f ca="1">TEXT(table1[[#This Row],[Tm]],"m")</f>
        <v>6</v>
      </c>
      <c r="AD306" s="24">
        <f ca="1">IF(TODAY()=table1[[#This Row],[Tm]],1,0)</f>
        <v>0</v>
      </c>
      <c r="AE306" s="5"/>
    </row>
    <row r="307" spans="16:31" x14ac:dyDescent="0.2">
      <c r="P307" t="str">
        <f t="shared" ca="1" si="39"/>
        <v>114401</v>
      </c>
      <c r="Q307">
        <f t="shared" ca="1" si="45"/>
        <v>6</v>
      </c>
      <c r="R307">
        <f ca="1">IF(table1[[#This Row],[يوم هـ]]&gt;0,11,99)</f>
        <v>11</v>
      </c>
      <c r="S307" s="4">
        <f t="shared" ca="1" si="40"/>
        <v>44717</v>
      </c>
      <c r="T307" s="4" t="str">
        <f ca="1">TEXT(table1[[#This Row],[Tm]],"mmmm")</f>
        <v>يونيو</v>
      </c>
      <c r="U307" s="4" t="str">
        <f ca="1">IF(TEXT(table1[[#This Row],[Tm]],"d")="1",TEXT(table1[[#This Row],[Tm]],"d -mmmm"),TEXT(table1[[#This Row],[Tm]],"d"))</f>
        <v>5</v>
      </c>
      <c r="V307" t="str">
        <f t="shared" ca="1" si="37"/>
        <v>الأحد</v>
      </c>
      <c r="W307">
        <f t="shared" ca="1" si="41"/>
        <v>1</v>
      </c>
      <c r="X307">
        <f t="shared" ca="1" si="42"/>
        <v>24</v>
      </c>
      <c r="Y307">
        <f ca="1">IF(table1[[#This Row],[اليوم]]="الأحد",Y306+1,Y306)</f>
        <v>44</v>
      </c>
      <c r="Z307" s="5" t="str">
        <f t="shared" ca="1" si="43"/>
        <v>6/11/1443</v>
      </c>
      <c r="AA307" s="24">
        <f t="shared" ca="1" si="38"/>
        <v>2</v>
      </c>
      <c r="AB307" s="24" t="str">
        <f ca="1">CONCATENATE(TEXT(table1[[#This Row],[شهر هـ]],"00"),(TEXT(table1[[#This Row],[يوم هـ]],"00")))</f>
        <v>1106</v>
      </c>
      <c r="AC307" s="24" t="str">
        <f ca="1">TEXT(table1[[#This Row],[Tm]],"m")</f>
        <v>6</v>
      </c>
      <c r="AD307" s="24">
        <f ca="1">IF(TODAY()=table1[[#This Row],[Tm]],1,0)</f>
        <v>0</v>
      </c>
      <c r="AE307" s="5"/>
    </row>
    <row r="308" spans="16:31" x14ac:dyDescent="0.2">
      <c r="P308" t="str">
        <f t="shared" ca="1" si="39"/>
        <v>114402</v>
      </c>
      <c r="Q308">
        <f t="shared" ca="1" si="45"/>
        <v>7</v>
      </c>
      <c r="R308">
        <f ca="1">IF(table1[[#This Row],[يوم هـ]]&gt;0,11,99)</f>
        <v>11</v>
      </c>
      <c r="S308" s="4">
        <f t="shared" ca="1" si="40"/>
        <v>44718</v>
      </c>
      <c r="T308" s="4" t="str">
        <f ca="1">TEXT(table1[[#This Row],[Tm]],"mmmm")</f>
        <v>يونيو</v>
      </c>
      <c r="U308" s="4" t="str">
        <f ca="1">IF(TEXT(table1[[#This Row],[Tm]],"d")="1",TEXT(table1[[#This Row],[Tm]],"d -mmmm"),TEXT(table1[[#This Row],[Tm]],"d"))</f>
        <v>6</v>
      </c>
      <c r="V308" t="str">
        <f t="shared" ca="1" si="37"/>
        <v>الإثنين</v>
      </c>
      <c r="W308">
        <f t="shared" ca="1" si="41"/>
        <v>2</v>
      </c>
      <c r="X308">
        <f t="shared" ca="1" si="42"/>
        <v>24</v>
      </c>
      <c r="Y308">
        <f ca="1">IF(table1[[#This Row],[اليوم]]="الأحد",Y307+1,Y307)</f>
        <v>44</v>
      </c>
      <c r="Z308" s="5" t="str">
        <f t="shared" ca="1" si="43"/>
        <v>7/11/1443</v>
      </c>
      <c r="AA308" s="24">
        <f t="shared" ca="1" si="38"/>
        <v>2</v>
      </c>
      <c r="AB308" s="24" t="str">
        <f ca="1">CONCATENATE(TEXT(table1[[#This Row],[شهر هـ]],"00"),(TEXT(table1[[#This Row],[يوم هـ]],"00")))</f>
        <v>1107</v>
      </c>
      <c r="AC308" s="24" t="str">
        <f ca="1">TEXT(table1[[#This Row],[Tm]],"m")</f>
        <v>6</v>
      </c>
      <c r="AD308" s="24">
        <f ca="1">IF(TODAY()=table1[[#This Row],[Tm]],1,0)</f>
        <v>0</v>
      </c>
      <c r="AE308" s="5"/>
    </row>
    <row r="309" spans="16:31" x14ac:dyDescent="0.2">
      <c r="P309" t="str">
        <f t="shared" ca="1" si="39"/>
        <v>114403</v>
      </c>
      <c r="Q309">
        <f t="shared" ca="1" si="45"/>
        <v>8</v>
      </c>
      <c r="R309">
        <f ca="1">IF(table1[[#This Row],[يوم هـ]]&gt;0,11,99)</f>
        <v>11</v>
      </c>
      <c r="S309" s="4">
        <f t="shared" ca="1" si="40"/>
        <v>44719</v>
      </c>
      <c r="T309" s="4" t="str">
        <f ca="1">TEXT(table1[[#This Row],[Tm]],"mmmm")</f>
        <v>يونيو</v>
      </c>
      <c r="U309" s="4" t="str">
        <f ca="1">IF(TEXT(table1[[#This Row],[Tm]],"d")="1",TEXT(table1[[#This Row],[Tm]],"d -mmmm"),TEXT(table1[[#This Row],[Tm]],"d"))</f>
        <v>7</v>
      </c>
      <c r="V309" t="str">
        <f t="shared" ca="1" si="37"/>
        <v>الثلاثاء</v>
      </c>
      <c r="W309">
        <f t="shared" ca="1" si="41"/>
        <v>3</v>
      </c>
      <c r="X309">
        <f t="shared" ca="1" si="42"/>
        <v>24</v>
      </c>
      <c r="Y309">
        <f ca="1">IF(table1[[#This Row],[اليوم]]="الأحد",Y308+1,Y308)</f>
        <v>44</v>
      </c>
      <c r="Z309" s="5" t="str">
        <f t="shared" ca="1" si="43"/>
        <v>8/11/1443</v>
      </c>
      <c r="AA309" s="24">
        <f t="shared" ca="1" si="38"/>
        <v>3</v>
      </c>
      <c r="AB309" s="24" t="str">
        <f ca="1">CONCATENATE(TEXT(table1[[#This Row],[شهر هـ]],"00"),(TEXT(table1[[#This Row],[يوم هـ]],"00")))</f>
        <v>1108</v>
      </c>
      <c r="AC309" s="24" t="str">
        <f ca="1">TEXT(table1[[#This Row],[Tm]],"m")</f>
        <v>6</v>
      </c>
      <c r="AD309" s="24">
        <f ca="1">IF(TODAY()=table1[[#This Row],[Tm]],1,0)</f>
        <v>0</v>
      </c>
      <c r="AE309" s="5"/>
    </row>
    <row r="310" spans="16:31" x14ac:dyDescent="0.2">
      <c r="P310" t="str">
        <f t="shared" ca="1" si="39"/>
        <v>114404</v>
      </c>
      <c r="Q310">
        <f t="shared" ca="1" si="45"/>
        <v>9</v>
      </c>
      <c r="R310">
        <f ca="1">IF(table1[[#This Row],[يوم هـ]]&gt;0,11,99)</f>
        <v>11</v>
      </c>
      <c r="S310" s="4">
        <f t="shared" ca="1" si="40"/>
        <v>44720</v>
      </c>
      <c r="T310" s="4" t="str">
        <f ca="1">TEXT(table1[[#This Row],[Tm]],"mmmm")</f>
        <v>يونيو</v>
      </c>
      <c r="U310" s="4" t="str">
        <f ca="1">IF(TEXT(table1[[#This Row],[Tm]],"d")="1",TEXT(table1[[#This Row],[Tm]],"d -mmmm"),TEXT(table1[[#This Row],[Tm]],"d"))</f>
        <v>8</v>
      </c>
      <c r="V310" t="str">
        <f t="shared" ca="1" si="37"/>
        <v>الأربعاء</v>
      </c>
      <c r="W310">
        <f t="shared" ca="1" si="41"/>
        <v>4</v>
      </c>
      <c r="X310">
        <f t="shared" ca="1" si="42"/>
        <v>24</v>
      </c>
      <c r="Y310">
        <f ca="1">IF(table1[[#This Row],[اليوم]]="الأحد",Y309+1,Y309)</f>
        <v>44</v>
      </c>
      <c r="Z310" s="5" t="str">
        <f t="shared" ca="1" si="43"/>
        <v>9/11/1443</v>
      </c>
      <c r="AA310" s="24">
        <f t="shared" ca="1" si="38"/>
        <v>3</v>
      </c>
      <c r="AB310" s="24" t="str">
        <f ca="1">CONCATENATE(TEXT(table1[[#This Row],[شهر هـ]],"00"),(TEXT(table1[[#This Row],[يوم هـ]],"00")))</f>
        <v>1109</v>
      </c>
      <c r="AC310" s="24" t="str">
        <f ca="1">TEXT(table1[[#This Row],[Tm]],"m")</f>
        <v>6</v>
      </c>
      <c r="AD310" s="24">
        <f ca="1">IF(TODAY()=table1[[#This Row],[Tm]],1,0)</f>
        <v>0</v>
      </c>
      <c r="AE310" s="5"/>
    </row>
    <row r="311" spans="16:31" x14ac:dyDescent="0.2">
      <c r="P311" t="str">
        <f t="shared" ca="1" si="39"/>
        <v>114405</v>
      </c>
      <c r="Q311">
        <f t="shared" ca="1" si="45"/>
        <v>10</v>
      </c>
      <c r="R311">
        <f ca="1">IF(table1[[#This Row],[يوم هـ]]&gt;0,11,99)</f>
        <v>11</v>
      </c>
      <c r="S311" s="4">
        <f t="shared" ca="1" si="40"/>
        <v>44721</v>
      </c>
      <c r="T311" s="4" t="str">
        <f ca="1">TEXT(table1[[#This Row],[Tm]],"mmmm")</f>
        <v>يونيو</v>
      </c>
      <c r="U311" s="4" t="str">
        <f ca="1">IF(TEXT(table1[[#This Row],[Tm]],"d")="1",TEXT(table1[[#This Row],[Tm]],"d -mmmm"),TEXT(table1[[#This Row],[Tm]],"d"))</f>
        <v>9</v>
      </c>
      <c r="V311" t="str">
        <f t="shared" ca="1" si="37"/>
        <v>الخميس</v>
      </c>
      <c r="W311">
        <f t="shared" ca="1" si="41"/>
        <v>5</v>
      </c>
      <c r="X311">
        <f t="shared" ca="1" si="42"/>
        <v>24</v>
      </c>
      <c r="Y311">
        <f ca="1">IF(table1[[#This Row],[اليوم]]="الأحد",Y310+1,Y310)</f>
        <v>44</v>
      </c>
      <c r="Z311" s="5" t="str">
        <f t="shared" ca="1" si="43"/>
        <v>10/11/1443</v>
      </c>
      <c r="AA311" s="24">
        <f t="shared" ca="1" si="38"/>
        <v>3</v>
      </c>
      <c r="AB311" s="24" t="str">
        <f ca="1">CONCATENATE(TEXT(table1[[#This Row],[شهر هـ]],"00"),(TEXT(table1[[#This Row],[يوم هـ]],"00")))</f>
        <v>1110</v>
      </c>
      <c r="AC311" s="24" t="str">
        <f ca="1">TEXT(table1[[#This Row],[Tm]],"m")</f>
        <v>6</v>
      </c>
      <c r="AD311" s="24">
        <f ca="1">IF(TODAY()=table1[[#This Row],[Tm]],1,0)</f>
        <v>0</v>
      </c>
      <c r="AE311" s="5"/>
    </row>
    <row r="312" spans="16:31" x14ac:dyDescent="0.2">
      <c r="P312" t="str">
        <f t="shared" ca="1" si="39"/>
        <v>114406</v>
      </c>
      <c r="Q312">
        <f t="shared" ca="1" si="45"/>
        <v>11</v>
      </c>
      <c r="R312">
        <f ca="1">IF(table1[[#This Row],[يوم هـ]]&gt;0,11,99)</f>
        <v>11</v>
      </c>
      <c r="S312" s="4">
        <f t="shared" ca="1" si="40"/>
        <v>44722</v>
      </c>
      <c r="T312" s="4" t="str">
        <f ca="1">TEXT(table1[[#This Row],[Tm]],"mmmm")</f>
        <v>يونيو</v>
      </c>
      <c r="U312" s="4" t="str">
        <f ca="1">IF(TEXT(table1[[#This Row],[Tm]],"d")="1",TEXT(table1[[#This Row],[Tm]],"d -mmmm"),TEXT(table1[[#This Row],[Tm]],"d"))</f>
        <v>10</v>
      </c>
      <c r="V312" t="str">
        <f t="shared" ca="1" si="37"/>
        <v>الجمعة</v>
      </c>
      <c r="W312">
        <f t="shared" ca="1" si="41"/>
        <v>6</v>
      </c>
      <c r="X312">
        <f t="shared" ca="1" si="42"/>
        <v>24</v>
      </c>
      <c r="Y312">
        <f ca="1">IF(table1[[#This Row],[اليوم]]="الأحد",Y311+1,Y311)</f>
        <v>44</v>
      </c>
      <c r="Z312" s="5" t="str">
        <f t="shared" ca="1" si="43"/>
        <v>11/11/1443</v>
      </c>
      <c r="AA312" s="24">
        <f t="shared" ca="1" si="38"/>
        <v>3</v>
      </c>
      <c r="AB312" s="24" t="str">
        <f ca="1">CONCATENATE(TEXT(table1[[#This Row],[شهر هـ]],"00"),(TEXT(table1[[#This Row],[يوم هـ]],"00")))</f>
        <v>1111</v>
      </c>
      <c r="AC312" s="24" t="str">
        <f ca="1">TEXT(table1[[#This Row],[Tm]],"m")</f>
        <v>6</v>
      </c>
      <c r="AD312" s="24">
        <f ca="1">IF(TODAY()=table1[[#This Row],[Tm]],1,0)</f>
        <v>0</v>
      </c>
      <c r="AE312" s="5"/>
    </row>
    <row r="313" spans="16:31" x14ac:dyDescent="0.2">
      <c r="P313" t="str">
        <f t="shared" ca="1" si="39"/>
        <v>114407</v>
      </c>
      <c r="Q313">
        <f t="shared" ca="1" si="45"/>
        <v>12</v>
      </c>
      <c r="R313">
        <f ca="1">IF(table1[[#This Row],[يوم هـ]]&gt;0,11,99)</f>
        <v>11</v>
      </c>
      <c r="S313" s="4">
        <f t="shared" ca="1" si="40"/>
        <v>44723</v>
      </c>
      <c r="T313" s="4" t="str">
        <f ca="1">TEXT(table1[[#This Row],[Tm]],"mmmm")</f>
        <v>يونيو</v>
      </c>
      <c r="U313" s="4" t="str">
        <f ca="1">IF(TEXT(table1[[#This Row],[Tm]],"d")="1",TEXT(table1[[#This Row],[Tm]],"d -mmmm"),TEXT(table1[[#This Row],[Tm]],"d"))</f>
        <v>11</v>
      </c>
      <c r="V313" t="str">
        <f t="shared" ca="1" si="37"/>
        <v>السبت</v>
      </c>
      <c r="W313">
        <f t="shared" ca="1" si="41"/>
        <v>7</v>
      </c>
      <c r="X313">
        <f t="shared" ca="1" si="42"/>
        <v>24</v>
      </c>
      <c r="Y313">
        <f ca="1">IF(table1[[#This Row],[اليوم]]="الأحد",Y312+1,Y312)</f>
        <v>44</v>
      </c>
      <c r="Z313" s="5" t="str">
        <f t="shared" ca="1" si="43"/>
        <v>12/11/1443</v>
      </c>
      <c r="AA313" s="24">
        <f t="shared" ca="1" si="38"/>
        <v>3</v>
      </c>
      <c r="AB313" s="24" t="str">
        <f ca="1">CONCATENATE(TEXT(table1[[#This Row],[شهر هـ]],"00"),(TEXT(table1[[#This Row],[يوم هـ]],"00")))</f>
        <v>1112</v>
      </c>
      <c r="AC313" s="24" t="str">
        <f ca="1">TEXT(table1[[#This Row],[Tm]],"m")</f>
        <v>6</v>
      </c>
      <c r="AD313" s="24">
        <f ca="1">IF(TODAY()=table1[[#This Row],[Tm]],1,0)</f>
        <v>0</v>
      </c>
      <c r="AE313" s="5"/>
    </row>
    <row r="314" spans="16:31" x14ac:dyDescent="0.2">
      <c r="P314" t="str">
        <f t="shared" ca="1" si="39"/>
        <v>114501</v>
      </c>
      <c r="Q314">
        <f t="shared" ca="1" si="45"/>
        <v>13</v>
      </c>
      <c r="R314">
        <f ca="1">IF(table1[[#This Row],[يوم هـ]]&gt;0,11,99)</f>
        <v>11</v>
      </c>
      <c r="S314" s="4">
        <f t="shared" ca="1" si="40"/>
        <v>44724</v>
      </c>
      <c r="T314" s="4" t="str">
        <f ca="1">TEXT(table1[[#This Row],[Tm]],"mmmm")</f>
        <v>يونيو</v>
      </c>
      <c r="U314" s="4" t="str">
        <f ca="1">IF(TEXT(table1[[#This Row],[Tm]],"d")="1",TEXT(table1[[#This Row],[Tm]],"d -mmmm"),TEXT(table1[[#This Row],[Tm]],"d"))</f>
        <v>12</v>
      </c>
      <c r="V314" t="str">
        <f t="shared" ca="1" si="37"/>
        <v>الأحد</v>
      </c>
      <c r="W314">
        <f t="shared" ca="1" si="41"/>
        <v>1</v>
      </c>
      <c r="X314">
        <f t="shared" ca="1" si="42"/>
        <v>25</v>
      </c>
      <c r="Y314">
        <f ca="1">IF(table1[[#This Row],[اليوم]]="الأحد",Y313+1,Y313)</f>
        <v>45</v>
      </c>
      <c r="Z314" s="5" t="str">
        <f t="shared" ca="1" si="43"/>
        <v>13/11/1443</v>
      </c>
      <c r="AA314" s="24">
        <f t="shared" ca="1" si="38"/>
        <v>3</v>
      </c>
      <c r="AB314" s="24" t="str">
        <f ca="1">CONCATENATE(TEXT(table1[[#This Row],[شهر هـ]],"00"),(TEXT(table1[[#This Row],[يوم هـ]],"00")))</f>
        <v>1113</v>
      </c>
      <c r="AC314" s="24" t="str">
        <f ca="1">TEXT(table1[[#This Row],[Tm]],"m")</f>
        <v>6</v>
      </c>
      <c r="AD314" s="24">
        <f ca="1">IF(TODAY()=table1[[#This Row],[Tm]],1,0)</f>
        <v>0</v>
      </c>
      <c r="AE314" s="5"/>
    </row>
    <row r="315" spans="16:31" x14ac:dyDescent="0.2">
      <c r="P315" t="str">
        <f t="shared" ca="1" si="39"/>
        <v>114502</v>
      </c>
      <c r="Q315">
        <f t="shared" ca="1" si="45"/>
        <v>14</v>
      </c>
      <c r="R315">
        <f ca="1">IF(table1[[#This Row],[يوم هـ]]&gt;0,11,99)</f>
        <v>11</v>
      </c>
      <c r="S315" s="4">
        <f t="shared" ca="1" si="40"/>
        <v>44725</v>
      </c>
      <c r="T315" s="4" t="str">
        <f ca="1">TEXT(table1[[#This Row],[Tm]],"mmmm")</f>
        <v>يونيو</v>
      </c>
      <c r="U315" s="4" t="str">
        <f ca="1">IF(TEXT(table1[[#This Row],[Tm]],"d")="1",TEXT(table1[[#This Row],[Tm]],"d -mmmm"),TEXT(table1[[#This Row],[Tm]],"d"))</f>
        <v>13</v>
      </c>
      <c r="V315" t="str">
        <f t="shared" ca="1" si="37"/>
        <v>الإثنين</v>
      </c>
      <c r="W315">
        <f t="shared" ca="1" si="41"/>
        <v>2</v>
      </c>
      <c r="X315">
        <f t="shared" ca="1" si="42"/>
        <v>25</v>
      </c>
      <c r="Y315">
        <f ca="1">IF(table1[[#This Row],[اليوم]]="الأحد",Y314+1,Y314)</f>
        <v>45</v>
      </c>
      <c r="Z315" s="5" t="str">
        <f t="shared" ca="1" si="43"/>
        <v>14/11/1443</v>
      </c>
      <c r="AA315" s="24">
        <f t="shared" ca="1" si="38"/>
        <v>3</v>
      </c>
      <c r="AB315" s="24" t="str">
        <f ca="1">CONCATENATE(TEXT(table1[[#This Row],[شهر هـ]],"00"),(TEXT(table1[[#This Row],[يوم هـ]],"00")))</f>
        <v>1114</v>
      </c>
      <c r="AC315" s="24" t="str">
        <f ca="1">TEXT(table1[[#This Row],[Tm]],"m")</f>
        <v>6</v>
      </c>
      <c r="AD315" s="24">
        <f ca="1">IF(TODAY()=table1[[#This Row],[Tm]],1,0)</f>
        <v>0</v>
      </c>
      <c r="AE315" s="5"/>
    </row>
    <row r="316" spans="16:31" x14ac:dyDescent="0.2">
      <c r="P316" t="str">
        <f t="shared" ca="1" si="39"/>
        <v>114503</v>
      </c>
      <c r="Q316">
        <f t="shared" ca="1" si="45"/>
        <v>15</v>
      </c>
      <c r="R316">
        <f ca="1">IF(table1[[#This Row],[يوم هـ]]&gt;0,11,99)</f>
        <v>11</v>
      </c>
      <c r="S316" s="4">
        <f t="shared" ca="1" si="40"/>
        <v>44726</v>
      </c>
      <c r="T316" s="4" t="str">
        <f ca="1">TEXT(table1[[#This Row],[Tm]],"mmmm")</f>
        <v>يونيو</v>
      </c>
      <c r="U316" s="4" t="str">
        <f ca="1">IF(TEXT(table1[[#This Row],[Tm]],"d")="1",TEXT(table1[[#This Row],[Tm]],"d -mmmm"),TEXT(table1[[#This Row],[Tm]],"d"))</f>
        <v>14</v>
      </c>
      <c r="V316" t="str">
        <f t="shared" ca="1" si="37"/>
        <v>الثلاثاء</v>
      </c>
      <c r="W316">
        <f t="shared" ca="1" si="41"/>
        <v>3</v>
      </c>
      <c r="X316">
        <f t="shared" ca="1" si="42"/>
        <v>25</v>
      </c>
      <c r="Y316">
        <f ca="1">IF(table1[[#This Row],[اليوم]]="الأحد",Y315+1,Y315)</f>
        <v>45</v>
      </c>
      <c r="Z316" s="5" t="str">
        <f t="shared" ca="1" si="43"/>
        <v>15/11/1443</v>
      </c>
      <c r="AA316" s="24">
        <f t="shared" ca="1" si="38"/>
        <v>3</v>
      </c>
      <c r="AB316" s="24" t="str">
        <f ca="1">CONCATENATE(TEXT(table1[[#This Row],[شهر هـ]],"00"),(TEXT(table1[[#This Row],[يوم هـ]],"00")))</f>
        <v>1115</v>
      </c>
      <c r="AC316" s="24" t="str">
        <f ca="1">TEXT(table1[[#This Row],[Tm]],"m")</f>
        <v>6</v>
      </c>
      <c r="AD316" s="24">
        <f ca="1">IF(TODAY()=table1[[#This Row],[Tm]],1,0)</f>
        <v>0</v>
      </c>
      <c r="AE316" s="5"/>
    </row>
    <row r="317" spans="16:31" x14ac:dyDescent="0.2">
      <c r="P317" t="str">
        <f t="shared" ca="1" si="39"/>
        <v>114504</v>
      </c>
      <c r="Q317">
        <f t="shared" ca="1" si="45"/>
        <v>16</v>
      </c>
      <c r="R317">
        <f ca="1">IF(table1[[#This Row],[يوم هـ]]&gt;0,11,99)</f>
        <v>11</v>
      </c>
      <c r="S317" s="4">
        <f t="shared" ca="1" si="40"/>
        <v>44727</v>
      </c>
      <c r="T317" s="4" t="str">
        <f ca="1">TEXT(table1[[#This Row],[Tm]],"mmmm")</f>
        <v>يونيو</v>
      </c>
      <c r="U317" s="4" t="str">
        <f ca="1">IF(TEXT(table1[[#This Row],[Tm]],"d")="1",TEXT(table1[[#This Row],[Tm]],"d -mmmm"),TEXT(table1[[#This Row],[Tm]],"d"))</f>
        <v>15</v>
      </c>
      <c r="V317" t="str">
        <f t="shared" ca="1" si="37"/>
        <v>الأربعاء</v>
      </c>
      <c r="W317">
        <f t="shared" ca="1" si="41"/>
        <v>4</v>
      </c>
      <c r="X317">
        <f t="shared" ca="1" si="42"/>
        <v>25</v>
      </c>
      <c r="Y317">
        <f ca="1">IF(table1[[#This Row],[اليوم]]="الأحد",Y316+1,Y316)</f>
        <v>45</v>
      </c>
      <c r="Z317" s="5" t="str">
        <f t="shared" ca="1" si="43"/>
        <v>16/11/1443</v>
      </c>
      <c r="AA317" s="24">
        <f t="shared" ca="1" si="38"/>
        <v>3</v>
      </c>
      <c r="AB317" s="24" t="str">
        <f ca="1">CONCATENATE(TEXT(table1[[#This Row],[شهر هـ]],"00"),(TEXT(table1[[#This Row],[يوم هـ]],"00")))</f>
        <v>1116</v>
      </c>
      <c r="AC317" s="24" t="str">
        <f ca="1">TEXT(table1[[#This Row],[Tm]],"m")</f>
        <v>6</v>
      </c>
      <c r="AD317" s="24">
        <f ca="1">IF(TODAY()=table1[[#This Row],[Tm]],1,0)</f>
        <v>0</v>
      </c>
      <c r="AE317" s="5"/>
    </row>
    <row r="318" spans="16:31" x14ac:dyDescent="0.2">
      <c r="P318" t="str">
        <f t="shared" ca="1" si="39"/>
        <v>114505</v>
      </c>
      <c r="Q318">
        <f t="shared" ca="1" si="45"/>
        <v>17</v>
      </c>
      <c r="R318">
        <f ca="1">IF(table1[[#This Row],[يوم هـ]]&gt;0,11,99)</f>
        <v>11</v>
      </c>
      <c r="S318" s="4">
        <f t="shared" ca="1" si="40"/>
        <v>44728</v>
      </c>
      <c r="T318" s="4" t="str">
        <f ca="1">TEXT(table1[[#This Row],[Tm]],"mmmm")</f>
        <v>يونيو</v>
      </c>
      <c r="U318" s="4" t="str">
        <f ca="1">IF(TEXT(table1[[#This Row],[Tm]],"d")="1",TEXT(table1[[#This Row],[Tm]],"d -mmmm"),TEXT(table1[[#This Row],[Tm]],"d"))</f>
        <v>16</v>
      </c>
      <c r="V318" t="str">
        <f t="shared" ca="1" si="37"/>
        <v>الخميس</v>
      </c>
      <c r="W318">
        <f t="shared" ca="1" si="41"/>
        <v>5</v>
      </c>
      <c r="X318">
        <f t="shared" ca="1" si="42"/>
        <v>25</v>
      </c>
      <c r="Y318">
        <f ca="1">IF(table1[[#This Row],[اليوم]]="الأحد",Y317+1,Y317)</f>
        <v>45</v>
      </c>
      <c r="Z318" s="5" t="str">
        <f t="shared" ca="1" si="43"/>
        <v>17/11/1443</v>
      </c>
      <c r="AA318" s="24">
        <f t="shared" ca="1" si="38"/>
        <v>3</v>
      </c>
      <c r="AB318" s="24" t="str">
        <f ca="1">CONCATENATE(TEXT(table1[[#This Row],[شهر هـ]],"00"),(TEXT(table1[[#This Row],[يوم هـ]],"00")))</f>
        <v>1117</v>
      </c>
      <c r="AC318" s="24" t="str">
        <f ca="1">TEXT(table1[[#This Row],[Tm]],"m")</f>
        <v>6</v>
      </c>
      <c r="AD318" s="24">
        <f ca="1">IF(TODAY()=table1[[#This Row],[Tm]],1,0)</f>
        <v>0</v>
      </c>
      <c r="AE318" s="5"/>
    </row>
    <row r="319" spans="16:31" x14ac:dyDescent="0.2">
      <c r="P319" t="str">
        <f t="shared" ca="1" si="39"/>
        <v>114506</v>
      </c>
      <c r="Q319">
        <f t="shared" ca="1" si="45"/>
        <v>18</v>
      </c>
      <c r="R319">
        <f ca="1">IF(table1[[#This Row],[يوم هـ]]&gt;0,11,99)</f>
        <v>11</v>
      </c>
      <c r="S319" s="4">
        <f t="shared" ca="1" si="40"/>
        <v>44729</v>
      </c>
      <c r="T319" s="4" t="str">
        <f ca="1">TEXT(table1[[#This Row],[Tm]],"mmmm")</f>
        <v>يونيو</v>
      </c>
      <c r="U319" s="4" t="str">
        <f ca="1">IF(TEXT(table1[[#This Row],[Tm]],"d")="1",TEXT(table1[[#This Row],[Tm]],"d -mmmm"),TEXT(table1[[#This Row],[Tm]],"d"))</f>
        <v>17</v>
      </c>
      <c r="V319" t="str">
        <f t="shared" ca="1" si="37"/>
        <v>الجمعة</v>
      </c>
      <c r="W319">
        <f t="shared" ca="1" si="41"/>
        <v>6</v>
      </c>
      <c r="X319">
        <f t="shared" ca="1" si="42"/>
        <v>25</v>
      </c>
      <c r="Y319">
        <f ca="1">IF(table1[[#This Row],[اليوم]]="الأحد",Y318+1,Y318)</f>
        <v>45</v>
      </c>
      <c r="Z319" s="5" t="str">
        <f t="shared" ca="1" si="43"/>
        <v>18/11/1443</v>
      </c>
      <c r="AA319" s="24">
        <f t="shared" ca="1" si="38"/>
        <v>3</v>
      </c>
      <c r="AB319" s="24" t="str">
        <f ca="1">CONCATENATE(TEXT(table1[[#This Row],[شهر هـ]],"00"),(TEXT(table1[[#This Row],[يوم هـ]],"00")))</f>
        <v>1118</v>
      </c>
      <c r="AC319" s="24" t="str">
        <f ca="1">TEXT(table1[[#This Row],[Tm]],"m")</f>
        <v>6</v>
      </c>
      <c r="AD319" s="24">
        <f ca="1">IF(TODAY()=table1[[#This Row],[Tm]],1,0)</f>
        <v>0</v>
      </c>
      <c r="AE319" s="5"/>
    </row>
    <row r="320" spans="16:31" x14ac:dyDescent="0.2">
      <c r="P320" t="str">
        <f t="shared" ca="1" si="39"/>
        <v>114507</v>
      </c>
      <c r="Q320">
        <f t="shared" ca="1" si="45"/>
        <v>19</v>
      </c>
      <c r="R320">
        <f ca="1">IF(table1[[#This Row],[يوم هـ]]&gt;0,11,99)</f>
        <v>11</v>
      </c>
      <c r="S320" s="4">
        <f t="shared" ca="1" si="40"/>
        <v>44730</v>
      </c>
      <c r="T320" s="4" t="str">
        <f ca="1">TEXT(table1[[#This Row],[Tm]],"mmmm")</f>
        <v>يونيو</v>
      </c>
      <c r="U320" s="4" t="str">
        <f ca="1">IF(TEXT(table1[[#This Row],[Tm]],"d")="1",TEXT(table1[[#This Row],[Tm]],"d -mmmm"),TEXT(table1[[#This Row],[Tm]],"d"))</f>
        <v>18</v>
      </c>
      <c r="V320" t="str">
        <f t="shared" ca="1" si="37"/>
        <v>السبت</v>
      </c>
      <c r="W320">
        <f t="shared" ca="1" si="41"/>
        <v>7</v>
      </c>
      <c r="X320">
        <f t="shared" ca="1" si="42"/>
        <v>25</v>
      </c>
      <c r="Y320">
        <f ca="1">IF(table1[[#This Row],[اليوم]]="الأحد",Y319+1,Y319)</f>
        <v>45</v>
      </c>
      <c r="Z320" s="5" t="str">
        <f t="shared" ca="1" si="43"/>
        <v>19/11/1443</v>
      </c>
      <c r="AA320" s="24">
        <f t="shared" ca="1" si="38"/>
        <v>3</v>
      </c>
      <c r="AB320" s="24" t="str">
        <f ca="1">CONCATENATE(TEXT(table1[[#This Row],[شهر هـ]],"00"),(TEXT(table1[[#This Row],[يوم هـ]],"00")))</f>
        <v>1119</v>
      </c>
      <c r="AC320" s="24" t="str">
        <f ca="1">TEXT(table1[[#This Row],[Tm]],"m")</f>
        <v>6</v>
      </c>
      <c r="AD320" s="24">
        <f ca="1">IF(TODAY()=table1[[#This Row],[Tm]],1,0)</f>
        <v>0</v>
      </c>
      <c r="AE320" s="5"/>
    </row>
    <row r="321" spans="16:31" x14ac:dyDescent="0.2">
      <c r="P321" t="str">
        <f t="shared" ca="1" si="39"/>
        <v>114601</v>
      </c>
      <c r="Q321">
        <f t="shared" ca="1" si="45"/>
        <v>20</v>
      </c>
      <c r="R321">
        <f ca="1">IF(table1[[#This Row],[يوم هـ]]&gt;0,11,99)</f>
        <v>11</v>
      </c>
      <c r="S321" s="4">
        <f t="shared" ca="1" si="40"/>
        <v>44731</v>
      </c>
      <c r="T321" s="4" t="str">
        <f ca="1">TEXT(table1[[#This Row],[Tm]],"mmmm")</f>
        <v>يونيو</v>
      </c>
      <c r="U321" s="4" t="str">
        <f ca="1">IF(TEXT(table1[[#This Row],[Tm]],"d")="1",TEXT(table1[[#This Row],[Tm]],"d -mmmm"),TEXT(table1[[#This Row],[Tm]],"d"))</f>
        <v>19</v>
      </c>
      <c r="V321" t="str">
        <f t="shared" ca="1" si="37"/>
        <v>الأحد</v>
      </c>
      <c r="W321">
        <f t="shared" ca="1" si="41"/>
        <v>1</v>
      </c>
      <c r="X321">
        <f t="shared" ca="1" si="42"/>
        <v>26</v>
      </c>
      <c r="Y321">
        <f ca="1">IF(table1[[#This Row],[اليوم]]="الأحد",Y320+1,Y320)</f>
        <v>46</v>
      </c>
      <c r="Z321" s="5" t="str">
        <f t="shared" ca="1" si="43"/>
        <v>20/11/1443</v>
      </c>
      <c r="AA321" s="24">
        <f t="shared" ca="1" si="38"/>
        <v>3</v>
      </c>
      <c r="AB321" s="24" t="str">
        <f ca="1">CONCATENATE(TEXT(table1[[#This Row],[شهر هـ]],"00"),(TEXT(table1[[#This Row],[يوم هـ]],"00")))</f>
        <v>1120</v>
      </c>
      <c r="AC321" s="24" t="str">
        <f ca="1">TEXT(table1[[#This Row],[Tm]],"m")</f>
        <v>6</v>
      </c>
      <c r="AD321" s="24">
        <f ca="1">IF(TODAY()=table1[[#This Row],[Tm]],1,0)</f>
        <v>0</v>
      </c>
      <c r="AE321" s="5"/>
    </row>
    <row r="322" spans="16:31" x14ac:dyDescent="0.2">
      <c r="P322" t="str">
        <f t="shared" ca="1" si="39"/>
        <v>114602</v>
      </c>
      <c r="Q322">
        <f t="shared" ca="1" si="45"/>
        <v>21</v>
      </c>
      <c r="R322">
        <f ca="1">IF(table1[[#This Row],[يوم هـ]]&gt;0,11,99)</f>
        <v>11</v>
      </c>
      <c r="S322" s="4">
        <f t="shared" ca="1" si="40"/>
        <v>44732</v>
      </c>
      <c r="T322" s="4" t="str">
        <f ca="1">TEXT(table1[[#This Row],[Tm]],"mmmm")</f>
        <v>يونيو</v>
      </c>
      <c r="U322" s="4" t="str">
        <f ca="1">IF(TEXT(table1[[#This Row],[Tm]],"d")="1",TEXT(table1[[#This Row],[Tm]],"d -mmmm"),TEXT(table1[[#This Row],[Tm]],"d"))</f>
        <v>20</v>
      </c>
      <c r="V322" t="str">
        <f t="shared" ref="V322:V361" ca="1" si="46">IF(Q322&gt;0,TEXT(S322,"dddd"),"")</f>
        <v>الإثنين</v>
      </c>
      <c r="W322">
        <f t="shared" ca="1" si="41"/>
        <v>2</v>
      </c>
      <c r="X322">
        <f t="shared" ca="1" si="42"/>
        <v>26</v>
      </c>
      <c r="Y322">
        <f ca="1">IF(table1[[#This Row],[اليوم]]="الأحد",Y321+1,Y321)</f>
        <v>46</v>
      </c>
      <c r="Z322" s="5" t="str">
        <f t="shared" ca="1" si="43"/>
        <v>21/11/1443</v>
      </c>
      <c r="AA322" s="24">
        <f t="shared" ref="AA322:AA361" ca="1" si="47">INDEX($AH$14:$AH$18,MATCH(TEXT(S322,"mm/dd"),INDEX(TEXT($AG$14:$AG$18,"mm/dd"),,),1),)</f>
        <v>3</v>
      </c>
      <c r="AB322" s="24" t="str">
        <f ca="1">CONCATENATE(TEXT(table1[[#This Row],[شهر هـ]],"00"),(TEXT(table1[[#This Row],[يوم هـ]],"00")))</f>
        <v>1121</v>
      </c>
      <c r="AC322" s="24" t="str">
        <f ca="1">TEXT(table1[[#This Row],[Tm]],"m")</f>
        <v>6</v>
      </c>
      <c r="AD322" s="24">
        <f ca="1">IF(TODAY()=table1[[#This Row],[Tm]],1,0)</f>
        <v>0</v>
      </c>
      <c r="AE322" s="5"/>
    </row>
    <row r="323" spans="16:31" x14ac:dyDescent="0.2">
      <c r="P323" t="str">
        <f t="shared" ref="P323:P361" ca="1" si="48">IF(Q323&gt;0,CONCATENATE(TEXT(R323,"00"),TEXT(Y323,"00"),TEXT(W323,"00")),"")</f>
        <v>114603</v>
      </c>
      <c r="Q323">
        <f t="shared" ca="1" si="45"/>
        <v>22</v>
      </c>
      <c r="R323">
        <f ca="1">IF(table1[[#This Row],[يوم هـ]]&gt;0,11,99)</f>
        <v>11</v>
      </c>
      <c r="S323" s="4">
        <f t="shared" ref="S323:S360" ca="1" si="49">EDATE(S322,0)+IF(Q323&gt;0,(1),0)</f>
        <v>44733</v>
      </c>
      <c r="T323" s="4" t="str">
        <f ca="1">TEXT(table1[[#This Row],[Tm]],"mmmm")</f>
        <v>يونيو</v>
      </c>
      <c r="U323" s="4" t="str">
        <f ca="1">IF(TEXT(table1[[#This Row],[Tm]],"d")="1",TEXT(table1[[#This Row],[Tm]],"d -mmmm"),TEXT(table1[[#This Row],[Tm]],"d"))</f>
        <v>21</v>
      </c>
      <c r="V323" t="str">
        <f t="shared" ca="1" si="46"/>
        <v>الثلاثاء</v>
      </c>
      <c r="W323">
        <f t="shared" ref="W323:W361" ca="1" si="50">IF(Q323&gt;0,WEEKDAY(S323,17),"")</f>
        <v>3</v>
      </c>
      <c r="X323">
        <f t="shared" ref="X323:X361" ca="1" si="51">WEEKNUM(S323,1)</f>
        <v>26</v>
      </c>
      <c r="Y323">
        <f ca="1">IF(table1[[#This Row],[اليوم]]="الأحد",Y322+1,Y322)</f>
        <v>46</v>
      </c>
      <c r="Z323" s="5" t="str">
        <f t="shared" ref="Z323:Z361" ca="1" si="52">IF(Q323&gt;0,Q323 &amp; "/" &amp; R323 &amp; "/" &amp; $A$2,"")</f>
        <v>22/11/1443</v>
      </c>
      <c r="AA323" s="24">
        <f t="shared" ca="1" si="47"/>
        <v>3</v>
      </c>
      <c r="AB323" s="24" t="str">
        <f ca="1">CONCATENATE(TEXT(table1[[#This Row],[شهر هـ]],"00"),(TEXT(table1[[#This Row],[يوم هـ]],"00")))</f>
        <v>1122</v>
      </c>
      <c r="AC323" s="24" t="str">
        <f ca="1">TEXT(table1[[#This Row],[Tm]],"m")</f>
        <v>6</v>
      </c>
      <c r="AD323" s="24">
        <f ca="1">IF(TODAY()=table1[[#This Row],[Tm]],1,0)</f>
        <v>0</v>
      </c>
      <c r="AE323" s="5"/>
    </row>
    <row r="324" spans="16:31" x14ac:dyDescent="0.2">
      <c r="P324" t="str">
        <f t="shared" ca="1" si="48"/>
        <v>114604</v>
      </c>
      <c r="Q324">
        <f t="shared" ca="1" si="45"/>
        <v>23</v>
      </c>
      <c r="R324">
        <f ca="1">IF(table1[[#This Row],[يوم هـ]]&gt;0,11,99)</f>
        <v>11</v>
      </c>
      <c r="S324" s="4">
        <f t="shared" ca="1" si="49"/>
        <v>44734</v>
      </c>
      <c r="T324" s="4" t="str">
        <f ca="1">TEXT(table1[[#This Row],[Tm]],"mmmm")</f>
        <v>يونيو</v>
      </c>
      <c r="U324" s="4" t="str">
        <f ca="1">IF(TEXT(table1[[#This Row],[Tm]],"d")="1",TEXT(table1[[#This Row],[Tm]],"d -mmmm"),TEXT(table1[[#This Row],[Tm]],"d"))</f>
        <v>22</v>
      </c>
      <c r="V324" t="str">
        <f t="shared" ca="1" si="46"/>
        <v>الأربعاء</v>
      </c>
      <c r="W324">
        <f t="shared" ca="1" si="50"/>
        <v>4</v>
      </c>
      <c r="X324">
        <f t="shared" ca="1" si="51"/>
        <v>26</v>
      </c>
      <c r="Y324">
        <f ca="1">IF(table1[[#This Row],[اليوم]]="الأحد",Y323+1,Y323)</f>
        <v>46</v>
      </c>
      <c r="Z324" s="5" t="str">
        <f t="shared" ca="1" si="52"/>
        <v>23/11/1443</v>
      </c>
      <c r="AA324" s="24">
        <f t="shared" ca="1" si="47"/>
        <v>3</v>
      </c>
      <c r="AB324" s="24" t="str">
        <f ca="1">CONCATENATE(TEXT(table1[[#This Row],[شهر هـ]],"00"),(TEXT(table1[[#This Row],[يوم هـ]],"00")))</f>
        <v>1123</v>
      </c>
      <c r="AC324" s="24" t="str">
        <f ca="1">TEXT(table1[[#This Row],[Tm]],"m")</f>
        <v>6</v>
      </c>
      <c r="AD324" s="24">
        <f ca="1">IF(TODAY()=table1[[#This Row],[Tm]],1,0)</f>
        <v>0</v>
      </c>
      <c r="AE324" s="5"/>
    </row>
    <row r="325" spans="16:31" x14ac:dyDescent="0.2">
      <c r="P325" t="str">
        <f t="shared" ca="1" si="48"/>
        <v>114605</v>
      </c>
      <c r="Q325">
        <f t="shared" ca="1" si="45"/>
        <v>24</v>
      </c>
      <c r="R325">
        <f ca="1">IF(table1[[#This Row],[يوم هـ]]&gt;0,11,99)</f>
        <v>11</v>
      </c>
      <c r="S325" s="4">
        <f t="shared" ca="1" si="49"/>
        <v>44735</v>
      </c>
      <c r="T325" s="4" t="str">
        <f ca="1">TEXT(table1[[#This Row],[Tm]],"mmmm")</f>
        <v>يونيو</v>
      </c>
      <c r="U325" s="4" t="str">
        <f ca="1">IF(TEXT(table1[[#This Row],[Tm]],"d")="1",TEXT(table1[[#This Row],[Tm]],"d -mmmm"),TEXT(table1[[#This Row],[Tm]],"d"))</f>
        <v>23</v>
      </c>
      <c r="V325" t="str">
        <f t="shared" ca="1" si="46"/>
        <v>الخميس</v>
      </c>
      <c r="W325">
        <f t="shared" ca="1" si="50"/>
        <v>5</v>
      </c>
      <c r="X325">
        <f t="shared" ca="1" si="51"/>
        <v>26</v>
      </c>
      <c r="Y325">
        <f ca="1">IF(table1[[#This Row],[اليوم]]="الأحد",Y324+1,Y324)</f>
        <v>46</v>
      </c>
      <c r="Z325" s="5" t="str">
        <f t="shared" ca="1" si="52"/>
        <v>24/11/1443</v>
      </c>
      <c r="AA325" s="24">
        <f t="shared" ca="1" si="47"/>
        <v>3</v>
      </c>
      <c r="AB325" s="24" t="str">
        <f ca="1">CONCATENATE(TEXT(table1[[#This Row],[شهر هـ]],"00"),(TEXT(table1[[#This Row],[يوم هـ]],"00")))</f>
        <v>1124</v>
      </c>
      <c r="AC325" s="24" t="str">
        <f ca="1">TEXT(table1[[#This Row],[Tm]],"m")</f>
        <v>6</v>
      </c>
      <c r="AD325" s="24">
        <f ca="1">IF(TODAY()=table1[[#This Row],[Tm]],1,0)</f>
        <v>0</v>
      </c>
      <c r="AE325" s="5"/>
    </row>
    <row r="326" spans="16:31" x14ac:dyDescent="0.2">
      <c r="P326" t="str">
        <f t="shared" ca="1" si="48"/>
        <v>114606</v>
      </c>
      <c r="Q326">
        <f t="shared" ca="1" si="45"/>
        <v>25</v>
      </c>
      <c r="R326">
        <f ca="1">IF(table1[[#This Row],[يوم هـ]]&gt;0,11,99)</f>
        <v>11</v>
      </c>
      <c r="S326" s="4">
        <f t="shared" ca="1" si="49"/>
        <v>44736</v>
      </c>
      <c r="T326" s="4" t="str">
        <f ca="1">TEXT(table1[[#This Row],[Tm]],"mmmm")</f>
        <v>يونيو</v>
      </c>
      <c r="U326" s="4" t="str">
        <f ca="1">IF(TEXT(table1[[#This Row],[Tm]],"d")="1",TEXT(table1[[#This Row],[Tm]],"d -mmmm"),TEXT(table1[[#This Row],[Tm]],"d"))</f>
        <v>24</v>
      </c>
      <c r="V326" t="str">
        <f t="shared" ca="1" si="46"/>
        <v>الجمعة</v>
      </c>
      <c r="W326">
        <f t="shared" ca="1" si="50"/>
        <v>6</v>
      </c>
      <c r="X326">
        <f t="shared" ca="1" si="51"/>
        <v>26</v>
      </c>
      <c r="Y326">
        <f ca="1">IF(table1[[#This Row],[اليوم]]="الأحد",Y325+1,Y325)</f>
        <v>46</v>
      </c>
      <c r="Z326" s="5" t="str">
        <f t="shared" ca="1" si="52"/>
        <v>25/11/1443</v>
      </c>
      <c r="AA326" s="24">
        <f t="shared" ca="1" si="47"/>
        <v>3</v>
      </c>
      <c r="AB326" s="24" t="str">
        <f ca="1">CONCATENATE(TEXT(table1[[#This Row],[شهر هـ]],"00"),(TEXT(table1[[#This Row],[يوم هـ]],"00")))</f>
        <v>1125</v>
      </c>
      <c r="AC326" s="24" t="str">
        <f ca="1">TEXT(table1[[#This Row],[Tm]],"m")</f>
        <v>6</v>
      </c>
      <c r="AD326" s="24">
        <f ca="1">IF(TODAY()=table1[[#This Row],[Tm]],1,0)</f>
        <v>0</v>
      </c>
      <c r="AE326" s="5"/>
    </row>
    <row r="327" spans="16:31" x14ac:dyDescent="0.2">
      <c r="P327" t="str">
        <f t="shared" ca="1" si="48"/>
        <v>114607</v>
      </c>
      <c r="Q327">
        <f t="shared" ca="1" si="45"/>
        <v>26</v>
      </c>
      <c r="R327">
        <f ca="1">IF(table1[[#This Row],[يوم هـ]]&gt;0,11,99)</f>
        <v>11</v>
      </c>
      <c r="S327" s="4">
        <f t="shared" ca="1" si="49"/>
        <v>44737</v>
      </c>
      <c r="T327" s="4" t="str">
        <f ca="1">TEXT(table1[[#This Row],[Tm]],"mmmm")</f>
        <v>يونيو</v>
      </c>
      <c r="U327" s="4" t="str">
        <f ca="1">IF(TEXT(table1[[#This Row],[Tm]],"d")="1",TEXT(table1[[#This Row],[Tm]],"d -mmmm"),TEXT(table1[[#This Row],[Tm]],"d"))</f>
        <v>25</v>
      </c>
      <c r="V327" t="str">
        <f t="shared" ca="1" si="46"/>
        <v>السبت</v>
      </c>
      <c r="W327">
        <f t="shared" ca="1" si="50"/>
        <v>7</v>
      </c>
      <c r="X327">
        <f t="shared" ca="1" si="51"/>
        <v>26</v>
      </c>
      <c r="Y327">
        <f ca="1">IF(table1[[#This Row],[اليوم]]="الأحد",Y326+1,Y326)</f>
        <v>46</v>
      </c>
      <c r="Z327" s="5" t="str">
        <f t="shared" ca="1" si="52"/>
        <v>26/11/1443</v>
      </c>
      <c r="AA327" s="24">
        <f t="shared" ca="1" si="47"/>
        <v>3</v>
      </c>
      <c r="AB327" s="24" t="str">
        <f ca="1">CONCATENATE(TEXT(table1[[#This Row],[شهر هـ]],"00"),(TEXT(table1[[#This Row],[يوم هـ]],"00")))</f>
        <v>1126</v>
      </c>
      <c r="AC327" s="24" t="str">
        <f ca="1">TEXT(table1[[#This Row],[Tm]],"m")</f>
        <v>6</v>
      </c>
      <c r="AD327" s="24">
        <f ca="1">IF(TODAY()=table1[[#This Row],[Tm]],1,0)</f>
        <v>0</v>
      </c>
      <c r="AE327" s="5"/>
    </row>
    <row r="328" spans="16:31" x14ac:dyDescent="0.2">
      <c r="P328" t="str">
        <f t="shared" ca="1" si="48"/>
        <v>114701</v>
      </c>
      <c r="Q328">
        <f t="shared" ca="1" si="45"/>
        <v>27</v>
      </c>
      <c r="R328">
        <f ca="1">IF(table1[[#This Row],[يوم هـ]]&gt;0,11,99)</f>
        <v>11</v>
      </c>
      <c r="S328" s="4">
        <f t="shared" ca="1" si="49"/>
        <v>44738</v>
      </c>
      <c r="T328" s="4" t="str">
        <f ca="1">TEXT(table1[[#This Row],[Tm]],"mmmm")</f>
        <v>يونيو</v>
      </c>
      <c r="U328" s="4" t="str">
        <f ca="1">IF(TEXT(table1[[#This Row],[Tm]],"d")="1",TEXT(table1[[#This Row],[Tm]],"d -mmmm"),TEXT(table1[[#This Row],[Tm]],"d"))</f>
        <v>26</v>
      </c>
      <c r="V328" t="str">
        <f t="shared" ca="1" si="46"/>
        <v>الأحد</v>
      </c>
      <c r="W328">
        <f t="shared" ca="1" si="50"/>
        <v>1</v>
      </c>
      <c r="X328">
        <f t="shared" ca="1" si="51"/>
        <v>27</v>
      </c>
      <c r="Y328">
        <f ca="1">IF(table1[[#This Row],[اليوم]]="الأحد",Y327+1,Y327)</f>
        <v>47</v>
      </c>
      <c r="Z328" s="5" t="str">
        <f t="shared" ca="1" si="52"/>
        <v>27/11/1443</v>
      </c>
      <c r="AA328" s="24">
        <f t="shared" ca="1" si="47"/>
        <v>3</v>
      </c>
      <c r="AB328" s="24" t="str">
        <f ca="1">CONCATENATE(TEXT(table1[[#This Row],[شهر هـ]],"00"),(TEXT(table1[[#This Row],[يوم هـ]],"00")))</f>
        <v>1127</v>
      </c>
      <c r="AC328" s="24" t="str">
        <f ca="1">TEXT(table1[[#This Row],[Tm]],"m")</f>
        <v>6</v>
      </c>
      <c r="AD328" s="24">
        <f ca="1">IF(TODAY()=table1[[#This Row],[Tm]],1,0)</f>
        <v>0</v>
      </c>
      <c r="AE328" s="5"/>
    </row>
    <row r="329" spans="16:31" x14ac:dyDescent="0.2">
      <c r="P329" t="str">
        <f t="shared" ca="1" si="48"/>
        <v>114702</v>
      </c>
      <c r="Q329">
        <f t="shared" ca="1" si="45"/>
        <v>28</v>
      </c>
      <c r="R329">
        <f ca="1">IF(table1[[#This Row],[يوم هـ]]&gt;0,11,99)</f>
        <v>11</v>
      </c>
      <c r="S329" s="4">
        <f t="shared" ca="1" si="49"/>
        <v>44739</v>
      </c>
      <c r="T329" s="4" t="str">
        <f ca="1">TEXT(table1[[#This Row],[Tm]],"mmmm")</f>
        <v>يونيو</v>
      </c>
      <c r="U329" s="4" t="str">
        <f ca="1">IF(TEXT(table1[[#This Row],[Tm]],"d")="1",TEXT(table1[[#This Row],[Tm]],"d -mmmm"),TEXT(table1[[#This Row],[Tm]],"d"))</f>
        <v>27</v>
      </c>
      <c r="V329" t="str">
        <f t="shared" ca="1" si="46"/>
        <v>الإثنين</v>
      </c>
      <c r="W329">
        <f t="shared" ca="1" si="50"/>
        <v>2</v>
      </c>
      <c r="X329">
        <f t="shared" ca="1" si="51"/>
        <v>27</v>
      </c>
      <c r="Y329">
        <f ca="1">IF(table1[[#This Row],[اليوم]]="الأحد",Y328+1,Y328)</f>
        <v>47</v>
      </c>
      <c r="Z329" s="5" t="str">
        <f t="shared" ca="1" si="52"/>
        <v>28/11/1443</v>
      </c>
      <c r="AA329" s="24">
        <f t="shared" ca="1" si="47"/>
        <v>3</v>
      </c>
      <c r="AB329" s="24" t="str">
        <f ca="1">CONCATENATE(TEXT(table1[[#This Row],[شهر هـ]],"00"),(TEXT(table1[[#This Row],[يوم هـ]],"00")))</f>
        <v>1128</v>
      </c>
      <c r="AC329" s="24" t="str">
        <f ca="1">TEXT(table1[[#This Row],[Tm]],"m")</f>
        <v>6</v>
      </c>
      <c r="AD329" s="24">
        <f ca="1">IF(TODAY()=table1[[#This Row],[Tm]],1,0)</f>
        <v>0</v>
      </c>
      <c r="AE329" s="5"/>
    </row>
    <row r="330" spans="16:31" x14ac:dyDescent="0.2">
      <c r="P330" t="str">
        <f t="shared" ca="1" si="48"/>
        <v>114703</v>
      </c>
      <c r="Q330">
        <f t="shared" ca="1" si="45"/>
        <v>29</v>
      </c>
      <c r="R330">
        <f ca="1">IF(table1[[#This Row],[يوم هـ]]&gt;0,11,99)</f>
        <v>11</v>
      </c>
      <c r="S330" s="4">
        <f t="shared" ca="1" si="49"/>
        <v>44740</v>
      </c>
      <c r="T330" s="4" t="str">
        <f ca="1">TEXT(table1[[#This Row],[Tm]],"mmmm")</f>
        <v>يونيو</v>
      </c>
      <c r="U330" s="4" t="str">
        <f ca="1">IF(TEXT(table1[[#This Row],[Tm]],"d")="1",TEXT(table1[[#This Row],[Tm]],"d -mmmm"),TEXT(table1[[#This Row],[Tm]],"d"))</f>
        <v>28</v>
      </c>
      <c r="V330" t="str">
        <f t="shared" ca="1" si="46"/>
        <v>الثلاثاء</v>
      </c>
      <c r="W330">
        <f t="shared" ca="1" si="50"/>
        <v>3</v>
      </c>
      <c r="X330">
        <f t="shared" ca="1" si="51"/>
        <v>27</v>
      </c>
      <c r="Y330">
        <f ca="1">IF(table1[[#This Row],[اليوم]]="الأحد",Y329+1,Y329)</f>
        <v>47</v>
      </c>
      <c r="Z330" s="5" t="str">
        <f t="shared" ca="1" si="52"/>
        <v>29/11/1443</v>
      </c>
      <c r="AA330" s="24">
        <f t="shared" ca="1" si="47"/>
        <v>3</v>
      </c>
      <c r="AB330" s="24" t="str">
        <f ca="1">CONCATENATE(TEXT(table1[[#This Row],[شهر هـ]],"00"),(TEXT(table1[[#This Row],[يوم هـ]],"00")))</f>
        <v>1129</v>
      </c>
      <c r="AC330" s="24" t="str">
        <f ca="1">TEXT(table1[[#This Row],[Tm]],"m")</f>
        <v>6</v>
      </c>
      <c r="AD330" s="24">
        <f ca="1">IF(TODAY()=table1[[#This Row],[Tm]],1,0)</f>
        <v>0</v>
      </c>
      <c r="AE330" s="5"/>
    </row>
    <row r="331" spans="16:31" x14ac:dyDescent="0.2">
      <c r="P331" t="str">
        <f t="shared" ca="1" si="48"/>
        <v>114704</v>
      </c>
      <c r="Q331">
        <f t="shared" ca="1" si="45"/>
        <v>30</v>
      </c>
      <c r="R331">
        <f ca="1">IF(table1[[#This Row],[يوم هـ]]&gt;0,11,99)</f>
        <v>11</v>
      </c>
      <c r="S331" s="4">
        <f t="shared" ca="1" si="49"/>
        <v>44741</v>
      </c>
      <c r="T331" s="4" t="str">
        <f ca="1">TEXT(table1[[#This Row],[Tm]],"mmmm")</f>
        <v>يونيو</v>
      </c>
      <c r="U331" s="4" t="str">
        <f ca="1">IF(TEXT(table1[[#This Row],[Tm]],"d")="1",TEXT(table1[[#This Row],[Tm]],"d -mmmm"),TEXT(table1[[#This Row],[Tm]],"d"))</f>
        <v>29</v>
      </c>
      <c r="V331" t="str">
        <f t="shared" ca="1" si="46"/>
        <v>الأربعاء</v>
      </c>
      <c r="W331">
        <f t="shared" ca="1" si="50"/>
        <v>4</v>
      </c>
      <c r="X331">
        <f t="shared" ca="1" si="51"/>
        <v>27</v>
      </c>
      <c r="Y331">
        <f ca="1">IF(table1[[#This Row],[اليوم]]="الأحد",Y330+1,Y330)</f>
        <v>47</v>
      </c>
      <c r="Z331" s="5" t="str">
        <f t="shared" ca="1" si="52"/>
        <v>30/11/1443</v>
      </c>
      <c r="AA331" s="24">
        <f t="shared" ca="1" si="47"/>
        <v>3</v>
      </c>
      <c r="AB331" s="24" t="str">
        <f ca="1">CONCATENATE(TEXT(table1[[#This Row],[شهر هـ]],"00"),(TEXT(table1[[#This Row],[يوم هـ]],"00")))</f>
        <v>1130</v>
      </c>
      <c r="AC331" s="24" t="str">
        <f ca="1">TEXT(table1[[#This Row],[Tm]],"m")</f>
        <v>6</v>
      </c>
      <c r="AD331" s="24">
        <f ca="1">IF(TODAY()=table1[[#This Row],[Tm]],1,0)</f>
        <v>0</v>
      </c>
      <c r="AE331" s="5"/>
    </row>
    <row r="332" spans="16:31" x14ac:dyDescent="0.2">
      <c r="P332" t="str">
        <f t="shared" ca="1" si="48"/>
        <v>124705</v>
      </c>
      <c r="Q332">
        <f ca="1">OFFSET(O2,MATCH($A$2,$B$2:$B$184,0)-1,0,1,1)</f>
        <v>1</v>
      </c>
      <c r="R332">
        <f ca="1">IF(table1[[#This Row],[يوم هـ]]&gt;0,12,99)</f>
        <v>12</v>
      </c>
      <c r="S332" s="4">
        <f t="shared" ca="1" si="49"/>
        <v>44742</v>
      </c>
      <c r="T332" s="4" t="str">
        <f ca="1">TEXT(table1[[#This Row],[Tm]],"mmmm")</f>
        <v>يونيو</v>
      </c>
      <c r="U332" s="4" t="str">
        <f ca="1">IF(TEXT(table1[[#This Row],[Tm]],"d")="1",TEXT(table1[[#This Row],[Tm]],"d -mmmm"),TEXT(table1[[#This Row],[Tm]],"d"))</f>
        <v>30</v>
      </c>
      <c r="V332" t="str">
        <f t="shared" ca="1" si="46"/>
        <v>الخميس</v>
      </c>
      <c r="W332">
        <f t="shared" ca="1" si="50"/>
        <v>5</v>
      </c>
      <c r="X332">
        <f t="shared" ca="1" si="51"/>
        <v>27</v>
      </c>
      <c r="Y332">
        <f ca="1">IF(table1[[#This Row],[اليوم]]="الأحد",Y331+1,Y331)</f>
        <v>47</v>
      </c>
      <c r="Z332" s="5" t="str">
        <f t="shared" ca="1" si="52"/>
        <v>1/12/1443</v>
      </c>
      <c r="AA332" s="24">
        <f t="shared" ca="1" si="47"/>
        <v>3</v>
      </c>
      <c r="AB332" s="24" t="str">
        <f ca="1">CONCATENATE(TEXT(table1[[#This Row],[شهر هـ]],"00"),(TEXT(table1[[#This Row],[يوم هـ]],"00")))</f>
        <v>1201</v>
      </c>
      <c r="AC332" s="24" t="str">
        <f ca="1">TEXT(table1[[#This Row],[Tm]],"m")</f>
        <v>6</v>
      </c>
      <c r="AD332" s="24">
        <f ca="1">IF(TODAY()=table1[[#This Row],[Tm]],1,0)</f>
        <v>0</v>
      </c>
      <c r="AE332" s="5"/>
    </row>
    <row r="333" spans="16:31" x14ac:dyDescent="0.2">
      <c r="P333" t="str">
        <f t="shared" ca="1" si="48"/>
        <v>124706</v>
      </c>
      <c r="Q333">
        <f ca="1">Q332+1</f>
        <v>2</v>
      </c>
      <c r="R333">
        <f ca="1">IF(table1[[#This Row],[يوم هـ]]&gt;0,12,99)</f>
        <v>12</v>
      </c>
      <c r="S333" s="4">
        <f t="shared" ca="1" si="49"/>
        <v>44743</v>
      </c>
      <c r="T333" s="4" t="str">
        <f ca="1">TEXT(table1[[#This Row],[Tm]],"mmmm")</f>
        <v>يوليه</v>
      </c>
      <c r="U333" s="4" t="str">
        <f ca="1">IF(TEXT(table1[[#This Row],[Tm]],"d")="1",TEXT(table1[[#This Row],[Tm]],"d -mmmm"),TEXT(table1[[#This Row],[Tm]],"d"))</f>
        <v>1 -يوليه</v>
      </c>
      <c r="V333" t="str">
        <f t="shared" ca="1" si="46"/>
        <v>الجمعة</v>
      </c>
      <c r="W333">
        <f t="shared" ca="1" si="50"/>
        <v>6</v>
      </c>
      <c r="X333">
        <f t="shared" ca="1" si="51"/>
        <v>27</v>
      </c>
      <c r="Y333">
        <f ca="1">IF(table1[[#This Row],[اليوم]]="الأحد",Y332+1,Y332)</f>
        <v>47</v>
      </c>
      <c r="Z333" s="5" t="str">
        <f t="shared" ca="1" si="52"/>
        <v>2/12/1443</v>
      </c>
      <c r="AA333" s="24">
        <f t="shared" ca="1" si="47"/>
        <v>3</v>
      </c>
      <c r="AB333" s="24" t="str">
        <f ca="1">CONCATENATE(TEXT(table1[[#This Row],[شهر هـ]],"00"),(TEXT(table1[[#This Row],[يوم هـ]],"00")))</f>
        <v>1202</v>
      </c>
      <c r="AC333" s="24" t="str">
        <f ca="1">TEXT(table1[[#This Row],[Tm]],"m")</f>
        <v>7</v>
      </c>
      <c r="AD333" s="24">
        <f ca="1">IF(TODAY()=table1[[#This Row],[Tm]],1,0)</f>
        <v>0</v>
      </c>
      <c r="AE333" s="5"/>
    </row>
    <row r="334" spans="16:31" x14ac:dyDescent="0.2">
      <c r="P334" t="str">
        <f t="shared" ca="1" si="48"/>
        <v>124707</v>
      </c>
      <c r="Q334">
        <f t="shared" ref="Q334:Q349" ca="1" si="53">Q333+1</f>
        <v>3</v>
      </c>
      <c r="R334">
        <f ca="1">IF(table1[[#This Row],[يوم هـ]]&gt;0,12,99)</f>
        <v>12</v>
      </c>
      <c r="S334" s="4">
        <f t="shared" ca="1" si="49"/>
        <v>44744</v>
      </c>
      <c r="T334" s="4" t="str">
        <f ca="1">TEXT(table1[[#This Row],[Tm]],"mmmm")</f>
        <v>يوليه</v>
      </c>
      <c r="U334" s="4" t="str">
        <f ca="1">IF(TEXT(table1[[#This Row],[Tm]],"d")="1",TEXT(table1[[#This Row],[Tm]],"d -mmmm"),TEXT(table1[[#This Row],[Tm]],"d"))</f>
        <v>2</v>
      </c>
      <c r="V334" t="str">
        <f t="shared" ca="1" si="46"/>
        <v>السبت</v>
      </c>
      <c r="W334">
        <f t="shared" ca="1" si="50"/>
        <v>7</v>
      </c>
      <c r="X334">
        <f t="shared" ca="1" si="51"/>
        <v>27</v>
      </c>
      <c r="Y334">
        <f ca="1">IF(table1[[#This Row],[اليوم]]="الأحد",Y333+1,Y333)</f>
        <v>47</v>
      </c>
      <c r="Z334" s="5" t="str">
        <f t="shared" ca="1" si="52"/>
        <v>3/12/1443</v>
      </c>
      <c r="AA334" s="24">
        <f t="shared" ca="1" si="47"/>
        <v>3</v>
      </c>
      <c r="AB334" s="24" t="str">
        <f ca="1">CONCATENATE(TEXT(table1[[#This Row],[شهر هـ]],"00"),(TEXT(table1[[#This Row],[يوم هـ]],"00")))</f>
        <v>1203</v>
      </c>
      <c r="AC334" s="24" t="str">
        <f ca="1">TEXT(table1[[#This Row],[Tm]],"m")</f>
        <v>7</v>
      </c>
      <c r="AD334" s="24">
        <f ca="1">IF(TODAY()=table1[[#This Row],[Tm]],1,0)</f>
        <v>0</v>
      </c>
      <c r="AE334" s="5"/>
    </row>
    <row r="335" spans="16:31" x14ac:dyDescent="0.2">
      <c r="P335" t="str">
        <f t="shared" ca="1" si="48"/>
        <v>124801</v>
      </c>
      <c r="Q335">
        <f t="shared" ca="1" si="53"/>
        <v>4</v>
      </c>
      <c r="R335">
        <f ca="1">IF(table1[[#This Row],[يوم هـ]]&gt;0,12,99)</f>
        <v>12</v>
      </c>
      <c r="S335" s="4">
        <f t="shared" ca="1" si="49"/>
        <v>44745</v>
      </c>
      <c r="T335" s="4" t="str">
        <f ca="1">TEXT(table1[[#This Row],[Tm]],"mmmm")</f>
        <v>يوليه</v>
      </c>
      <c r="U335" s="4" t="str">
        <f ca="1">IF(TEXT(table1[[#This Row],[Tm]],"d")="1",TEXT(table1[[#This Row],[Tm]],"d -mmmm"),TEXT(table1[[#This Row],[Tm]],"d"))</f>
        <v>3</v>
      </c>
      <c r="V335" t="str">
        <f t="shared" ca="1" si="46"/>
        <v>الأحد</v>
      </c>
      <c r="W335">
        <f t="shared" ca="1" si="50"/>
        <v>1</v>
      </c>
      <c r="X335">
        <f t="shared" ca="1" si="51"/>
        <v>28</v>
      </c>
      <c r="Y335">
        <f ca="1">IF(table1[[#This Row],[اليوم]]="الأحد",Y334+1,Y334)</f>
        <v>48</v>
      </c>
      <c r="Z335" s="5" t="str">
        <f t="shared" ca="1" si="52"/>
        <v>4/12/1443</v>
      </c>
      <c r="AA335" s="24">
        <f t="shared" ca="1" si="47"/>
        <v>3</v>
      </c>
      <c r="AB335" s="24" t="str">
        <f ca="1">CONCATENATE(TEXT(table1[[#This Row],[شهر هـ]],"00"),(TEXT(table1[[#This Row],[يوم هـ]],"00")))</f>
        <v>1204</v>
      </c>
      <c r="AC335" s="24" t="str">
        <f ca="1">TEXT(table1[[#This Row],[Tm]],"m")</f>
        <v>7</v>
      </c>
      <c r="AD335" s="24">
        <f ca="1">IF(TODAY()=table1[[#This Row],[Tm]],1,0)</f>
        <v>0</v>
      </c>
      <c r="AE335" s="5"/>
    </row>
    <row r="336" spans="16:31" x14ac:dyDescent="0.2">
      <c r="P336" t="str">
        <f t="shared" ca="1" si="48"/>
        <v>124802</v>
      </c>
      <c r="Q336">
        <f t="shared" ca="1" si="53"/>
        <v>5</v>
      </c>
      <c r="R336">
        <f ca="1">IF(table1[[#This Row],[يوم هـ]]&gt;0,12,99)</f>
        <v>12</v>
      </c>
      <c r="S336" s="4">
        <f t="shared" ca="1" si="49"/>
        <v>44746</v>
      </c>
      <c r="T336" s="4" t="str">
        <f ca="1">TEXT(table1[[#This Row],[Tm]],"mmmm")</f>
        <v>يوليه</v>
      </c>
      <c r="U336" s="4" t="str">
        <f ca="1">IF(TEXT(table1[[#This Row],[Tm]],"d")="1",TEXT(table1[[#This Row],[Tm]],"d -mmmm"),TEXT(table1[[#This Row],[Tm]],"d"))</f>
        <v>4</v>
      </c>
      <c r="V336" t="str">
        <f t="shared" ca="1" si="46"/>
        <v>الإثنين</v>
      </c>
      <c r="W336">
        <f t="shared" ca="1" si="50"/>
        <v>2</v>
      </c>
      <c r="X336">
        <f t="shared" ca="1" si="51"/>
        <v>28</v>
      </c>
      <c r="Y336">
        <f ca="1">IF(table1[[#This Row],[اليوم]]="الأحد",Y335+1,Y335)</f>
        <v>48</v>
      </c>
      <c r="Z336" s="5" t="str">
        <f t="shared" ca="1" si="52"/>
        <v>5/12/1443</v>
      </c>
      <c r="AA336" s="24">
        <f t="shared" ca="1" si="47"/>
        <v>3</v>
      </c>
      <c r="AB336" s="24" t="str">
        <f ca="1">CONCATENATE(TEXT(table1[[#This Row],[شهر هـ]],"00"),(TEXT(table1[[#This Row],[يوم هـ]],"00")))</f>
        <v>1205</v>
      </c>
      <c r="AC336" s="24" t="str">
        <f ca="1">TEXT(table1[[#This Row],[Tm]],"m")</f>
        <v>7</v>
      </c>
      <c r="AD336" s="24">
        <f ca="1">IF(TODAY()=table1[[#This Row],[Tm]],1,0)</f>
        <v>0</v>
      </c>
      <c r="AE336" s="5"/>
    </row>
    <row r="337" spans="16:31" x14ac:dyDescent="0.2">
      <c r="P337" t="str">
        <f t="shared" ca="1" si="48"/>
        <v>124803</v>
      </c>
      <c r="Q337">
        <f t="shared" ca="1" si="53"/>
        <v>6</v>
      </c>
      <c r="R337">
        <f ca="1">IF(table1[[#This Row],[يوم هـ]]&gt;0,12,99)</f>
        <v>12</v>
      </c>
      <c r="S337" s="4">
        <f t="shared" ca="1" si="49"/>
        <v>44747</v>
      </c>
      <c r="T337" s="4" t="str">
        <f ca="1">TEXT(table1[[#This Row],[Tm]],"mmmm")</f>
        <v>يوليه</v>
      </c>
      <c r="U337" s="4" t="str">
        <f ca="1">IF(TEXT(table1[[#This Row],[Tm]],"d")="1",TEXT(table1[[#This Row],[Tm]],"d -mmmm"),TEXT(table1[[#This Row],[Tm]],"d"))</f>
        <v>5</v>
      </c>
      <c r="V337" t="str">
        <f t="shared" ca="1" si="46"/>
        <v>الثلاثاء</v>
      </c>
      <c r="W337">
        <f t="shared" ca="1" si="50"/>
        <v>3</v>
      </c>
      <c r="X337">
        <f t="shared" ca="1" si="51"/>
        <v>28</v>
      </c>
      <c r="Y337">
        <f ca="1">IF(table1[[#This Row],[اليوم]]="الأحد",Y336+1,Y336)</f>
        <v>48</v>
      </c>
      <c r="Z337" s="5" t="str">
        <f t="shared" ca="1" si="52"/>
        <v>6/12/1443</v>
      </c>
      <c r="AA337" s="24">
        <f t="shared" ca="1" si="47"/>
        <v>3</v>
      </c>
      <c r="AB337" s="24" t="str">
        <f ca="1">CONCATENATE(TEXT(table1[[#This Row],[شهر هـ]],"00"),(TEXT(table1[[#This Row],[يوم هـ]],"00")))</f>
        <v>1206</v>
      </c>
      <c r="AC337" s="24" t="str">
        <f ca="1">TEXT(table1[[#This Row],[Tm]],"m")</f>
        <v>7</v>
      </c>
      <c r="AD337" s="24">
        <f ca="1">IF(TODAY()=table1[[#This Row],[Tm]],1,0)</f>
        <v>0</v>
      </c>
      <c r="AE337" s="5"/>
    </row>
    <row r="338" spans="16:31" x14ac:dyDescent="0.2">
      <c r="P338" t="str">
        <f t="shared" ca="1" si="48"/>
        <v>124804</v>
      </c>
      <c r="Q338">
        <f t="shared" ca="1" si="53"/>
        <v>7</v>
      </c>
      <c r="R338">
        <f ca="1">IF(table1[[#This Row],[يوم هـ]]&gt;0,12,99)</f>
        <v>12</v>
      </c>
      <c r="S338" s="4">
        <f t="shared" ca="1" si="49"/>
        <v>44748</v>
      </c>
      <c r="T338" s="4" t="str">
        <f ca="1">TEXT(table1[[#This Row],[Tm]],"mmmm")</f>
        <v>يوليه</v>
      </c>
      <c r="U338" s="4" t="str">
        <f ca="1">IF(TEXT(table1[[#This Row],[Tm]],"d")="1",TEXT(table1[[#This Row],[Tm]],"d -mmmm"),TEXT(table1[[#This Row],[Tm]],"d"))</f>
        <v>6</v>
      </c>
      <c r="V338" t="str">
        <f t="shared" ca="1" si="46"/>
        <v>الأربعاء</v>
      </c>
      <c r="W338">
        <f t="shared" ca="1" si="50"/>
        <v>4</v>
      </c>
      <c r="X338">
        <f t="shared" ca="1" si="51"/>
        <v>28</v>
      </c>
      <c r="Y338">
        <f ca="1">IF(table1[[#This Row],[اليوم]]="الأحد",Y337+1,Y337)</f>
        <v>48</v>
      </c>
      <c r="Z338" s="5" t="str">
        <f t="shared" ca="1" si="52"/>
        <v>7/12/1443</v>
      </c>
      <c r="AA338" s="24">
        <f t="shared" ca="1" si="47"/>
        <v>3</v>
      </c>
      <c r="AB338" s="24" t="str">
        <f ca="1">CONCATENATE(TEXT(table1[[#This Row],[شهر هـ]],"00"),(TEXT(table1[[#This Row],[يوم هـ]],"00")))</f>
        <v>1207</v>
      </c>
      <c r="AC338" s="24" t="str">
        <f ca="1">TEXT(table1[[#This Row],[Tm]],"m")</f>
        <v>7</v>
      </c>
      <c r="AD338" s="24">
        <f ca="1">IF(TODAY()=table1[[#This Row],[Tm]],1,0)</f>
        <v>0</v>
      </c>
      <c r="AE338" s="5"/>
    </row>
    <row r="339" spans="16:31" x14ac:dyDescent="0.2">
      <c r="P339" t="str">
        <f t="shared" ca="1" si="48"/>
        <v>124805</v>
      </c>
      <c r="Q339">
        <f t="shared" ca="1" si="53"/>
        <v>8</v>
      </c>
      <c r="R339">
        <f ca="1">IF(table1[[#This Row],[يوم هـ]]&gt;0,12,99)</f>
        <v>12</v>
      </c>
      <c r="S339" s="4">
        <f t="shared" ca="1" si="49"/>
        <v>44749</v>
      </c>
      <c r="T339" s="4" t="str">
        <f ca="1">TEXT(table1[[#This Row],[Tm]],"mmmm")</f>
        <v>يوليه</v>
      </c>
      <c r="U339" s="4" t="str">
        <f ca="1">IF(TEXT(table1[[#This Row],[Tm]],"d")="1",TEXT(table1[[#This Row],[Tm]],"d -mmmm"),TEXT(table1[[#This Row],[Tm]],"d"))</f>
        <v>7</v>
      </c>
      <c r="V339" t="str">
        <f t="shared" ca="1" si="46"/>
        <v>الخميس</v>
      </c>
      <c r="W339">
        <f t="shared" ca="1" si="50"/>
        <v>5</v>
      </c>
      <c r="X339">
        <f t="shared" ca="1" si="51"/>
        <v>28</v>
      </c>
      <c r="Y339">
        <f ca="1">IF(table1[[#This Row],[اليوم]]="الأحد",Y338+1,Y338)</f>
        <v>48</v>
      </c>
      <c r="Z339" s="5" t="str">
        <f t="shared" ca="1" si="52"/>
        <v>8/12/1443</v>
      </c>
      <c r="AA339" s="24">
        <f t="shared" ca="1" si="47"/>
        <v>3</v>
      </c>
      <c r="AB339" s="24" t="str">
        <f ca="1">CONCATENATE(TEXT(table1[[#This Row],[شهر هـ]],"00"),(TEXT(table1[[#This Row],[يوم هـ]],"00")))</f>
        <v>1208</v>
      </c>
      <c r="AC339" s="24" t="str">
        <f ca="1">TEXT(table1[[#This Row],[Tm]],"m")</f>
        <v>7</v>
      </c>
      <c r="AD339" s="24">
        <f ca="1">IF(TODAY()=table1[[#This Row],[Tm]],1,0)</f>
        <v>0</v>
      </c>
      <c r="AE339" s="5"/>
    </row>
    <row r="340" spans="16:31" x14ac:dyDescent="0.2">
      <c r="P340" t="str">
        <f t="shared" ca="1" si="48"/>
        <v>124806</v>
      </c>
      <c r="Q340">
        <f t="shared" ca="1" si="53"/>
        <v>9</v>
      </c>
      <c r="R340">
        <f ca="1">IF(table1[[#This Row],[يوم هـ]]&gt;0,12,99)</f>
        <v>12</v>
      </c>
      <c r="S340" s="4">
        <f t="shared" ca="1" si="49"/>
        <v>44750</v>
      </c>
      <c r="T340" s="4" t="str">
        <f ca="1">TEXT(table1[[#This Row],[Tm]],"mmmm")</f>
        <v>يوليه</v>
      </c>
      <c r="U340" s="4" t="str">
        <f ca="1">IF(TEXT(table1[[#This Row],[Tm]],"d")="1",TEXT(table1[[#This Row],[Tm]],"d -mmmm"),TEXT(table1[[#This Row],[Tm]],"d"))</f>
        <v>8</v>
      </c>
      <c r="V340" t="str">
        <f t="shared" ca="1" si="46"/>
        <v>الجمعة</v>
      </c>
      <c r="W340">
        <f t="shared" ca="1" si="50"/>
        <v>6</v>
      </c>
      <c r="X340">
        <f t="shared" ca="1" si="51"/>
        <v>28</v>
      </c>
      <c r="Y340">
        <f ca="1">IF(table1[[#This Row],[اليوم]]="الأحد",Y339+1,Y339)</f>
        <v>48</v>
      </c>
      <c r="Z340" s="5" t="str">
        <f t="shared" ca="1" si="52"/>
        <v>9/12/1443</v>
      </c>
      <c r="AA340" s="24">
        <f t="shared" ca="1" si="47"/>
        <v>3</v>
      </c>
      <c r="AB340" s="24" t="str">
        <f ca="1">CONCATENATE(TEXT(table1[[#This Row],[شهر هـ]],"00"),(TEXT(table1[[#This Row],[يوم هـ]],"00")))</f>
        <v>1209</v>
      </c>
      <c r="AC340" s="24" t="str">
        <f ca="1">TEXT(table1[[#This Row],[Tm]],"m")</f>
        <v>7</v>
      </c>
      <c r="AD340" s="24">
        <f ca="1">IF(TODAY()=table1[[#This Row],[Tm]],1,0)</f>
        <v>0</v>
      </c>
      <c r="AE340" s="5"/>
    </row>
    <row r="341" spans="16:31" x14ac:dyDescent="0.2">
      <c r="P341" t="str">
        <f t="shared" ca="1" si="48"/>
        <v>124807</v>
      </c>
      <c r="Q341">
        <f t="shared" ca="1" si="53"/>
        <v>10</v>
      </c>
      <c r="R341">
        <f ca="1">IF(table1[[#This Row],[يوم هـ]]&gt;0,12,99)</f>
        <v>12</v>
      </c>
      <c r="S341" s="4">
        <f t="shared" ca="1" si="49"/>
        <v>44751</v>
      </c>
      <c r="T341" s="4" t="str">
        <f ca="1">TEXT(table1[[#This Row],[Tm]],"mmmm")</f>
        <v>يوليه</v>
      </c>
      <c r="U341" s="4" t="str">
        <f ca="1">IF(TEXT(table1[[#This Row],[Tm]],"d")="1",TEXT(table1[[#This Row],[Tm]],"d -mmmm"),TEXT(table1[[#This Row],[Tm]],"d"))</f>
        <v>9</v>
      </c>
      <c r="V341" t="str">
        <f t="shared" ca="1" si="46"/>
        <v>السبت</v>
      </c>
      <c r="W341">
        <f t="shared" ca="1" si="50"/>
        <v>7</v>
      </c>
      <c r="X341">
        <f t="shared" ca="1" si="51"/>
        <v>28</v>
      </c>
      <c r="Y341">
        <f ca="1">IF(table1[[#This Row],[اليوم]]="الأحد",Y340+1,Y340)</f>
        <v>48</v>
      </c>
      <c r="Z341" s="5" t="str">
        <f t="shared" ca="1" si="52"/>
        <v>10/12/1443</v>
      </c>
      <c r="AA341" s="24">
        <f t="shared" ca="1" si="47"/>
        <v>3</v>
      </c>
      <c r="AB341" s="24" t="str">
        <f ca="1">CONCATENATE(TEXT(table1[[#This Row],[شهر هـ]],"00"),(TEXT(table1[[#This Row],[يوم هـ]],"00")))</f>
        <v>1210</v>
      </c>
      <c r="AC341" s="24" t="str">
        <f ca="1">TEXT(table1[[#This Row],[Tm]],"m")</f>
        <v>7</v>
      </c>
      <c r="AD341" s="24">
        <f ca="1">IF(TODAY()=table1[[#This Row],[Tm]],1,0)</f>
        <v>0</v>
      </c>
      <c r="AE341" s="5"/>
    </row>
    <row r="342" spans="16:31" x14ac:dyDescent="0.2">
      <c r="P342" t="str">
        <f t="shared" ca="1" si="48"/>
        <v>124901</v>
      </c>
      <c r="Q342">
        <f t="shared" ca="1" si="53"/>
        <v>11</v>
      </c>
      <c r="R342">
        <f ca="1">IF(table1[[#This Row],[يوم هـ]]&gt;0,12,99)</f>
        <v>12</v>
      </c>
      <c r="S342" s="4">
        <f t="shared" ca="1" si="49"/>
        <v>44752</v>
      </c>
      <c r="T342" s="4" t="str">
        <f ca="1">TEXT(table1[[#This Row],[Tm]],"mmmm")</f>
        <v>يوليه</v>
      </c>
      <c r="U342" s="4" t="str">
        <f ca="1">IF(TEXT(table1[[#This Row],[Tm]],"d")="1",TEXT(table1[[#This Row],[Tm]],"d -mmmm"),TEXT(table1[[#This Row],[Tm]],"d"))</f>
        <v>10</v>
      </c>
      <c r="V342" t="str">
        <f t="shared" ca="1" si="46"/>
        <v>الأحد</v>
      </c>
      <c r="W342">
        <f t="shared" ca="1" si="50"/>
        <v>1</v>
      </c>
      <c r="X342">
        <f t="shared" ca="1" si="51"/>
        <v>29</v>
      </c>
      <c r="Y342">
        <f ca="1">IF(table1[[#This Row],[اليوم]]="الأحد",Y341+1,Y341)</f>
        <v>49</v>
      </c>
      <c r="Z342" s="5" t="str">
        <f t="shared" ca="1" si="52"/>
        <v>11/12/1443</v>
      </c>
      <c r="AA342" s="24">
        <f t="shared" ca="1" si="47"/>
        <v>3</v>
      </c>
      <c r="AB342" s="24" t="str">
        <f ca="1">CONCATENATE(TEXT(table1[[#This Row],[شهر هـ]],"00"),(TEXT(table1[[#This Row],[يوم هـ]],"00")))</f>
        <v>1211</v>
      </c>
      <c r="AC342" s="24" t="str">
        <f ca="1">TEXT(table1[[#This Row],[Tm]],"m")</f>
        <v>7</v>
      </c>
      <c r="AD342" s="24">
        <f ca="1">IF(TODAY()=table1[[#This Row],[Tm]],1,0)</f>
        <v>0</v>
      </c>
      <c r="AE342" s="5"/>
    </row>
    <row r="343" spans="16:31" x14ac:dyDescent="0.2">
      <c r="P343" t="str">
        <f t="shared" ca="1" si="48"/>
        <v>124902</v>
      </c>
      <c r="Q343">
        <f t="shared" ca="1" si="53"/>
        <v>12</v>
      </c>
      <c r="R343">
        <f ca="1">IF(table1[[#This Row],[يوم هـ]]&gt;0,12,99)</f>
        <v>12</v>
      </c>
      <c r="S343" s="4">
        <f t="shared" ca="1" si="49"/>
        <v>44753</v>
      </c>
      <c r="T343" s="4" t="str">
        <f ca="1">TEXT(table1[[#This Row],[Tm]],"mmmm")</f>
        <v>يوليه</v>
      </c>
      <c r="U343" s="4" t="str">
        <f ca="1">IF(TEXT(table1[[#This Row],[Tm]],"d")="1",TEXT(table1[[#This Row],[Tm]],"d -mmmm"),TEXT(table1[[#This Row],[Tm]],"d"))</f>
        <v>11</v>
      </c>
      <c r="V343" t="str">
        <f t="shared" ca="1" si="46"/>
        <v>الإثنين</v>
      </c>
      <c r="W343">
        <f t="shared" ca="1" si="50"/>
        <v>2</v>
      </c>
      <c r="X343">
        <f t="shared" ca="1" si="51"/>
        <v>29</v>
      </c>
      <c r="Y343">
        <f ca="1">IF(table1[[#This Row],[اليوم]]="الأحد",Y342+1,Y342)</f>
        <v>49</v>
      </c>
      <c r="Z343" s="5" t="str">
        <f t="shared" ca="1" si="52"/>
        <v>12/12/1443</v>
      </c>
      <c r="AA343" s="24">
        <f t="shared" ca="1" si="47"/>
        <v>3</v>
      </c>
      <c r="AB343" s="24" t="str">
        <f ca="1">CONCATENATE(TEXT(table1[[#This Row],[شهر هـ]],"00"),(TEXT(table1[[#This Row],[يوم هـ]],"00")))</f>
        <v>1212</v>
      </c>
      <c r="AC343" s="24" t="str">
        <f ca="1">TEXT(table1[[#This Row],[Tm]],"m")</f>
        <v>7</v>
      </c>
      <c r="AD343" s="24">
        <f ca="1">IF(TODAY()=table1[[#This Row],[Tm]],1,0)</f>
        <v>0</v>
      </c>
      <c r="AE343" s="5"/>
    </row>
    <row r="344" spans="16:31" x14ac:dyDescent="0.2">
      <c r="P344" t="str">
        <f t="shared" ca="1" si="48"/>
        <v>124903</v>
      </c>
      <c r="Q344">
        <f t="shared" ca="1" si="53"/>
        <v>13</v>
      </c>
      <c r="R344">
        <f ca="1">IF(table1[[#This Row],[يوم هـ]]&gt;0,12,99)</f>
        <v>12</v>
      </c>
      <c r="S344" s="4">
        <f t="shared" ca="1" si="49"/>
        <v>44754</v>
      </c>
      <c r="T344" s="4" t="str">
        <f ca="1">TEXT(table1[[#This Row],[Tm]],"mmmm")</f>
        <v>يوليه</v>
      </c>
      <c r="U344" s="4" t="str">
        <f ca="1">IF(TEXT(table1[[#This Row],[Tm]],"d")="1",TEXT(table1[[#This Row],[Tm]],"d -mmmm"),TEXT(table1[[#This Row],[Tm]],"d"))</f>
        <v>12</v>
      </c>
      <c r="V344" t="str">
        <f t="shared" ca="1" si="46"/>
        <v>الثلاثاء</v>
      </c>
      <c r="W344">
        <f t="shared" ca="1" si="50"/>
        <v>3</v>
      </c>
      <c r="X344">
        <f t="shared" ca="1" si="51"/>
        <v>29</v>
      </c>
      <c r="Y344">
        <f ca="1">IF(table1[[#This Row],[اليوم]]="الأحد",Y343+1,Y343)</f>
        <v>49</v>
      </c>
      <c r="Z344" s="5" t="str">
        <f t="shared" ca="1" si="52"/>
        <v>13/12/1443</v>
      </c>
      <c r="AA344" s="24">
        <f t="shared" ca="1" si="47"/>
        <v>3</v>
      </c>
      <c r="AB344" s="24" t="str">
        <f ca="1">CONCATENATE(TEXT(table1[[#This Row],[شهر هـ]],"00"),(TEXT(table1[[#This Row],[يوم هـ]],"00")))</f>
        <v>1213</v>
      </c>
      <c r="AC344" s="24" t="str">
        <f ca="1">TEXT(table1[[#This Row],[Tm]],"m")</f>
        <v>7</v>
      </c>
      <c r="AD344" s="24">
        <f ca="1">IF(TODAY()=table1[[#This Row],[Tm]],1,0)</f>
        <v>0</v>
      </c>
      <c r="AE344" s="5"/>
    </row>
    <row r="345" spans="16:31" x14ac:dyDescent="0.2">
      <c r="P345" t="str">
        <f t="shared" ca="1" si="48"/>
        <v>124904</v>
      </c>
      <c r="Q345">
        <f t="shared" ca="1" si="53"/>
        <v>14</v>
      </c>
      <c r="R345">
        <f ca="1">IF(table1[[#This Row],[يوم هـ]]&gt;0,12,99)</f>
        <v>12</v>
      </c>
      <c r="S345" s="4">
        <f t="shared" ca="1" si="49"/>
        <v>44755</v>
      </c>
      <c r="T345" s="4" t="str">
        <f ca="1">TEXT(table1[[#This Row],[Tm]],"mmmm")</f>
        <v>يوليه</v>
      </c>
      <c r="U345" s="4" t="str">
        <f ca="1">IF(TEXT(table1[[#This Row],[Tm]],"d")="1",TEXT(table1[[#This Row],[Tm]],"d -mmmm"),TEXT(table1[[#This Row],[Tm]],"d"))</f>
        <v>13</v>
      </c>
      <c r="V345" t="str">
        <f t="shared" ca="1" si="46"/>
        <v>الأربعاء</v>
      </c>
      <c r="W345">
        <f t="shared" ca="1" si="50"/>
        <v>4</v>
      </c>
      <c r="X345">
        <f t="shared" ca="1" si="51"/>
        <v>29</v>
      </c>
      <c r="Y345">
        <f ca="1">IF(table1[[#This Row],[اليوم]]="الأحد",Y344+1,Y344)</f>
        <v>49</v>
      </c>
      <c r="Z345" s="5" t="str">
        <f t="shared" ca="1" si="52"/>
        <v>14/12/1443</v>
      </c>
      <c r="AA345" s="24">
        <f t="shared" ca="1" si="47"/>
        <v>3</v>
      </c>
      <c r="AB345" s="24" t="str">
        <f ca="1">CONCATENATE(TEXT(table1[[#This Row],[شهر هـ]],"00"),(TEXT(table1[[#This Row],[يوم هـ]],"00")))</f>
        <v>1214</v>
      </c>
      <c r="AC345" s="24" t="str">
        <f ca="1">TEXT(table1[[#This Row],[Tm]],"m")</f>
        <v>7</v>
      </c>
      <c r="AD345" s="24">
        <f ca="1">IF(TODAY()=table1[[#This Row],[Tm]],1,0)</f>
        <v>0</v>
      </c>
      <c r="AE345" s="5"/>
    </row>
    <row r="346" spans="16:31" x14ac:dyDescent="0.2">
      <c r="P346" t="str">
        <f t="shared" ca="1" si="48"/>
        <v>124905</v>
      </c>
      <c r="Q346">
        <f t="shared" ca="1" si="53"/>
        <v>15</v>
      </c>
      <c r="R346">
        <f ca="1">IF(table1[[#This Row],[يوم هـ]]&gt;0,12,99)</f>
        <v>12</v>
      </c>
      <c r="S346" s="4">
        <f t="shared" ca="1" si="49"/>
        <v>44756</v>
      </c>
      <c r="T346" s="4" t="str">
        <f ca="1">TEXT(table1[[#This Row],[Tm]],"mmmm")</f>
        <v>يوليه</v>
      </c>
      <c r="U346" s="4" t="str">
        <f ca="1">IF(TEXT(table1[[#This Row],[Tm]],"d")="1",TEXT(table1[[#This Row],[Tm]],"d -mmmm"),TEXT(table1[[#This Row],[Tm]],"d"))</f>
        <v>14</v>
      </c>
      <c r="V346" t="str">
        <f t="shared" ca="1" si="46"/>
        <v>الخميس</v>
      </c>
      <c r="W346">
        <f t="shared" ca="1" si="50"/>
        <v>5</v>
      </c>
      <c r="X346">
        <f t="shared" ca="1" si="51"/>
        <v>29</v>
      </c>
      <c r="Y346">
        <f ca="1">IF(table1[[#This Row],[اليوم]]="الأحد",Y345+1,Y345)</f>
        <v>49</v>
      </c>
      <c r="Z346" s="5" t="str">
        <f t="shared" ca="1" si="52"/>
        <v>15/12/1443</v>
      </c>
      <c r="AA346" s="24">
        <f t="shared" ca="1" si="47"/>
        <v>3</v>
      </c>
      <c r="AB346" s="24" t="str">
        <f ca="1">CONCATENATE(TEXT(table1[[#This Row],[شهر هـ]],"00"),(TEXT(table1[[#This Row],[يوم هـ]],"00")))</f>
        <v>1215</v>
      </c>
      <c r="AC346" s="24" t="str">
        <f ca="1">TEXT(table1[[#This Row],[Tm]],"m")</f>
        <v>7</v>
      </c>
      <c r="AD346" s="24">
        <f ca="1">IF(TODAY()=table1[[#This Row],[Tm]],1,0)</f>
        <v>0</v>
      </c>
      <c r="AE346" s="5"/>
    </row>
    <row r="347" spans="16:31" x14ac:dyDescent="0.2">
      <c r="P347" t="str">
        <f t="shared" ca="1" si="48"/>
        <v>124906</v>
      </c>
      <c r="Q347">
        <f t="shared" ca="1" si="53"/>
        <v>16</v>
      </c>
      <c r="R347">
        <f ca="1">IF(table1[[#This Row],[يوم هـ]]&gt;0,12,99)</f>
        <v>12</v>
      </c>
      <c r="S347" s="4">
        <f t="shared" ca="1" si="49"/>
        <v>44757</v>
      </c>
      <c r="T347" s="4" t="str">
        <f ca="1">TEXT(table1[[#This Row],[Tm]],"mmmm")</f>
        <v>يوليه</v>
      </c>
      <c r="U347" s="4" t="str">
        <f ca="1">IF(TEXT(table1[[#This Row],[Tm]],"d")="1",TEXT(table1[[#This Row],[Tm]],"d -mmmm"),TEXT(table1[[#This Row],[Tm]],"d"))</f>
        <v>15</v>
      </c>
      <c r="V347" t="str">
        <f t="shared" ca="1" si="46"/>
        <v>الجمعة</v>
      </c>
      <c r="W347">
        <f t="shared" ca="1" si="50"/>
        <v>6</v>
      </c>
      <c r="X347">
        <f t="shared" ca="1" si="51"/>
        <v>29</v>
      </c>
      <c r="Y347">
        <f ca="1">IF(table1[[#This Row],[اليوم]]="الأحد",Y346+1,Y346)</f>
        <v>49</v>
      </c>
      <c r="Z347" s="5" t="str">
        <f t="shared" ca="1" si="52"/>
        <v>16/12/1443</v>
      </c>
      <c r="AA347" s="24">
        <f t="shared" ca="1" si="47"/>
        <v>3</v>
      </c>
      <c r="AB347" s="24" t="str">
        <f ca="1">CONCATENATE(TEXT(table1[[#This Row],[شهر هـ]],"00"),(TEXT(table1[[#This Row],[يوم هـ]],"00")))</f>
        <v>1216</v>
      </c>
      <c r="AC347" s="24" t="str">
        <f ca="1">TEXT(table1[[#This Row],[Tm]],"m")</f>
        <v>7</v>
      </c>
      <c r="AD347" s="24">
        <f ca="1">IF(TODAY()=table1[[#This Row],[Tm]],1,0)</f>
        <v>0</v>
      </c>
      <c r="AE347" s="5"/>
    </row>
    <row r="348" spans="16:31" x14ac:dyDescent="0.2">
      <c r="P348" t="str">
        <f t="shared" ca="1" si="48"/>
        <v>124907</v>
      </c>
      <c r="Q348">
        <f t="shared" ca="1" si="53"/>
        <v>17</v>
      </c>
      <c r="R348">
        <f ca="1">IF(table1[[#This Row],[يوم هـ]]&gt;0,12,99)</f>
        <v>12</v>
      </c>
      <c r="S348" s="4">
        <f t="shared" ca="1" si="49"/>
        <v>44758</v>
      </c>
      <c r="T348" s="4" t="str">
        <f ca="1">TEXT(table1[[#This Row],[Tm]],"mmmm")</f>
        <v>يوليه</v>
      </c>
      <c r="U348" s="4" t="str">
        <f ca="1">IF(TEXT(table1[[#This Row],[Tm]],"d")="1",TEXT(table1[[#This Row],[Tm]],"d -mmmm"),TEXT(table1[[#This Row],[Tm]],"d"))</f>
        <v>16</v>
      </c>
      <c r="V348" t="str">
        <f t="shared" ca="1" si="46"/>
        <v>السبت</v>
      </c>
      <c r="W348">
        <f t="shared" ca="1" si="50"/>
        <v>7</v>
      </c>
      <c r="X348">
        <f t="shared" ca="1" si="51"/>
        <v>29</v>
      </c>
      <c r="Y348">
        <f ca="1">IF(table1[[#This Row],[اليوم]]="الأحد",Y347+1,Y347)</f>
        <v>49</v>
      </c>
      <c r="Z348" s="5" t="str">
        <f t="shared" ca="1" si="52"/>
        <v>17/12/1443</v>
      </c>
      <c r="AA348" s="24">
        <f t="shared" ca="1" si="47"/>
        <v>3</v>
      </c>
      <c r="AB348" s="24" t="str">
        <f ca="1">CONCATENATE(TEXT(table1[[#This Row],[شهر هـ]],"00"),(TEXT(table1[[#This Row],[يوم هـ]],"00")))</f>
        <v>1217</v>
      </c>
      <c r="AC348" s="24" t="str">
        <f ca="1">TEXT(table1[[#This Row],[Tm]],"m")</f>
        <v>7</v>
      </c>
      <c r="AD348" s="24">
        <f ca="1">IF(TODAY()=table1[[#This Row],[Tm]],1,0)</f>
        <v>0</v>
      </c>
      <c r="AE348" s="5"/>
    </row>
    <row r="349" spans="16:31" x14ac:dyDescent="0.2">
      <c r="P349" t="str">
        <f t="shared" ca="1" si="48"/>
        <v>125001</v>
      </c>
      <c r="Q349">
        <f t="shared" ca="1" si="53"/>
        <v>18</v>
      </c>
      <c r="R349">
        <f ca="1">IF(table1[[#This Row],[يوم هـ]]&gt;0,12,99)</f>
        <v>12</v>
      </c>
      <c r="S349" s="4">
        <f t="shared" ca="1" si="49"/>
        <v>44759</v>
      </c>
      <c r="T349" s="4" t="str">
        <f ca="1">TEXT(table1[[#This Row],[Tm]],"mmmm")</f>
        <v>يوليه</v>
      </c>
      <c r="U349" s="4" t="str">
        <f ca="1">IF(TEXT(table1[[#This Row],[Tm]],"d")="1",TEXT(table1[[#This Row],[Tm]],"d -mmmm"),TEXT(table1[[#This Row],[Tm]],"d"))</f>
        <v>17</v>
      </c>
      <c r="V349" t="str">
        <f t="shared" ca="1" si="46"/>
        <v>الأحد</v>
      </c>
      <c r="W349">
        <f t="shared" ca="1" si="50"/>
        <v>1</v>
      </c>
      <c r="X349">
        <f t="shared" ca="1" si="51"/>
        <v>30</v>
      </c>
      <c r="Y349">
        <f ca="1">IF(table1[[#This Row],[اليوم]]="الأحد",Y348+1,Y348)</f>
        <v>50</v>
      </c>
      <c r="Z349" s="5" t="str">
        <f t="shared" ca="1" si="52"/>
        <v>18/12/1443</v>
      </c>
      <c r="AA349" s="24">
        <f t="shared" ca="1" si="47"/>
        <v>3</v>
      </c>
      <c r="AB349" s="24" t="str">
        <f ca="1">CONCATENATE(TEXT(table1[[#This Row],[شهر هـ]],"00"),(TEXT(table1[[#This Row],[يوم هـ]],"00")))</f>
        <v>1218</v>
      </c>
      <c r="AC349" s="24" t="str">
        <f ca="1">TEXT(table1[[#This Row],[Tm]],"m")</f>
        <v>7</v>
      </c>
      <c r="AD349" s="24">
        <f ca="1">IF(TODAY()=table1[[#This Row],[Tm]],1,0)</f>
        <v>0</v>
      </c>
      <c r="AE349" s="5"/>
    </row>
    <row r="350" spans="16:31" x14ac:dyDescent="0.2">
      <c r="P350" t="str">
        <f t="shared" ca="1" si="48"/>
        <v>125002</v>
      </c>
      <c r="Q350">
        <f t="shared" ref="Q350:Q361" ca="1" si="54">Q349+1</f>
        <v>19</v>
      </c>
      <c r="R350">
        <f ca="1">IF(table1[[#This Row],[يوم هـ]]&gt;0,12,99)</f>
        <v>12</v>
      </c>
      <c r="S350" s="4">
        <f t="shared" ca="1" si="49"/>
        <v>44760</v>
      </c>
      <c r="T350" s="4" t="str">
        <f ca="1">TEXT(table1[[#This Row],[Tm]],"mmmm")</f>
        <v>يوليه</v>
      </c>
      <c r="U350" s="4" t="str">
        <f ca="1">IF(TEXT(table1[[#This Row],[Tm]],"d")="1",TEXT(table1[[#This Row],[Tm]],"d -mmmm"),TEXT(table1[[#This Row],[Tm]],"d"))</f>
        <v>18</v>
      </c>
      <c r="V350" t="str">
        <f t="shared" ca="1" si="46"/>
        <v>الإثنين</v>
      </c>
      <c r="W350">
        <f t="shared" ca="1" si="50"/>
        <v>2</v>
      </c>
      <c r="X350">
        <f t="shared" ca="1" si="51"/>
        <v>30</v>
      </c>
      <c r="Y350">
        <f ca="1">IF(table1[[#This Row],[اليوم]]="الأحد",Y349+1,Y349)</f>
        <v>50</v>
      </c>
      <c r="Z350" s="5" t="str">
        <f t="shared" ca="1" si="52"/>
        <v>19/12/1443</v>
      </c>
      <c r="AA350" s="24">
        <f t="shared" ca="1" si="47"/>
        <v>3</v>
      </c>
      <c r="AB350" s="24" t="str">
        <f ca="1">CONCATENATE(TEXT(table1[[#This Row],[شهر هـ]],"00"),(TEXT(table1[[#This Row],[يوم هـ]],"00")))</f>
        <v>1219</v>
      </c>
      <c r="AC350" s="24" t="str">
        <f ca="1">TEXT(table1[[#This Row],[Tm]],"m")</f>
        <v>7</v>
      </c>
      <c r="AD350" s="24">
        <f ca="1">IF(TODAY()=table1[[#This Row],[Tm]],1,0)</f>
        <v>0</v>
      </c>
      <c r="AE350" s="5"/>
    </row>
    <row r="351" spans="16:31" x14ac:dyDescent="0.2">
      <c r="P351" t="str">
        <f t="shared" ca="1" si="48"/>
        <v>125003</v>
      </c>
      <c r="Q351">
        <f t="shared" ca="1" si="54"/>
        <v>20</v>
      </c>
      <c r="R351">
        <f ca="1">IF(table1[[#This Row],[يوم هـ]]&gt;0,12,99)</f>
        <v>12</v>
      </c>
      <c r="S351" s="4">
        <f t="shared" ca="1" si="49"/>
        <v>44761</v>
      </c>
      <c r="T351" s="4" t="str">
        <f ca="1">TEXT(table1[[#This Row],[Tm]],"mmmm")</f>
        <v>يوليه</v>
      </c>
      <c r="U351" s="4" t="str">
        <f ca="1">IF(TEXT(table1[[#This Row],[Tm]],"d")="1",TEXT(table1[[#This Row],[Tm]],"d -mmmm"),TEXT(table1[[#This Row],[Tm]],"d"))</f>
        <v>19</v>
      </c>
      <c r="V351" t="str">
        <f t="shared" ca="1" si="46"/>
        <v>الثلاثاء</v>
      </c>
      <c r="W351">
        <f t="shared" ca="1" si="50"/>
        <v>3</v>
      </c>
      <c r="X351">
        <f t="shared" ca="1" si="51"/>
        <v>30</v>
      </c>
      <c r="Y351">
        <f ca="1">IF(table1[[#This Row],[اليوم]]="الأحد",Y350+1,Y350)</f>
        <v>50</v>
      </c>
      <c r="Z351" s="5" t="str">
        <f t="shared" ca="1" si="52"/>
        <v>20/12/1443</v>
      </c>
      <c r="AA351" s="24">
        <f t="shared" ca="1" si="47"/>
        <v>3</v>
      </c>
      <c r="AB351" s="24" t="str">
        <f ca="1">CONCATENATE(TEXT(table1[[#This Row],[شهر هـ]],"00"),(TEXT(table1[[#This Row],[يوم هـ]],"00")))</f>
        <v>1220</v>
      </c>
      <c r="AC351" s="24" t="str">
        <f ca="1">TEXT(table1[[#This Row],[Tm]],"m")</f>
        <v>7</v>
      </c>
      <c r="AD351" s="24">
        <f ca="1">IF(TODAY()=table1[[#This Row],[Tm]],1,0)</f>
        <v>0</v>
      </c>
      <c r="AE351" s="5"/>
    </row>
    <row r="352" spans="16:31" x14ac:dyDescent="0.2">
      <c r="P352" t="str">
        <f t="shared" ca="1" si="48"/>
        <v>125004</v>
      </c>
      <c r="Q352">
        <f t="shared" ca="1" si="54"/>
        <v>21</v>
      </c>
      <c r="R352">
        <f ca="1">IF(table1[[#This Row],[يوم هـ]]&gt;0,12,99)</f>
        <v>12</v>
      </c>
      <c r="S352" s="4">
        <f t="shared" ca="1" si="49"/>
        <v>44762</v>
      </c>
      <c r="T352" s="4" t="str">
        <f ca="1">TEXT(table1[[#This Row],[Tm]],"mmmm")</f>
        <v>يوليه</v>
      </c>
      <c r="U352" s="4" t="str">
        <f ca="1">IF(TEXT(table1[[#This Row],[Tm]],"d")="1",TEXT(table1[[#This Row],[Tm]],"d -mmmm"),TEXT(table1[[#This Row],[Tm]],"d"))</f>
        <v>20</v>
      </c>
      <c r="V352" t="str">
        <f t="shared" ca="1" si="46"/>
        <v>الأربعاء</v>
      </c>
      <c r="W352">
        <f t="shared" ca="1" si="50"/>
        <v>4</v>
      </c>
      <c r="X352">
        <f t="shared" ca="1" si="51"/>
        <v>30</v>
      </c>
      <c r="Y352">
        <f ca="1">IF(table1[[#This Row],[اليوم]]="الأحد",Y351+1,Y351)</f>
        <v>50</v>
      </c>
      <c r="Z352" s="5" t="str">
        <f t="shared" ca="1" si="52"/>
        <v>21/12/1443</v>
      </c>
      <c r="AA352" s="24">
        <f t="shared" ca="1" si="47"/>
        <v>3</v>
      </c>
      <c r="AB352" s="24" t="str">
        <f ca="1">CONCATENATE(TEXT(table1[[#This Row],[شهر هـ]],"00"),(TEXT(table1[[#This Row],[يوم هـ]],"00")))</f>
        <v>1221</v>
      </c>
      <c r="AC352" s="24" t="str">
        <f ca="1">TEXT(table1[[#This Row],[Tm]],"m")</f>
        <v>7</v>
      </c>
      <c r="AD352" s="24">
        <f ca="1">IF(TODAY()=table1[[#This Row],[Tm]],1,0)</f>
        <v>0</v>
      </c>
      <c r="AE352" s="5"/>
    </row>
    <row r="353" spans="16:31" x14ac:dyDescent="0.2">
      <c r="P353" t="str">
        <f t="shared" ca="1" si="48"/>
        <v>125005</v>
      </c>
      <c r="Q353">
        <f t="shared" ca="1" si="54"/>
        <v>22</v>
      </c>
      <c r="R353">
        <f ca="1">IF(table1[[#This Row],[يوم هـ]]&gt;0,12,99)</f>
        <v>12</v>
      </c>
      <c r="S353" s="4">
        <f t="shared" ca="1" si="49"/>
        <v>44763</v>
      </c>
      <c r="T353" s="4" t="str">
        <f ca="1">TEXT(table1[[#This Row],[Tm]],"mmmm")</f>
        <v>يوليه</v>
      </c>
      <c r="U353" s="4" t="str">
        <f ca="1">IF(TEXT(table1[[#This Row],[Tm]],"d")="1",TEXT(table1[[#This Row],[Tm]],"d -mmmm"),TEXT(table1[[#This Row],[Tm]],"d"))</f>
        <v>21</v>
      </c>
      <c r="V353" t="str">
        <f t="shared" ca="1" si="46"/>
        <v>الخميس</v>
      </c>
      <c r="W353">
        <f t="shared" ca="1" si="50"/>
        <v>5</v>
      </c>
      <c r="X353">
        <f t="shared" ca="1" si="51"/>
        <v>30</v>
      </c>
      <c r="Y353">
        <f ca="1">IF(table1[[#This Row],[اليوم]]="الأحد",Y352+1,Y352)</f>
        <v>50</v>
      </c>
      <c r="Z353" s="5" t="str">
        <f t="shared" ca="1" si="52"/>
        <v>22/12/1443</v>
      </c>
      <c r="AA353" s="24">
        <f t="shared" ca="1" si="47"/>
        <v>3</v>
      </c>
      <c r="AB353" s="24" t="str">
        <f ca="1">CONCATENATE(TEXT(table1[[#This Row],[شهر هـ]],"00"),(TEXT(table1[[#This Row],[يوم هـ]],"00")))</f>
        <v>1222</v>
      </c>
      <c r="AC353" s="24" t="str">
        <f ca="1">TEXT(table1[[#This Row],[Tm]],"m")</f>
        <v>7</v>
      </c>
      <c r="AD353" s="24">
        <f ca="1">IF(TODAY()=table1[[#This Row],[Tm]],1,0)</f>
        <v>0</v>
      </c>
      <c r="AE353" s="5"/>
    </row>
    <row r="354" spans="16:31" x14ac:dyDescent="0.2">
      <c r="P354" t="str">
        <f t="shared" ca="1" si="48"/>
        <v>125006</v>
      </c>
      <c r="Q354">
        <f t="shared" ca="1" si="54"/>
        <v>23</v>
      </c>
      <c r="R354">
        <f ca="1">IF(table1[[#This Row],[يوم هـ]]&gt;0,12,99)</f>
        <v>12</v>
      </c>
      <c r="S354" s="4">
        <f t="shared" ca="1" si="49"/>
        <v>44764</v>
      </c>
      <c r="T354" s="4" t="str">
        <f ca="1">TEXT(table1[[#This Row],[Tm]],"mmmm")</f>
        <v>يوليه</v>
      </c>
      <c r="U354" s="4" t="str">
        <f ca="1">IF(TEXT(table1[[#This Row],[Tm]],"d")="1",TEXT(table1[[#This Row],[Tm]],"d -mmmm"),TEXT(table1[[#This Row],[Tm]],"d"))</f>
        <v>22</v>
      </c>
      <c r="V354" t="str">
        <f t="shared" ca="1" si="46"/>
        <v>الجمعة</v>
      </c>
      <c r="W354">
        <f t="shared" ca="1" si="50"/>
        <v>6</v>
      </c>
      <c r="X354">
        <f t="shared" ca="1" si="51"/>
        <v>30</v>
      </c>
      <c r="Y354">
        <f ca="1">IF(table1[[#This Row],[اليوم]]="الأحد",Y353+1,Y353)</f>
        <v>50</v>
      </c>
      <c r="Z354" s="5" t="str">
        <f t="shared" ca="1" si="52"/>
        <v>23/12/1443</v>
      </c>
      <c r="AA354" s="24">
        <f t="shared" ca="1" si="47"/>
        <v>3</v>
      </c>
      <c r="AB354" s="24" t="str">
        <f ca="1">CONCATENATE(TEXT(table1[[#This Row],[شهر هـ]],"00"),(TEXT(table1[[#This Row],[يوم هـ]],"00")))</f>
        <v>1223</v>
      </c>
      <c r="AC354" s="24" t="str">
        <f ca="1">TEXT(table1[[#This Row],[Tm]],"m")</f>
        <v>7</v>
      </c>
      <c r="AD354" s="24">
        <f ca="1">IF(TODAY()=table1[[#This Row],[Tm]],1,0)</f>
        <v>0</v>
      </c>
      <c r="AE354" s="5"/>
    </row>
    <row r="355" spans="16:31" x14ac:dyDescent="0.2">
      <c r="P355" t="str">
        <f t="shared" ca="1" si="48"/>
        <v>125007</v>
      </c>
      <c r="Q355">
        <f t="shared" ca="1" si="54"/>
        <v>24</v>
      </c>
      <c r="R355">
        <f ca="1">IF(table1[[#This Row],[يوم هـ]]&gt;0,12,99)</f>
        <v>12</v>
      </c>
      <c r="S355" s="4">
        <f t="shared" ca="1" si="49"/>
        <v>44765</v>
      </c>
      <c r="T355" s="4" t="str">
        <f ca="1">TEXT(table1[[#This Row],[Tm]],"mmmm")</f>
        <v>يوليه</v>
      </c>
      <c r="U355" s="4" t="str">
        <f ca="1">IF(TEXT(table1[[#This Row],[Tm]],"d")="1",TEXT(table1[[#This Row],[Tm]],"d -mmmm"),TEXT(table1[[#This Row],[Tm]],"d"))</f>
        <v>23</v>
      </c>
      <c r="V355" t="str">
        <f t="shared" ca="1" si="46"/>
        <v>السبت</v>
      </c>
      <c r="W355">
        <f t="shared" ca="1" si="50"/>
        <v>7</v>
      </c>
      <c r="X355">
        <f t="shared" ca="1" si="51"/>
        <v>30</v>
      </c>
      <c r="Y355">
        <f ca="1">IF(table1[[#This Row],[اليوم]]="الأحد",Y354+1,Y354)</f>
        <v>50</v>
      </c>
      <c r="Z355" s="5" t="str">
        <f t="shared" ca="1" si="52"/>
        <v>24/12/1443</v>
      </c>
      <c r="AA355" s="24">
        <f t="shared" ca="1" si="47"/>
        <v>3</v>
      </c>
      <c r="AB355" s="24" t="str">
        <f ca="1">CONCATENATE(TEXT(table1[[#This Row],[شهر هـ]],"00"),(TEXT(table1[[#This Row],[يوم هـ]],"00")))</f>
        <v>1224</v>
      </c>
      <c r="AC355" s="24" t="str">
        <f ca="1">TEXT(table1[[#This Row],[Tm]],"m")</f>
        <v>7</v>
      </c>
      <c r="AD355" s="24">
        <f ca="1">IF(TODAY()=table1[[#This Row],[Tm]],1,0)</f>
        <v>0</v>
      </c>
      <c r="AE355" s="5"/>
    </row>
    <row r="356" spans="16:31" x14ac:dyDescent="0.2">
      <c r="P356" t="str">
        <f t="shared" ca="1" si="48"/>
        <v>125101</v>
      </c>
      <c r="Q356">
        <f t="shared" ca="1" si="54"/>
        <v>25</v>
      </c>
      <c r="R356">
        <f ca="1">IF(table1[[#This Row],[يوم هـ]]&gt;0,12,99)</f>
        <v>12</v>
      </c>
      <c r="S356" s="4">
        <f t="shared" ca="1" si="49"/>
        <v>44766</v>
      </c>
      <c r="T356" s="4" t="str">
        <f ca="1">TEXT(table1[[#This Row],[Tm]],"mmmm")</f>
        <v>يوليه</v>
      </c>
      <c r="U356" s="4" t="str">
        <f ca="1">IF(TEXT(table1[[#This Row],[Tm]],"d")="1",TEXT(table1[[#This Row],[Tm]],"d -mmmm"),TEXT(table1[[#This Row],[Tm]],"d"))</f>
        <v>24</v>
      </c>
      <c r="V356" t="str">
        <f t="shared" ca="1" si="46"/>
        <v>الأحد</v>
      </c>
      <c r="W356">
        <f t="shared" ca="1" si="50"/>
        <v>1</v>
      </c>
      <c r="X356">
        <f t="shared" ca="1" si="51"/>
        <v>31</v>
      </c>
      <c r="Y356">
        <f ca="1">IF(table1[[#This Row],[اليوم]]="الأحد",Y355+1,Y355)</f>
        <v>51</v>
      </c>
      <c r="Z356" s="5" t="str">
        <f t="shared" ca="1" si="52"/>
        <v>25/12/1443</v>
      </c>
      <c r="AA356" s="24">
        <f t="shared" ca="1" si="47"/>
        <v>3</v>
      </c>
      <c r="AB356" s="24" t="str">
        <f ca="1">CONCATENATE(TEXT(table1[[#This Row],[شهر هـ]],"00"),(TEXT(table1[[#This Row],[يوم هـ]],"00")))</f>
        <v>1225</v>
      </c>
      <c r="AC356" s="24" t="str">
        <f ca="1">TEXT(table1[[#This Row],[Tm]],"m")</f>
        <v>7</v>
      </c>
      <c r="AD356" s="24">
        <f ca="1">IF(TODAY()=table1[[#This Row],[Tm]],1,0)</f>
        <v>0</v>
      </c>
      <c r="AE356" s="5"/>
    </row>
    <row r="357" spans="16:31" x14ac:dyDescent="0.2">
      <c r="P357" t="str">
        <f t="shared" ca="1" si="48"/>
        <v>125102</v>
      </c>
      <c r="Q357">
        <f t="shared" ca="1" si="54"/>
        <v>26</v>
      </c>
      <c r="R357">
        <f ca="1">IF(table1[[#This Row],[يوم هـ]]&gt;0,12,99)</f>
        <v>12</v>
      </c>
      <c r="S357" s="4">
        <f t="shared" ca="1" si="49"/>
        <v>44767</v>
      </c>
      <c r="T357" s="4" t="str">
        <f ca="1">TEXT(table1[[#This Row],[Tm]],"mmmm")</f>
        <v>يوليه</v>
      </c>
      <c r="U357" s="4" t="str">
        <f ca="1">IF(TEXT(table1[[#This Row],[Tm]],"d")="1",TEXT(table1[[#This Row],[Tm]],"d -mmmm"),TEXT(table1[[#This Row],[Tm]],"d"))</f>
        <v>25</v>
      </c>
      <c r="V357" t="str">
        <f t="shared" ca="1" si="46"/>
        <v>الإثنين</v>
      </c>
      <c r="W357">
        <f t="shared" ca="1" si="50"/>
        <v>2</v>
      </c>
      <c r="X357">
        <f t="shared" ca="1" si="51"/>
        <v>31</v>
      </c>
      <c r="Y357">
        <f ca="1">IF(table1[[#This Row],[اليوم]]="الأحد",Y356+1,Y356)</f>
        <v>51</v>
      </c>
      <c r="Z357" s="5" t="str">
        <f t="shared" ca="1" si="52"/>
        <v>26/12/1443</v>
      </c>
      <c r="AA357" s="24">
        <f t="shared" ca="1" si="47"/>
        <v>3</v>
      </c>
      <c r="AB357" s="24" t="str">
        <f ca="1">CONCATENATE(TEXT(table1[[#This Row],[شهر هـ]],"00"),(TEXT(table1[[#This Row],[يوم هـ]],"00")))</f>
        <v>1226</v>
      </c>
      <c r="AC357" s="24" t="str">
        <f ca="1">TEXT(table1[[#This Row],[Tm]],"m")</f>
        <v>7</v>
      </c>
      <c r="AD357" s="24">
        <f ca="1">IF(TODAY()=table1[[#This Row],[Tm]],1,0)</f>
        <v>0</v>
      </c>
      <c r="AE357" s="5"/>
    </row>
    <row r="358" spans="16:31" x14ac:dyDescent="0.2">
      <c r="P358" t="str">
        <f t="shared" ca="1" si="48"/>
        <v>125103</v>
      </c>
      <c r="Q358">
        <f t="shared" ca="1" si="54"/>
        <v>27</v>
      </c>
      <c r="R358">
        <f ca="1">IF(table1[[#This Row],[يوم هـ]]&gt;0,12,99)</f>
        <v>12</v>
      </c>
      <c r="S358" s="4">
        <f t="shared" ca="1" si="49"/>
        <v>44768</v>
      </c>
      <c r="T358" s="4" t="str">
        <f ca="1">TEXT(table1[[#This Row],[Tm]],"mmmm")</f>
        <v>يوليه</v>
      </c>
      <c r="U358" s="4" t="str">
        <f ca="1">IF(TEXT(table1[[#This Row],[Tm]],"d")="1",TEXT(table1[[#This Row],[Tm]],"d -mmmm"),TEXT(table1[[#This Row],[Tm]],"d"))</f>
        <v>26</v>
      </c>
      <c r="V358" t="str">
        <f t="shared" ca="1" si="46"/>
        <v>الثلاثاء</v>
      </c>
      <c r="W358">
        <f t="shared" ca="1" si="50"/>
        <v>3</v>
      </c>
      <c r="X358">
        <f t="shared" ca="1" si="51"/>
        <v>31</v>
      </c>
      <c r="Y358">
        <f ca="1">IF(table1[[#This Row],[اليوم]]="الأحد",Y357+1,Y357)</f>
        <v>51</v>
      </c>
      <c r="Z358" s="5" t="str">
        <f t="shared" ca="1" si="52"/>
        <v>27/12/1443</v>
      </c>
      <c r="AA358" s="24">
        <f t="shared" ca="1" si="47"/>
        <v>3</v>
      </c>
      <c r="AB358" s="24" t="str">
        <f ca="1">CONCATENATE(TEXT(table1[[#This Row],[شهر هـ]],"00"),(TEXT(table1[[#This Row],[يوم هـ]],"00")))</f>
        <v>1227</v>
      </c>
      <c r="AC358" s="24" t="str">
        <f ca="1">TEXT(table1[[#This Row],[Tm]],"m")</f>
        <v>7</v>
      </c>
      <c r="AD358" s="24">
        <f ca="1">IF(TODAY()=table1[[#This Row],[Tm]],1,0)</f>
        <v>0</v>
      </c>
      <c r="AE358" s="5"/>
    </row>
    <row r="359" spans="16:31" x14ac:dyDescent="0.2">
      <c r="P359" t="str">
        <f t="shared" ca="1" si="48"/>
        <v>125104</v>
      </c>
      <c r="Q359">
        <f t="shared" ca="1" si="54"/>
        <v>28</v>
      </c>
      <c r="R359">
        <f ca="1">IF(table1[[#This Row],[يوم هـ]]&gt;0,12,99)</f>
        <v>12</v>
      </c>
      <c r="S359" s="4">
        <f t="shared" ca="1" si="49"/>
        <v>44769</v>
      </c>
      <c r="T359" s="4" t="str">
        <f ca="1">TEXT(table1[[#This Row],[Tm]],"mmmm")</f>
        <v>يوليه</v>
      </c>
      <c r="U359" s="4" t="str">
        <f ca="1">IF(TEXT(table1[[#This Row],[Tm]],"d")="1",TEXT(table1[[#This Row],[Tm]],"d -mmmm"),TEXT(table1[[#This Row],[Tm]],"d"))</f>
        <v>27</v>
      </c>
      <c r="V359" t="str">
        <f t="shared" ca="1" si="46"/>
        <v>الأربعاء</v>
      </c>
      <c r="W359">
        <f t="shared" ca="1" si="50"/>
        <v>4</v>
      </c>
      <c r="X359">
        <f t="shared" ca="1" si="51"/>
        <v>31</v>
      </c>
      <c r="Y359">
        <f ca="1">IF(table1[[#This Row],[اليوم]]="الأحد",Y358+1,Y358)</f>
        <v>51</v>
      </c>
      <c r="Z359" s="5" t="str">
        <f t="shared" ca="1" si="52"/>
        <v>28/12/1443</v>
      </c>
      <c r="AA359" s="24">
        <f t="shared" ca="1" si="47"/>
        <v>3</v>
      </c>
      <c r="AB359" s="24" t="str">
        <f ca="1">CONCATENATE(TEXT(table1[[#This Row],[شهر هـ]],"00"),(TEXT(table1[[#This Row],[يوم هـ]],"00")))</f>
        <v>1228</v>
      </c>
      <c r="AC359" s="24" t="str">
        <f ca="1">TEXT(table1[[#This Row],[Tm]],"m")</f>
        <v>7</v>
      </c>
      <c r="AD359" s="24">
        <f ca="1">IF(TODAY()=table1[[#This Row],[Tm]],1,0)</f>
        <v>0</v>
      </c>
      <c r="AE359" s="5"/>
    </row>
    <row r="360" spans="16:31" x14ac:dyDescent="0.2">
      <c r="P360" t="str">
        <f t="shared" ca="1" si="48"/>
        <v>125105</v>
      </c>
      <c r="Q360">
        <f t="shared" ca="1" si="54"/>
        <v>29</v>
      </c>
      <c r="R360">
        <f ca="1">IF(table1[[#This Row],[يوم هـ]]&gt;0,12,99)</f>
        <v>12</v>
      </c>
      <c r="S360" s="4">
        <f t="shared" ca="1" si="49"/>
        <v>44770</v>
      </c>
      <c r="T360" s="4" t="str">
        <f ca="1">TEXT(table1[[#This Row],[Tm]],"mmmm")</f>
        <v>يوليه</v>
      </c>
      <c r="U360" s="4" t="str">
        <f ca="1">IF(TEXT(table1[[#This Row],[Tm]],"d")="1",TEXT(table1[[#This Row],[Tm]],"d -mmmm"),TEXT(table1[[#This Row],[Tm]],"d"))</f>
        <v>28</v>
      </c>
      <c r="V360" t="str">
        <f t="shared" ca="1" si="46"/>
        <v>الخميس</v>
      </c>
      <c r="W360">
        <f t="shared" ca="1" si="50"/>
        <v>5</v>
      </c>
      <c r="X360">
        <f t="shared" ca="1" si="51"/>
        <v>31</v>
      </c>
      <c r="Y360">
        <f ca="1">IF(table1[[#This Row],[اليوم]]="الأحد",Y359+1,Y359)</f>
        <v>51</v>
      </c>
      <c r="Z360" s="5" t="str">
        <f t="shared" ca="1" si="52"/>
        <v>29/12/1443</v>
      </c>
      <c r="AA360" s="24">
        <f t="shared" ca="1" si="47"/>
        <v>3</v>
      </c>
      <c r="AB360" s="24" t="str">
        <f ca="1">CONCATENATE(TEXT(table1[[#This Row],[شهر هـ]],"00"),(TEXT(table1[[#This Row],[يوم هـ]],"00")))</f>
        <v>1229</v>
      </c>
      <c r="AC360" s="24" t="str">
        <f ca="1">TEXT(table1[[#This Row],[Tm]],"m")</f>
        <v>7</v>
      </c>
      <c r="AD360" s="24">
        <f ca="1">IF(TODAY()=table1[[#This Row],[Tm]],1,0)</f>
        <v>0</v>
      </c>
      <c r="AE360" s="5"/>
    </row>
    <row r="361" spans="16:31" x14ac:dyDescent="0.2">
      <c r="P361" t="str">
        <f t="shared" ca="1" si="48"/>
        <v>125106</v>
      </c>
      <c r="Q361">
        <f t="shared" ca="1" si="54"/>
        <v>30</v>
      </c>
      <c r="R361">
        <f ca="1">IF(table1[[#This Row],[يوم هـ]]&gt;0,12,99)</f>
        <v>12</v>
      </c>
      <c r="S361" s="4">
        <f ca="1">S360+1</f>
        <v>44771</v>
      </c>
      <c r="T361" s="4" t="str">
        <f ca="1">TEXT(table1[[#This Row],[Tm]],"mmmm")</f>
        <v>يوليه</v>
      </c>
      <c r="U361" s="4" t="str">
        <f ca="1">IF(TEXT(table1[[#This Row],[Tm]],"d")="1",TEXT(table1[[#This Row],[Tm]],"d -mmmm"),TEXT(table1[[#This Row],[Tm]],"d"))</f>
        <v>29</v>
      </c>
      <c r="V361" t="str">
        <f t="shared" ca="1" si="46"/>
        <v>الجمعة</v>
      </c>
      <c r="W361">
        <f t="shared" ca="1" si="50"/>
        <v>6</v>
      </c>
      <c r="X361">
        <f t="shared" ca="1" si="51"/>
        <v>31</v>
      </c>
      <c r="Y361">
        <f ca="1">IF(table1[[#This Row],[اليوم]]="الأحد",Y360+1,Y360)</f>
        <v>51</v>
      </c>
      <c r="Z361" s="5" t="str">
        <f t="shared" ca="1" si="52"/>
        <v>30/12/1443</v>
      </c>
      <c r="AA361" s="24">
        <f t="shared" ca="1" si="47"/>
        <v>3</v>
      </c>
      <c r="AB361" s="24" t="str">
        <f ca="1">CONCATENATE(TEXT(table1[[#This Row],[شهر هـ]],"00"),(TEXT(table1[[#This Row],[يوم هـ]],"00")))</f>
        <v>1230</v>
      </c>
      <c r="AC361" s="24" t="str">
        <f ca="1">TEXT(table1[[#This Row],[Tm]],"m")</f>
        <v>7</v>
      </c>
      <c r="AD361" s="24">
        <f ca="1">IF(TODAY()=table1[[#This Row],[Tm]],1,0)</f>
        <v>0</v>
      </c>
      <c r="AE361" s="5"/>
    </row>
    <row r="362" spans="16:31" x14ac:dyDescent="0.2">
      <c r="S362" s="4"/>
      <c r="T362" s="4"/>
      <c r="U362" s="4"/>
      <c r="Z362" s="5"/>
      <c r="AA362" s="5"/>
      <c r="AB362" s="5"/>
      <c r="AC362" s="5"/>
      <c r="AD362" s="5"/>
      <c r="AE362" s="5"/>
    </row>
  </sheetData>
  <mergeCells count="1">
    <mergeCell ref="AG12:AI12"/>
  </mergeCells>
  <conditionalFormatting sqref="C2:C184">
    <cfRule type="duplicateValues" dxfId="22" priority="1"/>
  </conditionalFormatting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W163"/>
  <sheetViews>
    <sheetView rightToLeft="1" workbookViewId="0">
      <selection activeCell="W62" sqref="W62"/>
    </sheetView>
  </sheetViews>
  <sheetFormatPr defaultRowHeight="14.25" x14ac:dyDescent="0.2"/>
  <cols>
    <col min="1" max="1" width="0.5" customWidth="1"/>
    <col min="2" max="2" width="5.375" customWidth="1"/>
    <col min="3" max="3" width="15.125" customWidth="1"/>
    <col min="4" max="4" width="5.375" style="37" customWidth="1"/>
    <col min="5" max="5" width="1.125" customWidth="1"/>
    <col min="6" max="6" width="5.375" customWidth="1"/>
    <col min="7" max="7" width="15.125" customWidth="1"/>
    <col min="8" max="8" width="5.375" style="37" customWidth="1"/>
    <col min="9" max="9" width="1.125" customWidth="1"/>
    <col min="10" max="10" width="5.375" customWidth="1"/>
    <col min="11" max="11" width="15.125" customWidth="1"/>
    <col min="12" max="12" width="5.375" style="37" customWidth="1"/>
    <col min="13" max="13" width="1.125" customWidth="1"/>
    <col min="14" max="14" width="5.375" customWidth="1"/>
    <col min="15" max="15" width="15.125" customWidth="1"/>
    <col min="16" max="16" width="5.375" style="37" customWidth="1"/>
    <col min="17" max="17" width="1.125" customWidth="1"/>
    <col min="18" max="18" width="5.375" customWidth="1"/>
    <col min="19" max="19" width="15.125" customWidth="1"/>
    <col min="20" max="20" width="5.375" style="37" customWidth="1"/>
    <col min="23" max="23" width="9.75" bestFit="1" customWidth="1"/>
  </cols>
  <sheetData>
    <row r="1" spans="2:23" ht="32.1" customHeight="1" x14ac:dyDescent="0.2">
      <c r="H1" s="239" t="s">
        <v>50</v>
      </c>
      <c r="I1" s="239"/>
      <c r="J1" s="239"/>
      <c r="K1" s="239"/>
      <c r="L1" s="239"/>
      <c r="M1" s="239"/>
      <c r="N1" s="239"/>
    </row>
    <row r="2" spans="2:23" ht="15.75" x14ac:dyDescent="0.25">
      <c r="B2" s="235" t="s">
        <v>51</v>
      </c>
      <c r="C2" s="235"/>
      <c r="D2" s="235"/>
      <c r="F2" s="235" t="s">
        <v>52</v>
      </c>
      <c r="G2" s="235"/>
      <c r="H2" s="235"/>
      <c r="J2" s="235" t="s">
        <v>53</v>
      </c>
      <c r="K2" s="235"/>
      <c r="L2" s="235"/>
      <c r="N2" s="235" t="s">
        <v>54</v>
      </c>
      <c r="O2" s="235"/>
      <c r="P2" s="235"/>
      <c r="R2" s="235" t="s">
        <v>55</v>
      </c>
      <c r="S2" s="235"/>
      <c r="T2" s="235"/>
      <c r="V2" s="35"/>
      <c r="W2" s="38"/>
    </row>
    <row r="3" spans="2:23" ht="8.1" customHeight="1" x14ac:dyDescent="0.2">
      <c r="B3" s="236" t="s">
        <v>35</v>
      </c>
      <c r="C3" s="236"/>
      <c r="D3" s="40">
        <v>43709</v>
      </c>
      <c r="F3" s="236" t="s">
        <v>35</v>
      </c>
      <c r="G3" s="236"/>
      <c r="H3" s="40">
        <f>D63+1</f>
        <v>43737</v>
      </c>
      <c r="J3" s="236" t="s">
        <v>35</v>
      </c>
      <c r="K3" s="236"/>
      <c r="L3" s="40">
        <f>H63+1</f>
        <v>43765</v>
      </c>
      <c r="N3" s="236" t="s">
        <v>35</v>
      </c>
      <c r="O3" s="236"/>
      <c r="P3" s="40">
        <f>L63+1</f>
        <v>43793</v>
      </c>
      <c r="R3" s="236" t="s">
        <v>35</v>
      </c>
      <c r="S3" s="236"/>
      <c r="T3" s="40">
        <f>P63+1</f>
        <v>43821</v>
      </c>
      <c r="V3" s="35"/>
      <c r="W3" s="38"/>
    </row>
    <row r="4" spans="2:23" ht="8.1" customHeight="1" x14ac:dyDescent="0.2">
      <c r="B4" s="236"/>
      <c r="C4" s="236"/>
      <c r="D4" s="41">
        <f>D3</f>
        <v>43709</v>
      </c>
      <c r="F4" s="236"/>
      <c r="G4" s="236"/>
      <c r="H4" s="41">
        <f>H3</f>
        <v>43737</v>
      </c>
      <c r="J4" s="236"/>
      <c r="K4" s="236"/>
      <c r="L4" s="41">
        <f>L3</f>
        <v>43765</v>
      </c>
      <c r="N4" s="236"/>
      <c r="O4" s="236"/>
      <c r="P4" s="41">
        <f>P3</f>
        <v>43793</v>
      </c>
      <c r="R4" s="236"/>
      <c r="S4" s="236"/>
      <c r="T4" s="41">
        <f>T3</f>
        <v>43821</v>
      </c>
      <c r="V4" s="35"/>
      <c r="W4" s="38"/>
    </row>
    <row r="5" spans="2:23" ht="8.1" customHeight="1" x14ac:dyDescent="0.2">
      <c r="B5" s="233" t="s">
        <v>36</v>
      </c>
      <c r="C5" s="233"/>
      <c r="D5" s="39">
        <f>D3+1</f>
        <v>43710</v>
      </c>
      <c r="F5" s="233" t="s">
        <v>36</v>
      </c>
      <c r="G5" s="233"/>
      <c r="H5" s="39">
        <f>H3+1</f>
        <v>43738</v>
      </c>
      <c r="J5" s="233" t="s">
        <v>36</v>
      </c>
      <c r="K5" s="233"/>
      <c r="L5" s="39">
        <f>L3+1</f>
        <v>43766</v>
      </c>
      <c r="N5" s="233" t="s">
        <v>36</v>
      </c>
      <c r="O5" s="233"/>
      <c r="P5" s="39">
        <f>P3+1</f>
        <v>43794</v>
      </c>
      <c r="R5" s="233" t="s">
        <v>36</v>
      </c>
      <c r="S5" s="233"/>
      <c r="T5" s="39">
        <f>T3+1</f>
        <v>43822</v>
      </c>
      <c r="V5" s="35"/>
      <c r="W5" s="38"/>
    </row>
    <row r="6" spans="2:23" ht="8.1" customHeight="1" x14ac:dyDescent="0.2">
      <c r="B6" s="234"/>
      <c r="C6" s="234"/>
      <c r="D6" s="42">
        <f>D5</f>
        <v>43710</v>
      </c>
      <c r="F6" s="234"/>
      <c r="G6" s="234"/>
      <c r="H6" s="42">
        <f>H5</f>
        <v>43738</v>
      </c>
      <c r="J6" s="234"/>
      <c r="K6" s="234"/>
      <c r="L6" s="42">
        <f>L5</f>
        <v>43766</v>
      </c>
      <c r="N6" s="234"/>
      <c r="O6" s="234"/>
      <c r="P6" s="42">
        <f>P5</f>
        <v>43794</v>
      </c>
      <c r="R6" s="234"/>
      <c r="S6" s="234"/>
      <c r="T6" s="42">
        <f>T5</f>
        <v>43822</v>
      </c>
      <c r="V6" s="35"/>
      <c r="W6" s="38"/>
    </row>
    <row r="7" spans="2:23" ht="8.1" customHeight="1" x14ac:dyDescent="0.2">
      <c r="B7" s="237" t="s">
        <v>37</v>
      </c>
      <c r="C7" s="237"/>
      <c r="D7" s="40">
        <f>D5+1</f>
        <v>43711</v>
      </c>
      <c r="F7" s="237" t="s">
        <v>37</v>
      </c>
      <c r="G7" s="237"/>
      <c r="H7" s="40">
        <f>H5+1</f>
        <v>43739</v>
      </c>
      <c r="J7" s="237" t="s">
        <v>37</v>
      </c>
      <c r="K7" s="237"/>
      <c r="L7" s="40">
        <f>L5+1</f>
        <v>43767</v>
      </c>
      <c r="N7" s="237" t="s">
        <v>37</v>
      </c>
      <c r="O7" s="237"/>
      <c r="P7" s="40">
        <f>P5+1</f>
        <v>43795</v>
      </c>
      <c r="R7" s="237" t="s">
        <v>37</v>
      </c>
      <c r="S7" s="237"/>
      <c r="T7" s="40">
        <f>T5+1</f>
        <v>43823</v>
      </c>
      <c r="V7" s="35"/>
      <c r="W7" s="38"/>
    </row>
    <row r="8" spans="2:23" ht="8.1" customHeight="1" x14ac:dyDescent="0.2">
      <c r="B8" s="238"/>
      <c r="C8" s="238"/>
      <c r="D8" s="41">
        <f>D7</f>
        <v>43711</v>
      </c>
      <c r="F8" s="238"/>
      <c r="G8" s="238"/>
      <c r="H8" s="41">
        <f>H7</f>
        <v>43739</v>
      </c>
      <c r="J8" s="238"/>
      <c r="K8" s="238"/>
      <c r="L8" s="41">
        <f>L7</f>
        <v>43767</v>
      </c>
      <c r="N8" s="238"/>
      <c r="O8" s="238"/>
      <c r="P8" s="41">
        <f>P7</f>
        <v>43795</v>
      </c>
      <c r="R8" s="238"/>
      <c r="S8" s="238"/>
      <c r="T8" s="41">
        <f>T7</f>
        <v>43823</v>
      </c>
      <c r="V8" s="35"/>
      <c r="W8" s="38"/>
    </row>
    <row r="9" spans="2:23" ht="8.1" customHeight="1" x14ac:dyDescent="0.2">
      <c r="B9" s="233" t="s">
        <v>38</v>
      </c>
      <c r="C9" s="233"/>
      <c r="D9" s="39">
        <f>D7+1</f>
        <v>43712</v>
      </c>
      <c r="F9" s="233" t="s">
        <v>38</v>
      </c>
      <c r="G9" s="233"/>
      <c r="H9" s="39">
        <f>H7+1</f>
        <v>43740</v>
      </c>
      <c r="J9" s="233" t="s">
        <v>38</v>
      </c>
      <c r="K9" s="233"/>
      <c r="L9" s="39">
        <f>L7+1</f>
        <v>43768</v>
      </c>
      <c r="N9" s="233" t="s">
        <v>38</v>
      </c>
      <c r="O9" s="233"/>
      <c r="P9" s="39">
        <f>P7+1</f>
        <v>43796</v>
      </c>
      <c r="R9" s="233" t="s">
        <v>38</v>
      </c>
      <c r="S9" s="233"/>
      <c r="T9" s="39">
        <f>T7+1</f>
        <v>43824</v>
      </c>
      <c r="V9" s="35"/>
      <c r="W9" s="38"/>
    </row>
    <row r="10" spans="2:23" ht="8.1" customHeight="1" x14ac:dyDescent="0.2">
      <c r="B10" s="234"/>
      <c r="C10" s="234"/>
      <c r="D10" s="42">
        <f>D9</f>
        <v>43712</v>
      </c>
      <c r="F10" s="234"/>
      <c r="G10" s="234"/>
      <c r="H10" s="42">
        <f>H9</f>
        <v>43740</v>
      </c>
      <c r="J10" s="234"/>
      <c r="K10" s="234"/>
      <c r="L10" s="42">
        <f>L9</f>
        <v>43768</v>
      </c>
      <c r="N10" s="234"/>
      <c r="O10" s="234"/>
      <c r="P10" s="42">
        <f>P9</f>
        <v>43796</v>
      </c>
      <c r="R10" s="234"/>
      <c r="S10" s="234"/>
      <c r="T10" s="42">
        <f>T9</f>
        <v>43824</v>
      </c>
      <c r="V10" s="35"/>
      <c r="W10" s="38"/>
    </row>
    <row r="11" spans="2:23" ht="8.1" customHeight="1" x14ac:dyDescent="0.2">
      <c r="B11" s="236" t="s">
        <v>39</v>
      </c>
      <c r="C11" s="237"/>
      <c r="D11" s="40">
        <f>D9+1</f>
        <v>43713</v>
      </c>
      <c r="F11" s="237" t="s">
        <v>39</v>
      </c>
      <c r="G11" s="237"/>
      <c r="H11" s="40">
        <f>H9+1</f>
        <v>43741</v>
      </c>
      <c r="J11" s="237" t="s">
        <v>39</v>
      </c>
      <c r="K11" s="237"/>
      <c r="L11" s="40">
        <f>L9+1</f>
        <v>43769</v>
      </c>
      <c r="N11" s="237" t="s">
        <v>39</v>
      </c>
      <c r="O11" s="237"/>
      <c r="P11" s="40">
        <f>P9+1</f>
        <v>43797</v>
      </c>
      <c r="R11" s="237" t="s">
        <v>39</v>
      </c>
      <c r="S11" s="237"/>
      <c r="T11" s="40">
        <f>T9+1</f>
        <v>43825</v>
      </c>
      <c r="V11" s="35"/>
      <c r="W11" s="38"/>
    </row>
    <row r="12" spans="2:23" ht="8.1" customHeight="1" x14ac:dyDescent="0.2">
      <c r="B12" s="236"/>
      <c r="C12" s="238"/>
      <c r="D12" s="41">
        <f>D11</f>
        <v>43713</v>
      </c>
      <c r="F12" s="238"/>
      <c r="G12" s="238"/>
      <c r="H12" s="41">
        <f>H11</f>
        <v>43741</v>
      </c>
      <c r="J12" s="238"/>
      <c r="K12" s="238"/>
      <c r="L12" s="41">
        <f>L11</f>
        <v>43769</v>
      </c>
      <c r="N12" s="238"/>
      <c r="O12" s="238"/>
      <c r="P12" s="41">
        <f>P11</f>
        <v>43797</v>
      </c>
      <c r="R12" s="238"/>
      <c r="S12" s="238"/>
      <c r="T12" s="41">
        <f>T11</f>
        <v>43825</v>
      </c>
      <c r="V12" s="35"/>
      <c r="W12" s="38"/>
    </row>
    <row r="13" spans="2:23" ht="8.1" customHeight="1" x14ac:dyDescent="0.2">
      <c r="B13" s="233" t="s">
        <v>40</v>
      </c>
      <c r="C13" s="233"/>
      <c r="D13" s="39">
        <f>D11+1</f>
        <v>43714</v>
      </c>
      <c r="F13" s="233" t="s">
        <v>40</v>
      </c>
      <c r="G13" s="233"/>
      <c r="H13" s="39">
        <f>H11+1</f>
        <v>43742</v>
      </c>
      <c r="J13" s="233" t="s">
        <v>40</v>
      </c>
      <c r="K13" s="233"/>
      <c r="L13" s="39">
        <f>L11+1</f>
        <v>43770</v>
      </c>
      <c r="N13" s="233" t="s">
        <v>40</v>
      </c>
      <c r="O13" s="233"/>
      <c r="P13" s="39">
        <f>P11+1</f>
        <v>43798</v>
      </c>
      <c r="R13" s="233" t="s">
        <v>40</v>
      </c>
      <c r="S13" s="233"/>
      <c r="T13" s="39">
        <f>T11+1</f>
        <v>43826</v>
      </c>
      <c r="V13" s="35"/>
      <c r="W13" s="38"/>
    </row>
    <row r="14" spans="2:23" ht="8.1" customHeight="1" x14ac:dyDescent="0.2">
      <c r="B14" s="234"/>
      <c r="C14" s="234"/>
      <c r="D14" s="42">
        <f>D13</f>
        <v>43714</v>
      </c>
      <c r="F14" s="234"/>
      <c r="G14" s="234"/>
      <c r="H14" s="42">
        <f>H13</f>
        <v>43742</v>
      </c>
      <c r="J14" s="234"/>
      <c r="K14" s="234"/>
      <c r="L14" s="42">
        <f>L13</f>
        <v>43770</v>
      </c>
      <c r="N14" s="234"/>
      <c r="O14" s="234"/>
      <c r="P14" s="42">
        <f>P13</f>
        <v>43798</v>
      </c>
      <c r="R14" s="234"/>
      <c r="S14" s="234"/>
      <c r="T14" s="42">
        <f>T13</f>
        <v>43826</v>
      </c>
      <c r="V14" s="35"/>
      <c r="W14" s="38"/>
    </row>
    <row r="15" spans="2:23" ht="8.1" customHeight="1" x14ac:dyDescent="0.2">
      <c r="B15" s="237" t="s">
        <v>41</v>
      </c>
      <c r="C15" s="237"/>
      <c r="D15" s="40">
        <f>D13+1</f>
        <v>43715</v>
      </c>
      <c r="F15" s="237" t="s">
        <v>41</v>
      </c>
      <c r="G15" s="237"/>
      <c r="H15" s="40">
        <f>H13+1</f>
        <v>43743</v>
      </c>
      <c r="J15" s="237" t="s">
        <v>41</v>
      </c>
      <c r="K15" s="237"/>
      <c r="L15" s="40">
        <f>L13+1</f>
        <v>43771</v>
      </c>
      <c r="N15" s="237" t="s">
        <v>41</v>
      </c>
      <c r="O15" s="237"/>
      <c r="P15" s="40">
        <f>P13+1</f>
        <v>43799</v>
      </c>
      <c r="R15" s="237" t="s">
        <v>41</v>
      </c>
      <c r="S15" s="237"/>
      <c r="T15" s="40">
        <f>T13+1</f>
        <v>43827</v>
      </c>
      <c r="V15" s="35"/>
      <c r="W15" s="38"/>
    </row>
    <row r="16" spans="2:23" ht="8.1" customHeight="1" x14ac:dyDescent="0.2">
      <c r="B16" s="238"/>
      <c r="C16" s="238"/>
      <c r="D16" s="41">
        <f>D15</f>
        <v>43715</v>
      </c>
      <c r="F16" s="238"/>
      <c r="G16" s="238"/>
      <c r="H16" s="41">
        <f>H15</f>
        <v>43743</v>
      </c>
      <c r="J16" s="238"/>
      <c r="K16" s="238"/>
      <c r="L16" s="41">
        <f>L15</f>
        <v>43771</v>
      </c>
      <c r="N16" s="238"/>
      <c r="O16" s="238"/>
      <c r="P16" s="41">
        <f>P15</f>
        <v>43799</v>
      </c>
      <c r="R16" s="238"/>
      <c r="S16" s="238"/>
      <c r="T16" s="41">
        <f>T15</f>
        <v>43827</v>
      </c>
      <c r="V16" s="35"/>
      <c r="W16" s="38"/>
    </row>
    <row r="17" spans="2:23" ht="6.95" customHeight="1" x14ac:dyDescent="0.2">
      <c r="V17" s="35"/>
      <c r="W17" s="38"/>
    </row>
    <row r="18" spans="2:23" ht="15.75" x14ac:dyDescent="0.25">
      <c r="B18" s="235" t="s">
        <v>56</v>
      </c>
      <c r="C18" s="235"/>
      <c r="D18" s="235"/>
      <c r="F18" s="235" t="s">
        <v>57</v>
      </c>
      <c r="G18" s="235"/>
      <c r="H18" s="235"/>
      <c r="J18" s="235" t="s">
        <v>58</v>
      </c>
      <c r="K18" s="235"/>
      <c r="L18" s="235"/>
      <c r="N18" s="235" t="s">
        <v>59</v>
      </c>
      <c r="O18" s="235"/>
      <c r="P18" s="235"/>
      <c r="R18" s="235" t="s">
        <v>60</v>
      </c>
      <c r="S18" s="235"/>
      <c r="T18" s="235"/>
      <c r="V18" s="35"/>
      <c r="W18" s="38"/>
    </row>
    <row r="19" spans="2:23" ht="8.1" customHeight="1" x14ac:dyDescent="0.2">
      <c r="B19" s="236" t="s">
        <v>35</v>
      </c>
      <c r="C19" s="236"/>
      <c r="D19" s="40">
        <f>D15+1</f>
        <v>43716</v>
      </c>
      <c r="F19" s="236" t="s">
        <v>35</v>
      </c>
      <c r="G19" s="236"/>
      <c r="H19" s="40">
        <f>H16+1</f>
        <v>43744</v>
      </c>
      <c r="J19" s="236" t="s">
        <v>35</v>
      </c>
      <c r="K19" s="236"/>
      <c r="L19" s="40">
        <f>L16+1</f>
        <v>43772</v>
      </c>
      <c r="N19" s="236" t="s">
        <v>35</v>
      </c>
      <c r="O19" s="236"/>
      <c r="P19" s="40">
        <f>P16+1</f>
        <v>43800</v>
      </c>
      <c r="R19" s="236" t="s">
        <v>35</v>
      </c>
      <c r="S19" s="236"/>
      <c r="T19" s="40">
        <f>T16+1</f>
        <v>43828</v>
      </c>
      <c r="V19" s="35"/>
      <c r="W19" s="38"/>
    </row>
    <row r="20" spans="2:23" ht="8.1" customHeight="1" x14ac:dyDescent="0.2">
      <c r="B20" s="236"/>
      <c r="C20" s="236"/>
      <c r="D20" s="41">
        <f>D19</f>
        <v>43716</v>
      </c>
      <c r="F20" s="236"/>
      <c r="G20" s="236"/>
      <c r="H20" s="41">
        <f>H19</f>
        <v>43744</v>
      </c>
      <c r="J20" s="236"/>
      <c r="K20" s="236"/>
      <c r="L20" s="41">
        <f>L19</f>
        <v>43772</v>
      </c>
      <c r="N20" s="236"/>
      <c r="O20" s="236"/>
      <c r="P20" s="41">
        <f>P19</f>
        <v>43800</v>
      </c>
      <c r="R20" s="236"/>
      <c r="S20" s="236"/>
      <c r="T20" s="41">
        <f>T19</f>
        <v>43828</v>
      </c>
      <c r="V20" s="35"/>
      <c r="W20" s="38"/>
    </row>
    <row r="21" spans="2:23" ht="8.1" customHeight="1" x14ac:dyDescent="0.2">
      <c r="B21" s="233" t="s">
        <v>36</v>
      </c>
      <c r="C21" s="233"/>
      <c r="D21" s="39">
        <f>D19+1</f>
        <v>43717</v>
      </c>
      <c r="F21" s="233" t="s">
        <v>36</v>
      </c>
      <c r="G21" s="233"/>
      <c r="H21" s="39">
        <f>H19+1</f>
        <v>43745</v>
      </c>
      <c r="J21" s="233" t="s">
        <v>36</v>
      </c>
      <c r="K21" s="233"/>
      <c r="L21" s="39">
        <f>L19+1</f>
        <v>43773</v>
      </c>
      <c r="N21" s="233" t="s">
        <v>36</v>
      </c>
      <c r="O21" s="233"/>
      <c r="P21" s="39">
        <f>P19+1</f>
        <v>43801</v>
      </c>
      <c r="R21" s="233" t="s">
        <v>36</v>
      </c>
      <c r="S21" s="233"/>
      <c r="T21" s="39">
        <f>T19+1</f>
        <v>43829</v>
      </c>
      <c r="V21" s="35"/>
      <c r="W21" s="38"/>
    </row>
    <row r="22" spans="2:23" ht="8.1" customHeight="1" x14ac:dyDescent="0.2">
      <c r="B22" s="234"/>
      <c r="C22" s="234"/>
      <c r="D22" s="42">
        <f>D21</f>
        <v>43717</v>
      </c>
      <c r="F22" s="234"/>
      <c r="G22" s="234"/>
      <c r="H22" s="42">
        <f>H21</f>
        <v>43745</v>
      </c>
      <c r="J22" s="234"/>
      <c r="K22" s="234"/>
      <c r="L22" s="42">
        <f>L21</f>
        <v>43773</v>
      </c>
      <c r="N22" s="234"/>
      <c r="O22" s="234"/>
      <c r="P22" s="42">
        <f>P21</f>
        <v>43801</v>
      </c>
      <c r="R22" s="234"/>
      <c r="S22" s="234"/>
      <c r="T22" s="42">
        <f>T21</f>
        <v>43829</v>
      </c>
      <c r="V22" s="35"/>
      <c r="W22" s="38"/>
    </row>
    <row r="23" spans="2:23" ht="8.1" customHeight="1" x14ac:dyDescent="0.2">
      <c r="B23" s="237" t="s">
        <v>37</v>
      </c>
      <c r="C23" s="237"/>
      <c r="D23" s="40">
        <f>D21+1</f>
        <v>43718</v>
      </c>
      <c r="F23" s="237" t="s">
        <v>37</v>
      </c>
      <c r="G23" s="237"/>
      <c r="H23" s="40">
        <f>H21+1</f>
        <v>43746</v>
      </c>
      <c r="J23" s="237" t="s">
        <v>37</v>
      </c>
      <c r="K23" s="237"/>
      <c r="L23" s="40">
        <f>L21+1</f>
        <v>43774</v>
      </c>
      <c r="N23" s="237" t="s">
        <v>37</v>
      </c>
      <c r="O23" s="237"/>
      <c r="P23" s="40">
        <f>P21+1</f>
        <v>43802</v>
      </c>
      <c r="R23" s="237" t="s">
        <v>37</v>
      </c>
      <c r="S23" s="237"/>
      <c r="T23" s="40">
        <f>T21+1</f>
        <v>43830</v>
      </c>
      <c r="V23" s="35"/>
      <c r="W23" s="38"/>
    </row>
    <row r="24" spans="2:23" ht="8.1" customHeight="1" x14ac:dyDescent="0.2">
      <c r="B24" s="238"/>
      <c r="C24" s="238"/>
      <c r="D24" s="41">
        <f>D23</f>
        <v>43718</v>
      </c>
      <c r="F24" s="238"/>
      <c r="G24" s="238"/>
      <c r="H24" s="41">
        <f>H23</f>
        <v>43746</v>
      </c>
      <c r="J24" s="238"/>
      <c r="K24" s="238"/>
      <c r="L24" s="41">
        <f>L23</f>
        <v>43774</v>
      </c>
      <c r="N24" s="238"/>
      <c r="O24" s="238"/>
      <c r="P24" s="41">
        <f>P23</f>
        <v>43802</v>
      </c>
      <c r="R24" s="238"/>
      <c r="S24" s="238"/>
      <c r="T24" s="41">
        <f>T23</f>
        <v>43830</v>
      </c>
      <c r="V24" s="35"/>
      <c r="W24" s="38"/>
    </row>
    <row r="25" spans="2:23" ht="8.1" customHeight="1" x14ac:dyDescent="0.2">
      <c r="B25" s="233" t="s">
        <v>38</v>
      </c>
      <c r="C25" s="233"/>
      <c r="D25" s="39">
        <f>D23+1</f>
        <v>43719</v>
      </c>
      <c r="F25" s="233" t="s">
        <v>38</v>
      </c>
      <c r="G25" s="233"/>
      <c r="H25" s="39">
        <f>H23+1</f>
        <v>43747</v>
      </c>
      <c r="J25" s="233" t="s">
        <v>38</v>
      </c>
      <c r="K25" s="233"/>
      <c r="L25" s="39">
        <f>L23+1</f>
        <v>43775</v>
      </c>
      <c r="N25" s="233" t="s">
        <v>38</v>
      </c>
      <c r="O25" s="233"/>
      <c r="P25" s="39">
        <f>P23+1</f>
        <v>43803</v>
      </c>
      <c r="R25" s="233" t="s">
        <v>38</v>
      </c>
      <c r="S25" s="233"/>
      <c r="T25" s="39">
        <f>T23+1</f>
        <v>43831</v>
      </c>
      <c r="V25" s="35"/>
      <c r="W25" s="38"/>
    </row>
    <row r="26" spans="2:23" ht="8.1" customHeight="1" x14ac:dyDescent="0.2">
      <c r="B26" s="234"/>
      <c r="C26" s="234"/>
      <c r="D26" s="42">
        <f>D25</f>
        <v>43719</v>
      </c>
      <c r="F26" s="234"/>
      <c r="G26" s="234"/>
      <c r="H26" s="42">
        <f>H25</f>
        <v>43747</v>
      </c>
      <c r="J26" s="234"/>
      <c r="K26" s="234"/>
      <c r="L26" s="42">
        <f>L25</f>
        <v>43775</v>
      </c>
      <c r="N26" s="234"/>
      <c r="O26" s="234"/>
      <c r="P26" s="42">
        <f>P25</f>
        <v>43803</v>
      </c>
      <c r="R26" s="234"/>
      <c r="S26" s="234"/>
      <c r="T26" s="42">
        <f>T25</f>
        <v>43831</v>
      </c>
      <c r="V26" s="35"/>
      <c r="W26" s="38"/>
    </row>
    <row r="27" spans="2:23" ht="8.1" customHeight="1" x14ac:dyDescent="0.2">
      <c r="B27" s="237" t="s">
        <v>39</v>
      </c>
      <c r="C27" s="237"/>
      <c r="D27" s="40">
        <f>D25+1</f>
        <v>43720</v>
      </c>
      <c r="F27" s="237" t="s">
        <v>39</v>
      </c>
      <c r="G27" s="237"/>
      <c r="H27" s="40">
        <f>H25+1</f>
        <v>43748</v>
      </c>
      <c r="J27" s="237" t="s">
        <v>39</v>
      </c>
      <c r="K27" s="237"/>
      <c r="L27" s="40">
        <f>L25+1</f>
        <v>43776</v>
      </c>
      <c r="N27" s="237" t="s">
        <v>39</v>
      </c>
      <c r="O27" s="237"/>
      <c r="P27" s="40">
        <f>P25+1</f>
        <v>43804</v>
      </c>
      <c r="R27" s="237" t="s">
        <v>39</v>
      </c>
      <c r="S27" s="237"/>
      <c r="T27" s="40">
        <f>T25+1</f>
        <v>43832</v>
      </c>
      <c r="V27" s="35"/>
      <c r="W27" s="38"/>
    </row>
    <row r="28" spans="2:23" ht="8.1" customHeight="1" x14ac:dyDescent="0.2">
      <c r="B28" s="238"/>
      <c r="C28" s="238"/>
      <c r="D28" s="41">
        <f>D27</f>
        <v>43720</v>
      </c>
      <c r="F28" s="238"/>
      <c r="G28" s="238"/>
      <c r="H28" s="41">
        <f>H27</f>
        <v>43748</v>
      </c>
      <c r="J28" s="238"/>
      <c r="K28" s="238"/>
      <c r="L28" s="41">
        <f>L27</f>
        <v>43776</v>
      </c>
      <c r="N28" s="238"/>
      <c r="O28" s="238"/>
      <c r="P28" s="41">
        <f>P27</f>
        <v>43804</v>
      </c>
      <c r="R28" s="238"/>
      <c r="S28" s="238"/>
      <c r="T28" s="41">
        <f>T27</f>
        <v>43832</v>
      </c>
      <c r="V28" s="35"/>
      <c r="W28" s="38"/>
    </row>
    <row r="29" spans="2:23" ht="8.1" customHeight="1" x14ac:dyDescent="0.2">
      <c r="B29" s="233" t="s">
        <v>40</v>
      </c>
      <c r="C29" s="233"/>
      <c r="D29" s="39">
        <f>D27+1</f>
        <v>43721</v>
      </c>
      <c r="F29" s="233" t="s">
        <v>40</v>
      </c>
      <c r="G29" s="233"/>
      <c r="H29" s="39">
        <f>H27+1</f>
        <v>43749</v>
      </c>
      <c r="J29" s="233" t="s">
        <v>40</v>
      </c>
      <c r="K29" s="233"/>
      <c r="L29" s="39">
        <f>L27+1</f>
        <v>43777</v>
      </c>
      <c r="N29" s="233" t="s">
        <v>40</v>
      </c>
      <c r="O29" s="233"/>
      <c r="P29" s="39">
        <f>P27+1</f>
        <v>43805</v>
      </c>
      <c r="R29" s="233" t="s">
        <v>40</v>
      </c>
      <c r="S29" s="233"/>
      <c r="T29" s="39">
        <f>T27+1</f>
        <v>43833</v>
      </c>
      <c r="V29" s="35"/>
      <c r="W29" s="38"/>
    </row>
    <row r="30" spans="2:23" ht="8.1" customHeight="1" x14ac:dyDescent="0.2">
      <c r="B30" s="234"/>
      <c r="C30" s="234"/>
      <c r="D30" s="42">
        <f>D29</f>
        <v>43721</v>
      </c>
      <c r="F30" s="234"/>
      <c r="G30" s="234"/>
      <c r="H30" s="42">
        <f>H29</f>
        <v>43749</v>
      </c>
      <c r="J30" s="234"/>
      <c r="K30" s="234"/>
      <c r="L30" s="42">
        <f>L29</f>
        <v>43777</v>
      </c>
      <c r="N30" s="234"/>
      <c r="O30" s="234"/>
      <c r="P30" s="42">
        <f>P29</f>
        <v>43805</v>
      </c>
      <c r="R30" s="234"/>
      <c r="S30" s="234"/>
      <c r="T30" s="42">
        <f>T29</f>
        <v>43833</v>
      </c>
      <c r="V30" s="35"/>
      <c r="W30" s="38"/>
    </row>
    <row r="31" spans="2:23" ht="8.1" customHeight="1" x14ac:dyDescent="0.2">
      <c r="B31" s="237" t="s">
        <v>41</v>
      </c>
      <c r="C31" s="237"/>
      <c r="D31" s="40">
        <f>D29+1</f>
        <v>43722</v>
      </c>
      <c r="F31" s="237" t="s">
        <v>41</v>
      </c>
      <c r="G31" s="237"/>
      <c r="H31" s="40">
        <f>H29+1</f>
        <v>43750</v>
      </c>
      <c r="J31" s="237" t="s">
        <v>41</v>
      </c>
      <c r="K31" s="237"/>
      <c r="L31" s="40">
        <f>L29+1</f>
        <v>43778</v>
      </c>
      <c r="N31" s="237" t="s">
        <v>41</v>
      </c>
      <c r="O31" s="237"/>
      <c r="P31" s="40">
        <f>P29+1</f>
        <v>43806</v>
      </c>
      <c r="R31" s="237" t="s">
        <v>41</v>
      </c>
      <c r="S31" s="237"/>
      <c r="T31" s="40">
        <f>T29+1</f>
        <v>43834</v>
      </c>
      <c r="V31" s="35"/>
      <c r="W31" s="38"/>
    </row>
    <row r="32" spans="2:23" ht="8.1" customHeight="1" x14ac:dyDescent="0.2">
      <c r="B32" s="238"/>
      <c r="C32" s="238"/>
      <c r="D32" s="41">
        <f>D31</f>
        <v>43722</v>
      </c>
      <c r="F32" s="238"/>
      <c r="G32" s="238"/>
      <c r="H32" s="41">
        <f>H31</f>
        <v>43750</v>
      </c>
      <c r="J32" s="238"/>
      <c r="K32" s="238"/>
      <c r="L32" s="41">
        <f>L31</f>
        <v>43778</v>
      </c>
      <c r="N32" s="238"/>
      <c r="O32" s="238"/>
      <c r="P32" s="41">
        <f>P31</f>
        <v>43806</v>
      </c>
      <c r="R32" s="238"/>
      <c r="S32" s="238"/>
      <c r="T32" s="41">
        <f>T31</f>
        <v>43834</v>
      </c>
      <c r="V32" s="35"/>
      <c r="W32" s="38"/>
    </row>
    <row r="33" spans="2:23" ht="6.95" customHeight="1" x14ac:dyDescent="0.2">
      <c r="V33" s="35"/>
      <c r="W33" s="38"/>
    </row>
    <row r="34" spans="2:23" ht="15.75" x14ac:dyDescent="0.25">
      <c r="B34" s="235" t="s">
        <v>61</v>
      </c>
      <c r="C34" s="235"/>
      <c r="D34" s="235"/>
      <c r="F34" s="235" t="s">
        <v>62</v>
      </c>
      <c r="G34" s="235"/>
      <c r="H34" s="235"/>
      <c r="J34" s="235" t="s">
        <v>63</v>
      </c>
      <c r="K34" s="235"/>
      <c r="L34" s="235"/>
      <c r="N34" s="235" t="s">
        <v>64</v>
      </c>
      <c r="O34" s="235"/>
      <c r="P34" s="235"/>
      <c r="R34" s="235" t="s">
        <v>65</v>
      </c>
      <c r="S34" s="235"/>
      <c r="T34" s="235"/>
      <c r="V34" s="35"/>
      <c r="W34" s="38"/>
    </row>
    <row r="35" spans="2:23" ht="8.1" customHeight="1" x14ac:dyDescent="0.2">
      <c r="B35" s="236" t="s">
        <v>35</v>
      </c>
      <c r="C35" s="236"/>
      <c r="D35" s="40">
        <f>D31+1</f>
        <v>43723</v>
      </c>
      <c r="F35" s="236" t="s">
        <v>35</v>
      </c>
      <c r="G35" s="236"/>
      <c r="H35" s="40">
        <f>H32+1</f>
        <v>43751</v>
      </c>
      <c r="J35" s="236" t="s">
        <v>35</v>
      </c>
      <c r="K35" s="236"/>
      <c r="L35" s="40">
        <f>L32+1</f>
        <v>43779</v>
      </c>
      <c r="N35" s="236" t="s">
        <v>35</v>
      </c>
      <c r="O35" s="236"/>
      <c r="P35" s="40">
        <f>P32+1</f>
        <v>43807</v>
      </c>
      <c r="R35" s="240"/>
      <c r="S35" s="240"/>
      <c r="T35" s="240"/>
      <c r="V35" s="35"/>
      <c r="W35" s="38"/>
    </row>
    <row r="36" spans="2:23" ht="8.1" customHeight="1" x14ac:dyDescent="0.2">
      <c r="B36" s="236"/>
      <c r="C36" s="236"/>
      <c r="D36" s="41">
        <f>D35</f>
        <v>43723</v>
      </c>
      <c r="F36" s="236"/>
      <c r="G36" s="236"/>
      <c r="H36" s="41">
        <f>H35</f>
        <v>43751</v>
      </c>
      <c r="J36" s="236"/>
      <c r="K36" s="236"/>
      <c r="L36" s="41">
        <f>L35</f>
        <v>43779</v>
      </c>
      <c r="N36" s="236"/>
      <c r="O36" s="236"/>
      <c r="P36" s="41">
        <f>P35</f>
        <v>43807</v>
      </c>
      <c r="R36" s="241"/>
      <c r="S36" s="241"/>
      <c r="T36" s="241"/>
      <c r="V36" s="35"/>
      <c r="W36" s="38"/>
    </row>
    <row r="37" spans="2:23" ht="8.1" customHeight="1" x14ac:dyDescent="0.2">
      <c r="B37" s="233" t="s">
        <v>36</v>
      </c>
      <c r="C37" s="233"/>
      <c r="D37" s="39">
        <f>D35+1</f>
        <v>43724</v>
      </c>
      <c r="F37" s="233" t="s">
        <v>36</v>
      </c>
      <c r="G37" s="233"/>
      <c r="H37" s="39">
        <f>H35+1</f>
        <v>43752</v>
      </c>
      <c r="J37" s="233" t="s">
        <v>36</v>
      </c>
      <c r="K37" s="233"/>
      <c r="L37" s="39">
        <f>L35+1</f>
        <v>43780</v>
      </c>
      <c r="N37" s="233" t="s">
        <v>36</v>
      </c>
      <c r="O37" s="233"/>
      <c r="P37" s="39">
        <f>P35+1</f>
        <v>43808</v>
      </c>
      <c r="R37" s="242"/>
      <c r="S37" s="242"/>
      <c r="T37" s="242"/>
      <c r="V37" s="35"/>
      <c r="W37" s="38"/>
    </row>
    <row r="38" spans="2:23" ht="8.1" customHeight="1" x14ac:dyDescent="0.2">
      <c r="B38" s="234"/>
      <c r="C38" s="234"/>
      <c r="D38" s="42">
        <f>D37</f>
        <v>43724</v>
      </c>
      <c r="F38" s="234"/>
      <c r="G38" s="234"/>
      <c r="H38" s="42">
        <f>H37</f>
        <v>43752</v>
      </c>
      <c r="J38" s="234"/>
      <c r="K38" s="234"/>
      <c r="L38" s="42">
        <f>L37</f>
        <v>43780</v>
      </c>
      <c r="N38" s="234"/>
      <c r="O38" s="234"/>
      <c r="P38" s="42">
        <f>P37</f>
        <v>43808</v>
      </c>
      <c r="R38" s="243"/>
      <c r="S38" s="243"/>
      <c r="T38" s="243"/>
      <c r="V38" s="35"/>
      <c r="W38" s="38"/>
    </row>
    <row r="39" spans="2:23" ht="8.1" customHeight="1" x14ac:dyDescent="0.2">
      <c r="B39" s="237" t="s">
        <v>37</v>
      </c>
      <c r="C39" s="237"/>
      <c r="D39" s="40">
        <f>D37+1</f>
        <v>43725</v>
      </c>
      <c r="F39" s="237" t="s">
        <v>37</v>
      </c>
      <c r="G39" s="237"/>
      <c r="H39" s="40">
        <f>H37+1</f>
        <v>43753</v>
      </c>
      <c r="J39" s="237" t="s">
        <v>37</v>
      </c>
      <c r="K39" s="237"/>
      <c r="L39" s="40">
        <f>L37+1</f>
        <v>43781</v>
      </c>
      <c r="N39" s="237" t="s">
        <v>37</v>
      </c>
      <c r="O39" s="237"/>
      <c r="P39" s="40">
        <f>P37+1</f>
        <v>43809</v>
      </c>
      <c r="R39" s="244"/>
      <c r="S39" s="244"/>
      <c r="T39" s="244"/>
      <c r="V39" s="35"/>
      <c r="W39" s="38"/>
    </row>
    <row r="40" spans="2:23" ht="8.1" customHeight="1" x14ac:dyDescent="0.2">
      <c r="B40" s="238"/>
      <c r="C40" s="238"/>
      <c r="D40" s="41">
        <f>D39</f>
        <v>43725</v>
      </c>
      <c r="F40" s="238"/>
      <c r="G40" s="238"/>
      <c r="H40" s="41">
        <f>H39</f>
        <v>43753</v>
      </c>
      <c r="J40" s="238"/>
      <c r="K40" s="238"/>
      <c r="L40" s="41">
        <f>L39</f>
        <v>43781</v>
      </c>
      <c r="N40" s="238"/>
      <c r="O40" s="238"/>
      <c r="P40" s="41">
        <f>P39</f>
        <v>43809</v>
      </c>
      <c r="R40" s="245"/>
      <c r="S40" s="245"/>
      <c r="T40" s="245"/>
      <c r="V40" s="35"/>
      <c r="W40" s="38"/>
    </row>
    <row r="41" spans="2:23" ht="8.1" customHeight="1" x14ac:dyDescent="0.2">
      <c r="B41" s="233" t="s">
        <v>38</v>
      </c>
      <c r="C41" s="233"/>
      <c r="D41" s="39">
        <f>D39+1</f>
        <v>43726</v>
      </c>
      <c r="F41" s="233" t="s">
        <v>38</v>
      </c>
      <c r="G41" s="233"/>
      <c r="H41" s="39">
        <f>H39+1</f>
        <v>43754</v>
      </c>
      <c r="J41" s="233" t="s">
        <v>38</v>
      </c>
      <c r="K41" s="233"/>
      <c r="L41" s="39">
        <f>L39+1</f>
        <v>43782</v>
      </c>
      <c r="N41" s="233" t="s">
        <v>38</v>
      </c>
      <c r="O41" s="233"/>
      <c r="P41" s="39">
        <f>P39+1</f>
        <v>43810</v>
      </c>
      <c r="R41" s="242"/>
      <c r="S41" s="242"/>
      <c r="T41" s="242"/>
      <c r="V41" s="35"/>
      <c r="W41" s="38"/>
    </row>
    <row r="42" spans="2:23" ht="8.1" customHeight="1" x14ac:dyDescent="0.2">
      <c r="B42" s="234"/>
      <c r="C42" s="234"/>
      <c r="D42" s="42">
        <f>D41</f>
        <v>43726</v>
      </c>
      <c r="F42" s="234"/>
      <c r="G42" s="234"/>
      <c r="H42" s="42">
        <f>H41</f>
        <v>43754</v>
      </c>
      <c r="J42" s="234"/>
      <c r="K42" s="234"/>
      <c r="L42" s="42">
        <f>L41</f>
        <v>43782</v>
      </c>
      <c r="N42" s="234"/>
      <c r="O42" s="234"/>
      <c r="P42" s="42">
        <f>P41</f>
        <v>43810</v>
      </c>
      <c r="R42" s="243"/>
      <c r="S42" s="243"/>
      <c r="T42" s="243"/>
      <c r="V42" s="35"/>
      <c r="W42" s="38"/>
    </row>
    <row r="43" spans="2:23" ht="8.1" customHeight="1" x14ac:dyDescent="0.2">
      <c r="B43" s="237" t="s">
        <v>39</v>
      </c>
      <c r="C43" s="237"/>
      <c r="D43" s="40">
        <f>D41+1</f>
        <v>43727</v>
      </c>
      <c r="F43" s="237" t="s">
        <v>39</v>
      </c>
      <c r="G43" s="237"/>
      <c r="H43" s="40">
        <f>H41+1</f>
        <v>43755</v>
      </c>
      <c r="J43" s="237" t="s">
        <v>39</v>
      </c>
      <c r="K43" s="237"/>
      <c r="L43" s="40">
        <f>L41+1</f>
        <v>43783</v>
      </c>
      <c r="N43" s="237" t="s">
        <v>39</v>
      </c>
      <c r="O43" s="237"/>
      <c r="P43" s="40">
        <f>P41+1</f>
        <v>43811</v>
      </c>
      <c r="R43" s="244"/>
      <c r="S43" s="244"/>
      <c r="T43" s="244"/>
      <c r="V43" s="35"/>
      <c r="W43" s="38"/>
    </row>
    <row r="44" spans="2:23" ht="8.1" customHeight="1" x14ac:dyDescent="0.2">
      <c r="B44" s="238"/>
      <c r="C44" s="238"/>
      <c r="D44" s="41">
        <f>D43</f>
        <v>43727</v>
      </c>
      <c r="F44" s="238"/>
      <c r="G44" s="238"/>
      <c r="H44" s="41">
        <f>H43</f>
        <v>43755</v>
      </c>
      <c r="J44" s="238"/>
      <c r="K44" s="238"/>
      <c r="L44" s="41">
        <f>L43</f>
        <v>43783</v>
      </c>
      <c r="N44" s="238"/>
      <c r="O44" s="238"/>
      <c r="P44" s="41">
        <f>P43</f>
        <v>43811</v>
      </c>
      <c r="R44" s="245"/>
      <c r="S44" s="245"/>
      <c r="T44" s="245"/>
      <c r="V44" s="35"/>
      <c r="W44" s="38"/>
    </row>
    <row r="45" spans="2:23" ht="8.1" customHeight="1" x14ac:dyDescent="0.2">
      <c r="B45" s="233" t="s">
        <v>40</v>
      </c>
      <c r="C45" s="233"/>
      <c r="D45" s="39">
        <f>D43+1</f>
        <v>43728</v>
      </c>
      <c r="F45" s="233" t="s">
        <v>40</v>
      </c>
      <c r="G45" s="233"/>
      <c r="H45" s="39">
        <f>H43+1</f>
        <v>43756</v>
      </c>
      <c r="J45" s="233" t="s">
        <v>40</v>
      </c>
      <c r="K45" s="233"/>
      <c r="L45" s="39">
        <f>L43+1</f>
        <v>43784</v>
      </c>
      <c r="N45" s="233" t="s">
        <v>40</v>
      </c>
      <c r="O45" s="233"/>
      <c r="P45" s="39">
        <f>P43+1</f>
        <v>43812</v>
      </c>
      <c r="R45" s="242"/>
      <c r="S45" s="242"/>
      <c r="T45" s="242"/>
      <c r="V45" s="35"/>
      <c r="W45" s="38"/>
    </row>
    <row r="46" spans="2:23" ht="8.1" customHeight="1" x14ac:dyDescent="0.2">
      <c r="B46" s="234"/>
      <c r="C46" s="234"/>
      <c r="D46" s="42">
        <f>D45</f>
        <v>43728</v>
      </c>
      <c r="F46" s="234"/>
      <c r="G46" s="234"/>
      <c r="H46" s="42">
        <f>H45</f>
        <v>43756</v>
      </c>
      <c r="J46" s="234"/>
      <c r="K46" s="234"/>
      <c r="L46" s="42">
        <f>L45</f>
        <v>43784</v>
      </c>
      <c r="N46" s="234"/>
      <c r="O46" s="234"/>
      <c r="P46" s="42">
        <f>P45</f>
        <v>43812</v>
      </c>
      <c r="R46" s="243"/>
      <c r="S46" s="243"/>
      <c r="T46" s="243"/>
      <c r="V46" s="35"/>
      <c r="W46" s="38"/>
    </row>
    <row r="47" spans="2:23" ht="8.1" customHeight="1" x14ac:dyDescent="0.2">
      <c r="B47" s="237" t="s">
        <v>41</v>
      </c>
      <c r="C47" s="237"/>
      <c r="D47" s="40">
        <f>D45+1</f>
        <v>43729</v>
      </c>
      <c r="F47" s="237" t="s">
        <v>41</v>
      </c>
      <c r="G47" s="237"/>
      <c r="H47" s="40">
        <f>H45+1</f>
        <v>43757</v>
      </c>
      <c r="J47" s="237" t="s">
        <v>41</v>
      </c>
      <c r="K47" s="237"/>
      <c r="L47" s="40">
        <f>L45+1</f>
        <v>43785</v>
      </c>
      <c r="N47" s="237" t="s">
        <v>41</v>
      </c>
      <c r="O47" s="237"/>
      <c r="P47" s="40">
        <f>P45+1</f>
        <v>43813</v>
      </c>
      <c r="R47" s="244"/>
      <c r="S47" s="244"/>
      <c r="T47" s="244"/>
      <c r="V47" s="35"/>
      <c r="W47" s="38"/>
    </row>
    <row r="48" spans="2:23" ht="8.1" customHeight="1" x14ac:dyDescent="0.2">
      <c r="B48" s="238"/>
      <c r="C48" s="238"/>
      <c r="D48" s="41">
        <f>D47</f>
        <v>43729</v>
      </c>
      <c r="F48" s="238"/>
      <c r="G48" s="238"/>
      <c r="H48" s="41">
        <f>H47</f>
        <v>43757</v>
      </c>
      <c r="J48" s="238"/>
      <c r="K48" s="238"/>
      <c r="L48" s="41">
        <f>L47</f>
        <v>43785</v>
      </c>
      <c r="N48" s="238"/>
      <c r="O48" s="238"/>
      <c r="P48" s="41">
        <f>P47</f>
        <v>43813</v>
      </c>
      <c r="R48" s="245"/>
      <c r="S48" s="245"/>
      <c r="T48" s="245"/>
      <c r="V48" s="35"/>
      <c r="W48" s="38"/>
    </row>
    <row r="49" spans="2:23" ht="6.95" customHeight="1" x14ac:dyDescent="0.2">
      <c r="R49" s="43"/>
      <c r="S49" s="43"/>
      <c r="T49" s="43"/>
      <c r="V49" s="35"/>
      <c r="W49" s="38"/>
    </row>
    <row r="50" spans="2:23" ht="15.75" x14ac:dyDescent="0.25">
      <c r="B50" s="235" t="s">
        <v>66</v>
      </c>
      <c r="C50" s="235"/>
      <c r="D50" s="235"/>
      <c r="F50" s="235" t="s">
        <v>67</v>
      </c>
      <c r="G50" s="235"/>
      <c r="H50" s="235"/>
      <c r="J50" s="235" t="s">
        <v>68</v>
      </c>
      <c r="K50" s="235"/>
      <c r="L50" s="235"/>
      <c r="N50" s="235" t="s">
        <v>69</v>
      </c>
      <c r="O50" s="235"/>
      <c r="P50" s="235"/>
      <c r="R50" s="44"/>
      <c r="S50" s="44"/>
      <c r="T50" s="44"/>
      <c r="V50" s="35"/>
      <c r="W50" s="38"/>
    </row>
    <row r="51" spans="2:23" ht="8.1" customHeight="1" x14ac:dyDescent="0.2">
      <c r="B51" s="236" t="s">
        <v>35</v>
      </c>
      <c r="C51" s="236"/>
      <c r="D51" s="40">
        <f>D47+1</f>
        <v>43730</v>
      </c>
      <c r="F51" s="236" t="s">
        <v>35</v>
      </c>
      <c r="G51" s="236"/>
      <c r="H51" s="40">
        <f>H48+1</f>
        <v>43758</v>
      </c>
      <c r="J51" s="236" t="s">
        <v>35</v>
      </c>
      <c r="K51" s="236"/>
      <c r="L51" s="40">
        <f>L48+1</f>
        <v>43786</v>
      </c>
      <c r="N51" s="236" t="s">
        <v>35</v>
      </c>
      <c r="O51" s="236"/>
      <c r="P51" s="40">
        <f>P48+1</f>
        <v>43814</v>
      </c>
      <c r="R51" s="246"/>
      <c r="S51" s="246"/>
      <c r="T51" s="246"/>
      <c r="V51" s="35"/>
      <c r="W51" s="38"/>
    </row>
    <row r="52" spans="2:23" ht="8.1" customHeight="1" x14ac:dyDescent="0.2">
      <c r="B52" s="236"/>
      <c r="C52" s="236"/>
      <c r="D52" s="41">
        <f>D51</f>
        <v>43730</v>
      </c>
      <c r="F52" s="236"/>
      <c r="G52" s="236"/>
      <c r="H52" s="41">
        <f>H51</f>
        <v>43758</v>
      </c>
      <c r="J52" s="236"/>
      <c r="K52" s="236"/>
      <c r="L52" s="41">
        <f>L51</f>
        <v>43786</v>
      </c>
      <c r="N52" s="236"/>
      <c r="O52" s="236"/>
      <c r="P52" s="41">
        <f>P51</f>
        <v>43814</v>
      </c>
      <c r="R52" s="241"/>
      <c r="S52" s="241"/>
      <c r="T52" s="241"/>
      <c r="V52" s="35"/>
      <c r="W52" s="38"/>
    </row>
    <row r="53" spans="2:23" ht="8.1" customHeight="1" x14ac:dyDescent="0.2">
      <c r="B53" s="233" t="s">
        <v>36</v>
      </c>
      <c r="C53" s="233"/>
      <c r="D53" s="39">
        <f>D51+1</f>
        <v>43731</v>
      </c>
      <c r="F53" s="233" t="s">
        <v>36</v>
      </c>
      <c r="G53" s="233"/>
      <c r="H53" s="39">
        <f>H51+1</f>
        <v>43759</v>
      </c>
      <c r="J53" s="233" t="s">
        <v>36</v>
      </c>
      <c r="K53" s="233"/>
      <c r="L53" s="39">
        <f>L51+1</f>
        <v>43787</v>
      </c>
      <c r="N53" s="233" t="s">
        <v>36</v>
      </c>
      <c r="O53" s="233"/>
      <c r="P53" s="39">
        <f>P51+1</f>
        <v>43815</v>
      </c>
      <c r="R53" s="242"/>
      <c r="S53" s="242"/>
      <c r="T53" s="242"/>
      <c r="V53" s="35"/>
      <c r="W53" s="38"/>
    </row>
    <row r="54" spans="2:23" ht="8.1" customHeight="1" x14ac:dyDescent="0.2">
      <c r="B54" s="234"/>
      <c r="C54" s="234"/>
      <c r="D54" s="42">
        <f>D53</f>
        <v>43731</v>
      </c>
      <c r="F54" s="234"/>
      <c r="G54" s="234"/>
      <c r="H54" s="42">
        <f>H53</f>
        <v>43759</v>
      </c>
      <c r="J54" s="234"/>
      <c r="K54" s="234"/>
      <c r="L54" s="42">
        <f>L53</f>
        <v>43787</v>
      </c>
      <c r="N54" s="234"/>
      <c r="O54" s="234"/>
      <c r="P54" s="42">
        <f>P53</f>
        <v>43815</v>
      </c>
      <c r="R54" s="243"/>
      <c r="S54" s="243"/>
      <c r="T54" s="243"/>
      <c r="V54" s="35"/>
      <c r="W54" s="38"/>
    </row>
    <row r="55" spans="2:23" ht="8.1" customHeight="1" x14ac:dyDescent="0.2">
      <c r="B55" s="237" t="s">
        <v>37</v>
      </c>
      <c r="C55" s="237"/>
      <c r="D55" s="40">
        <f>D53+1</f>
        <v>43732</v>
      </c>
      <c r="F55" s="237" t="s">
        <v>37</v>
      </c>
      <c r="G55" s="237"/>
      <c r="H55" s="40">
        <f>H53+1</f>
        <v>43760</v>
      </c>
      <c r="J55" s="237" t="s">
        <v>37</v>
      </c>
      <c r="K55" s="237"/>
      <c r="L55" s="40">
        <f>L53+1</f>
        <v>43788</v>
      </c>
      <c r="N55" s="237" t="s">
        <v>37</v>
      </c>
      <c r="O55" s="237"/>
      <c r="P55" s="40">
        <f>P53+1</f>
        <v>43816</v>
      </c>
      <c r="R55" s="244"/>
      <c r="S55" s="244"/>
      <c r="T55" s="244"/>
      <c r="V55" s="35"/>
      <c r="W55" s="38"/>
    </row>
    <row r="56" spans="2:23" ht="8.1" customHeight="1" x14ac:dyDescent="0.2">
      <c r="B56" s="238"/>
      <c r="C56" s="238"/>
      <c r="D56" s="41">
        <f>D55</f>
        <v>43732</v>
      </c>
      <c r="F56" s="238"/>
      <c r="G56" s="238"/>
      <c r="H56" s="41">
        <f>H55</f>
        <v>43760</v>
      </c>
      <c r="J56" s="238"/>
      <c r="K56" s="238"/>
      <c r="L56" s="41">
        <f>L55</f>
        <v>43788</v>
      </c>
      <c r="N56" s="238"/>
      <c r="O56" s="238"/>
      <c r="P56" s="41">
        <f>P55</f>
        <v>43816</v>
      </c>
      <c r="R56" s="245"/>
      <c r="S56" s="245"/>
      <c r="T56" s="245"/>
      <c r="V56" s="35"/>
      <c r="W56" s="38"/>
    </row>
    <row r="57" spans="2:23" ht="8.1" customHeight="1" x14ac:dyDescent="0.2">
      <c r="B57" s="233" t="s">
        <v>38</v>
      </c>
      <c r="C57" s="233"/>
      <c r="D57" s="39">
        <f>D55+1</f>
        <v>43733</v>
      </c>
      <c r="F57" s="233" t="s">
        <v>38</v>
      </c>
      <c r="G57" s="233"/>
      <c r="H57" s="39">
        <f>H55+1</f>
        <v>43761</v>
      </c>
      <c r="J57" s="233" t="s">
        <v>38</v>
      </c>
      <c r="K57" s="233"/>
      <c r="L57" s="39">
        <f>L55+1</f>
        <v>43789</v>
      </c>
      <c r="N57" s="233" t="s">
        <v>38</v>
      </c>
      <c r="O57" s="233"/>
      <c r="P57" s="39">
        <f>P55+1</f>
        <v>43817</v>
      </c>
      <c r="R57" s="242"/>
      <c r="S57" s="242"/>
      <c r="T57" s="242"/>
      <c r="V57" s="35"/>
      <c r="W57" s="38"/>
    </row>
    <row r="58" spans="2:23" ht="8.1" customHeight="1" x14ac:dyDescent="0.2">
      <c r="B58" s="234"/>
      <c r="C58" s="234"/>
      <c r="D58" s="42">
        <f>D57</f>
        <v>43733</v>
      </c>
      <c r="F58" s="234"/>
      <c r="G58" s="234"/>
      <c r="H58" s="42">
        <f>H57</f>
        <v>43761</v>
      </c>
      <c r="J58" s="234"/>
      <c r="K58" s="234"/>
      <c r="L58" s="42">
        <f>L57</f>
        <v>43789</v>
      </c>
      <c r="N58" s="234"/>
      <c r="O58" s="234"/>
      <c r="P58" s="42">
        <f>P57</f>
        <v>43817</v>
      </c>
      <c r="R58" s="243"/>
      <c r="S58" s="243"/>
      <c r="T58" s="243"/>
      <c r="V58" s="35"/>
      <c r="W58" s="38"/>
    </row>
    <row r="59" spans="2:23" ht="8.1" customHeight="1" x14ac:dyDescent="0.2">
      <c r="B59" s="237" t="s">
        <v>39</v>
      </c>
      <c r="C59" s="237"/>
      <c r="D59" s="40">
        <f>D57+1</f>
        <v>43734</v>
      </c>
      <c r="F59" s="237" t="s">
        <v>39</v>
      </c>
      <c r="G59" s="237"/>
      <c r="H59" s="40">
        <f>H57+1</f>
        <v>43762</v>
      </c>
      <c r="J59" s="237" t="s">
        <v>39</v>
      </c>
      <c r="K59" s="237"/>
      <c r="L59" s="40">
        <f>L57+1</f>
        <v>43790</v>
      </c>
      <c r="N59" s="237" t="s">
        <v>39</v>
      </c>
      <c r="O59" s="237"/>
      <c r="P59" s="40">
        <f>P57+1</f>
        <v>43818</v>
      </c>
      <c r="R59" s="244"/>
      <c r="S59" s="244"/>
      <c r="T59" s="244"/>
      <c r="V59" s="35"/>
      <c r="W59" s="38"/>
    </row>
    <row r="60" spans="2:23" ht="8.1" customHeight="1" x14ac:dyDescent="0.2">
      <c r="B60" s="238"/>
      <c r="C60" s="238"/>
      <c r="D60" s="41">
        <f>D59</f>
        <v>43734</v>
      </c>
      <c r="F60" s="238"/>
      <c r="G60" s="238"/>
      <c r="H60" s="41">
        <f>H59</f>
        <v>43762</v>
      </c>
      <c r="J60" s="238"/>
      <c r="K60" s="238"/>
      <c r="L60" s="41">
        <f>L59</f>
        <v>43790</v>
      </c>
      <c r="N60" s="238"/>
      <c r="O60" s="238"/>
      <c r="P60" s="41">
        <f>P59</f>
        <v>43818</v>
      </c>
      <c r="R60" s="245"/>
      <c r="S60" s="245"/>
      <c r="T60" s="245"/>
      <c r="V60" s="35"/>
      <c r="W60" s="38"/>
    </row>
    <row r="61" spans="2:23" ht="8.1" customHeight="1" x14ac:dyDescent="0.2">
      <c r="B61" s="233" t="s">
        <v>40</v>
      </c>
      <c r="C61" s="233"/>
      <c r="D61" s="39">
        <f>D59+1</f>
        <v>43735</v>
      </c>
      <c r="F61" s="233" t="s">
        <v>40</v>
      </c>
      <c r="G61" s="233"/>
      <c r="H61" s="39">
        <f>H59+1</f>
        <v>43763</v>
      </c>
      <c r="J61" s="233" t="s">
        <v>40</v>
      </c>
      <c r="K61" s="233"/>
      <c r="L61" s="39">
        <f>L59+1</f>
        <v>43791</v>
      </c>
      <c r="N61" s="233" t="s">
        <v>40</v>
      </c>
      <c r="O61" s="233"/>
      <c r="P61" s="39">
        <f>P59+1</f>
        <v>43819</v>
      </c>
      <c r="R61" s="242"/>
      <c r="S61" s="242"/>
      <c r="T61" s="242"/>
      <c r="V61" s="35"/>
      <c r="W61" s="38"/>
    </row>
    <row r="62" spans="2:23" ht="8.1" customHeight="1" x14ac:dyDescent="0.2">
      <c r="B62" s="234"/>
      <c r="C62" s="234"/>
      <c r="D62" s="42">
        <f>D61</f>
        <v>43735</v>
      </c>
      <c r="F62" s="234"/>
      <c r="G62" s="234"/>
      <c r="H62" s="42">
        <f>H61</f>
        <v>43763</v>
      </c>
      <c r="J62" s="234"/>
      <c r="K62" s="234"/>
      <c r="L62" s="42">
        <f>L61</f>
        <v>43791</v>
      </c>
      <c r="N62" s="234"/>
      <c r="O62" s="234"/>
      <c r="P62" s="42">
        <f>P61</f>
        <v>43819</v>
      </c>
      <c r="R62" s="243"/>
      <c r="S62" s="243"/>
      <c r="T62" s="243"/>
      <c r="V62" s="35"/>
      <c r="W62" s="38"/>
    </row>
    <row r="63" spans="2:23" ht="8.1" customHeight="1" x14ac:dyDescent="0.2">
      <c r="B63" s="237" t="s">
        <v>41</v>
      </c>
      <c r="C63" s="237"/>
      <c r="D63" s="40">
        <f>D61+1</f>
        <v>43736</v>
      </c>
      <c r="F63" s="237" t="s">
        <v>41</v>
      </c>
      <c r="G63" s="237"/>
      <c r="H63" s="40">
        <f>H61+1</f>
        <v>43764</v>
      </c>
      <c r="J63" s="237" t="s">
        <v>41</v>
      </c>
      <c r="K63" s="237"/>
      <c r="L63" s="40">
        <f>L61+1</f>
        <v>43792</v>
      </c>
      <c r="N63" s="237" t="s">
        <v>41</v>
      </c>
      <c r="O63" s="237"/>
      <c r="P63" s="40">
        <f>P61+1</f>
        <v>43820</v>
      </c>
      <c r="R63" s="244"/>
      <c r="S63" s="244"/>
      <c r="T63" s="244"/>
      <c r="V63" s="35"/>
      <c r="W63" s="38"/>
    </row>
    <row r="64" spans="2:23" ht="8.1" customHeight="1" x14ac:dyDescent="0.2">
      <c r="B64" s="238"/>
      <c r="C64" s="238"/>
      <c r="D64" s="41">
        <f>D63</f>
        <v>43736</v>
      </c>
      <c r="F64" s="238"/>
      <c r="G64" s="238"/>
      <c r="H64" s="41">
        <f>H63</f>
        <v>43764</v>
      </c>
      <c r="J64" s="238"/>
      <c r="K64" s="238"/>
      <c r="L64" s="41">
        <f>L63</f>
        <v>43792</v>
      </c>
      <c r="N64" s="238"/>
      <c r="O64" s="238"/>
      <c r="P64" s="41">
        <f>P63</f>
        <v>43820</v>
      </c>
      <c r="R64" s="245"/>
      <c r="S64" s="245"/>
      <c r="T64" s="245"/>
      <c r="V64" s="35"/>
      <c r="W64" s="38"/>
    </row>
    <row r="65" spans="22:23" x14ac:dyDescent="0.2">
      <c r="V65" s="35"/>
      <c r="W65" s="38"/>
    </row>
    <row r="66" spans="22:23" x14ac:dyDescent="0.2">
      <c r="V66" s="35"/>
      <c r="W66" s="38"/>
    </row>
    <row r="67" spans="22:23" x14ac:dyDescent="0.2">
      <c r="V67" s="35"/>
      <c r="W67" s="38"/>
    </row>
    <row r="68" spans="22:23" x14ac:dyDescent="0.2">
      <c r="V68" s="35"/>
      <c r="W68" s="38"/>
    </row>
    <row r="69" spans="22:23" x14ac:dyDescent="0.2">
      <c r="V69" s="35"/>
      <c r="W69" s="38"/>
    </row>
    <row r="70" spans="22:23" x14ac:dyDescent="0.2">
      <c r="V70" s="35"/>
      <c r="W70" s="38"/>
    </row>
    <row r="71" spans="22:23" x14ac:dyDescent="0.2">
      <c r="V71" s="35"/>
      <c r="W71" s="38"/>
    </row>
    <row r="72" spans="22:23" x14ac:dyDescent="0.2">
      <c r="V72" s="35"/>
      <c r="W72" s="38"/>
    </row>
    <row r="73" spans="22:23" x14ac:dyDescent="0.2">
      <c r="V73" s="35"/>
      <c r="W73" s="38"/>
    </row>
    <row r="74" spans="22:23" x14ac:dyDescent="0.2">
      <c r="V74" s="35"/>
      <c r="W74" s="38"/>
    </row>
    <row r="75" spans="22:23" x14ac:dyDescent="0.2">
      <c r="V75" s="35"/>
      <c r="W75" s="38"/>
    </row>
    <row r="76" spans="22:23" x14ac:dyDescent="0.2">
      <c r="V76" s="35"/>
      <c r="W76" s="38"/>
    </row>
    <row r="77" spans="22:23" x14ac:dyDescent="0.2">
      <c r="V77" s="35"/>
      <c r="W77" s="38"/>
    </row>
    <row r="78" spans="22:23" x14ac:dyDescent="0.2">
      <c r="V78" s="35"/>
      <c r="W78" s="38"/>
    </row>
    <row r="79" spans="22:23" x14ac:dyDescent="0.2">
      <c r="V79" s="35"/>
      <c r="W79" s="38"/>
    </row>
    <row r="80" spans="22:23" x14ac:dyDescent="0.2">
      <c r="V80" s="35"/>
      <c r="W80" s="38"/>
    </row>
    <row r="81" spans="22:23" x14ac:dyDescent="0.2">
      <c r="V81" s="35"/>
      <c r="W81" s="38"/>
    </row>
    <row r="82" spans="22:23" x14ac:dyDescent="0.2">
      <c r="V82" s="35"/>
      <c r="W82" s="38"/>
    </row>
    <row r="83" spans="22:23" x14ac:dyDescent="0.2">
      <c r="V83" s="35"/>
      <c r="W83" s="38"/>
    </row>
    <row r="84" spans="22:23" x14ac:dyDescent="0.2">
      <c r="V84" s="35"/>
      <c r="W84" s="38"/>
    </row>
    <row r="85" spans="22:23" x14ac:dyDescent="0.2">
      <c r="V85" s="35"/>
      <c r="W85" s="38"/>
    </row>
    <row r="86" spans="22:23" x14ac:dyDescent="0.2">
      <c r="V86" s="35"/>
      <c r="W86" s="38"/>
    </row>
    <row r="87" spans="22:23" x14ac:dyDescent="0.2">
      <c r="V87" s="35"/>
      <c r="W87" s="38"/>
    </row>
    <row r="88" spans="22:23" x14ac:dyDescent="0.2">
      <c r="V88" s="35"/>
      <c r="W88" s="38"/>
    </row>
    <row r="89" spans="22:23" x14ac:dyDescent="0.2">
      <c r="V89" s="35"/>
      <c r="W89" s="38"/>
    </row>
    <row r="90" spans="22:23" x14ac:dyDescent="0.2">
      <c r="V90" s="35"/>
      <c r="W90" s="38"/>
    </row>
    <row r="91" spans="22:23" x14ac:dyDescent="0.2">
      <c r="V91" s="35"/>
      <c r="W91" s="38"/>
    </row>
    <row r="92" spans="22:23" x14ac:dyDescent="0.2">
      <c r="V92" s="35"/>
      <c r="W92" s="38"/>
    </row>
    <row r="93" spans="22:23" x14ac:dyDescent="0.2">
      <c r="V93" s="35"/>
      <c r="W93" s="38"/>
    </row>
    <row r="94" spans="22:23" x14ac:dyDescent="0.2">
      <c r="V94" s="35"/>
      <c r="W94" s="38"/>
    </row>
    <row r="95" spans="22:23" x14ac:dyDescent="0.2">
      <c r="V95" s="35"/>
      <c r="W95" s="38"/>
    </row>
    <row r="96" spans="22:23" x14ac:dyDescent="0.2">
      <c r="V96" s="35"/>
      <c r="W96" s="38"/>
    </row>
    <row r="97" spans="22:23" x14ac:dyDescent="0.2">
      <c r="V97" s="35"/>
      <c r="W97" s="38"/>
    </row>
    <row r="98" spans="22:23" x14ac:dyDescent="0.2">
      <c r="V98" s="35"/>
      <c r="W98" s="38"/>
    </row>
    <row r="99" spans="22:23" x14ac:dyDescent="0.2">
      <c r="V99" s="35"/>
      <c r="W99" s="38"/>
    </row>
    <row r="100" spans="22:23" x14ac:dyDescent="0.2">
      <c r="V100" s="35"/>
      <c r="W100" s="38"/>
    </row>
    <row r="101" spans="22:23" x14ac:dyDescent="0.2">
      <c r="V101" s="35"/>
      <c r="W101" s="38"/>
    </row>
    <row r="102" spans="22:23" x14ac:dyDescent="0.2">
      <c r="V102" s="35"/>
      <c r="W102" s="38"/>
    </row>
    <row r="103" spans="22:23" x14ac:dyDescent="0.2">
      <c r="V103" s="35"/>
      <c r="W103" s="38"/>
    </row>
    <row r="104" spans="22:23" x14ac:dyDescent="0.2">
      <c r="V104" s="35"/>
      <c r="W104" s="38"/>
    </row>
    <row r="105" spans="22:23" x14ac:dyDescent="0.2">
      <c r="V105" s="35"/>
      <c r="W105" s="38"/>
    </row>
    <row r="106" spans="22:23" x14ac:dyDescent="0.2">
      <c r="V106" s="35"/>
      <c r="W106" s="38"/>
    </row>
    <row r="107" spans="22:23" x14ac:dyDescent="0.2">
      <c r="V107" s="35"/>
      <c r="W107" s="38"/>
    </row>
    <row r="108" spans="22:23" x14ac:dyDescent="0.2">
      <c r="V108" s="35"/>
      <c r="W108" s="38"/>
    </row>
    <row r="109" spans="22:23" x14ac:dyDescent="0.2">
      <c r="V109" s="35"/>
      <c r="W109" s="38"/>
    </row>
    <row r="110" spans="22:23" x14ac:dyDescent="0.2">
      <c r="V110" s="35"/>
      <c r="W110" s="38"/>
    </row>
    <row r="111" spans="22:23" x14ac:dyDescent="0.2">
      <c r="V111" s="35"/>
      <c r="W111" s="38"/>
    </row>
    <row r="112" spans="22:23" x14ac:dyDescent="0.2">
      <c r="V112" s="35"/>
      <c r="W112" s="38"/>
    </row>
    <row r="113" spans="22:23" x14ac:dyDescent="0.2">
      <c r="V113" s="35"/>
      <c r="W113" s="38"/>
    </row>
    <row r="114" spans="22:23" x14ac:dyDescent="0.2">
      <c r="V114" s="35"/>
      <c r="W114" s="38"/>
    </row>
    <row r="115" spans="22:23" x14ac:dyDescent="0.2">
      <c r="V115" s="35"/>
      <c r="W115" s="38"/>
    </row>
    <row r="116" spans="22:23" x14ac:dyDescent="0.2">
      <c r="V116" s="35"/>
      <c r="W116" s="38"/>
    </row>
    <row r="117" spans="22:23" x14ac:dyDescent="0.2">
      <c r="V117" s="35"/>
      <c r="W117" s="38"/>
    </row>
    <row r="118" spans="22:23" x14ac:dyDescent="0.2">
      <c r="V118" s="35"/>
      <c r="W118" s="38"/>
    </row>
    <row r="119" spans="22:23" x14ac:dyDescent="0.2">
      <c r="V119" s="35"/>
      <c r="W119" s="38"/>
    </row>
    <row r="120" spans="22:23" x14ac:dyDescent="0.2">
      <c r="V120" s="35"/>
      <c r="W120" s="38"/>
    </row>
    <row r="121" spans="22:23" x14ac:dyDescent="0.2">
      <c r="V121" s="35"/>
      <c r="W121" s="38"/>
    </row>
    <row r="122" spans="22:23" x14ac:dyDescent="0.2">
      <c r="V122" s="35"/>
      <c r="W122" s="38"/>
    </row>
    <row r="123" spans="22:23" x14ac:dyDescent="0.2">
      <c r="V123" s="35"/>
      <c r="W123" s="38"/>
    </row>
    <row r="124" spans="22:23" x14ac:dyDescent="0.2">
      <c r="V124" s="35"/>
      <c r="W124" s="38"/>
    </row>
    <row r="125" spans="22:23" x14ac:dyDescent="0.2">
      <c r="V125" s="35"/>
      <c r="W125" s="38"/>
    </row>
    <row r="126" spans="22:23" x14ac:dyDescent="0.2">
      <c r="V126" s="35"/>
      <c r="W126" s="38"/>
    </row>
    <row r="127" spans="22:23" x14ac:dyDescent="0.2">
      <c r="V127" s="35"/>
      <c r="W127" s="38"/>
    </row>
    <row r="128" spans="22:23" x14ac:dyDescent="0.2">
      <c r="V128" s="35"/>
      <c r="W128" s="38"/>
    </row>
    <row r="129" spans="22:23" x14ac:dyDescent="0.2">
      <c r="V129" s="35"/>
      <c r="W129" s="38"/>
    </row>
    <row r="130" spans="22:23" x14ac:dyDescent="0.2">
      <c r="V130" s="35"/>
      <c r="W130" s="38"/>
    </row>
    <row r="131" spans="22:23" x14ac:dyDescent="0.2">
      <c r="V131" s="35"/>
      <c r="W131" s="38"/>
    </row>
    <row r="132" spans="22:23" x14ac:dyDescent="0.2">
      <c r="V132" s="35"/>
      <c r="W132" s="38"/>
    </row>
    <row r="133" spans="22:23" x14ac:dyDescent="0.2">
      <c r="V133" s="35"/>
      <c r="W133" s="38"/>
    </row>
    <row r="134" spans="22:23" x14ac:dyDescent="0.2">
      <c r="V134" s="35"/>
      <c r="W134" s="38"/>
    </row>
    <row r="135" spans="22:23" x14ac:dyDescent="0.2">
      <c r="V135" s="35"/>
      <c r="W135" s="38"/>
    </row>
    <row r="136" spans="22:23" x14ac:dyDescent="0.2">
      <c r="V136" s="35"/>
      <c r="W136" s="38"/>
    </row>
    <row r="137" spans="22:23" x14ac:dyDescent="0.2">
      <c r="V137" s="35"/>
      <c r="W137" s="38"/>
    </row>
    <row r="138" spans="22:23" x14ac:dyDescent="0.2">
      <c r="V138" s="35"/>
      <c r="W138" s="38"/>
    </row>
    <row r="139" spans="22:23" x14ac:dyDescent="0.2">
      <c r="V139" s="35"/>
      <c r="W139" s="38"/>
    </row>
    <row r="140" spans="22:23" x14ac:dyDescent="0.2">
      <c r="V140" s="35"/>
      <c r="W140" s="38"/>
    </row>
    <row r="141" spans="22:23" x14ac:dyDescent="0.2">
      <c r="V141" s="35"/>
      <c r="W141" s="38"/>
    </row>
    <row r="142" spans="22:23" x14ac:dyDescent="0.2">
      <c r="V142" s="35"/>
      <c r="W142" s="38"/>
    </row>
    <row r="143" spans="22:23" x14ac:dyDescent="0.2">
      <c r="V143" s="35"/>
      <c r="W143" s="38"/>
    </row>
    <row r="144" spans="22:23" x14ac:dyDescent="0.2">
      <c r="V144" s="35"/>
      <c r="W144" s="38"/>
    </row>
    <row r="145" spans="22:23" x14ac:dyDescent="0.2">
      <c r="V145" s="35"/>
      <c r="W145" s="38"/>
    </row>
    <row r="146" spans="22:23" x14ac:dyDescent="0.2">
      <c r="V146" s="35"/>
      <c r="W146" s="38"/>
    </row>
    <row r="147" spans="22:23" x14ac:dyDescent="0.2">
      <c r="V147" s="35"/>
      <c r="W147" s="38"/>
    </row>
    <row r="148" spans="22:23" x14ac:dyDescent="0.2">
      <c r="V148" s="35"/>
      <c r="W148" s="38"/>
    </row>
    <row r="149" spans="22:23" x14ac:dyDescent="0.2">
      <c r="V149" s="35"/>
      <c r="W149" s="38"/>
    </row>
    <row r="150" spans="22:23" x14ac:dyDescent="0.2">
      <c r="V150" s="35"/>
      <c r="W150" s="38"/>
    </row>
    <row r="151" spans="22:23" x14ac:dyDescent="0.2">
      <c r="V151" s="35"/>
      <c r="W151" s="38"/>
    </row>
    <row r="152" spans="22:23" x14ac:dyDescent="0.2">
      <c r="V152" s="35"/>
      <c r="W152" s="38"/>
    </row>
    <row r="153" spans="22:23" x14ac:dyDescent="0.2">
      <c r="V153" s="35"/>
      <c r="W153" s="38"/>
    </row>
    <row r="154" spans="22:23" x14ac:dyDescent="0.2">
      <c r="V154" s="35"/>
      <c r="W154" s="38"/>
    </row>
    <row r="155" spans="22:23" x14ac:dyDescent="0.2">
      <c r="V155" s="35"/>
      <c r="W155" s="38"/>
    </row>
    <row r="156" spans="22:23" x14ac:dyDescent="0.2">
      <c r="V156" s="35"/>
      <c r="W156" s="38"/>
    </row>
    <row r="157" spans="22:23" x14ac:dyDescent="0.2">
      <c r="V157" s="35"/>
      <c r="W157" s="38"/>
    </row>
    <row r="158" spans="22:23" x14ac:dyDescent="0.2">
      <c r="V158" s="35"/>
      <c r="W158" s="38"/>
    </row>
    <row r="159" spans="22:23" x14ac:dyDescent="0.2">
      <c r="V159" s="35"/>
      <c r="W159" s="38"/>
    </row>
    <row r="160" spans="22:23" x14ac:dyDescent="0.2">
      <c r="V160" s="35"/>
      <c r="W160" s="38"/>
    </row>
    <row r="161" spans="22:23" x14ac:dyDescent="0.2">
      <c r="V161" s="35"/>
      <c r="W161" s="38"/>
    </row>
    <row r="162" spans="22:23" x14ac:dyDescent="0.2">
      <c r="V162" s="35"/>
      <c r="W162" s="38"/>
    </row>
    <row r="163" spans="22:23" x14ac:dyDescent="0.2">
      <c r="V163" s="35"/>
      <c r="W163" s="38"/>
    </row>
  </sheetData>
  <mergeCells count="286">
    <mergeCell ref="R63:T64"/>
    <mergeCell ref="O61:O62"/>
    <mergeCell ref="R61:T62"/>
    <mergeCell ref="B63:B64"/>
    <mergeCell ref="C63:C64"/>
    <mergeCell ref="F63:F64"/>
    <mergeCell ref="G63:G64"/>
    <mergeCell ref="J63:J64"/>
    <mergeCell ref="K63:K64"/>
    <mergeCell ref="N63:N64"/>
    <mergeCell ref="O63:O64"/>
    <mergeCell ref="N59:N60"/>
    <mergeCell ref="O59:O60"/>
    <mergeCell ref="R59:T60"/>
    <mergeCell ref="B61:B62"/>
    <mergeCell ref="C61:C62"/>
    <mergeCell ref="F61:F62"/>
    <mergeCell ref="G61:G62"/>
    <mergeCell ref="J61:J62"/>
    <mergeCell ref="K61:K62"/>
    <mergeCell ref="N61:N62"/>
    <mergeCell ref="B59:B60"/>
    <mergeCell ref="C59:C60"/>
    <mergeCell ref="F59:F60"/>
    <mergeCell ref="G59:G60"/>
    <mergeCell ref="J59:J60"/>
    <mergeCell ref="K59:K60"/>
    <mergeCell ref="B57:B58"/>
    <mergeCell ref="C57:C58"/>
    <mergeCell ref="F57:F58"/>
    <mergeCell ref="G57:G58"/>
    <mergeCell ref="J57:J58"/>
    <mergeCell ref="K57:K58"/>
    <mergeCell ref="N57:N58"/>
    <mergeCell ref="O57:O58"/>
    <mergeCell ref="R57:T58"/>
    <mergeCell ref="B55:B56"/>
    <mergeCell ref="C55:C56"/>
    <mergeCell ref="F55:F56"/>
    <mergeCell ref="G55:G56"/>
    <mergeCell ref="J55:J56"/>
    <mergeCell ref="K55:K56"/>
    <mergeCell ref="N55:N56"/>
    <mergeCell ref="O55:O56"/>
    <mergeCell ref="R55:T56"/>
    <mergeCell ref="N51:N52"/>
    <mergeCell ref="O51:O52"/>
    <mergeCell ref="R51:T52"/>
    <mergeCell ref="B53:B54"/>
    <mergeCell ref="C53:C54"/>
    <mergeCell ref="F53:F54"/>
    <mergeCell ref="G53:G54"/>
    <mergeCell ref="J53:J54"/>
    <mergeCell ref="K53:K54"/>
    <mergeCell ref="N53:N54"/>
    <mergeCell ref="B51:B52"/>
    <mergeCell ref="C51:C52"/>
    <mergeCell ref="F51:F52"/>
    <mergeCell ref="G51:G52"/>
    <mergeCell ref="J51:J52"/>
    <mergeCell ref="K51:K52"/>
    <mergeCell ref="O53:O54"/>
    <mergeCell ref="R53:T54"/>
    <mergeCell ref="R47:T48"/>
    <mergeCell ref="B50:D50"/>
    <mergeCell ref="F50:H50"/>
    <mergeCell ref="J50:L50"/>
    <mergeCell ref="N50:P50"/>
    <mergeCell ref="O45:O46"/>
    <mergeCell ref="R45:T46"/>
    <mergeCell ref="B47:B48"/>
    <mergeCell ref="C47:C48"/>
    <mergeCell ref="F47:F48"/>
    <mergeCell ref="G47:G48"/>
    <mergeCell ref="J47:J48"/>
    <mergeCell ref="K47:K48"/>
    <mergeCell ref="N47:N48"/>
    <mergeCell ref="O47:O48"/>
    <mergeCell ref="N43:N44"/>
    <mergeCell ref="O43:O44"/>
    <mergeCell ref="R43:T44"/>
    <mergeCell ref="B45:B46"/>
    <mergeCell ref="C45:C46"/>
    <mergeCell ref="F45:F46"/>
    <mergeCell ref="G45:G46"/>
    <mergeCell ref="J45:J46"/>
    <mergeCell ref="K45:K46"/>
    <mergeCell ref="N45:N46"/>
    <mergeCell ref="B43:B44"/>
    <mergeCell ref="C43:C44"/>
    <mergeCell ref="F43:F44"/>
    <mergeCell ref="G43:G44"/>
    <mergeCell ref="J43:J44"/>
    <mergeCell ref="K43:K44"/>
    <mergeCell ref="B41:B42"/>
    <mergeCell ref="C41:C42"/>
    <mergeCell ref="F41:F42"/>
    <mergeCell ref="G41:G42"/>
    <mergeCell ref="J41:J42"/>
    <mergeCell ref="K41:K42"/>
    <mergeCell ref="N41:N42"/>
    <mergeCell ref="O41:O42"/>
    <mergeCell ref="R41:T42"/>
    <mergeCell ref="B39:B40"/>
    <mergeCell ref="C39:C40"/>
    <mergeCell ref="F39:F40"/>
    <mergeCell ref="G39:G40"/>
    <mergeCell ref="J39:J40"/>
    <mergeCell ref="K39:K40"/>
    <mergeCell ref="N39:N40"/>
    <mergeCell ref="O39:O40"/>
    <mergeCell ref="R39:T40"/>
    <mergeCell ref="B34:D34"/>
    <mergeCell ref="F34:H34"/>
    <mergeCell ref="J34:L34"/>
    <mergeCell ref="N34:P34"/>
    <mergeCell ref="R34:T34"/>
    <mergeCell ref="N35:N36"/>
    <mergeCell ref="O35:O36"/>
    <mergeCell ref="R35:T36"/>
    <mergeCell ref="B37:B38"/>
    <mergeCell ref="C37:C38"/>
    <mergeCell ref="F37:F38"/>
    <mergeCell ref="G37:G38"/>
    <mergeCell ref="J37:J38"/>
    <mergeCell ref="K37:K38"/>
    <mergeCell ref="N37:N38"/>
    <mergeCell ref="B35:B36"/>
    <mergeCell ref="C35:C36"/>
    <mergeCell ref="F35:F36"/>
    <mergeCell ref="G35:G36"/>
    <mergeCell ref="J35:J36"/>
    <mergeCell ref="K35:K36"/>
    <mergeCell ref="O37:O38"/>
    <mergeCell ref="R37:T38"/>
    <mergeCell ref="S29:S30"/>
    <mergeCell ref="B31:B32"/>
    <mergeCell ref="C31:C32"/>
    <mergeCell ref="F31:F32"/>
    <mergeCell ref="G31:G32"/>
    <mergeCell ref="J31:J32"/>
    <mergeCell ref="K31:K32"/>
    <mergeCell ref="N31:N32"/>
    <mergeCell ref="O31:O32"/>
    <mergeCell ref="R31:R32"/>
    <mergeCell ref="S31:S32"/>
    <mergeCell ref="B29:B30"/>
    <mergeCell ref="C29:C30"/>
    <mergeCell ref="F29:F30"/>
    <mergeCell ref="G29:G30"/>
    <mergeCell ref="J29:J30"/>
    <mergeCell ref="K29:K30"/>
    <mergeCell ref="N29:N30"/>
    <mergeCell ref="O29:O30"/>
    <mergeCell ref="R29:R30"/>
    <mergeCell ref="S25:S26"/>
    <mergeCell ref="B27:B28"/>
    <mergeCell ref="C27:C28"/>
    <mergeCell ref="F27:F28"/>
    <mergeCell ref="G27:G28"/>
    <mergeCell ref="J27:J28"/>
    <mergeCell ref="K27:K28"/>
    <mergeCell ref="N27:N28"/>
    <mergeCell ref="O27:O28"/>
    <mergeCell ref="R27:R28"/>
    <mergeCell ref="S27:S28"/>
    <mergeCell ref="B25:B26"/>
    <mergeCell ref="C25:C26"/>
    <mergeCell ref="F25:F26"/>
    <mergeCell ref="G25:G26"/>
    <mergeCell ref="J25:J26"/>
    <mergeCell ref="K25:K26"/>
    <mergeCell ref="N25:N26"/>
    <mergeCell ref="O25:O26"/>
    <mergeCell ref="R25:R26"/>
    <mergeCell ref="N21:N22"/>
    <mergeCell ref="O21:O22"/>
    <mergeCell ref="R21:R22"/>
    <mergeCell ref="S21:S22"/>
    <mergeCell ref="B23:B24"/>
    <mergeCell ref="C23:C24"/>
    <mergeCell ref="F23:F24"/>
    <mergeCell ref="G23:G24"/>
    <mergeCell ref="J23:J24"/>
    <mergeCell ref="K23:K24"/>
    <mergeCell ref="N23:N24"/>
    <mergeCell ref="O23:O24"/>
    <mergeCell ref="R23:R24"/>
    <mergeCell ref="S23:S24"/>
    <mergeCell ref="B21:B22"/>
    <mergeCell ref="C21:C22"/>
    <mergeCell ref="F21:F22"/>
    <mergeCell ref="G21:G22"/>
    <mergeCell ref="J21:J22"/>
    <mergeCell ref="K21:K22"/>
    <mergeCell ref="B13:B14"/>
    <mergeCell ref="C13:C14"/>
    <mergeCell ref="F13:F14"/>
    <mergeCell ref="G13:G14"/>
    <mergeCell ref="J13:J14"/>
    <mergeCell ref="K13:K14"/>
    <mergeCell ref="N13:N14"/>
    <mergeCell ref="B19:B20"/>
    <mergeCell ref="C19:C20"/>
    <mergeCell ref="F19:F20"/>
    <mergeCell ref="G19:G20"/>
    <mergeCell ref="J19:J20"/>
    <mergeCell ref="K19:K20"/>
    <mergeCell ref="B18:D18"/>
    <mergeCell ref="F18:H18"/>
    <mergeCell ref="J18:L18"/>
    <mergeCell ref="B15:B16"/>
    <mergeCell ref="C15:C16"/>
    <mergeCell ref="F15:F16"/>
    <mergeCell ref="G15:G16"/>
    <mergeCell ref="J15:J16"/>
    <mergeCell ref="K15:K16"/>
    <mergeCell ref="N15:N16"/>
    <mergeCell ref="N19:N20"/>
    <mergeCell ref="O15:O16"/>
    <mergeCell ref="R15:R16"/>
    <mergeCell ref="J9:J10"/>
    <mergeCell ref="K9:K10"/>
    <mergeCell ref="N9:N10"/>
    <mergeCell ref="O9:O10"/>
    <mergeCell ref="R9:R10"/>
    <mergeCell ref="N18:P18"/>
    <mergeCell ref="R18:T18"/>
    <mergeCell ref="S11:S12"/>
    <mergeCell ref="O19:O20"/>
    <mergeCell ref="R19:R20"/>
    <mergeCell ref="S19:S20"/>
    <mergeCell ref="S13:S14"/>
    <mergeCell ref="S15:S16"/>
    <mergeCell ref="S7:S8"/>
    <mergeCell ref="B5:B6"/>
    <mergeCell ref="C5:C6"/>
    <mergeCell ref="F5:F6"/>
    <mergeCell ref="G5:G6"/>
    <mergeCell ref="J5:J6"/>
    <mergeCell ref="K5:K6"/>
    <mergeCell ref="O13:O14"/>
    <mergeCell ref="R13:R14"/>
    <mergeCell ref="S9:S10"/>
    <mergeCell ref="B11:B12"/>
    <mergeCell ref="C11:C12"/>
    <mergeCell ref="F11:F12"/>
    <mergeCell ref="G11:G12"/>
    <mergeCell ref="J11:J12"/>
    <mergeCell ref="K11:K12"/>
    <mergeCell ref="N11:N12"/>
    <mergeCell ref="O11:O12"/>
    <mergeCell ref="R11:R12"/>
    <mergeCell ref="B9:B10"/>
    <mergeCell ref="C9:C10"/>
    <mergeCell ref="F9:F10"/>
    <mergeCell ref="G9:G10"/>
    <mergeCell ref="B7:B8"/>
    <mergeCell ref="C7:C8"/>
    <mergeCell ref="F7:F8"/>
    <mergeCell ref="G7:G8"/>
    <mergeCell ref="J7:J8"/>
    <mergeCell ref="K7:K8"/>
    <mergeCell ref="N7:N8"/>
    <mergeCell ref="O7:O8"/>
    <mergeCell ref="R7:R8"/>
    <mergeCell ref="H1:N1"/>
    <mergeCell ref="B2:D2"/>
    <mergeCell ref="F2:H2"/>
    <mergeCell ref="J2:L2"/>
    <mergeCell ref="N2:P2"/>
    <mergeCell ref="N5:N6"/>
    <mergeCell ref="O5:O6"/>
    <mergeCell ref="R5:R6"/>
    <mergeCell ref="S5:S6"/>
    <mergeCell ref="R2:T2"/>
    <mergeCell ref="N3:N4"/>
    <mergeCell ref="O3:O4"/>
    <mergeCell ref="R3:R4"/>
    <mergeCell ref="S3:S4"/>
    <mergeCell ref="B3:B4"/>
    <mergeCell ref="C3:C4"/>
    <mergeCell ref="F3:F4"/>
    <mergeCell ref="G3:G4"/>
    <mergeCell ref="J3:J4"/>
    <mergeCell ref="K3:K4"/>
  </mergeCells>
  <printOptions horizontalCentered="1" verticalCentered="1"/>
  <pageMargins left="3.937007874015748E-2" right="3.937007874015748E-2" top="0.15748031496062992" bottom="0.15748031496062992" header="0" footer="0"/>
  <pageSetup paperSize="9" scale="9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4</vt:i4>
      </vt:variant>
      <vt:variant>
        <vt:lpstr>نطاقات تمت تسميتها</vt:lpstr>
      </vt:variant>
      <vt:variant>
        <vt:i4>22</vt:i4>
      </vt:variant>
    </vt:vector>
  </HeadingPairs>
  <TitlesOfParts>
    <vt:vector size="26" baseType="lpstr">
      <vt:lpstr>التقويم</vt:lpstr>
      <vt:lpstr>ورقة2</vt:lpstr>
      <vt:lpstr>code1</vt:lpstr>
      <vt:lpstr>ورقة1</vt:lpstr>
      <vt:lpstr>a</vt:lpstr>
      <vt:lpstr>b</vt:lpstr>
      <vt:lpstr>c_</vt:lpstr>
      <vt:lpstr>d</vt:lpstr>
      <vt:lpstr>e</vt:lpstr>
      <vt:lpstr>f</vt:lpstr>
      <vt:lpstr>g</vt:lpstr>
      <vt:lpstr>h</vt:lpstr>
      <vt:lpstr>التقويم!Print_Area</vt:lpstr>
      <vt:lpstr>W_E</vt:lpstr>
      <vt:lpstr>جمادى_الاولى</vt:lpstr>
      <vt:lpstr>جمادى_الثانية</vt:lpstr>
      <vt:lpstr>ذو_الحجة</vt:lpstr>
      <vt:lpstr>ذو_القعدة</vt:lpstr>
      <vt:lpstr>ربيع_الاول</vt:lpstr>
      <vt:lpstr>ربيع_الثاني</vt:lpstr>
      <vt:lpstr>رجب</vt:lpstr>
      <vt:lpstr>رمضان</vt:lpstr>
      <vt:lpstr>شعبان</vt:lpstr>
      <vt:lpstr>شوال</vt:lpstr>
      <vt:lpstr>صفر</vt:lpstr>
      <vt:lpstr>محرم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admin</cp:lastModifiedBy>
  <cp:lastPrinted>2019-12-14T09:54:42Z</cp:lastPrinted>
  <dcterms:created xsi:type="dcterms:W3CDTF">2019-12-07T16:27:52Z</dcterms:created>
  <dcterms:modified xsi:type="dcterms:W3CDTF">2020-07-24T20:08:54Z</dcterms:modified>
</cp:coreProperties>
</file>