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0" yWindow="0" windowWidth="19200" windowHeight="11460" activeTab="1"/>
  </bookViews>
  <sheets>
    <sheet name="Sheet1" sheetId="1" r:id="rId1"/>
    <sheet name="اجمالى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2" l="1"/>
  <c r="C3" i="2"/>
  <c r="C4" i="2"/>
  <c r="C5" i="2"/>
  <c r="C6" i="2"/>
  <c r="N4" i="1"/>
  <c r="N5" i="1" s="1"/>
  <c r="N3" i="1"/>
  <c r="N6" i="1" l="1"/>
  <c r="N8" i="1" s="1"/>
  <c r="N7" i="1"/>
  <c r="D16" i="1"/>
  <c r="F14" i="1"/>
  <c r="D14" i="1" s="1"/>
  <c r="F12" i="1"/>
  <c r="D12" i="1" s="1"/>
  <c r="N9" i="1" l="1"/>
  <c r="N10" i="1"/>
  <c r="N11" i="1" s="1"/>
  <c r="E16" i="1"/>
  <c r="G16" i="1"/>
  <c r="H16" i="1"/>
  <c r="F4" i="1"/>
  <c r="D4" i="1" s="1"/>
  <c r="F5" i="1"/>
  <c r="D5" i="1" s="1"/>
  <c r="F6" i="1"/>
  <c r="D6" i="1" s="1"/>
  <c r="F7" i="1"/>
  <c r="D7" i="1" s="1"/>
  <c r="F8" i="1"/>
  <c r="D8" i="1" s="1"/>
  <c r="F9" i="1"/>
  <c r="D9" i="1" s="1"/>
  <c r="F10" i="1"/>
  <c r="D10" i="1" s="1"/>
  <c r="F11" i="1"/>
  <c r="D11" i="1" s="1"/>
  <c r="F13" i="1"/>
  <c r="D13" i="1" s="1"/>
  <c r="F15" i="1"/>
  <c r="D15" i="1" s="1"/>
  <c r="N12" i="1" l="1"/>
  <c r="F16" i="1"/>
</calcChain>
</file>

<file path=xl/sharedStrings.xml><?xml version="1.0" encoding="utf-8"?>
<sst xmlns="http://schemas.openxmlformats.org/spreadsheetml/2006/main" count="38" uniqueCount="26">
  <si>
    <t>الاسم</t>
  </si>
  <si>
    <t>المحكمة</t>
  </si>
  <si>
    <t>الصافي</t>
  </si>
  <si>
    <t>الاستقطاعات</t>
  </si>
  <si>
    <t>الحوافز</t>
  </si>
  <si>
    <t>المرتب</t>
  </si>
  <si>
    <t>الجملة</t>
  </si>
  <si>
    <t>راس البر</t>
  </si>
  <si>
    <t>المركز</t>
  </si>
  <si>
    <t>بندر</t>
  </si>
  <si>
    <t>مرور</t>
  </si>
  <si>
    <t>كفر سعد</t>
  </si>
  <si>
    <t>محمد حامد عبد البارى محمود</t>
  </si>
  <si>
    <t>كاميليا احمد خليل طه</t>
  </si>
  <si>
    <t xml:space="preserve">فاطمة السيد ابراهيم النجار </t>
  </si>
  <si>
    <t>مايسة محمد ابو النصر القصبي</t>
  </si>
  <si>
    <t>سونيا صديق محمد الغيطاني</t>
  </si>
  <si>
    <t>محمود محمد الحسانين الدبوسي</t>
  </si>
  <si>
    <t>ايمان البير نقولا زكاك</t>
  </si>
  <si>
    <t>ايمان احمد احمد الكفراوى</t>
  </si>
  <si>
    <t>امانى عبده عرفة دعيدر</t>
  </si>
  <si>
    <t>هبة عادل عبد الله عبد الفتاح</t>
  </si>
  <si>
    <t>الاجمالي</t>
  </si>
  <si>
    <t>بسمه فاروق عبده دعيدر</t>
  </si>
  <si>
    <t>عوض عادل عبد الرشيد النجار</t>
  </si>
  <si>
    <t>الإجمالى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</si>
</sst>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B3:H16" totalsRowShown="0" headerRowDxfId="2">
  <autoFilter ref="B3:H16"/>
  <tableColumns count="7">
    <tableColumn id="2" name="المحكمة"/>
    <tableColumn id="1" name="الاسم"/>
    <tableColumn id="3" name="الصافي" dataDxfId="1">
      <calculatedColumnFormula>Table1[[#This Row],[الجملة]]-Table1[[#This Row],[الاستقطاعات]]</calculatedColumnFormula>
    </tableColumn>
    <tableColumn id="4" name="الاستقطاعات"/>
    <tableColumn id="7" name="الجملة" dataDxfId="0">
      <calculatedColumnFormula>SUM(Table1[[#This Row],[الحوافز]:[المرتب]])</calculatedColumnFormula>
    </tableColumn>
    <tableColumn id="5" name="الحوافز"/>
    <tableColumn id="6" name="المرتب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6"/>
  <sheetViews>
    <sheetView workbookViewId="0">
      <selection activeCell="F10" activeCellId="1" sqref="F4:F5 F10"/>
    </sheetView>
  </sheetViews>
  <sheetFormatPr defaultRowHeight="15" x14ac:dyDescent="0.25"/>
  <cols>
    <col min="2" max="2" width="13.140625" customWidth="1"/>
    <col min="3" max="3" width="21" customWidth="1"/>
    <col min="5" max="9" width="10.42578125" customWidth="1"/>
    <col min="14" max="14" width="0" hidden="1" customWidth="1"/>
  </cols>
  <sheetData>
    <row r="3" spans="2:14" x14ac:dyDescent="0.25">
      <c r="B3" s="1" t="s">
        <v>1</v>
      </c>
      <c r="C3" s="1" t="s">
        <v>0</v>
      </c>
      <c r="D3" s="1" t="s">
        <v>2</v>
      </c>
      <c r="E3" s="1" t="s">
        <v>3</v>
      </c>
      <c r="F3" s="1" t="s">
        <v>6</v>
      </c>
      <c r="G3" s="1" t="s">
        <v>4</v>
      </c>
      <c r="H3" s="1" t="s">
        <v>5</v>
      </c>
      <c r="N3" t="str">
        <f>IFERROR(INDEX($B$4:$B$2000,MATCH(0,INDEX(COUNTIF($N$2:N2,$B$4:$B$2000),),0)),"")</f>
        <v>راس البر</v>
      </c>
    </row>
    <row r="4" spans="2:14" x14ac:dyDescent="0.25">
      <c r="B4" t="s">
        <v>7</v>
      </c>
      <c r="C4" t="s">
        <v>12</v>
      </c>
      <c r="D4">
        <f>Table1[[#This Row],[الجملة]]-Table1[[#This Row],[الاستقطاعات]]</f>
        <v>140</v>
      </c>
      <c r="E4">
        <v>10</v>
      </c>
      <c r="F4">
        <f>SUM(Table1[[#This Row],[الحوافز]:[المرتب]])</f>
        <v>150</v>
      </c>
      <c r="G4">
        <v>50</v>
      </c>
      <c r="H4">
        <v>100</v>
      </c>
      <c r="N4" t="str">
        <f>IFERROR(INDEX($B$4:$B$2000,MATCH(0,INDEX(COUNTIF($N$2:N3,$B$4:$B$2000),),0)),"")</f>
        <v>المركز</v>
      </c>
    </row>
    <row r="5" spans="2:14" ht="13.5" customHeight="1" x14ac:dyDescent="0.25">
      <c r="B5" t="s">
        <v>7</v>
      </c>
      <c r="C5" t="s">
        <v>13</v>
      </c>
      <c r="D5">
        <f>Table1[[#This Row],[الجملة]]-Table1[[#This Row],[الاستقطاعات]]</f>
        <v>590</v>
      </c>
      <c r="E5">
        <v>10</v>
      </c>
      <c r="F5">
        <f>SUM(Table1[[#This Row],[الحوافز]:[المرتب]])</f>
        <v>600</v>
      </c>
      <c r="G5">
        <v>200</v>
      </c>
      <c r="H5">
        <v>400</v>
      </c>
      <c r="N5" t="str">
        <f>IFERROR(INDEX($B$4:$B$2000,MATCH(0,INDEX(COUNTIF($N$2:N4,$B$4:$B$2000),),0)),"")</f>
        <v>بندر</v>
      </c>
    </row>
    <row r="6" spans="2:14" x14ac:dyDescent="0.25">
      <c r="B6" t="s">
        <v>8</v>
      </c>
      <c r="C6" t="s">
        <v>14</v>
      </c>
      <c r="D6">
        <f>Table1[[#This Row],[الجملة]]-Table1[[#This Row],[الاستقطاعات]]</f>
        <v>390</v>
      </c>
      <c r="E6">
        <v>10</v>
      </c>
      <c r="F6">
        <f>SUM(Table1[[#This Row],[الحوافز]:[المرتب]])</f>
        <v>400</v>
      </c>
      <c r="G6">
        <v>100</v>
      </c>
      <c r="H6">
        <v>300</v>
      </c>
      <c r="N6" t="str">
        <f>IFERROR(INDEX($B$4:$B$2000,MATCH(0,INDEX(COUNTIF($N$2:N5,$B$4:$B$2000),),0)),"")</f>
        <v>مرور</v>
      </c>
    </row>
    <row r="7" spans="2:14" x14ac:dyDescent="0.25">
      <c r="B7" t="s">
        <v>8</v>
      </c>
      <c r="C7" t="s">
        <v>15</v>
      </c>
      <c r="D7">
        <f>Table1[[#This Row],[الجملة]]-Table1[[#This Row],[الاستقطاعات]]</f>
        <v>390</v>
      </c>
      <c r="E7">
        <v>10</v>
      </c>
      <c r="F7">
        <f>SUM(Table1[[#This Row],[الحوافز]:[المرتب]])</f>
        <v>400</v>
      </c>
      <c r="G7">
        <v>100</v>
      </c>
      <c r="H7">
        <v>300</v>
      </c>
      <c r="N7" t="str">
        <f>IFERROR(INDEX($B$4:$B$2000,MATCH(0,INDEX(COUNTIF($N$2:N6,$B$4:$B$2000),),0)),"")</f>
        <v>كفر سعد</v>
      </c>
    </row>
    <row r="8" spans="2:14" x14ac:dyDescent="0.25">
      <c r="B8" t="s">
        <v>9</v>
      </c>
      <c r="C8" t="s">
        <v>16</v>
      </c>
      <c r="D8">
        <f>Table1[[#This Row],[الجملة]]-Table1[[#This Row],[الاستقطاعات]]</f>
        <v>390</v>
      </c>
      <c r="E8">
        <v>10</v>
      </c>
      <c r="F8">
        <f>SUM(Table1[[#This Row],[الحوافز]:[المرتب]])</f>
        <v>400</v>
      </c>
      <c r="G8">
        <v>100</v>
      </c>
      <c r="H8">
        <v>300</v>
      </c>
      <c r="N8">
        <f>IFERROR(INDEX($B$4:$B$2000,MATCH(0,INDEX(COUNTIF($N$2:N7,$B$4:$B$2000),),0)),"")</f>
        <v>0</v>
      </c>
    </row>
    <row r="9" spans="2:14" x14ac:dyDescent="0.25">
      <c r="B9" t="s">
        <v>9</v>
      </c>
      <c r="C9" t="s">
        <v>17</v>
      </c>
      <c r="D9">
        <f>Table1[[#This Row],[الجملة]]-Table1[[#This Row],[الاستقطاعات]]</f>
        <v>390</v>
      </c>
      <c r="E9">
        <v>10</v>
      </c>
      <c r="F9">
        <f>SUM(Table1[[#This Row],[الحوافز]:[المرتب]])</f>
        <v>400</v>
      </c>
      <c r="G9">
        <v>100</v>
      </c>
      <c r="H9">
        <v>300</v>
      </c>
      <c r="N9" t="str">
        <f>IFERROR(INDEX($B$4:$B$2000,MATCH(0,INDEX(COUNTIF($N$2:N8,$B$4:$B$2000),),0)),"")</f>
        <v/>
      </c>
    </row>
    <row r="10" spans="2:14" x14ac:dyDescent="0.25">
      <c r="B10" t="s">
        <v>7</v>
      </c>
      <c r="C10" t="s">
        <v>18</v>
      </c>
      <c r="D10">
        <f>Table1[[#This Row],[الجملة]]-Table1[[#This Row],[الاستقطاعات]]</f>
        <v>390</v>
      </c>
      <c r="E10">
        <v>10</v>
      </c>
      <c r="F10">
        <f>SUM(Table1[[#This Row],[الحوافز]:[المرتب]])</f>
        <v>400</v>
      </c>
      <c r="G10">
        <v>100</v>
      </c>
      <c r="H10">
        <v>300</v>
      </c>
      <c r="N10" t="str">
        <f>IFERROR(INDEX($B$4:$B$2000,MATCH(0,INDEX(COUNTIF($N$2:N9,$B$4:$B$2000),),0)),"")</f>
        <v/>
      </c>
    </row>
    <row r="11" spans="2:14" x14ac:dyDescent="0.25">
      <c r="B11" t="s">
        <v>10</v>
      </c>
      <c r="C11" t="s">
        <v>19</v>
      </c>
      <c r="D11">
        <f>Table1[[#This Row],[الجملة]]-Table1[[#This Row],[الاستقطاعات]]</f>
        <v>390</v>
      </c>
      <c r="E11">
        <v>10</v>
      </c>
      <c r="F11">
        <f>SUM(Table1[[#This Row],[الحوافز]:[المرتب]])</f>
        <v>400</v>
      </c>
      <c r="G11">
        <v>100</v>
      </c>
      <c r="H11">
        <v>300</v>
      </c>
      <c r="N11" t="str">
        <f>IFERROR(INDEX($B$4:$B$2000,MATCH(0,INDEX(COUNTIF($N$2:N10,$B$4:$B$2000),),0)),"")</f>
        <v/>
      </c>
    </row>
    <row r="12" spans="2:14" x14ac:dyDescent="0.25">
      <c r="B12" t="s">
        <v>10</v>
      </c>
      <c r="C12" t="s">
        <v>23</v>
      </c>
      <c r="D12" s="2">
        <f>Table1[[#This Row],[الجملة]]-Table1[[#This Row],[الاستقطاعات]]</f>
        <v>361</v>
      </c>
      <c r="E12">
        <v>9</v>
      </c>
      <c r="F12" s="2">
        <f>SUM(Table1[[#This Row],[الحوافز]:[المرتب]])</f>
        <v>370</v>
      </c>
      <c r="G12">
        <v>120</v>
      </c>
      <c r="H12">
        <v>250</v>
      </c>
      <c r="N12" t="str">
        <f>IFERROR(INDEX($B$4:$B$2000,MATCH(0,INDEX(COUNTIF($N$2:N11,$B$4:$B$2000),),0)),"")</f>
        <v/>
      </c>
    </row>
    <row r="13" spans="2:14" x14ac:dyDescent="0.25">
      <c r="B13" t="s">
        <v>11</v>
      </c>
      <c r="C13" t="s">
        <v>20</v>
      </c>
      <c r="D13">
        <f>Table1[[#This Row],[الجملة]]-Table1[[#This Row],[الاستقطاعات]]</f>
        <v>390</v>
      </c>
      <c r="E13">
        <v>10</v>
      </c>
      <c r="F13">
        <f>SUM(Table1[[#This Row],[الحوافز]:[المرتب]])</f>
        <v>400</v>
      </c>
      <c r="G13">
        <v>100</v>
      </c>
      <c r="H13">
        <v>300</v>
      </c>
    </row>
    <row r="14" spans="2:14" x14ac:dyDescent="0.25">
      <c r="B14" t="s">
        <v>10</v>
      </c>
      <c r="C14" t="s">
        <v>24</v>
      </c>
      <c r="D14" s="2">
        <f>Table1[[#This Row],[الجملة]]-Table1[[#This Row],[الاستقطاعات]]</f>
        <v>780</v>
      </c>
      <c r="E14">
        <v>20</v>
      </c>
      <c r="F14" s="2">
        <f>SUM(Table1[[#This Row],[الحوافز]:[المرتب]])</f>
        <v>800</v>
      </c>
      <c r="G14">
        <v>200</v>
      </c>
      <c r="H14">
        <v>600</v>
      </c>
    </row>
    <row r="15" spans="2:14" ht="16.5" customHeight="1" x14ac:dyDescent="0.25">
      <c r="B15" t="s">
        <v>11</v>
      </c>
      <c r="C15" t="s">
        <v>21</v>
      </c>
      <c r="D15">
        <f>Table1[[#This Row],[الجملة]]-Table1[[#This Row],[الاستقطاعات]]</f>
        <v>390</v>
      </c>
      <c r="E15">
        <v>10</v>
      </c>
      <c r="F15">
        <f>SUM(Table1[[#This Row],[الحوافز]:[المرتب]])</f>
        <v>400</v>
      </c>
      <c r="G15">
        <v>100</v>
      </c>
      <c r="H15">
        <v>300</v>
      </c>
    </row>
    <row r="16" spans="2:14" ht="16.5" customHeight="1" x14ac:dyDescent="0.25">
      <c r="C16" t="s">
        <v>22</v>
      </c>
      <c r="D16" s="2">
        <f>SUBTOTAL(109,D4:D15)</f>
        <v>4991</v>
      </c>
      <c r="E16" s="2">
        <f>SUBTOTAL(109,E4:E15)</f>
        <v>129</v>
      </c>
      <c r="F16" s="2">
        <f>SUBTOTAL(109,F4:F15)</f>
        <v>5120</v>
      </c>
      <c r="G16" s="2">
        <f>SUBTOTAL(109,G4:G15)</f>
        <v>1370</v>
      </c>
      <c r="H16" s="2">
        <f>SUBTOTAL(109,H4:H15)</f>
        <v>3750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7"/>
  <sheetViews>
    <sheetView tabSelected="1" workbookViewId="0">
      <selection activeCell="C3" sqref="C3"/>
    </sheetView>
  </sheetViews>
  <sheetFormatPr defaultRowHeight="15" x14ac:dyDescent="0.25"/>
  <cols>
    <col min="2" max="2" width="19.85546875" customWidth="1"/>
    <col min="3" max="3" width="9.140625" style="1"/>
  </cols>
  <sheetData>
    <row r="1" spans="2:3" x14ac:dyDescent="0.25">
      <c r="B1" s="3" t="s">
        <v>25</v>
      </c>
    </row>
    <row r="2" spans="2:3" x14ac:dyDescent="0.25">
      <c r="B2" s="4" t="s">
        <v>7</v>
      </c>
      <c r="C2" s="5">
        <f>SUMIF(Sheet1!$B:$B,$B2,Sheet1!$F:$F)</f>
        <v>1150</v>
      </c>
    </row>
    <row r="3" spans="2:3" x14ac:dyDescent="0.25">
      <c r="B3" s="4" t="s">
        <v>10</v>
      </c>
      <c r="C3" s="5">
        <f>SUMIF(Sheet1!$B:$B,$B3,Sheet1!$F:$F)</f>
        <v>1570</v>
      </c>
    </row>
    <row r="4" spans="2:3" x14ac:dyDescent="0.25">
      <c r="B4" s="4" t="s">
        <v>11</v>
      </c>
      <c r="C4" s="5">
        <f>SUMIF(Sheet1!$B:$B,$B4,Sheet1!$F:$F)</f>
        <v>800</v>
      </c>
    </row>
    <row r="5" spans="2:3" x14ac:dyDescent="0.25">
      <c r="B5" s="4" t="s">
        <v>8</v>
      </c>
      <c r="C5" s="5">
        <f>SUMIF(Sheet1!$B:$B,$B5,Sheet1!$F:$F)</f>
        <v>800</v>
      </c>
    </row>
    <row r="6" spans="2:3" x14ac:dyDescent="0.25">
      <c r="B6" s="4" t="s">
        <v>9</v>
      </c>
      <c r="C6" s="5">
        <f>SUMIF(Sheet1!$B:$B,$B6,Sheet1!$F:$F)</f>
        <v>800</v>
      </c>
    </row>
    <row r="7" spans="2:3" x14ac:dyDescent="0.25">
      <c r="B7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Sheet1!$N$3:$N$7</xm:f>
          </x14:formula1>
          <xm:sqref>B2:B1048576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اجمالى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nano</dc:creator>
  <cp:lastModifiedBy>Ali Mohamed</cp:lastModifiedBy>
  <dcterms:created xsi:type="dcterms:W3CDTF">2015-06-05T18:17:20Z</dcterms:created>
  <dcterms:modified xsi:type="dcterms:W3CDTF">2020-08-05T04:29:44Z</dcterms:modified>
</cp:coreProperties>
</file>