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12761D48-996F-4F23-B158-ED0915E85C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ata" sheetId="1" r:id="rId1"/>
    <sheet name="Sheet2" sheetId="2" r:id="rId2"/>
  </sheets>
  <definedNames>
    <definedName name="_xlnm._FilterDatabase" localSheetId="0" hidden="1">Data!$A$12:$K$1713</definedName>
    <definedName name="Iraq">Sheet2!$K$3:$K$6</definedName>
    <definedName name="Libya">Sheet2!$L$3:$L$6</definedName>
    <definedName name="Name">Data!#REF!</definedName>
    <definedName name="Syria">Sheet2!$M$3:$M$7</definedName>
    <definedName name="Yemen">Sheet2!$N$3:$N$8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5" i="1"/>
  <c r="G6" i="1"/>
  <c r="G7" i="1"/>
  <c r="G8" i="1"/>
  <c r="G5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3" i="1"/>
  <c r="H9" i="1" l="1"/>
  <c r="G9" i="1"/>
  <c r="J8" i="1"/>
  <c r="J4" i="1"/>
  <c r="D7" i="1"/>
  <c r="D8" i="1"/>
  <c r="D4" i="1"/>
  <c r="C4" i="1"/>
  <c r="B4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3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3" i="1"/>
  <c r="E14" i="1"/>
  <c r="E15" i="1"/>
  <c r="E16" i="1"/>
  <c r="E17" i="1"/>
</calcChain>
</file>

<file path=xl/sharedStrings.xml><?xml version="1.0" encoding="utf-8"?>
<sst xmlns="http://schemas.openxmlformats.org/spreadsheetml/2006/main" count="8651" uniqueCount="1792">
  <si>
    <t>Index</t>
  </si>
  <si>
    <t>Name</t>
  </si>
  <si>
    <t>Breadwinner</t>
  </si>
  <si>
    <t>Country</t>
  </si>
  <si>
    <t>Male</t>
  </si>
  <si>
    <t>Female</t>
  </si>
  <si>
    <t>House</t>
  </si>
  <si>
    <t>Income</t>
  </si>
  <si>
    <t>City</t>
  </si>
  <si>
    <t>احمد احمد</t>
  </si>
  <si>
    <t>احمد ادريس</t>
  </si>
  <si>
    <t>احمد شاكر</t>
  </si>
  <si>
    <t>احمد محمد</t>
  </si>
  <si>
    <t>خالد ابراهيم</t>
  </si>
  <si>
    <t>علي محمد</t>
  </si>
  <si>
    <t>محمد الخطيب</t>
  </si>
  <si>
    <t>محمد الرفاعي</t>
  </si>
  <si>
    <t>محمد المصري</t>
  </si>
  <si>
    <t>محمد اليوسف</t>
  </si>
  <si>
    <t>ماجد الخالد</t>
  </si>
  <si>
    <t>علي دعميش</t>
  </si>
  <si>
    <t>احمد العصورة</t>
  </si>
  <si>
    <t>حسين السمر</t>
  </si>
  <si>
    <t>تاج الدين رعد</t>
  </si>
  <si>
    <t>نايف العلي</t>
  </si>
  <si>
    <t>حسين الدعاس</t>
  </si>
  <si>
    <t>احمد بحبوح</t>
  </si>
  <si>
    <t>علي الحردان</t>
  </si>
  <si>
    <t>احمد ابو خالد</t>
  </si>
  <si>
    <t>علي ناصر</t>
  </si>
  <si>
    <t>موفق الدعاس</t>
  </si>
  <si>
    <t>خليل الاقرع</t>
  </si>
  <si>
    <t>حسين مهاوش</t>
  </si>
  <si>
    <t>محمدفهد الدبس</t>
  </si>
  <si>
    <t>عبداللطيف جعفر</t>
  </si>
  <si>
    <t>زهير غنام</t>
  </si>
  <si>
    <t>اكرم الاشتر</t>
  </si>
  <si>
    <t>احمد جاعور</t>
  </si>
  <si>
    <t xml:space="preserve">توفيق ايوب </t>
  </si>
  <si>
    <t>قاسم عبداللطيف</t>
  </si>
  <si>
    <t>هشام العداي</t>
  </si>
  <si>
    <t>خالد الجيلو</t>
  </si>
  <si>
    <t>فلاح اليوسف</t>
  </si>
  <si>
    <t>حسن الطه</t>
  </si>
  <si>
    <t>ياسين كركورة</t>
  </si>
  <si>
    <t>عذاب الربّع</t>
  </si>
  <si>
    <t>عبدو كراز</t>
  </si>
  <si>
    <t>سعدالدين الدروبي</t>
  </si>
  <si>
    <t>حامد صطوف</t>
  </si>
  <si>
    <t>سلوم الدلال</t>
  </si>
  <si>
    <t>احمد الدياب</t>
  </si>
  <si>
    <t>عبدالعزيز الزعبي</t>
  </si>
  <si>
    <t>اسماعيل العاصي</t>
  </si>
  <si>
    <t>محمد العلي</t>
  </si>
  <si>
    <t>عدنان قاروط</t>
  </si>
  <si>
    <t>خضر دعاس</t>
  </si>
  <si>
    <t>عبدالغفار الحراكي</t>
  </si>
  <si>
    <t>خليل الشيخ محمود</t>
  </si>
  <si>
    <t>حيدر العبيد</t>
  </si>
  <si>
    <t>زهير دحان</t>
  </si>
  <si>
    <t>فيصل جمعة فهد</t>
  </si>
  <si>
    <t>محمود الزعبي</t>
  </si>
  <si>
    <t>احمد بحسيك</t>
  </si>
  <si>
    <t>خالد البرازي</t>
  </si>
  <si>
    <t>ابراهيم القويدر</t>
  </si>
  <si>
    <t xml:space="preserve">منير العبدالله </t>
  </si>
  <si>
    <t>مجيد عمو</t>
  </si>
  <si>
    <t>خالد الخالد</t>
  </si>
  <si>
    <t>محمد الرويشدي</t>
  </si>
  <si>
    <t xml:space="preserve">عبدالكرم  فليون </t>
  </si>
  <si>
    <t>عبدالرحمن سليم</t>
  </si>
  <si>
    <t>عبدالله جارالله</t>
  </si>
  <si>
    <t>محمود سوسق</t>
  </si>
  <si>
    <t>محمود العمري</t>
  </si>
  <si>
    <t>عبدالوهاب عبدالله</t>
  </si>
  <si>
    <t>عبدالمجيد محمد</t>
  </si>
  <si>
    <t>محمدعلي الناري</t>
  </si>
  <si>
    <t>شحادة العموري</t>
  </si>
  <si>
    <t>زكريا سيف الدين</t>
  </si>
  <si>
    <t>محمد حمادة</t>
  </si>
  <si>
    <t>اسماعيل سليج</t>
  </si>
  <si>
    <t>احمد الزرير</t>
  </si>
  <si>
    <t xml:space="preserve">علي السيد </t>
  </si>
  <si>
    <t>علي الابراهيم</t>
  </si>
  <si>
    <t>فوزي ابو جبل</t>
  </si>
  <si>
    <t>عبدالكريم المحمد</t>
  </si>
  <si>
    <t>قمر التمر</t>
  </si>
  <si>
    <t>صبري قراجة</t>
  </si>
  <si>
    <t>ديبو الحسين</t>
  </si>
  <si>
    <t>امجد ضاهر</t>
  </si>
  <si>
    <t>شحادي عثمان</t>
  </si>
  <si>
    <t>عبدالكافي ادريس</t>
  </si>
  <si>
    <t>محمد حيدر</t>
  </si>
  <si>
    <t>علي بركات</t>
  </si>
  <si>
    <t>محمود منصور</t>
  </si>
  <si>
    <t>محمد الاشتر</t>
  </si>
  <si>
    <t>سليمان الطه</t>
  </si>
  <si>
    <t>محمدالحميد العنـزي</t>
  </si>
  <si>
    <t>محمدزياد اليوسف</t>
  </si>
  <si>
    <t>جميل الدرويش</t>
  </si>
  <si>
    <t>خالد الفرحات</t>
  </si>
  <si>
    <t>فيفي حربا</t>
  </si>
  <si>
    <t>بردان الربيع</t>
  </si>
  <si>
    <t>محمدنوار عطايا</t>
  </si>
  <si>
    <t>مصطفى حربا</t>
  </si>
  <si>
    <t>خالد بركاوي</t>
  </si>
  <si>
    <t>محمود معلل</t>
  </si>
  <si>
    <t>بدوي عكل</t>
  </si>
  <si>
    <t>محمود عز الدين</t>
  </si>
  <si>
    <t>دياب قويدر</t>
  </si>
  <si>
    <t>محمدعبدالله العلي</t>
  </si>
  <si>
    <t>محمد بلورة</t>
  </si>
  <si>
    <t>خالد الجاموس</t>
  </si>
  <si>
    <t>احمد درة</t>
  </si>
  <si>
    <t>حسن قري</t>
  </si>
  <si>
    <t>سعيداحمد كوجك</t>
  </si>
  <si>
    <t>خالد الحسيان</t>
  </si>
  <si>
    <t>عبدالرحمن جيجاوي</t>
  </si>
  <si>
    <t>محمود عامر</t>
  </si>
  <si>
    <t>محمدرمضان الانقر</t>
  </si>
  <si>
    <t>فرحان العوض</t>
  </si>
  <si>
    <t>محمد عبيد</t>
  </si>
  <si>
    <t>احمد حسن</t>
  </si>
  <si>
    <t>احمد الخليل بكور</t>
  </si>
  <si>
    <t>فيصل احمد</t>
  </si>
  <si>
    <t>سمير بتول</t>
  </si>
  <si>
    <t>حيدر الزنك</t>
  </si>
  <si>
    <t>جمال الدين</t>
  </si>
  <si>
    <t>عبدالله علي</t>
  </si>
  <si>
    <t>محمدغازي الشلح</t>
  </si>
  <si>
    <t>شحود النبهان</t>
  </si>
  <si>
    <t>رياض السقال</t>
  </si>
  <si>
    <t>شريف اباظة</t>
  </si>
  <si>
    <t>نبيه غنيمي</t>
  </si>
  <si>
    <t xml:space="preserve">عماد  الخبي </t>
  </si>
  <si>
    <t>حمود المحمد</t>
  </si>
  <si>
    <t>محمدسليم البقاعي</t>
  </si>
  <si>
    <t>علي مطاوع</t>
  </si>
  <si>
    <t>عبدو البرازي</t>
  </si>
  <si>
    <t>فايز المهاينـي</t>
  </si>
  <si>
    <t>مروان الدعفيس</t>
  </si>
  <si>
    <t>عبدالكريم السعيد</t>
  </si>
  <si>
    <t>احمد اليوسف</t>
  </si>
  <si>
    <t>محمد مكحل</t>
  </si>
  <si>
    <t>عبدالحليم الكردي</t>
  </si>
  <si>
    <t>احمد الويس</t>
  </si>
  <si>
    <t>صالح العاني</t>
  </si>
  <si>
    <t>يعقوب عيدو محمد</t>
  </si>
  <si>
    <t>محمد الخطاب</t>
  </si>
  <si>
    <t xml:space="preserve">خضر جعفر </t>
  </si>
  <si>
    <t>محمد الزين</t>
  </si>
  <si>
    <t>عبدالعظيم الفلاح</t>
  </si>
  <si>
    <t>محمود البردان</t>
  </si>
  <si>
    <t>حسين فهد</t>
  </si>
  <si>
    <t>تركي العبيد</t>
  </si>
  <si>
    <t>محمد حسيان</t>
  </si>
  <si>
    <t>عبدالوهاب عمر</t>
  </si>
  <si>
    <t>محمدسعيد ابراهيم</t>
  </si>
  <si>
    <t>شهير العليوي</t>
  </si>
  <si>
    <t xml:space="preserve">عبدالكريم حسين </t>
  </si>
  <si>
    <t xml:space="preserve">منير الحمصي </t>
  </si>
  <si>
    <t>خالد السفراني</t>
  </si>
  <si>
    <t>عبدالحميد موسى</t>
  </si>
  <si>
    <t>مصطفى عنان</t>
  </si>
  <si>
    <t>محمود الرويشدي</t>
  </si>
  <si>
    <t>عمر ايبش</t>
  </si>
  <si>
    <t>علي فتح الله</t>
  </si>
  <si>
    <t>جمعة نديوي</t>
  </si>
  <si>
    <t>حسين السلامة</t>
  </si>
  <si>
    <t>عبدو بكار</t>
  </si>
  <si>
    <t>ظافر عبدالكريم</t>
  </si>
  <si>
    <t>محمد علي</t>
  </si>
  <si>
    <t>احمد قصاص</t>
  </si>
  <si>
    <t>عبدالرزاق سيف</t>
  </si>
  <si>
    <t>خالد المصري</t>
  </si>
  <si>
    <t>محمود العمر</t>
  </si>
  <si>
    <t>عبدو النبهان</t>
  </si>
  <si>
    <t>خضر علوان</t>
  </si>
  <si>
    <t>علي قاسم</t>
  </si>
  <si>
    <t>عبدالجبار عوض</t>
  </si>
  <si>
    <t>خالد العشموطي</t>
  </si>
  <si>
    <t>خالد كيروان</t>
  </si>
  <si>
    <t>فرهاد سعدون</t>
  </si>
  <si>
    <t>رضوان المرعي</t>
  </si>
  <si>
    <t>خالد عيوش</t>
  </si>
  <si>
    <t>خالد الدرويش</t>
  </si>
  <si>
    <t>احمد قشوع</t>
  </si>
  <si>
    <t>عبدو الشيخ</t>
  </si>
  <si>
    <t>اسمر الجازي</t>
  </si>
  <si>
    <t>حسن الشامي</t>
  </si>
  <si>
    <t>محمد خضر حربا</t>
  </si>
  <si>
    <t>احمد عبدربه</t>
  </si>
  <si>
    <t>درويش الدراوشة</t>
  </si>
  <si>
    <t>مصطفى الطراب</t>
  </si>
  <si>
    <t>خالد العثمان</t>
  </si>
  <si>
    <t>تيسير حربا</t>
  </si>
  <si>
    <t>رسمي السقال</t>
  </si>
  <si>
    <t>مروان ابوزيد</t>
  </si>
  <si>
    <t>محمد صياد</t>
  </si>
  <si>
    <t>جمعة النويعم</t>
  </si>
  <si>
    <t>فتحي القشعم</t>
  </si>
  <si>
    <t>خليل طلاس</t>
  </si>
  <si>
    <t xml:space="preserve">محي الدين  حجيراتي </t>
  </si>
  <si>
    <t>حمزة طيجون</t>
  </si>
  <si>
    <t>محمود محيميد</t>
  </si>
  <si>
    <t xml:space="preserve">فارس  مخباط </t>
  </si>
  <si>
    <t>عبيد باكير</t>
  </si>
  <si>
    <t xml:space="preserve">وحيد  الشيخ فلفل </t>
  </si>
  <si>
    <t>احمد الجاجه</t>
  </si>
  <si>
    <t>صالح لطوف</t>
  </si>
  <si>
    <t>زكي عاصي</t>
  </si>
  <si>
    <t>ثامر طرادالملحم</t>
  </si>
  <si>
    <t>عبدالحميد الابراهيم</t>
  </si>
  <si>
    <t>خالد السلوم</t>
  </si>
  <si>
    <t>اكرم الموسى الاشتر</t>
  </si>
  <si>
    <t xml:space="preserve">مصطفى  الزعبي </t>
  </si>
  <si>
    <t>موسى الحسن</t>
  </si>
  <si>
    <t>محمد البلخي</t>
  </si>
  <si>
    <t>محمد المرة</t>
  </si>
  <si>
    <t>محمد الدقة</t>
  </si>
  <si>
    <t>محمد السليمان</t>
  </si>
  <si>
    <t xml:space="preserve">خضر  عثمان </t>
  </si>
  <si>
    <t>سليمان عماشة</t>
  </si>
  <si>
    <t>محمدجهاد الحايك</t>
  </si>
  <si>
    <t>محمدكمال قصار</t>
  </si>
  <si>
    <t>حسين عبيد</t>
  </si>
  <si>
    <t>عبدالجليل نجار</t>
  </si>
  <si>
    <t>موفق الرويشدي</t>
  </si>
  <si>
    <t>خمو شماس</t>
  </si>
  <si>
    <t xml:space="preserve">محمدعمر  رفاعي </t>
  </si>
  <si>
    <t>فريز النحاس</t>
  </si>
  <si>
    <t>محمدعلي  كتيل</t>
  </si>
  <si>
    <t>محمداديب دلبيق</t>
  </si>
  <si>
    <t>محمد العمري</t>
  </si>
  <si>
    <t>محمد بكري</t>
  </si>
  <si>
    <t>مصطفى هرموش</t>
  </si>
  <si>
    <t>محمد مكية</t>
  </si>
  <si>
    <t>شهاب الشهاب</t>
  </si>
  <si>
    <t>فياض العطعوط</t>
  </si>
  <si>
    <t>محمود الاسعد</t>
  </si>
  <si>
    <t>طه الرحمون</t>
  </si>
  <si>
    <t>صالح عاني</t>
  </si>
  <si>
    <t>قاسم جارالله</t>
  </si>
  <si>
    <t>ابراهيم شاكر</t>
  </si>
  <si>
    <t>محمدجلال الكن</t>
  </si>
  <si>
    <t>عبدالحليم شيخي</t>
  </si>
  <si>
    <t>حسن الصالح</t>
  </si>
  <si>
    <t>محمد  السخني</t>
  </si>
  <si>
    <t>جميل الشمالي</t>
  </si>
  <si>
    <t xml:space="preserve">حسن  شربجي </t>
  </si>
  <si>
    <t>حسين نمر</t>
  </si>
  <si>
    <t>بكري مصطفى</t>
  </si>
  <si>
    <t>خالد اسعد</t>
  </si>
  <si>
    <t>عبدالغفار احمد</t>
  </si>
  <si>
    <t>حسن الضناوي  او الضاوي</t>
  </si>
  <si>
    <t>عبدالرحمن القدور</t>
  </si>
  <si>
    <t>قاسم الاشتر</t>
  </si>
  <si>
    <t>جمال المصري</t>
  </si>
  <si>
    <t>انور الدعاس</t>
  </si>
  <si>
    <t xml:space="preserve">منير رمضان </t>
  </si>
  <si>
    <t>صالح ابو الهدى</t>
  </si>
  <si>
    <t>محمد الدخان</t>
  </si>
  <si>
    <t>سليمان داوود</t>
  </si>
  <si>
    <t>احمد الابراهيم</t>
  </si>
  <si>
    <t>وليد السليم</t>
  </si>
  <si>
    <t>مدحات كتوب</t>
  </si>
  <si>
    <t>خالد العرندس</t>
  </si>
  <si>
    <t>محمد بعيون</t>
  </si>
  <si>
    <t>احمد شعبان</t>
  </si>
  <si>
    <t>محمدجميل الرفاعي</t>
  </si>
  <si>
    <t>انور القشعم</t>
  </si>
  <si>
    <t>محمد ايوب</t>
  </si>
  <si>
    <t>احمد الضاهر</t>
  </si>
  <si>
    <t>جمعة النديوي</t>
  </si>
  <si>
    <t>محمد العبدالعلي</t>
  </si>
  <si>
    <t>احمد زين الدين</t>
  </si>
  <si>
    <t>نجدت رحمون</t>
  </si>
  <si>
    <t>احمد البكري</t>
  </si>
  <si>
    <t>ياسين كيال</t>
  </si>
  <si>
    <t>منذر حليمة</t>
  </si>
  <si>
    <t>محمود عصمان</t>
  </si>
  <si>
    <t>صالح العمري</t>
  </si>
  <si>
    <t>عبدالاحد احمد</t>
  </si>
  <si>
    <t>نذير  دركل</t>
  </si>
  <si>
    <t>ابراهيم حسين</t>
  </si>
  <si>
    <t>قاسم القاسم</t>
  </si>
  <si>
    <t>محمد السقا</t>
  </si>
  <si>
    <t>عدنان تيزري</t>
  </si>
  <si>
    <t>عمر حسون سطم</t>
  </si>
  <si>
    <t>عبدالكريم عاجوقة</t>
  </si>
  <si>
    <t>احمد عباس</t>
  </si>
  <si>
    <t>محمود عفيفي</t>
  </si>
  <si>
    <t>عبدالمجيد عروق</t>
  </si>
  <si>
    <t>حسين الابراهيم</t>
  </si>
  <si>
    <t>محمد مسكو</t>
  </si>
  <si>
    <t>حسين  فهد</t>
  </si>
  <si>
    <t>خالداسماعيل حجواني</t>
  </si>
  <si>
    <t>عمر سطم</t>
  </si>
  <si>
    <t>اسماعيل رحمون</t>
  </si>
  <si>
    <t>محمدماجد دياب</t>
  </si>
  <si>
    <t>طيفور عجينة</t>
  </si>
  <si>
    <t>فؤاد الرويشدي</t>
  </si>
  <si>
    <t>محمد جدوع</t>
  </si>
  <si>
    <t>محمدزكي عوض</t>
  </si>
  <si>
    <t>سامي التقي</t>
  </si>
  <si>
    <t>فواز الخالد</t>
  </si>
  <si>
    <t>عبدالفتاح القبجي</t>
  </si>
  <si>
    <t xml:space="preserve">ابراهيم  اليعقوبي </t>
  </si>
  <si>
    <t>سليمان احمد</t>
  </si>
  <si>
    <t>محمد الجيلو</t>
  </si>
  <si>
    <t>محمدعيد العلي</t>
  </si>
  <si>
    <t>عواد الجازي</t>
  </si>
  <si>
    <t>ياسين الياسين</t>
  </si>
  <si>
    <t>محمدسعيد سعيد</t>
  </si>
  <si>
    <t>يوسف بصال</t>
  </si>
  <si>
    <t>محمدمامون ناجي</t>
  </si>
  <si>
    <t>ميحيمد العلي</t>
  </si>
  <si>
    <t>احمد غضبان</t>
  </si>
  <si>
    <t>خضر الكردي</t>
  </si>
  <si>
    <t>خضر الدحو</t>
  </si>
  <si>
    <t xml:space="preserve">عمر  فرحات </t>
  </si>
  <si>
    <t>محمدتوفيق الصغير</t>
  </si>
  <si>
    <t>مازن القباني</t>
  </si>
  <si>
    <t>يوسف فتح الله</t>
  </si>
  <si>
    <t>تركي تركي</t>
  </si>
  <si>
    <t>موفق العاصي</t>
  </si>
  <si>
    <t>مرعي  الزعبي</t>
  </si>
  <si>
    <t>علي سعيد</t>
  </si>
  <si>
    <t>خالد العكش</t>
  </si>
  <si>
    <t>عبدالمعين المعطي</t>
  </si>
  <si>
    <t>خضر الدعاس</t>
  </si>
  <si>
    <t>ميحيمد الخالد</t>
  </si>
  <si>
    <t>خالد شعبان</t>
  </si>
  <si>
    <t>ابو وليد العلي</t>
  </si>
  <si>
    <t xml:space="preserve">تيسير مخباط </t>
  </si>
  <si>
    <t>زيد حسين</t>
  </si>
  <si>
    <t>حسون الموالي بحبوح</t>
  </si>
  <si>
    <t>فايق الصبرة</t>
  </si>
  <si>
    <t>ياسين اليوسف</t>
  </si>
  <si>
    <t>زيد الدين</t>
  </si>
  <si>
    <t>فيصل جمعة قندقجي</t>
  </si>
  <si>
    <t>خليل الصليبـي</t>
  </si>
  <si>
    <t>محمدالحميد غيبه</t>
  </si>
  <si>
    <t>علي البركاوي</t>
  </si>
  <si>
    <t xml:space="preserve">عبدالكريم كحيل </t>
  </si>
  <si>
    <t>موفق فواز</t>
  </si>
  <si>
    <t>سعدالدين العمر</t>
  </si>
  <si>
    <t xml:space="preserve">خالد العبدالله </t>
  </si>
  <si>
    <t>يوسف الاشتر</t>
  </si>
  <si>
    <t>مروان بلورة</t>
  </si>
  <si>
    <t>فرهاد بعيون</t>
  </si>
  <si>
    <t>ابراهيم ابو جبل</t>
  </si>
  <si>
    <t>خضر العمر</t>
  </si>
  <si>
    <t>ابراهيم تيزري</t>
  </si>
  <si>
    <t>شحود خنفورة</t>
  </si>
  <si>
    <t>عبدالكريم اليوسف</t>
  </si>
  <si>
    <t>محمد المعصراني</t>
  </si>
  <si>
    <t>بكري حامد</t>
  </si>
  <si>
    <t>نذير  الفجر</t>
  </si>
  <si>
    <t>عليوي حمادة</t>
  </si>
  <si>
    <t>محمدتيسير جعفر</t>
  </si>
  <si>
    <t>ديبو قصاص</t>
  </si>
  <si>
    <t>عبدالكرم  طيفور</t>
  </si>
  <si>
    <t>شهير الدلال</t>
  </si>
  <si>
    <t>فرحان لطوف</t>
  </si>
  <si>
    <t>خالد الرويشدي</t>
  </si>
  <si>
    <t>نضال جيجاوي</t>
  </si>
  <si>
    <t>خالد البركاوي</t>
  </si>
  <si>
    <t>حسن عاصي</t>
  </si>
  <si>
    <t>محمد عيدو</t>
  </si>
  <si>
    <t xml:space="preserve">عبدالله فليون </t>
  </si>
  <si>
    <t>خالد العصورة</t>
  </si>
  <si>
    <t>يوسف نديوي</t>
  </si>
  <si>
    <t>ظافر دعاس</t>
  </si>
  <si>
    <t>زكي المعطي</t>
  </si>
  <si>
    <t xml:space="preserve">عبدو رفاعي </t>
  </si>
  <si>
    <t>شحود ادريس</t>
  </si>
  <si>
    <t>عيسى العرندس</t>
  </si>
  <si>
    <t>محمد قندقجي</t>
  </si>
  <si>
    <t xml:space="preserve">عبدالرزاق شربجي </t>
  </si>
  <si>
    <t>احمد جدوع</t>
  </si>
  <si>
    <t>مروان السقا</t>
  </si>
  <si>
    <t>عمر حسون العكش</t>
  </si>
  <si>
    <t>سلوم الحسين</t>
  </si>
  <si>
    <t>محمود احمد</t>
  </si>
  <si>
    <t>محمد فؤاد السقال</t>
  </si>
  <si>
    <t>زهير حمادة</t>
  </si>
  <si>
    <t>عبدالفتاح المصري</t>
  </si>
  <si>
    <t>محمود حربا</t>
  </si>
  <si>
    <t>بشير خنفورة</t>
  </si>
  <si>
    <t>حسين العلي</t>
  </si>
  <si>
    <t>خالد علوان</t>
  </si>
  <si>
    <t>غازي حليمة</t>
  </si>
  <si>
    <t>سامي الصبرة</t>
  </si>
  <si>
    <t>حسن الرويشدي</t>
  </si>
  <si>
    <t>احمد معروف</t>
  </si>
  <si>
    <t>احمد البرازي</t>
  </si>
  <si>
    <t>محمداديب صوفان</t>
  </si>
  <si>
    <t>عبداللطيف سيف</t>
  </si>
  <si>
    <t>خالداسماعيل غيبه</t>
  </si>
  <si>
    <t xml:space="preserve">محمد الحمصي </t>
  </si>
  <si>
    <t>صبري حامد</t>
  </si>
  <si>
    <t>احمد غنام</t>
  </si>
  <si>
    <t>محمود الدعاس</t>
  </si>
  <si>
    <t>قاسم الطيب</t>
  </si>
  <si>
    <t>فتحي مطلق</t>
  </si>
  <si>
    <t>مجيد عثمان</t>
  </si>
  <si>
    <t xml:space="preserve">نايف جعفر </t>
  </si>
  <si>
    <t>مصطفى كتوب</t>
  </si>
  <si>
    <t>عبدالغفار شاكر</t>
  </si>
  <si>
    <t>محمدزياد المحمود</t>
  </si>
  <si>
    <t>محمد كركورة</t>
  </si>
  <si>
    <t xml:space="preserve">عبدالله بدوي </t>
  </si>
  <si>
    <t>حسين فياض</t>
  </si>
  <si>
    <t>حسين غنيمي</t>
  </si>
  <si>
    <t>محمدتيسير المطلق</t>
  </si>
  <si>
    <t>محمد كراز</t>
  </si>
  <si>
    <t>تاج الدين الخالد</t>
  </si>
  <si>
    <t>محمد درويش</t>
  </si>
  <si>
    <t>فيصل الياسين</t>
  </si>
  <si>
    <t>خليل منصور</t>
  </si>
  <si>
    <t>محمد محيميد</t>
  </si>
  <si>
    <t>حسين طيجون</t>
  </si>
  <si>
    <t>صالح عباس</t>
  </si>
  <si>
    <t>خضر جارالله</t>
  </si>
  <si>
    <t>سليم ناصر</t>
  </si>
  <si>
    <t>نادر المرة</t>
  </si>
  <si>
    <t>خالد الطه</t>
  </si>
  <si>
    <t>محمد عز الدين</t>
  </si>
  <si>
    <t>طه اسعد</t>
  </si>
  <si>
    <t>عبدو السفراني</t>
  </si>
  <si>
    <t>هايل السلامة</t>
  </si>
  <si>
    <t>نادر الرويشدي</t>
  </si>
  <si>
    <t>نبيه النبهان</t>
  </si>
  <si>
    <t>عمر الحديدي</t>
  </si>
  <si>
    <t>احمدراتب المصري</t>
  </si>
  <si>
    <t>عبدالحليم رحمون</t>
  </si>
  <si>
    <t>احمد داوود</t>
  </si>
  <si>
    <t>حافظ علي</t>
  </si>
  <si>
    <t>عمر الرحمون</t>
  </si>
  <si>
    <t>حمود موسى</t>
  </si>
  <si>
    <t>عبيد التقي</t>
  </si>
  <si>
    <t>احمد العلي</t>
  </si>
  <si>
    <t>محمدعدنان الجيلو</t>
  </si>
  <si>
    <t>سليمان الصبرة</t>
  </si>
  <si>
    <t>فايز مطلق</t>
  </si>
  <si>
    <t>خضر العبدالله</t>
  </si>
  <si>
    <t>محمد قصار</t>
  </si>
  <si>
    <t>حسين بكار</t>
  </si>
  <si>
    <t>خالد عماشة</t>
  </si>
  <si>
    <t>حيدر ابوزيد</t>
  </si>
  <si>
    <t>قاسم عوض</t>
  </si>
  <si>
    <t>عبدالرزاق المحمود</t>
  </si>
  <si>
    <t>خضر عنطوز</t>
  </si>
  <si>
    <t>محمدسامر مسكو</t>
  </si>
  <si>
    <t xml:space="preserve">علي الخبي </t>
  </si>
  <si>
    <t>محمدعبدالله حسن</t>
  </si>
  <si>
    <t>محمد اباظة</t>
  </si>
  <si>
    <t>محمد  طه</t>
  </si>
  <si>
    <t>عمر  فواز</t>
  </si>
  <si>
    <t>جاسم حبيجان</t>
  </si>
  <si>
    <t>خالد الدراوشة</t>
  </si>
  <si>
    <t>محمود دعميش</t>
  </si>
  <si>
    <t>سامي كاخة</t>
  </si>
  <si>
    <t>مصطفى  العموري</t>
  </si>
  <si>
    <t>صالح سليج</t>
  </si>
  <si>
    <t>محمدجميل ايبش</t>
  </si>
  <si>
    <t>عذاب العاني</t>
  </si>
  <si>
    <t>خالد الصبرة</t>
  </si>
  <si>
    <t>محمدعدنان المحميد</t>
  </si>
  <si>
    <t>شهاب رحال</t>
  </si>
  <si>
    <t>سعيداحمد الويس</t>
  </si>
  <si>
    <t>فواز الاقرع</t>
  </si>
  <si>
    <t>عواد العبدالعلي</t>
  </si>
  <si>
    <t>فوزي الفجر</t>
  </si>
  <si>
    <t>جميل معلل</t>
  </si>
  <si>
    <t>بشير حبيجان</t>
  </si>
  <si>
    <t>فواز الجيلو</t>
  </si>
  <si>
    <t>محمد الصغير</t>
  </si>
  <si>
    <t>عبدالحميد فتح الله</t>
  </si>
  <si>
    <t>عيسى الخطاب</t>
  </si>
  <si>
    <t>عبدالوهاب الفرحات</t>
  </si>
  <si>
    <t>سليمان الحصين</t>
  </si>
  <si>
    <t>محمد علوان</t>
  </si>
  <si>
    <t>موسى ادريس</t>
  </si>
  <si>
    <t>علي اليوسف</t>
  </si>
  <si>
    <t>محمدماجد الحراكي</t>
  </si>
  <si>
    <t>عبدالجبار المهاينـي</t>
  </si>
  <si>
    <t xml:space="preserve">مازن بدوي </t>
  </si>
  <si>
    <t>احمد محمود</t>
  </si>
  <si>
    <t>احمد حجواني</t>
  </si>
  <si>
    <t>زكريا سطم</t>
  </si>
  <si>
    <t>احمد الزنك</t>
  </si>
  <si>
    <t>محمود البكري</t>
  </si>
  <si>
    <t>خالد الشهاب</t>
  </si>
  <si>
    <t>احمد العمري</t>
  </si>
  <si>
    <t>محمدسعيد الشيخ محمود</t>
  </si>
  <si>
    <t>خالد سطم</t>
  </si>
  <si>
    <t>اسماعيل الحويل</t>
  </si>
  <si>
    <t>عماد  عيدو محمد</t>
  </si>
  <si>
    <t>حسن  الشلح</t>
  </si>
  <si>
    <t>محمود كيال</t>
  </si>
  <si>
    <t>بردان الشيخ علي</t>
  </si>
  <si>
    <t>عبدالاحد قويدر</t>
  </si>
  <si>
    <t>عبدالله جاعور</t>
  </si>
  <si>
    <t>فريز ابراهيم</t>
  </si>
  <si>
    <t>خالد الحسن</t>
  </si>
  <si>
    <t>وليد قاروط</t>
  </si>
  <si>
    <t>محمدبشار المحمد</t>
  </si>
  <si>
    <t>صالح المحمود</t>
  </si>
  <si>
    <t>جاسم سليم</t>
  </si>
  <si>
    <t>صالح الحويل</t>
  </si>
  <si>
    <t>رضوان الفحل</t>
  </si>
  <si>
    <t>محي الدين رنكو</t>
  </si>
  <si>
    <t>محسن رعد</t>
  </si>
  <si>
    <t>مصطفى الدعفيس</t>
  </si>
  <si>
    <t>محمد الحايك</t>
  </si>
  <si>
    <t>غسان العلي</t>
  </si>
  <si>
    <t>صالح النعيمي</t>
  </si>
  <si>
    <t>محمد ابوصالح</t>
  </si>
  <si>
    <t>محمود الشيخ</t>
  </si>
  <si>
    <t>محمدكمال قاسم</t>
  </si>
  <si>
    <t>علي قطينـي</t>
  </si>
  <si>
    <t>قاسم طيفور</t>
  </si>
  <si>
    <t>علي البردان</t>
  </si>
  <si>
    <t>بشير الاسود</t>
  </si>
  <si>
    <t>محمدغازي يوسف</t>
  </si>
  <si>
    <t>حافظ الحسين</t>
  </si>
  <si>
    <t>محمدنوار الفلاح</t>
  </si>
  <si>
    <t>سمير المعصراني</t>
  </si>
  <si>
    <t>منير رايد</t>
  </si>
  <si>
    <t>علي بكري</t>
  </si>
  <si>
    <t>رياض عوض</t>
  </si>
  <si>
    <t>خالد الابراهيم</t>
  </si>
  <si>
    <t>سامي المحمد</t>
  </si>
  <si>
    <t>احمد النحاس</t>
  </si>
  <si>
    <t xml:space="preserve">عبدالحليم ايوب </t>
  </si>
  <si>
    <t>امجد العداي</t>
  </si>
  <si>
    <t>محمود العاصي</t>
  </si>
  <si>
    <t>عدنان القويدر</t>
  </si>
  <si>
    <t>مصطفى قاسم</t>
  </si>
  <si>
    <t>اسماعيل الجازي</t>
  </si>
  <si>
    <t xml:space="preserve">احمد عثمان </t>
  </si>
  <si>
    <t>ناصر العمري</t>
  </si>
  <si>
    <t>احمد سطم</t>
  </si>
  <si>
    <t>احمد العبدالله</t>
  </si>
  <si>
    <t>محمد الحردان</t>
  </si>
  <si>
    <t>احمد فهد</t>
  </si>
  <si>
    <t>علي غصن</t>
  </si>
  <si>
    <t>احمد رنكو</t>
  </si>
  <si>
    <t>بدوي بتول</t>
  </si>
  <si>
    <t>حسن عبدالكريم</t>
  </si>
  <si>
    <t>رياض الزعبي</t>
  </si>
  <si>
    <t>حسين العموري</t>
  </si>
  <si>
    <t>خضر بحسيك</t>
  </si>
  <si>
    <t>محمد حربا</t>
  </si>
  <si>
    <t>محمدمامون العصورة</t>
  </si>
  <si>
    <t>ثامر الدحو</t>
  </si>
  <si>
    <t>احمد العموري</t>
  </si>
  <si>
    <t>علي الصالح</t>
  </si>
  <si>
    <t>حسن حيدر</t>
  </si>
  <si>
    <t>محمد خضر الجاسم</t>
  </si>
  <si>
    <t>اسمر الشيخ علي</t>
  </si>
  <si>
    <t>عبدالقادر الاسعد</t>
  </si>
  <si>
    <t>حسين  السعيد</t>
  </si>
  <si>
    <t>يعقوب جارالله</t>
  </si>
  <si>
    <t>محمدعمر  العطعوط</t>
  </si>
  <si>
    <t>وحيد  القاسم</t>
  </si>
  <si>
    <t>خالد ابوصالح</t>
  </si>
  <si>
    <t>خضر  الشركة</t>
  </si>
  <si>
    <t>احمد الخطيب</t>
  </si>
  <si>
    <t>حسين النعيمي</t>
  </si>
  <si>
    <t>محمد الشمالي</t>
  </si>
  <si>
    <t xml:space="preserve">خالد رمضان </t>
  </si>
  <si>
    <t>نضال العلي</t>
  </si>
  <si>
    <t>زهير قشعم</t>
  </si>
  <si>
    <t>شحود عوض</t>
  </si>
  <si>
    <t>شحادة عبيد</t>
  </si>
  <si>
    <t xml:space="preserve">فلاح اليعقوبي </t>
  </si>
  <si>
    <t>حسن دركل</t>
  </si>
  <si>
    <t>حامد ايوب</t>
  </si>
  <si>
    <t>مرعي  الابراهيم</t>
  </si>
  <si>
    <t>محمدجلال قشوع</t>
  </si>
  <si>
    <t>محي الدين  ابو جبل</t>
  </si>
  <si>
    <t>مدحات بحبوح</t>
  </si>
  <si>
    <t xml:space="preserve">مصطفى كحيل </t>
  </si>
  <si>
    <t>عبدالجليل ابو خالد</t>
  </si>
  <si>
    <t xml:space="preserve">عبدالمعين قوتلي </t>
  </si>
  <si>
    <t>محمدسعيد الجاجه</t>
  </si>
  <si>
    <t>قمر الدروبي</t>
  </si>
  <si>
    <t xml:space="preserve">منذر بدوي </t>
  </si>
  <si>
    <t>عبدالسلام محمد</t>
  </si>
  <si>
    <t>حيدر طرادالملحم</t>
  </si>
  <si>
    <t>محمد التمر</t>
  </si>
  <si>
    <t>انور الجاسم</t>
  </si>
  <si>
    <t>عمر العوض</t>
  </si>
  <si>
    <t>محمد المحمود</t>
  </si>
  <si>
    <t>قاسم فياض</t>
  </si>
  <si>
    <t>احمد كتيل</t>
  </si>
  <si>
    <t>محمد عنان</t>
  </si>
  <si>
    <t>احمد الرجب</t>
  </si>
  <si>
    <t>خالد درة</t>
  </si>
  <si>
    <t>نجدت غنيمي</t>
  </si>
  <si>
    <t>محمد كامل تركي</t>
  </si>
  <si>
    <t>محمد القشعم</t>
  </si>
  <si>
    <t>محمد جماشيري</t>
  </si>
  <si>
    <t>خالد الضاهر</t>
  </si>
  <si>
    <t>هشام درويش</t>
  </si>
  <si>
    <t>تركي دلبيق</t>
  </si>
  <si>
    <t>محمدخير الدخان</t>
  </si>
  <si>
    <t>احمد الدبس</t>
  </si>
  <si>
    <t>خمو صوفان</t>
  </si>
  <si>
    <t>عبدالرحمن ابراهيم</t>
  </si>
  <si>
    <t>جمال عروق</t>
  </si>
  <si>
    <t>عبدالرزاق القدور</t>
  </si>
  <si>
    <t>علي عبدربه</t>
  </si>
  <si>
    <t>اكرم فهد</t>
  </si>
  <si>
    <t>عليوي الزعبي</t>
  </si>
  <si>
    <t>محمود طلاس</t>
  </si>
  <si>
    <t>عبدالغفار ناصر</t>
  </si>
  <si>
    <t>عبدالرحمن الموسى الاشتر</t>
  </si>
  <si>
    <t>محي الدين عامر</t>
  </si>
  <si>
    <t>احمد قراجة</t>
  </si>
  <si>
    <t>عدنان اليوسف</t>
  </si>
  <si>
    <t>منير العليوي</t>
  </si>
  <si>
    <t>فيفي ابوصالح</t>
  </si>
  <si>
    <t>صالح السلوم</t>
  </si>
  <si>
    <t>ياسين العلي</t>
  </si>
  <si>
    <t>محمدعيد حربا</t>
  </si>
  <si>
    <t>محمدخير الدعاس</t>
  </si>
  <si>
    <t>خالد العلي</t>
  </si>
  <si>
    <t>حمزة هرموش</t>
  </si>
  <si>
    <t>محمدفهد الحديدي</t>
  </si>
  <si>
    <t>احمد محيميد</t>
  </si>
  <si>
    <t xml:space="preserve">خليف قوتلي </t>
  </si>
  <si>
    <t>فارس  القشعم</t>
  </si>
  <si>
    <t>عبدالمجيد الدقة</t>
  </si>
  <si>
    <t>خالد الكن</t>
  </si>
  <si>
    <t>عبدو يوسف</t>
  </si>
  <si>
    <t>محمد الحصين</t>
  </si>
  <si>
    <t>عبدالمجيد احمد</t>
  </si>
  <si>
    <t>محمد باكير</t>
  </si>
  <si>
    <t>احمد العشموطي</t>
  </si>
  <si>
    <t>سليمان معروف</t>
  </si>
  <si>
    <t>محمدعلي زين الدين</t>
  </si>
  <si>
    <t>محمود فهد</t>
  </si>
  <si>
    <t>فرحان المرعي</t>
  </si>
  <si>
    <t>رسمي ابو الهدى</t>
  </si>
  <si>
    <t xml:space="preserve">عمر السيد </t>
  </si>
  <si>
    <t>محمود الشاهين</t>
  </si>
  <si>
    <t>عبدالكريم حسيان</t>
  </si>
  <si>
    <t>خالد البلخي</t>
  </si>
  <si>
    <t>فتحي احمد</t>
  </si>
  <si>
    <t>جمعة محمود</t>
  </si>
  <si>
    <t>نايف الطيب</t>
  </si>
  <si>
    <t>محمد  صياد</t>
  </si>
  <si>
    <t>غسان كاخة</t>
  </si>
  <si>
    <t>عبدالحميد الطراب</t>
  </si>
  <si>
    <t>علي الشامي</t>
  </si>
  <si>
    <t>سليمان ناجي</t>
  </si>
  <si>
    <t>سليمان عطايا</t>
  </si>
  <si>
    <t xml:space="preserve">خليف حسين </t>
  </si>
  <si>
    <t>عبدو عيوش</t>
  </si>
  <si>
    <t>خليف دياب</t>
  </si>
  <si>
    <t>عبدالله مكية</t>
  </si>
  <si>
    <t>عبدالكافي العرندس</t>
  </si>
  <si>
    <t>حسن المصري</t>
  </si>
  <si>
    <t>طيفور العرندس</t>
  </si>
  <si>
    <t>محمدخير صطوف</t>
  </si>
  <si>
    <t>محمود الكردي</t>
  </si>
  <si>
    <t>خضر حربا</t>
  </si>
  <si>
    <t>عبد ابوصالح</t>
  </si>
  <si>
    <t>احمد قاسم</t>
  </si>
  <si>
    <t>محمد السقال</t>
  </si>
  <si>
    <t>احمد النديوي</t>
  </si>
  <si>
    <t>خالد فتح الله</t>
  </si>
  <si>
    <t>محمد ابراهيم</t>
  </si>
  <si>
    <t>فاضل العبيد</t>
  </si>
  <si>
    <t>تركي الناري</t>
  </si>
  <si>
    <t>شحادي الربيع</t>
  </si>
  <si>
    <t>فرحان غضبان</t>
  </si>
  <si>
    <t>حسون الموالي مهاوش</t>
  </si>
  <si>
    <t>محمدعلي  الرجب</t>
  </si>
  <si>
    <t>خليل المحميد</t>
  </si>
  <si>
    <t>محمد  حمادة</t>
  </si>
  <si>
    <t>فايق بصال</t>
  </si>
  <si>
    <t>صالح الفحل</t>
  </si>
  <si>
    <t>ماجد مصطفى</t>
  </si>
  <si>
    <t>عبدالمنعم الربّع</t>
  </si>
  <si>
    <t xml:space="preserve">احمد الشيخ فلفل </t>
  </si>
  <si>
    <t>حسن الدياب</t>
  </si>
  <si>
    <t>ابو وليد عصمان</t>
  </si>
  <si>
    <t>غازي رايد</t>
  </si>
  <si>
    <t>عبدالباسط غنام</t>
  </si>
  <si>
    <t>شريف الدياب</t>
  </si>
  <si>
    <t>حسن الابراهيم</t>
  </si>
  <si>
    <t>علي غنيمي</t>
  </si>
  <si>
    <t>قاسم البرازي</t>
  </si>
  <si>
    <t>اسماعيل العصورة</t>
  </si>
  <si>
    <t>محمود السلامة</t>
  </si>
  <si>
    <t>احمد القبجي</t>
  </si>
  <si>
    <t>جاسم  نجار</t>
  </si>
  <si>
    <t>ذيب الحسيان</t>
  </si>
  <si>
    <t>محمد مطاوع</t>
  </si>
  <si>
    <t>محمدسليم الاشتر</t>
  </si>
  <si>
    <t>عبدالباسط حمادة</t>
  </si>
  <si>
    <t>اكرم رحمون</t>
  </si>
  <si>
    <t>مروان بركاوي</t>
  </si>
  <si>
    <t>محمدتوفيق حبيجان</t>
  </si>
  <si>
    <t>محمدخير الدرويش</t>
  </si>
  <si>
    <t>ذيب السمر</t>
  </si>
  <si>
    <t>محمد كيروان</t>
  </si>
  <si>
    <t>محمود الدرويش</t>
  </si>
  <si>
    <t>موفق عمر</t>
  </si>
  <si>
    <t>محمد عاجوقة</t>
  </si>
  <si>
    <t>جمال الرويشدي</t>
  </si>
  <si>
    <t>محمد فؤاد الابراهيم</t>
  </si>
  <si>
    <t>بشير الانقر</t>
  </si>
  <si>
    <t>جمعة الخالد</t>
  </si>
  <si>
    <t>محمدسامر سوسق</t>
  </si>
  <si>
    <t>محمد الجازي</t>
  </si>
  <si>
    <t xml:space="preserve">مرعي  فرحات </t>
  </si>
  <si>
    <t>عبدو العثمان</t>
  </si>
  <si>
    <t>جمعة قطينـي</t>
  </si>
  <si>
    <t>احمدراتب عكل</t>
  </si>
  <si>
    <t>احمد السلامة</t>
  </si>
  <si>
    <t>انور عبدالله</t>
  </si>
  <si>
    <t>محمد عنطوز</t>
  </si>
  <si>
    <t>محمود الزين</t>
  </si>
  <si>
    <t>ابراهيم  اليوسف</t>
  </si>
  <si>
    <t>محمد كامل نمر</t>
  </si>
  <si>
    <t>عبدالوهاب عجينة</t>
  </si>
  <si>
    <t>عبدالسلام رحال</t>
  </si>
  <si>
    <t>حسن السلامة</t>
  </si>
  <si>
    <t xml:space="preserve">محمدرمضان الزعبي </t>
  </si>
  <si>
    <t>فؤاد الحسين</t>
  </si>
  <si>
    <t>عبدالكريم الفجر</t>
  </si>
  <si>
    <t>سليم العمري</t>
  </si>
  <si>
    <t>ناصر الاسود</t>
  </si>
  <si>
    <t>عبدالمنعم الرويشدي</t>
  </si>
  <si>
    <t>درويش بركات</t>
  </si>
  <si>
    <t>عبدالفتاح علي</t>
  </si>
  <si>
    <t>فواز العصورة</t>
  </si>
  <si>
    <t>قاسم كوجك</t>
  </si>
  <si>
    <t>محسن البقاعي</t>
  </si>
  <si>
    <t>حسن الكردي</t>
  </si>
  <si>
    <t>خالد حمادة</t>
  </si>
  <si>
    <t>ماجد السخني</t>
  </si>
  <si>
    <t>اسماعيل ابو جبل</t>
  </si>
  <si>
    <t>احمد الطه</t>
  </si>
  <si>
    <t>محمد عوض</t>
  </si>
  <si>
    <t>فتحي الدياب</t>
  </si>
  <si>
    <t>علي عثمان</t>
  </si>
  <si>
    <t xml:space="preserve">محمدخير السيد </t>
  </si>
  <si>
    <t>محمود شيخي</t>
  </si>
  <si>
    <t>حسن الدعاس</t>
  </si>
  <si>
    <t>فواز علوان</t>
  </si>
  <si>
    <t>محمد سعدون</t>
  </si>
  <si>
    <t>عبدالعظيم العلي</t>
  </si>
  <si>
    <t>عبدو الزرير</t>
  </si>
  <si>
    <t>احمد صلاح الدين</t>
  </si>
  <si>
    <t>ابراهيم عثمان</t>
  </si>
  <si>
    <t>عبدو الرفاعي</t>
  </si>
  <si>
    <t>حسن دحان</t>
  </si>
  <si>
    <t>محمد الزعبي</t>
  </si>
  <si>
    <t>خليف الخالد</t>
  </si>
  <si>
    <t>حسين محمد</t>
  </si>
  <si>
    <t xml:space="preserve">سليمان بدوي </t>
  </si>
  <si>
    <t>زهير عاني</t>
  </si>
  <si>
    <t>اسماعيل ادريس</t>
  </si>
  <si>
    <t>عبدالعزيز السليم</t>
  </si>
  <si>
    <t>عبدالفتاح قري</t>
  </si>
  <si>
    <t>خالد العمر</t>
  </si>
  <si>
    <t>علي سطم</t>
  </si>
  <si>
    <t>فاضل عيدو</t>
  </si>
  <si>
    <t>فيصل مكحل</t>
  </si>
  <si>
    <t>صالح المصري</t>
  </si>
  <si>
    <t>سليمان النبهان</t>
  </si>
  <si>
    <t>عبدالقادر العنـزي</t>
  </si>
  <si>
    <t>خالد قشعم</t>
  </si>
  <si>
    <t>مرعي  ابراهيم</t>
  </si>
  <si>
    <t>مروان الحردان</t>
  </si>
  <si>
    <t>هايل شماس</t>
  </si>
  <si>
    <t>فياض عمو</t>
  </si>
  <si>
    <t>احمد عفيفي</t>
  </si>
  <si>
    <t>منير العبيد</t>
  </si>
  <si>
    <t>جاسم  الضناوي  او الضاوي</t>
  </si>
  <si>
    <t>محمود الخليل بكور</t>
  </si>
  <si>
    <t>محمدزكي ابو جبل</t>
  </si>
  <si>
    <t>عبدالرحمن العمر</t>
  </si>
  <si>
    <t>محمود القباني</t>
  </si>
  <si>
    <t>احمد السليمان</t>
  </si>
  <si>
    <t>دياب الصليبـي</t>
  </si>
  <si>
    <t>ياسين العاصي</t>
  </si>
  <si>
    <t>محمدسعيد المطلق</t>
  </si>
  <si>
    <t>محمدسعيد الجاموس</t>
  </si>
  <si>
    <t xml:space="preserve">رياض السيد </t>
  </si>
  <si>
    <t>جميل سيف الدين</t>
  </si>
  <si>
    <t>محمد ضاهر</t>
  </si>
  <si>
    <t>فيصل محيميد</t>
  </si>
  <si>
    <t>محمدجهاد احمد</t>
  </si>
  <si>
    <t xml:space="preserve">توفيق حجيراتي </t>
  </si>
  <si>
    <t>محمدبشار عبداللطيف</t>
  </si>
  <si>
    <t>عبد غصن</t>
  </si>
  <si>
    <t>هايل النويعم</t>
  </si>
  <si>
    <t>محمد القويدر</t>
  </si>
  <si>
    <t xml:space="preserve">موفق مخباط </t>
  </si>
  <si>
    <t>محمود رحمون</t>
  </si>
  <si>
    <t>ديبو السلامة</t>
  </si>
  <si>
    <t>حمزة الدين</t>
  </si>
  <si>
    <t>احمد مشمش</t>
  </si>
  <si>
    <t>علي مكية</t>
  </si>
  <si>
    <t>يعقوب سطم</t>
  </si>
  <si>
    <t>سليمان سليم</t>
  </si>
  <si>
    <t>سليمان النويعم</t>
  </si>
  <si>
    <t>محمود الخالد</t>
  </si>
  <si>
    <t>قاسم الفحل</t>
  </si>
  <si>
    <t>عبدالرحمن العصورة</t>
  </si>
  <si>
    <t>صالح حربا</t>
  </si>
  <si>
    <t>تيسير السلامة</t>
  </si>
  <si>
    <t>سامي القبجي</t>
  </si>
  <si>
    <t>جمعة العكش</t>
  </si>
  <si>
    <t>شحود السليمان</t>
  </si>
  <si>
    <t>محمد الخالد</t>
  </si>
  <si>
    <t xml:space="preserve">عبدالحميد كحيل </t>
  </si>
  <si>
    <t xml:space="preserve">بشير بدوي </t>
  </si>
  <si>
    <t>خالد الضناوي  او الضاوي</t>
  </si>
  <si>
    <t>محمدعلي البقاعي</t>
  </si>
  <si>
    <t>مصطفى البرازي</t>
  </si>
  <si>
    <t>اسماعيل كوجك</t>
  </si>
  <si>
    <t>رسمي رايد</t>
  </si>
  <si>
    <t>نبيه العصورة</t>
  </si>
  <si>
    <t>محمود زين الدين</t>
  </si>
  <si>
    <t>فايق الفجر</t>
  </si>
  <si>
    <t>عبدو ناصر</t>
  </si>
  <si>
    <t>عبدو العكش</t>
  </si>
  <si>
    <t>خالد رحال</t>
  </si>
  <si>
    <t>فوزي الابراهيم</t>
  </si>
  <si>
    <t>محمد السمر</t>
  </si>
  <si>
    <t>علي ادريس</t>
  </si>
  <si>
    <t>توفيق معروف</t>
  </si>
  <si>
    <t>قاسم العداي</t>
  </si>
  <si>
    <t>سليمان الاسود</t>
  </si>
  <si>
    <t>فرهاد السقال</t>
  </si>
  <si>
    <t>عبدالله الانقر</t>
  </si>
  <si>
    <t>اسماعيل دعاس</t>
  </si>
  <si>
    <t>حسن ابراهيم</t>
  </si>
  <si>
    <t>عبدالكريم عبيد</t>
  </si>
  <si>
    <t>زهير دركل</t>
  </si>
  <si>
    <t>صبري صوفان</t>
  </si>
  <si>
    <t>محمود فتح الله</t>
  </si>
  <si>
    <t>فتحي خنفورة</t>
  </si>
  <si>
    <t>خضر الفجر</t>
  </si>
  <si>
    <t>عماد  الحراكي</t>
  </si>
  <si>
    <t>خالد الخليل بكور</t>
  </si>
  <si>
    <t>محمدالحميد الناري</t>
  </si>
  <si>
    <t>خالد الشيخ علي</t>
  </si>
  <si>
    <t>حسن النعيمي</t>
  </si>
  <si>
    <t>عبدالحليم غنيمي</t>
  </si>
  <si>
    <t>جاسم الزعبي</t>
  </si>
  <si>
    <t>حسن المعطي</t>
  </si>
  <si>
    <t>عبدو العرندس</t>
  </si>
  <si>
    <t>محمد عامر</t>
  </si>
  <si>
    <t>زهير عفيفي</t>
  </si>
  <si>
    <t>احمد الجاسم</t>
  </si>
  <si>
    <t>نادر العبدالله</t>
  </si>
  <si>
    <t xml:space="preserve">فرحان الشيخ فلفل </t>
  </si>
  <si>
    <t>عبدو سيف الدين</t>
  </si>
  <si>
    <t>محمد العاصي</t>
  </si>
  <si>
    <t>خضر كيروان</t>
  </si>
  <si>
    <t>ذيب العشموطي</t>
  </si>
  <si>
    <t>خضر العبيد</t>
  </si>
  <si>
    <t>مصطفى  القدور</t>
  </si>
  <si>
    <t>شحادة غصن</t>
  </si>
  <si>
    <t>محمود بحبوح</t>
  </si>
  <si>
    <t>منير دحان</t>
  </si>
  <si>
    <t>محمدخير عوض</t>
  </si>
  <si>
    <t>سمير ابراهيم</t>
  </si>
  <si>
    <t>محمد درة</t>
  </si>
  <si>
    <t>محمدسعيد بلورة</t>
  </si>
  <si>
    <t>محمود عيدو</t>
  </si>
  <si>
    <t>عبدالعظيم عيوش</t>
  </si>
  <si>
    <t>هايل الحردان</t>
  </si>
  <si>
    <t>محمد  ابو جبل</t>
  </si>
  <si>
    <t>رضوان فياض</t>
  </si>
  <si>
    <t>عبدالكريم الرويشدي</t>
  </si>
  <si>
    <t>محمدزياد الخطيب</t>
  </si>
  <si>
    <t>هشام عوض</t>
  </si>
  <si>
    <t>خمو المحمود</t>
  </si>
  <si>
    <t xml:space="preserve">خليل بدوي </t>
  </si>
  <si>
    <t>خضر طه</t>
  </si>
  <si>
    <t>حسين السفراني</t>
  </si>
  <si>
    <t>تركي العاصي</t>
  </si>
  <si>
    <t>ناصر البلخي</t>
  </si>
  <si>
    <t>حسين جارالله</t>
  </si>
  <si>
    <t>محمد مهاوش</t>
  </si>
  <si>
    <t>عبدالمجيد الحسين</t>
  </si>
  <si>
    <t>يوسف المرعي</t>
  </si>
  <si>
    <t xml:space="preserve">شحود قوتلي </t>
  </si>
  <si>
    <t>محمدجلال الصالح</t>
  </si>
  <si>
    <t>احمد بركات</t>
  </si>
  <si>
    <t>عبدالاحد سليج</t>
  </si>
  <si>
    <t>صالح عيدو محمد</t>
  </si>
  <si>
    <t>عبدالجبار الدروبي</t>
  </si>
  <si>
    <t>محمد فؤاد عوض</t>
  </si>
  <si>
    <t>قاسم الشركة</t>
  </si>
  <si>
    <t>محمدخير العمر</t>
  </si>
  <si>
    <t>نايف الحصين</t>
  </si>
  <si>
    <t>عبدالقادر يوسف</t>
  </si>
  <si>
    <t>محمود صلاح الدين</t>
  </si>
  <si>
    <t>فيفي غصن</t>
  </si>
  <si>
    <t>محمد البركاوي</t>
  </si>
  <si>
    <t>عبدالقادر العليوي</t>
  </si>
  <si>
    <t>محمدبشار غنيمي</t>
  </si>
  <si>
    <t>عبد بكار</t>
  </si>
  <si>
    <t>عبدالجليل ابراهيم</t>
  </si>
  <si>
    <t>فايق العبدالله</t>
  </si>
  <si>
    <t>محمد غيبه</t>
  </si>
  <si>
    <t>حسن النديوي</t>
  </si>
  <si>
    <t>سعيداحمد مطاوع</t>
  </si>
  <si>
    <t>سليمان السليم</t>
  </si>
  <si>
    <t>محمد حجواني</t>
  </si>
  <si>
    <t>نضال قويدر</t>
  </si>
  <si>
    <t>جمعة محمد</t>
  </si>
  <si>
    <t>خالد العطعوط</t>
  </si>
  <si>
    <t>فواز الكردي</t>
  </si>
  <si>
    <t>فاضل حسيان</t>
  </si>
  <si>
    <t>عبدالباسط ابو جبل</t>
  </si>
  <si>
    <t>محمد سوسق</t>
  </si>
  <si>
    <t>فيصل العمر</t>
  </si>
  <si>
    <t>حيدر القشعم</t>
  </si>
  <si>
    <t>محمد الربّع</t>
  </si>
  <si>
    <t xml:space="preserve">عبدالفتاح الحمصي </t>
  </si>
  <si>
    <t xml:space="preserve">محمدعبدالله ايوب </t>
  </si>
  <si>
    <t>فواز معلل</t>
  </si>
  <si>
    <t>عبدالله جماشيري</t>
  </si>
  <si>
    <t>مروان المحميد</t>
  </si>
  <si>
    <t>محسن عروق</t>
  </si>
  <si>
    <t>حسن حليمة</t>
  </si>
  <si>
    <t>عبدالرزاق منور</t>
  </si>
  <si>
    <t xml:space="preserve">خليل جعفر </t>
  </si>
  <si>
    <t>ناصر غيبه</t>
  </si>
  <si>
    <t>محمد العرندس</t>
  </si>
  <si>
    <t>سليمان الرويشدي</t>
  </si>
  <si>
    <t>علي الصليبـي</t>
  </si>
  <si>
    <t xml:space="preserve">بردان قوتلي </t>
  </si>
  <si>
    <t>خالد حربا</t>
  </si>
  <si>
    <t>حسن عيدو</t>
  </si>
  <si>
    <t>محمدبشار العلي</t>
  </si>
  <si>
    <t>عبدالسلام بكري</t>
  </si>
  <si>
    <t>عبدالحميد الكن</t>
  </si>
  <si>
    <t>محمد الكدرو</t>
  </si>
  <si>
    <t>مرعي  القباني</t>
  </si>
  <si>
    <t>محمود بتول</t>
  </si>
  <si>
    <t>رياض الابراهيم</t>
  </si>
  <si>
    <t>محمود المعصراني</t>
  </si>
  <si>
    <t>صالح الحسيان</t>
  </si>
  <si>
    <t>محمدسامر حمادة</t>
  </si>
  <si>
    <t>محمدعلي  غنيمي</t>
  </si>
  <si>
    <t>مرعي  اليوسف</t>
  </si>
  <si>
    <t>عبدالمعين الدياب</t>
  </si>
  <si>
    <t>نضال جاعور</t>
  </si>
  <si>
    <t>محمدسليم بعيون</t>
  </si>
  <si>
    <t xml:space="preserve">خالد فليون </t>
  </si>
  <si>
    <t>ياسين الدحو</t>
  </si>
  <si>
    <t>خالد العوض</t>
  </si>
  <si>
    <t>محمدتوفيق عوض</t>
  </si>
  <si>
    <t>خالد القشعم</t>
  </si>
  <si>
    <t>محمد فؤاد الدعاس</t>
  </si>
  <si>
    <t>وحيد  العلي</t>
  </si>
  <si>
    <t>اسماعيل عنطوز</t>
  </si>
  <si>
    <t>عبدالفتاح شاكر</t>
  </si>
  <si>
    <t>خليف ابو جبل</t>
  </si>
  <si>
    <t>محي الدين ايوب</t>
  </si>
  <si>
    <t>محمدماجد السقا</t>
  </si>
  <si>
    <t>عيسى فواز</t>
  </si>
  <si>
    <t>احمد المطلق</t>
  </si>
  <si>
    <t>محمدخير منصور</t>
  </si>
  <si>
    <t xml:space="preserve">عمر العبدالله </t>
  </si>
  <si>
    <t xml:space="preserve">مجيد اليعقوبي </t>
  </si>
  <si>
    <t>حسن كركورة</t>
  </si>
  <si>
    <t>محمد كيال</t>
  </si>
  <si>
    <t>محمدنوار المحمد</t>
  </si>
  <si>
    <t>بشير الشهاب</t>
  </si>
  <si>
    <t>محمود عمر</t>
  </si>
  <si>
    <t>خالد الطيب</t>
  </si>
  <si>
    <t>جمال الدياب</t>
  </si>
  <si>
    <t>فرحان غنام</t>
  </si>
  <si>
    <t>صالح الرجب</t>
  </si>
  <si>
    <t>عبدالكافي العموري</t>
  </si>
  <si>
    <t>محمدعدنان المصري</t>
  </si>
  <si>
    <t>قاسم الفرحات</t>
  </si>
  <si>
    <t>غازي باكير</t>
  </si>
  <si>
    <t>شحادي ابو خالد</t>
  </si>
  <si>
    <t>صالح مطلق</t>
  </si>
  <si>
    <t>احمد التقي</t>
  </si>
  <si>
    <t>عبدالرزاق عمو</t>
  </si>
  <si>
    <t>سلوم الصبرة</t>
  </si>
  <si>
    <t>محمدتيسير عبدربه</t>
  </si>
  <si>
    <t>فتحي درويش</t>
  </si>
  <si>
    <t>محمود الابراهيم</t>
  </si>
  <si>
    <t>محمد كامل العلي</t>
  </si>
  <si>
    <t>حسين حامد</t>
  </si>
  <si>
    <t>جميل سيف</t>
  </si>
  <si>
    <t>محمدغازي رعد</t>
  </si>
  <si>
    <t>ابراهيم العمري</t>
  </si>
  <si>
    <t>سليم ناجي</t>
  </si>
  <si>
    <t>احمد الدخان</t>
  </si>
  <si>
    <t>محمد فهد</t>
  </si>
  <si>
    <t>فياض غضبان</t>
  </si>
  <si>
    <t>محمدسامر جارالله</t>
  </si>
  <si>
    <t>عبدالباسط الدراوشة</t>
  </si>
  <si>
    <t>احمد رحمون</t>
  </si>
  <si>
    <t>خالد كراز</t>
  </si>
  <si>
    <t>فتحي الدرويش</t>
  </si>
  <si>
    <t>ابراهيم العمر</t>
  </si>
  <si>
    <t>عمر فواز</t>
  </si>
  <si>
    <t>منير القاسم</t>
  </si>
  <si>
    <t>حسين الفجر</t>
  </si>
  <si>
    <t>احمد البركاوي</t>
  </si>
  <si>
    <t>فريز العلي</t>
  </si>
  <si>
    <t>زكي الجاموس</t>
  </si>
  <si>
    <t>محمدسعيد محمد</t>
  </si>
  <si>
    <t>عدنان البرازي</t>
  </si>
  <si>
    <t>محمد  ايبش</t>
  </si>
  <si>
    <t>غازي العرندس</t>
  </si>
  <si>
    <t>حسين العاني</t>
  </si>
  <si>
    <t>عليوي قندقجي</t>
  </si>
  <si>
    <t>رياض الجاسم</t>
  </si>
  <si>
    <t>عبدالوهاب قشعم</t>
  </si>
  <si>
    <t>فرحان الرجب</t>
  </si>
  <si>
    <t>احمد العاصي</t>
  </si>
  <si>
    <t>تركي عز الدين</t>
  </si>
  <si>
    <t>محمد  حامد</t>
  </si>
  <si>
    <t xml:space="preserve">احمد حسين </t>
  </si>
  <si>
    <t>حسن  المصري</t>
  </si>
  <si>
    <t>احمد النعيمي</t>
  </si>
  <si>
    <t xml:space="preserve">عبدالغفار فرحات </t>
  </si>
  <si>
    <t>عبدالمعين الرفاعي</t>
  </si>
  <si>
    <t>موفق سعيد</t>
  </si>
  <si>
    <t>ابو وليد الشاهين</t>
  </si>
  <si>
    <t>محمدخير سعدون</t>
  </si>
  <si>
    <t>عيسى طيجون</t>
  </si>
  <si>
    <t>مصطفى نجار</t>
  </si>
  <si>
    <t xml:space="preserve">مروان السيد </t>
  </si>
  <si>
    <t>حسون الموالي حمادة</t>
  </si>
  <si>
    <t>حسن الاشتر</t>
  </si>
  <si>
    <t>فاضل ابو الهدى</t>
  </si>
  <si>
    <t>صالح الاسعد</t>
  </si>
  <si>
    <t>علي احمد</t>
  </si>
  <si>
    <t>خالد الاقرع</t>
  </si>
  <si>
    <t>وليد سطم</t>
  </si>
  <si>
    <t>قاسم قري</t>
  </si>
  <si>
    <t>محمد المحمد</t>
  </si>
  <si>
    <t>غسان محيميد</t>
  </si>
  <si>
    <t>عبدو داوود</t>
  </si>
  <si>
    <t>سامي المهاينـي</t>
  </si>
  <si>
    <t>نذير  دلبيق</t>
  </si>
  <si>
    <t>اسماعيل يوسف</t>
  </si>
  <si>
    <t>محمدسعيد ضاهر</t>
  </si>
  <si>
    <t>حسن الحويل</t>
  </si>
  <si>
    <t>فيصل العبدالعلي</t>
  </si>
  <si>
    <t>محمدفهد الزعبي</t>
  </si>
  <si>
    <t>قاسم غنام</t>
  </si>
  <si>
    <t>محمد حبيجان</t>
  </si>
  <si>
    <t>احمد قندقجي</t>
  </si>
  <si>
    <t>عبدالرزاق اليوسف</t>
  </si>
  <si>
    <t>انور عاني</t>
  </si>
  <si>
    <t>خالد علي</t>
  </si>
  <si>
    <t>محمدعمر  ابوصالح</t>
  </si>
  <si>
    <t>زيد طلاس</t>
  </si>
  <si>
    <t>احمد حبيجان</t>
  </si>
  <si>
    <t>صالح عنطوز</t>
  </si>
  <si>
    <t>خالد العبيد</t>
  </si>
  <si>
    <t>محمد الشيخ محمود</t>
  </si>
  <si>
    <t>خليف حيدر</t>
  </si>
  <si>
    <t>محمد عباس</t>
  </si>
  <si>
    <t>فيصل الربيع</t>
  </si>
  <si>
    <t>مروان الاسود</t>
  </si>
  <si>
    <t>محمد السخني</t>
  </si>
  <si>
    <t>قاسم هرموش</t>
  </si>
  <si>
    <t xml:space="preserve">علي حجيراتي </t>
  </si>
  <si>
    <t>سليمان السعيد</t>
  </si>
  <si>
    <t xml:space="preserve">جاسم  رمضان </t>
  </si>
  <si>
    <t>حسين السلوم</t>
  </si>
  <si>
    <t>احمد علي</t>
  </si>
  <si>
    <t>خالد النبهان</t>
  </si>
  <si>
    <t>شهير الشيخ</t>
  </si>
  <si>
    <t>خالد الشاهين</t>
  </si>
  <si>
    <t>عبدالكريم الحردان</t>
  </si>
  <si>
    <t>احمد ابو جبل</t>
  </si>
  <si>
    <t>محمد الدبس</t>
  </si>
  <si>
    <t>عبدالسلام الجازي</t>
  </si>
  <si>
    <t>منير قطينـي</t>
  </si>
  <si>
    <t>عبد الحسن</t>
  </si>
  <si>
    <t xml:space="preserve">احمد بدوي </t>
  </si>
  <si>
    <t xml:space="preserve">خالد السيد </t>
  </si>
  <si>
    <t>فواز فياض</t>
  </si>
  <si>
    <t>عمر الجاجه</t>
  </si>
  <si>
    <t>علي المصري</t>
  </si>
  <si>
    <t>اكرم الرحمون</t>
  </si>
  <si>
    <t>سليم طه</t>
  </si>
  <si>
    <t>سامي عنان</t>
  </si>
  <si>
    <t>عبدالفتاح الدعاس</t>
  </si>
  <si>
    <t>عبدالمنعم سطم</t>
  </si>
  <si>
    <t>طيفور علوان</t>
  </si>
  <si>
    <t>خضر جلود</t>
  </si>
  <si>
    <t>عواد الشركة</t>
  </si>
  <si>
    <t>محمد الحويل</t>
  </si>
  <si>
    <t>قاسم الكردي</t>
  </si>
  <si>
    <t>عبداللطيف طيفور</t>
  </si>
  <si>
    <t>خليل سعيد</t>
  </si>
  <si>
    <t>فؤاد اليوسف</t>
  </si>
  <si>
    <t>هايل الفلاح</t>
  </si>
  <si>
    <t>خالد المرة</t>
  </si>
  <si>
    <t>محمود عثمان</t>
  </si>
  <si>
    <t>محمدخير قصار</t>
  </si>
  <si>
    <t>حسين  المحميد</t>
  </si>
  <si>
    <t>خالد خنفورة</t>
  </si>
  <si>
    <t>عبدالله مكحل</t>
  </si>
  <si>
    <t>عبدالحليم قشوع</t>
  </si>
  <si>
    <t>غسان دعميش</t>
  </si>
  <si>
    <t>عبدالمنعم محيميد</t>
  </si>
  <si>
    <t>محمود عبيد</t>
  </si>
  <si>
    <t>محمدكمال ابوصالح</t>
  </si>
  <si>
    <t xml:space="preserve">خضر  شربجي </t>
  </si>
  <si>
    <t>بكري قاروط</t>
  </si>
  <si>
    <t>نادر النعسان</t>
  </si>
  <si>
    <t>محمود اليوسف</t>
  </si>
  <si>
    <t>هايل الشيخ علي</t>
  </si>
  <si>
    <t>محمدجميل العمر</t>
  </si>
  <si>
    <t>علي العلي</t>
  </si>
  <si>
    <t>سعدالدين تيزري</t>
  </si>
  <si>
    <t>احمدراتب الطراب</t>
  </si>
  <si>
    <t>اكرم العلي</t>
  </si>
  <si>
    <t>زيد المحمود</t>
  </si>
  <si>
    <t>شريف الاشتر</t>
  </si>
  <si>
    <t>احمد الشمالي</t>
  </si>
  <si>
    <t>احمد شيخي</t>
  </si>
  <si>
    <t>احمدراتب الحسين</t>
  </si>
  <si>
    <t>موسى المصري</t>
  </si>
  <si>
    <t>زكريا الخالد</t>
  </si>
  <si>
    <t>محمد عصمان</t>
  </si>
  <si>
    <t>رياض كاخة</t>
  </si>
  <si>
    <t>طه الدرويش</t>
  </si>
  <si>
    <t>علي عبداللطيف</t>
  </si>
  <si>
    <t xml:space="preserve">مروان الزعبي </t>
  </si>
  <si>
    <t>حسن نمر</t>
  </si>
  <si>
    <t>خضر نديوي</t>
  </si>
  <si>
    <t>محمد شماس</t>
  </si>
  <si>
    <t xml:space="preserve">بدوي رفاعي </t>
  </si>
  <si>
    <t>محمد محمود</t>
  </si>
  <si>
    <t>ياسين جيجاوي</t>
  </si>
  <si>
    <t>اسماعيل الشامي</t>
  </si>
  <si>
    <t>محمد عاصي</t>
  </si>
  <si>
    <t>احمد صطوف</t>
  </si>
  <si>
    <t>ابو وليد الشلح</t>
  </si>
  <si>
    <t>احمد تركي</t>
  </si>
  <si>
    <t>حيدر المحمود</t>
  </si>
  <si>
    <t>خالد الدعاس</t>
  </si>
  <si>
    <t>عبدالمجيد موسى</t>
  </si>
  <si>
    <t>نايف الطه</t>
  </si>
  <si>
    <t>ميحيمد الجيلو</t>
  </si>
  <si>
    <t>محمدجهاد الدلال</t>
  </si>
  <si>
    <t>مازن الويس</t>
  </si>
  <si>
    <t>شهاب الزعبي</t>
  </si>
  <si>
    <t>مرعي  مشمش</t>
  </si>
  <si>
    <t>خالد الزعبي</t>
  </si>
  <si>
    <t>محمد عثمان</t>
  </si>
  <si>
    <t>حسن قاسم</t>
  </si>
  <si>
    <t xml:space="preserve">ياسين بدوي </t>
  </si>
  <si>
    <t>حسن المعصراني</t>
  </si>
  <si>
    <t>خالد دياب</t>
  </si>
  <si>
    <t>خليف الحايك</t>
  </si>
  <si>
    <t>سليمان العموري</t>
  </si>
  <si>
    <t>عليوي بركاوي</t>
  </si>
  <si>
    <t>احمد بصال</t>
  </si>
  <si>
    <t>جمعة الطه</t>
  </si>
  <si>
    <t>عبدالعزيز الاشتر</t>
  </si>
  <si>
    <t>عبدالرحمن عطايا</t>
  </si>
  <si>
    <t>محمد رايد</t>
  </si>
  <si>
    <t xml:space="preserve">عبدالله الخبي </t>
  </si>
  <si>
    <t>احمد عبدالكريم</t>
  </si>
  <si>
    <t>احمد العنـزي</t>
  </si>
  <si>
    <t>خليف الحسين</t>
  </si>
  <si>
    <t>صالح الصغير</t>
  </si>
  <si>
    <t>تاج الدين الابراهيم</t>
  </si>
  <si>
    <t>محمدرمضان حمادة</t>
  </si>
  <si>
    <t>جاسم بحسيك</t>
  </si>
  <si>
    <t>ثامر قشعم</t>
  </si>
  <si>
    <t xml:space="preserve">حامد عثمان </t>
  </si>
  <si>
    <t>خالد البكري</t>
  </si>
  <si>
    <t>محمد طرادالملحم</t>
  </si>
  <si>
    <t>حسون الموالي قطينـي</t>
  </si>
  <si>
    <t>محي الدين  قاسم</t>
  </si>
  <si>
    <t>مصطفى شعبان</t>
  </si>
  <si>
    <t>عبدو حمادة</t>
  </si>
  <si>
    <t>سليمان لطوف</t>
  </si>
  <si>
    <t>علي الدياب</t>
  </si>
  <si>
    <t>علي الزرير</t>
  </si>
  <si>
    <t>خالد صلاح الدين</t>
  </si>
  <si>
    <t>عمر معروف</t>
  </si>
  <si>
    <t>عبدالوهاب الصبرة</t>
  </si>
  <si>
    <t>عبدالكريم صياد</t>
  </si>
  <si>
    <t>علي الحديدي</t>
  </si>
  <si>
    <t>محمد السليم</t>
  </si>
  <si>
    <t>عبدو ابراهيم</t>
  </si>
  <si>
    <t>ظافر كتوب</t>
  </si>
  <si>
    <t>نجدت الكردي</t>
  </si>
  <si>
    <t>محمدتيسير عثمان</t>
  </si>
  <si>
    <t>درويش حربا</t>
  </si>
  <si>
    <t>حمود العصورة</t>
  </si>
  <si>
    <t>محمدزكي كاخة</t>
  </si>
  <si>
    <t>يوسف عاجوقة</t>
  </si>
  <si>
    <t>محمدعيد اباظة</t>
  </si>
  <si>
    <t>امجد العثمان</t>
  </si>
  <si>
    <t>جمال فتح الله</t>
  </si>
  <si>
    <t>فواز الزين</t>
  </si>
  <si>
    <t>ذيب الزنك</t>
  </si>
  <si>
    <t>محمداديب منور</t>
  </si>
  <si>
    <t>محسن الدقة</t>
  </si>
  <si>
    <t>فلاح العلي</t>
  </si>
  <si>
    <t>عبدالكرم  علوان</t>
  </si>
  <si>
    <t>احمد الدعفيس</t>
  </si>
  <si>
    <t>عمر حسون الصليبـي</t>
  </si>
  <si>
    <t>علي المطلق</t>
  </si>
  <si>
    <t>حافظ مسكو</t>
  </si>
  <si>
    <t>حافظ حميس</t>
  </si>
  <si>
    <t>جميل رنكو</t>
  </si>
  <si>
    <t>عبيد العلي</t>
  </si>
  <si>
    <t>فايز الدعاس</t>
  </si>
  <si>
    <t>ابراهيم  مصطفى</t>
  </si>
  <si>
    <t>قمر الطيب</t>
  </si>
  <si>
    <t>محمدعدنان النبهان</t>
  </si>
  <si>
    <t>مدحات عماشة</t>
  </si>
  <si>
    <t>ماجد الصبرة</t>
  </si>
  <si>
    <t>علي السلامة</t>
  </si>
  <si>
    <t>محمد الموسى الاشتر</t>
  </si>
  <si>
    <t>محمود الحديدي</t>
  </si>
  <si>
    <t>محمدمامون عجينة</t>
  </si>
  <si>
    <t>عدنان عكل</t>
  </si>
  <si>
    <t>موفق اسعد</t>
  </si>
  <si>
    <t>بشير الرويشدي</t>
  </si>
  <si>
    <t>بشير النحاس</t>
  </si>
  <si>
    <t>زهير عبدالله</t>
  </si>
  <si>
    <t>محمد كامل مطلق</t>
  </si>
  <si>
    <t>احمد صوفان</t>
  </si>
  <si>
    <t>شحود حسين</t>
  </si>
  <si>
    <t>جاسم  الفحل</t>
  </si>
  <si>
    <t>عذاب فهد</t>
  </si>
  <si>
    <t>فيصل جمعة المعطي</t>
  </si>
  <si>
    <t>عبدالغفار كتيل</t>
  </si>
  <si>
    <t>فارس  ابوصالح</t>
  </si>
  <si>
    <t>محمدسعيد طيفور</t>
  </si>
  <si>
    <t>اسمر البردان</t>
  </si>
  <si>
    <t>محمد خضر الجيلو</t>
  </si>
  <si>
    <t>دياب الصبرة</t>
  </si>
  <si>
    <t>عبدالرحمن محمود</t>
  </si>
  <si>
    <t>مرعي  حمادة</t>
  </si>
  <si>
    <t>محي الدين علوان</t>
  </si>
  <si>
    <t>عمر  الياسين</t>
  </si>
  <si>
    <t>انور جعفر</t>
  </si>
  <si>
    <t>منذر رنكو</t>
  </si>
  <si>
    <t>خالداسماعيل ابوزيد</t>
  </si>
  <si>
    <t>عدنان رنكو</t>
  </si>
  <si>
    <t>ماجد محيميد</t>
  </si>
  <si>
    <t>سمير احمد</t>
  </si>
  <si>
    <t>خليف الصغير</t>
  </si>
  <si>
    <t>خالد محمود</t>
  </si>
  <si>
    <t>غازي السعيد</t>
  </si>
  <si>
    <t>احمد قشعم</t>
  </si>
  <si>
    <t>محسن صلاح الدين</t>
  </si>
  <si>
    <t>عبدالحليم العوض</t>
  </si>
  <si>
    <t>اسماعيل الفجر</t>
  </si>
  <si>
    <t>خضر قطينـي</t>
  </si>
  <si>
    <t>ميحيمد عبيد</t>
  </si>
  <si>
    <t>عبدو محمود</t>
  </si>
  <si>
    <t>محمود الاشتر</t>
  </si>
  <si>
    <t>عبدالرزاق البركاوي</t>
  </si>
  <si>
    <t>صالح ابوصالح</t>
  </si>
  <si>
    <t>عيسى ابراهيم</t>
  </si>
  <si>
    <t>حسون الموالي العمر</t>
  </si>
  <si>
    <t>سلوم غنام</t>
  </si>
  <si>
    <t>ناصر صوفان</t>
  </si>
  <si>
    <t>محمدكمال العموري</t>
  </si>
  <si>
    <t xml:space="preserve">محمدخير حجيراتي </t>
  </si>
  <si>
    <t>فواز الرويشدي</t>
  </si>
  <si>
    <t>بدوي المرة</t>
  </si>
  <si>
    <t>زيد درويش</t>
  </si>
  <si>
    <t>محمدبشار القشعم</t>
  </si>
  <si>
    <t>محمد الربيع</t>
  </si>
  <si>
    <t>رياض الشيخ</t>
  </si>
  <si>
    <t>رياض الدين</t>
  </si>
  <si>
    <t>محسن الزعبي</t>
  </si>
  <si>
    <t>فارس  اباظة</t>
  </si>
  <si>
    <t>طيفور داوود</t>
  </si>
  <si>
    <t>احمد سعدون</t>
  </si>
  <si>
    <t>عبدالسلام فواز</t>
  </si>
  <si>
    <t>تركي المحمود</t>
  </si>
  <si>
    <t>احمد الزعبي</t>
  </si>
  <si>
    <t>هشام الحسين</t>
  </si>
  <si>
    <t>صالح الحايك</t>
  </si>
  <si>
    <t>عبدالجليل العموري</t>
  </si>
  <si>
    <t>ماجد علي</t>
  </si>
  <si>
    <t>فاضل عوض</t>
  </si>
  <si>
    <t>صالح الانقر</t>
  </si>
  <si>
    <t>محمد سليج</t>
  </si>
  <si>
    <t xml:space="preserve">سامي العبدالله </t>
  </si>
  <si>
    <t>خضر ابوصالح</t>
  </si>
  <si>
    <t>زيد ادريس</t>
  </si>
  <si>
    <t>امجد النحاس</t>
  </si>
  <si>
    <t>سليمان المصري</t>
  </si>
  <si>
    <t>محمد فؤاد مشمش</t>
  </si>
  <si>
    <t>محمدجميل الدقة</t>
  </si>
  <si>
    <t>عبدالباسط القشعم</t>
  </si>
  <si>
    <t>جمعة الاسعد</t>
  </si>
  <si>
    <t>علي شعبان</t>
  </si>
  <si>
    <t>فتحي الحسيان</t>
  </si>
  <si>
    <t xml:space="preserve">محمود بدوي </t>
  </si>
  <si>
    <t>عبدالعظيم عصمان</t>
  </si>
  <si>
    <t>فؤاد العبيد</t>
  </si>
  <si>
    <t>محمد ناصر</t>
  </si>
  <si>
    <t>رسمي الفحل</t>
  </si>
  <si>
    <t xml:space="preserve">مصطفى رفاعي </t>
  </si>
  <si>
    <t>محمد دحان</t>
  </si>
  <si>
    <t>موسى العبدالله</t>
  </si>
  <si>
    <t>سامي رحمون</t>
  </si>
  <si>
    <t>محمدسعيد رايد</t>
  </si>
  <si>
    <t>حسين محيميد</t>
  </si>
  <si>
    <t>احمد رحال</t>
  </si>
  <si>
    <t>تيسير جماشيري</t>
  </si>
  <si>
    <t>جاسم  فياض</t>
  </si>
  <si>
    <t>احمد الزين</t>
  </si>
  <si>
    <t>صالح عثمان</t>
  </si>
  <si>
    <t>زكي الربّع</t>
  </si>
  <si>
    <t xml:space="preserve">قاسم فليون </t>
  </si>
  <si>
    <t>محمد فؤاد ابو جبل</t>
  </si>
  <si>
    <t>عبدالحليم فواز</t>
  </si>
  <si>
    <t>عبيد علوان</t>
  </si>
  <si>
    <t>خالد الاشتر</t>
  </si>
  <si>
    <t>خمو مكحل</t>
  </si>
  <si>
    <t xml:space="preserve">خضر الخبي </t>
  </si>
  <si>
    <t>فايق العلي</t>
  </si>
  <si>
    <t>احمد حميس</t>
  </si>
  <si>
    <t>محمود العلي</t>
  </si>
  <si>
    <t>احمد العاني</t>
  </si>
  <si>
    <t>مجيد الشاهين</t>
  </si>
  <si>
    <t>اسماعيل العبدالعلي</t>
  </si>
  <si>
    <t>اسمر الدلال</t>
  </si>
  <si>
    <t>محمد ناجي</t>
  </si>
  <si>
    <t>عليوي ابو جبل</t>
  </si>
  <si>
    <t>نذير  الابراهيم</t>
  </si>
  <si>
    <t>غسان فهد</t>
  </si>
  <si>
    <t>تاج الدين الحراكي</t>
  </si>
  <si>
    <t>طه العلي</t>
  </si>
  <si>
    <t>مرعي  الكردي</t>
  </si>
  <si>
    <t>عبدو كيال</t>
  </si>
  <si>
    <t>احمد القدور</t>
  </si>
  <si>
    <t>مرعي  غنيمي</t>
  </si>
  <si>
    <t>موفق ابو الهدى</t>
  </si>
  <si>
    <t>عبدالعزيز القويدر</t>
  </si>
  <si>
    <t>عبدالمعين العكش</t>
  </si>
  <si>
    <t>خالداسماعيل الرويشدي</t>
  </si>
  <si>
    <t>محمدسعيد الدياب</t>
  </si>
  <si>
    <t>عبدالوهاب بكري</t>
  </si>
  <si>
    <t>خالد العليوي</t>
  </si>
  <si>
    <t>خالد غيبه</t>
  </si>
  <si>
    <t>زهير قري</t>
  </si>
  <si>
    <t>زكريا الدرويش</t>
  </si>
  <si>
    <t>خليل اليوسف</t>
  </si>
  <si>
    <t>احمد عيدو محمد</t>
  </si>
  <si>
    <t>قاسم طلاس</t>
  </si>
  <si>
    <t>شريف عوض</t>
  </si>
  <si>
    <t>عماد  ابراهيم</t>
  </si>
  <si>
    <t>محمد يوسف</t>
  </si>
  <si>
    <t>عبدو حامد</t>
  </si>
  <si>
    <t>احمد الفلاح</t>
  </si>
  <si>
    <t>احمدراتب فياض</t>
  </si>
  <si>
    <t>سعدالدين خنفورة</t>
  </si>
  <si>
    <t>خليف الفجر</t>
  </si>
  <si>
    <t>محمد الرجب</t>
  </si>
  <si>
    <t>عبدو الحديدي</t>
  </si>
  <si>
    <t>عبدالرحمن الياسين</t>
  </si>
  <si>
    <t>خالد الدروبي</t>
  </si>
  <si>
    <t>احمد الكردي</t>
  </si>
  <si>
    <t>احمد الشركة</t>
  </si>
  <si>
    <t>محمدعدنان السلوم</t>
  </si>
  <si>
    <t>خالد باكير</t>
  </si>
  <si>
    <t>ابراهيم عاجوقة</t>
  </si>
  <si>
    <t>محمدبشار محمد</t>
  </si>
  <si>
    <t>فايز حسن</t>
  </si>
  <si>
    <t>عبدالقادر الصبرة</t>
  </si>
  <si>
    <t>محمد رعد</t>
  </si>
  <si>
    <t>عبدالحميد المعطي</t>
  </si>
  <si>
    <t>يوسف الرويشدي</t>
  </si>
  <si>
    <t>محمود العبيد</t>
  </si>
  <si>
    <t>محمد الضناوي  او الضاوي</t>
  </si>
  <si>
    <t>بكري الاسود</t>
  </si>
  <si>
    <t>عيسى الخالد</t>
  </si>
  <si>
    <t xml:space="preserve">عبدالوهاب مخباط </t>
  </si>
  <si>
    <t>فرهاد العصورة</t>
  </si>
  <si>
    <t>احمد عنطوز</t>
  </si>
  <si>
    <t>احمد كوجك</t>
  </si>
  <si>
    <t>فيصل محمد</t>
  </si>
  <si>
    <t>مروان الطه</t>
  </si>
  <si>
    <t>صالح العداي</t>
  </si>
  <si>
    <t>خضر الرجب</t>
  </si>
  <si>
    <t xml:space="preserve">شهير عثمان </t>
  </si>
  <si>
    <t>بردان عيوش</t>
  </si>
  <si>
    <t>فوزي العلي</t>
  </si>
  <si>
    <t>حسن حامد</t>
  </si>
  <si>
    <t>حسن الشمالي</t>
  </si>
  <si>
    <t>محمدخير عامر</t>
  </si>
  <si>
    <t>عمر حسون السلامة</t>
  </si>
  <si>
    <t>شحادي سطم</t>
  </si>
  <si>
    <t>منير فتح الله</t>
  </si>
  <si>
    <t>محمدعلي  الحسين</t>
  </si>
  <si>
    <t>اسماعيل حبيجان</t>
  </si>
  <si>
    <t>قاسم جدوع</t>
  </si>
  <si>
    <t>جميل البركاوي</t>
  </si>
  <si>
    <t>احمد معلل</t>
  </si>
  <si>
    <t>فرحان الحويل</t>
  </si>
  <si>
    <t>ياسين المعصراني</t>
  </si>
  <si>
    <t>مروان ادريس</t>
  </si>
  <si>
    <t>وحيد  الرويشدي</t>
  </si>
  <si>
    <t>احمد حمادة</t>
  </si>
  <si>
    <t xml:space="preserve">حسين قوتلي </t>
  </si>
  <si>
    <t>محمد السلامة</t>
  </si>
  <si>
    <t>محمد تيزري</t>
  </si>
  <si>
    <t>هايل الخالد</t>
  </si>
  <si>
    <t>عدنان الدياب</t>
  </si>
  <si>
    <t>خليف حجواني</t>
  </si>
  <si>
    <t>حسين ايوب</t>
  </si>
  <si>
    <t>عبدالكريم الجاسم</t>
  </si>
  <si>
    <t>نبيه عنان</t>
  </si>
  <si>
    <t xml:space="preserve">جمعة بدوي </t>
  </si>
  <si>
    <t>فواز الخطاب</t>
  </si>
  <si>
    <t>عبدالمجيد قاسم</t>
  </si>
  <si>
    <t>منير الحويل</t>
  </si>
  <si>
    <t>خالد عمر</t>
  </si>
  <si>
    <t>حسن صوفان</t>
  </si>
  <si>
    <t>حسون الموالي الدبس</t>
  </si>
  <si>
    <t>عبدالرحمن الحصين</t>
  </si>
  <si>
    <t>محمد غنيمي</t>
  </si>
  <si>
    <t>درويش الزعبي</t>
  </si>
  <si>
    <t>قاسم نديوي</t>
  </si>
  <si>
    <t>تركي العمري</t>
  </si>
  <si>
    <t>غسان مشمش</t>
  </si>
  <si>
    <t>حسين حيدر</t>
  </si>
  <si>
    <t>مدحات الفرحات</t>
  </si>
  <si>
    <t>حسن اليوسف</t>
  </si>
  <si>
    <t>فلاح السلامة</t>
  </si>
  <si>
    <t>خليف الشامي</t>
  </si>
  <si>
    <t>حمود الدحو</t>
  </si>
  <si>
    <t>محمود الخطيب</t>
  </si>
  <si>
    <t>محمد  البردان</t>
  </si>
  <si>
    <t>محي الدين السليمان</t>
  </si>
  <si>
    <t>محمدخير الصبرة</t>
  </si>
  <si>
    <t>احمد جماشيري</t>
  </si>
  <si>
    <t>ابو وليد الابراهيم</t>
  </si>
  <si>
    <t>خالد رايد</t>
  </si>
  <si>
    <t>عبدو الكن</t>
  </si>
  <si>
    <t>نجدت دلبيق</t>
  </si>
  <si>
    <t>سليمان جارالله</t>
  </si>
  <si>
    <t>احمد غيبه</t>
  </si>
  <si>
    <t>بشير العمر</t>
  </si>
  <si>
    <t>مصطفى الحصين</t>
  </si>
  <si>
    <t>محمدعلي فهد</t>
  </si>
  <si>
    <t>علي عز الدين</t>
  </si>
  <si>
    <t>عبدالكريم الصليبـي</t>
  </si>
  <si>
    <t>عبدالقادر سعيد</t>
  </si>
  <si>
    <t>عبدالسلام عثمان</t>
  </si>
  <si>
    <t>فيصل سوسق</t>
  </si>
  <si>
    <t>محمدسليم ابراهيم</t>
  </si>
  <si>
    <t>جاسم الجازي</t>
  </si>
  <si>
    <t>محي الدين تركي</t>
  </si>
  <si>
    <t>هايل قاسم</t>
  </si>
  <si>
    <t>سعيداحمد صلاح الدين</t>
  </si>
  <si>
    <t>فيصل الموسى الاشتر</t>
  </si>
  <si>
    <t>خالد المرعي</t>
  </si>
  <si>
    <t>ذيب مطلق</t>
  </si>
  <si>
    <t>خالد عوض</t>
  </si>
  <si>
    <t>ديبو احمد</t>
  </si>
  <si>
    <t>مروان الدرويش</t>
  </si>
  <si>
    <t>احمد علوان</t>
  </si>
  <si>
    <t>سليم جاعور</t>
  </si>
  <si>
    <t>عبدالمعين بتول</t>
  </si>
  <si>
    <t>عبدو الدعاس</t>
  </si>
  <si>
    <t>ياسين الطراب</t>
  </si>
  <si>
    <t>مصطفى  عكل</t>
  </si>
  <si>
    <t>عواد خنفورة</t>
  </si>
  <si>
    <t>شحود مسكو</t>
  </si>
  <si>
    <t>محمد ابو جبل</t>
  </si>
  <si>
    <t>عبدالغفار الخطيب</t>
  </si>
  <si>
    <t>صالح العلي</t>
  </si>
  <si>
    <t>محمد الطيب</t>
  </si>
  <si>
    <t>فرحان ابوصالح</t>
  </si>
  <si>
    <t>فيصل جمعة العرندس</t>
  </si>
  <si>
    <t>اكرم اليوسف</t>
  </si>
  <si>
    <t>عبدالحميد العموري</t>
  </si>
  <si>
    <t>محمد كامل ابراهيم</t>
  </si>
  <si>
    <t>وليد منور</t>
  </si>
  <si>
    <t>خالد الدياب</t>
  </si>
  <si>
    <t>ابراهيم البقاعي</t>
  </si>
  <si>
    <t>جميل بركات</t>
  </si>
  <si>
    <t>فاضل العلي</t>
  </si>
  <si>
    <t>محمدسامر الفجر</t>
  </si>
  <si>
    <t>ثامر الصبرة</t>
  </si>
  <si>
    <t>ناصر دركل</t>
  </si>
  <si>
    <t xml:space="preserve">محمد جعفر </t>
  </si>
  <si>
    <t>عبدالله العصورة</t>
  </si>
  <si>
    <t>قاسم غضبان</t>
  </si>
  <si>
    <t>حسين  شماس</t>
  </si>
  <si>
    <t>خليل عيدو</t>
  </si>
  <si>
    <t>محمد القاسم</t>
  </si>
  <si>
    <t>عمر طيفور</t>
  </si>
  <si>
    <t>محمود بلورة</t>
  </si>
  <si>
    <t>جاسم  النعسان</t>
  </si>
  <si>
    <t>جمعة ايبش</t>
  </si>
  <si>
    <t>علي عنطوز</t>
  </si>
  <si>
    <t>حمزة سعيد</t>
  </si>
  <si>
    <t>حسن كتيل</t>
  </si>
  <si>
    <t>عبدالباسط قندقجي</t>
  </si>
  <si>
    <t>فيفي حبيجان</t>
  </si>
  <si>
    <t>نايف قطينـي</t>
  </si>
  <si>
    <t xml:space="preserve">قمر الحمصي </t>
  </si>
  <si>
    <t>محمدسعيد عاصي</t>
  </si>
  <si>
    <t>انور سيف</t>
  </si>
  <si>
    <t>بشير قندقجي</t>
  </si>
  <si>
    <t>سليم السقا</t>
  </si>
  <si>
    <t>عمر  نمر</t>
  </si>
  <si>
    <t>محمد العصورة</t>
  </si>
  <si>
    <t>سليمان درة</t>
  </si>
  <si>
    <t>محمد البكري</t>
  </si>
  <si>
    <t>محمدماجد احمد</t>
  </si>
  <si>
    <t xml:space="preserve">زهير السيد </t>
  </si>
  <si>
    <t>مرعي  الزنك</t>
  </si>
  <si>
    <t xml:space="preserve">احمد السيد </t>
  </si>
  <si>
    <t>ابراهيم  الجازي</t>
  </si>
  <si>
    <t xml:space="preserve">خالد الزعبي </t>
  </si>
  <si>
    <t>عبدالفتاح الجاموس</t>
  </si>
  <si>
    <t>علي الصبرة</t>
  </si>
  <si>
    <t>محمدخير الشيخ علي</t>
  </si>
  <si>
    <t>احمد دياب</t>
  </si>
  <si>
    <t>هايل بركاوي</t>
  </si>
  <si>
    <t xml:space="preserve">خالد ايوب </t>
  </si>
  <si>
    <t>قاسم الشاهين</t>
  </si>
  <si>
    <t>خالد مهاوش</t>
  </si>
  <si>
    <t>رياض كراز</t>
  </si>
  <si>
    <t>محمد معروف</t>
  </si>
  <si>
    <t>عمر السمر</t>
  </si>
  <si>
    <t>محمد العطعوط</t>
  </si>
  <si>
    <t>حافظ ابو جبل</t>
  </si>
  <si>
    <t>خالد بحبوح</t>
  </si>
  <si>
    <t>محمد المطلق</t>
  </si>
  <si>
    <t>عبد علي</t>
  </si>
  <si>
    <t>بشير سيف الدين</t>
  </si>
  <si>
    <t>عذاب الطيب</t>
  </si>
  <si>
    <t>محمدزكي طيفور</t>
  </si>
  <si>
    <t>محمد الاقرع</t>
  </si>
  <si>
    <t>حيدر جعفر</t>
  </si>
  <si>
    <t xml:space="preserve">عبدالغفار كحيل </t>
  </si>
  <si>
    <t>محمدعدنان المحمود</t>
  </si>
  <si>
    <t>رضوان الناري</t>
  </si>
  <si>
    <t>محمود ابوصالح</t>
  </si>
  <si>
    <t>حافظ الصالح</t>
  </si>
  <si>
    <t>خليل عطايا</t>
  </si>
  <si>
    <t>حسن غنيمي</t>
  </si>
  <si>
    <t>عبدالفتاح قصار</t>
  </si>
  <si>
    <t xml:space="preserve">محمدغازي اليعقوبي </t>
  </si>
  <si>
    <t xml:space="preserve">توفيق رمضان </t>
  </si>
  <si>
    <t>خالد كاخة</t>
  </si>
  <si>
    <t>محمدزياد الابراهيم</t>
  </si>
  <si>
    <t>عبدالكريم الابراهيم</t>
  </si>
  <si>
    <t>منذر عماشة</t>
  </si>
  <si>
    <t>محمد  السقال</t>
  </si>
  <si>
    <t>جاسم الخالد</t>
  </si>
  <si>
    <t>فياض موسى</t>
  </si>
  <si>
    <t>محمد جارالله</t>
  </si>
  <si>
    <t>قاسم الجاسم</t>
  </si>
  <si>
    <t>محمدتيسير عمو</t>
  </si>
  <si>
    <t>محمدالحميد نجار</t>
  </si>
  <si>
    <t>حسن غصن</t>
  </si>
  <si>
    <t>اسماعيل المعصراني</t>
  </si>
  <si>
    <t>عبدالاحد الشيخ علي</t>
  </si>
  <si>
    <t>خضر قصاص</t>
  </si>
  <si>
    <t>محمود المحميد</t>
  </si>
  <si>
    <t>ابو وليد العرندس</t>
  </si>
  <si>
    <t>علي ضاهر</t>
  </si>
  <si>
    <t>اكرم حربا</t>
  </si>
  <si>
    <t>خالد الشركة</t>
  </si>
  <si>
    <t>حسن طه</t>
  </si>
  <si>
    <t>انور المصري</t>
  </si>
  <si>
    <t>فرحان العلي</t>
  </si>
  <si>
    <t xml:space="preserve">محمد فرحات </t>
  </si>
  <si>
    <t>محمود مكية</t>
  </si>
  <si>
    <t>محمد العمر</t>
  </si>
  <si>
    <t>سليمان سطم</t>
  </si>
  <si>
    <t>علي ابو خالد</t>
  </si>
  <si>
    <t xml:space="preserve">علي بدوي </t>
  </si>
  <si>
    <t>سامي الحسن</t>
  </si>
  <si>
    <t>محمد  كركورة</t>
  </si>
  <si>
    <t>محمود جلود</t>
  </si>
  <si>
    <t>علي حربا</t>
  </si>
  <si>
    <t>فواز محمد</t>
  </si>
  <si>
    <t>علي حسيان</t>
  </si>
  <si>
    <t>خضر  كيروان</t>
  </si>
  <si>
    <t>عليوي صياد</t>
  </si>
  <si>
    <t>محمدعيد عجينة</t>
  </si>
  <si>
    <t>محمدعمر  النبهان</t>
  </si>
  <si>
    <t>عبد الدعاس</t>
  </si>
  <si>
    <t>حسن  عبدالكريم</t>
  </si>
  <si>
    <t>احمد التمر</t>
  </si>
  <si>
    <t>صبري ناصر</t>
  </si>
  <si>
    <t>حيدر بحسيك</t>
  </si>
  <si>
    <t>منير صطوف</t>
  </si>
  <si>
    <t>عبدالرزاق الكردي</t>
  </si>
  <si>
    <t>صالح البرازي</t>
  </si>
  <si>
    <t>فتحي البرازي</t>
  </si>
  <si>
    <t>محمد بكار</t>
  </si>
  <si>
    <t>خالد الحردان</t>
  </si>
  <si>
    <t>محمدنوار مصطفى</t>
  </si>
  <si>
    <t>فايق العرندس</t>
  </si>
  <si>
    <t xml:space="preserve">محمدجلال السيد </t>
  </si>
  <si>
    <t>محي الدين  الدعاس</t>
  </si>
  <si>
    <t>شحادة المحمد</t>
  </si>
  <si>
    <t>نضال رنكو</t>
  </si>
  <si>
    <t>دياب حبيجان</t>
  </si>
  <si>
    <t>محمد بحبوح</t>
  </si>
  <si>
    <t>غازي حربا</t>
  </si>
  <si>
    <t>اسماعيل النعيمي</t>
  </si>
  <si>
    <t>حسين قاسم</t>
  </si>
  <si>
    <t>محمد منور</t>
  </si>
  <si>
    <t>علي العنـزي</t>
  </si>
  <si>
    <t xml:space="preserve">عبدالكافي كحيل </t>
  </si>
  <si>
    <t>محمدجهاد درويش</t>
  </si>
  <si>
    <t>بشير السقال</t>
  </si>
  <si>
    <t>محمدعبدالله النعيمي</t>
  </si>
  <si>
    <t xml:space="preserve">عبدالمجيد الشيخ فلفل </t>
  </si>
  <si>
    <t>عبدالرحمن الشهاب</t>
  </si>
  <si>
    <t>عبدالفتاح العاصي</t>
  </si>
  <si>
    <t>محمود مطاوع</t>
  </si>
  <si>
    <t>حسين المحمد</t>
  </si>
  <si>
    <t>احمدراتب مطلق</t>
  </si>
  <si>
    <t>محمدتيسير الشلح</t>
  </si>
  <si>
    <t>نادر الحديدي</t>
  </si>
  <si>
    <t>عبدالمنعم الزعبي</t>
  </si>
  <si>
    <t>عبدالكرم  الكدرو</t>
  </si>
  <si>
    <t>نادر محيميد</t>
  </si>
  <si>
    <t>عبداللطيف الحسين</t>
  </si>
  <si>
    <t>موفق البلخي</t>
  </si>
  <si>
    <t>حسين الاسود</t>
  </si>
  <si>
    <t>خالد العاصي</t>
  </si>
  <si>
    <t>عمر عيدو</t>
  </si>
  <si>
    <t>صالح الصليبـي</t>
  </si>
  <si>
    <t>حسين طرادالملحم</t>
  </si>
  <si>
    <t>خالد القباني</t>
  </si>
  <si>
    <t>خالد السخني</t>
  </si>
  <si>
    <t>فتحي حسين</t>
  </si>
  <si>
    <t>ياسين عبداللطيف</t>
  </si>
  <si>
    <t>حامد احمد</t>
  </si>
  <si>
    <t>علي دعاس</t>
  </si>
  <si>
    <t>شحود العلي</t>
  </si>
  <si>
    <t>ظافر ادريس</t>
  </si>
  <si>
    <t>محمد خضر سطم</t>
  </si>
  <si>
    <t>عبدالله حليمة</t>
  </si>
  <si>
    <t>محمدسعيد عروق</t>
  </si>
  <si>
    <t>محمد طيجون</t>
  </si>
  <si>
    <t>مرعي  الدراوشة</t>
  </si>
  <si>
    <t>محمد اسعد</t>
  </si>
  <si>
    <t>محمدمامون الرحمون</t>
  </si>
  <si>
    <t>محمد كامل العكش</t>
  </si>
  <si>
    <t>عبدالرزاق سليم</t>
  </si>
  <si>
    <t>احمد المحمود</t>
  </si>
  <si>
    <t>علي السليم</t>
  </si>
  <si>
    <t>محمدخير محمد</t>
  </si>
  <si>
    <t>محمداديب حمادة</t>
  </si>
  <si>
    <t>محمدفهد زين الدين</t>
  </si>
  <si>
    <t>حسن الفحل</t>
  </si>
  <si>
    <t>محمدتوفيق عبدالله</t>
  </si>
  <si>
    <t>خالد المهاينـي</t>
  </si>
  <si>
    <t>محمود يوسف</t>
  </si>
  <si>
    <t>محمود القبجي</t>
  </si>
  <si>
    <t>مازن قويدر</t>
  </si>
  <si>
    <t>عبدالكريم طه</t>
  </si>
  <si>
    <t>خضر قاروط</t>
  </si>
  <si>
    <t>مروان اليوسف</t>
  </si>
  <si>
    <t xml:space="preserve">محمدرمضان شربجي </t>
  </si>
  <si>
    <t>مصطفى العشموطي</t>
  </si>
  <si>
    <t>قاسم غصن</t>
  </si>
  <si>
    <t>يوسف الجاجه</t>
  </si>
  <si>
    <t>عمر هرموش</t>
  </si>
  <si>
    <t>محمدسامر الضاهر</t>
  </si>
  <si>
    <t>محمد الزرير</t>
  </si>
  <si>
    <t>مصطفى المحميد</t>
  </si>
  <si>
    <t>خالد عباس</t>
  </si>
  <si>
    <t>علي العاصي</t>
  </si>
  <si>
    <t>عبدالجبار بصال</t>
  </si>
  <si>
    <t>خضر دعميش</t>
  </si>
  <si>
    <t>عبدالله السليم</t>
  </si>
  <si>
    <t>محمد سطم</t>
  </si>
  <si>
    <t>شهاب العمري</t>
  </si>
  <si>
    <t>عبدالله النبهان</t>
  </si>
  <si>
    <t>يعقوب جيجاوي</t>
  </si>
  <si>
    <t>محمد ابوزيد</t>
  </si>
  <si>
    <t>علي الدعفيس</t>
  </si>
  <si>
    <t>فريز كتوب</t>
  </si>
  <si>
    <t>ذيب عوض</t>
  </si>
  <si>
    <t>عبدالمنعم عاني</t>
  </si>
  <si>
    <t>جمال العبدالله</t>
  </si>
  <si>
    <t>Syria</t>
  </si>
  <si>
    <t>Yemen</t>
  </si>
  <si>
    <t>Iraq</t>
  </si>
  <si>
    <t>Basra</t>
  </si>
  <si>
    <t>Breadwinner Work</t>
  </si>
  <si>
    <t>Haditha</t>
  </si>
  <si>
    <t>Harem</t>
  </si>
  <si>
    <t>Zabid</t>
  </si>
  <si>
    <t>Sana'a</t>
  </si>
  <si>
    <t>Baiji</t>
  </si>
  <si>
    <t>Libya</t>
  </si>
  <si>
    <t>Misrata</t>
  </si>
  <si>
    <t>Al Bab</t>
  </si>
  <si>
    <t>Afak</t>
  </si>
  <si>
    <t>Marj</t>
  </si>
  <si>
    <t>Ibb</t>
  </si>
  <si>
    <t>Msallata</t>
  </si>
  <si>
    <t>Bayda</t>
  </si>
  <si>
    <t>Aden</t>
  </si>
  <si>
    <t>Atma</t>
  </si>
  <si>
    <t>Al Hudaydah</t>
  </si>
  <si>
    <t>Jarablus</t>
  </si>
  <si>
    <t>Ta'izz</t>
  </si>
  <si>
    <t>Khantuman</t>
  </si>
  <si>
    <t>No</t>
  </si>
  <si>
    <t>Code</t>
  </si>
  <si>
    <t>IR</t>
  </si>
  <si>
    <t>SY</t>
  </si>
  <si>
    <t>YE</t>
  </si>
  <si>
    <t>LI</t>
  </si>
  <si>
    <t>IR-Haditha</t>
  </si>
  <si>
    <t>SY-Harem</t>
  </si>
  <si>
    <t>YE-Zabid</t>
  </si>
  <si>
    <t>YE-Sana'a</t>
  </si>
  <si>
    <t>IR-Baiji</t>
  </si>
  <si>
    <t>LI-Misrata</t>
  </si>
  <si>
    <t>SY-Al Bab</t>
  </si>
  <si>
    <t>IR-Basra</t>
  </si>
  <si>
    <t>IR-Afak</t>
  </si>
  <si>
    <t>LI-Marj</t>
  </si>
  <si>
    <t>YE-Ibb</t>
  </si>
  <si>
    <t>LI-Msallata</t>
  </si>
  <si>
    <t>LI-Bayda</t>
  </si>
  <si>
    <t>YE-Aden</t>
  </si>
  <si>
    <t>SY-Atma</t>
  </si>
  <si>
    <t>YE-Al Hudaydah</t>
  </si>
  <si>
    <t>SY-Jarablus</t>
  </si>
  <si>
    <t>YE-Ta'izz</t>
  </si>
  <si>
    <t>SY-Khantuman</t>
  </si>
  <si>
    <t>التسلسل</t>
  </si>
  <si>
    <t>المدينة</t>
  </si>
  <si>
    <t>اسم الأب</t>
  </si>
  <si>
    <t>مهنة معيل العائلة</t>
  </si>
  <si>
    <t>عدد الذكور</t>
  </si>
  <si>
    <t>عدد الإناث</t>
  </si>
  <si>
    <t>نوع المسكن</t>
  </si>
  <si>
    <t>مجموع الدخل الشهري</t>
  </si>
  <si>
    <t>الأب</t>
  </si>
  <si>
    <t>الأم</t>
  </si>
  <si>
    <t>موظف</t>
  </si>
  <si>
    <t>متقاعد</t>
  </si>
  <si>
    <t>شقة</t>
  </si>
  <si>
    <t>منزل</t>
  </si>
  <si>
    <t>غرفة</t>
  </si>
  <si>
    <t>خيمة</t>
  </si>
  <si>
    <t>المواليد</t>
  </si>
  <si>
    <t>Birth Date</t>
  </si>
  <si>
    <t>من هو المعيل؟</t>
  </si>
  <si>
    <t>لا يعمل</t>
  </si>
  <si>
    <t>ربة منزل</t>
  </si>
  <si>
    <t>غير قادر على العمل</t>
  </si>
  <si>
    <t>ليس بحاجة عمل</t>
  </si>
  <si>
    <t>Age</t>
  </si>
  <si>
    <t>العمر</t>
  </si>
  <si>
    <t>المعيار</t>
  </si>
  <si>
    <t>عدد العوائل</t>
  </si>
  <si>
    <t>المعيل</t>
  </si>
  <si>
    <t>البلد</t>
  </si>
  <si>
    <t>نوع السكن</t>
  </si>
  <si>
    <t>عدد الأفراد</t>
  </si>
  <si>
    <t>عدد العوائل ذات الدخل</t>
  </si>
  <si>
    <t>عدد العوائل بدون دخل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</si>
</sst>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14" fontId="0" fillId="0" borderId="0" xfId="0" applyNumberFormat="1"/>
    <xf numFmtId="164" fontId="0" fillId="0" borderId="0" xfId="3" applyFont="1"/>
    <xf numFmtId="14" fontId="0" fillId="2" borderId="0" xfId="0" applyNumberFormat="1" applyFill="1"/>
    <xf numFmtId="0" fontId="0" fillId="0" borderId="0" xfId="0" applyNumberFormat="1"/>
    <xf numFmtId="0" fontId="0" fillId="5" borderId="0" xfId="0" applyFill="1"/>
    <xf numFmtId="0" fontId="0" fillId="0" borderId="0" xfId="0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0" fillId="0" borderId="1" xfId="0" applyBorder="1"/>
    <xf numFmtId="0" fontId="0" fillId="11" borderId="1" xfId="0" applyFill="1" applyBorder="1"/>
    <xf numFmtId="0" fontId="0" fillId="12" borderId="1" xfId="0" applyFill="1" applyBorder="1"/>
    <xf numFmtId="0" fontId="5" fillId="5" borderId="0" xfId="0" applyFont="1" applyFill="1"/>
    <xf numFmtId="0" fontId="0" fillId="8" borderId="1" xfId="0" applyFill="1" applyBorder="1"/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13" borderId="2" xfId="0" applyFont="1" applyFill="1" applyBorder="1"/>
  </cellXfs>
  <cellStyles count="4">
    <cellStyle name="Currency" xfId="3" builtinId="4"/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389282</xdr:colOff>
      <xdr:row>1</xdr:row>
      <xdr:rowOff>132522</xdr:rowOff>
    </xdr:from>
    <xdr:to>
      <xdr:col>13</xdr:col>
      <xdr:colOff>281609</xdr:colOff>
      <xdr:row>9</xdr:row>
      <xdr:rowOff>173935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528891" y="323022"/>
          <a:ext cx="3909392" cy="1565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البلد</a:t>
          </a:r>
          <a:r>
            <a:rPr lang="ar-SA" sz="1100" baseline="0"/>
            <a:t> قائمة منسدلة </a:t>
          </a:r>
        </a:p>
        <a:p>
          <a:r>
            <a:rPr lang="ar-SA" sz="1100" baseline="0"/>
            <a:t>وتحت كل بلد يوجد مدن موجودة في </a:t>
          </a:r>
          <a:endParaRPr lang="en-US" sz="1100" baseline="0"/>
        </a:p>
        <a:p>
          <a:r>
            <a:rPr lang="en-US" sz="1100" baseline="0"/>
            <a:t>Sheet2</a:t>
          </a:r>
          <a:endParaRPr lang="ar-SA" sz="1100" baseline="0"/>
        </a:p>
        <a:p>
          <a:r>
            <a:rPr lang="ar-SA" sz="1100" baseline="0"/>
            <a:t>اريد معادلة للجدول الاخضر </a:t>
          </a:r>
        </a:p>
        <a:p>
          <a:r>
            <a:rPr lang="ar-SA" sz="1100" baseline="0"/>
            <a:t>بحيث تتغير البيانات في حال تغيرت البلد من القائمة</a:t>
          </a:r>
        </a:p>
        <a:p>
          <a:r>
            <a:rPr lang="en-US" sz="1100" baseline="0"/>
            <a:t>B </a:t>
          </a:r>
          <a:r>
            <a:rPr lang="ar-SA" sz="1100" baseline="0"/>
            <a:t>عمود</a:t>
          </a:r>
        </a:p>
        <a:p>
          <a:r>
            <a:rPr lang="ar-SA" sz="1100" baseline="0"/>
            <a:t>فيه اسماء المدن التي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713"/>
  <sheetViews>
    <sheetView tabSelected="1" zoomScale="115" zoomScaleNormal="115" workbookViewId="0">
      <selection activeCell="G5" sqref="G5"/>
    </sheetView>
  </sheetViews>
  <sheetFormatPr defaultRowHeight="14.25" x14ac:dyDescent="0.2"/>
  <cols>
    <col min="1" max="1" width="12.375" customWidth="1"/>
    <col min="2" max="2" width="12.25" bestFit="1" customWidth="1"/>
    <col min="3" max="3" width="15.875" customWidth="1"/>
    <col min="4" max="4" width="18.375" bestFit="1" customWidth="1"/>
    <col min="5" max="5" width="6.75" bestFit="1" customWidth="1"/>
    <col min="6" max="6" width="18.875" bestFit="1" customWidth="1"/>
    <col min="7" max="7" width="13.25" customWidth="1"/>
    <col min="9" max="9" width="11.375" customWidth="1"/>
    <col min="10" max="10" width="17.875" bestFit="1" customWidth="1"/>
    <col min="11" max="11" width="12.625" customWidth="1"/>
    <col min="15" max="15" width="11.875" bestFit="1" customWidth="1"/>
  </cols>
  <sheetData>
    <row r="2" spans="1:15" ht="15" x14ac:dyDescent="0.25">
      <c r="F2" s="16" t="s">
        <v>1787</v>
      </c>
      <c r="G2" s="6" t="s">
        <v>1711</v>
      </c>
    </row>
    <row r="3" spans="1:15" ht="15" x14ac:dyDescent="0.2">
      <c r="B3" s="10" t="s">
        <v>1785</v>
      </c>
      <c r="C3" s="11" t="s">
        <v>1763</v>
      </c>
      <c r="D3" s="12" t="s">
        <v>1764</v>
      </c>
      <c r="J3" s="17" t="s">
        <v>1790</v>
      </c>
    </row>
    <row r="4" spans="1:15" ht="15" x14ac:dyDescent="0.2">
      <c r="B4" s="10">
        <f>COUNTA(C13:C1713)</f>
        <v>1701</v>
      </c>
      <c r="C4" s="11">
        <f>SUM(H13:H1713)</f>
        <v>6510</v>
      </c>
      <c r="D4" s="12">
        <f>SUM(I13:I1713)</f>
        <v>5395</v>
      </c>
      <c r="F4" s="14" t="s">
        <v>1788</v>
      </c>
      <c r="G4" s="14" t="s">
        <v>1785</v>
      </c>
      <c r="H4" s="14" t="s">
        <v>1789</v>
      </c>
      <c r="J4" s="18">
        <f>COUNTIF(K13:K1713,"&gt;0")</f>
        <v>1075</v>
      </c>
    </row>
    <row r="5" spans="1:15" x14ac:dyDescent="0.2">
      <c r="B5" s="7"/>
      <c r="C5" s="7"/>
      <c r="D5" s="7"/>
      <c r="F5" s="15" t="s">
        <v>1771</v>
      </c>
      <c r="G5" s="13">
        <f>COUNTIFS($M$13:$M$1713,$G$2,$J$13:$J$1713,F5)</f>
        <v>127</v>
      </c>
      <c r="H5" s="13">
        <f>SUMIFS($H$13:$H$1713,$M$13:$M$1713,$G$2,$J$13:$J$1713,F5)+SUMIFS($I$13:$I$1713,$M$13:$M$1713,$G$2,$J$13:$J$1713,F5)</f>
        <v>895</v>
      </c>
    </row>
    <row r="6" spans="1:15" x14ac:dyDescent="0.2">
      <c r="F6" s="15" t="s">
        <v>1773</v>
      </c>
      <c r="G6" s="13">
        <f t="shared" ref="G6:G8" si="0">COUNTIFS($M$13:$M$1713,$G$2,$J$13:$J$1713,F6)</f>
        <v>141</v>
      </c>
      <c r="H6" s="13">
        <f t="shared" ref="H6:H8" si="1">SUMIFS($H$13:$H$1713,$M$13:$M$1713,$G$2,$J$13:$J$1713,F6)+SUMIFS($I$13:$I$1713,$M$13:$M$1713,$G$2,$J$13:$J$1713,F6)</f>
        <v>944</v>
      </c>
    </row>
    <row r="7" spans="1:15" x14ac:dyDescent="0.2">
      <c r="B7" s="19" t="s">
        <v>1786</v>
      </c>
      <c r="C7" s="8" t="s">
        <v>1767</v>
      </c>
      <c r="D7" s="8">
        <f>COUNTIF(F:F,$C$7)</f>
        <v>1134</v>
      </c>
      <c r="F7" s="15" t="s">
        <v>1772</v>
      </c>
      <c r="G7" s="13">
        <f t="shared" si="0"/>
        <v>33</v>
      </c>
      <c r="H7" s="13">
        <f t="shared" si="1"/>
        <v>220</v>
      </c>
      <c r="J7" s="17" t="s">
        <v>1791</v>
      </c>
    </row>
    <row r="8" spans="1:15" x14ac:dyDescent="0.2">
      <c r="B8" s="19"/>
      <c r="C8" s="9" t="s">
        <v>1768</v>
      </c>
      <c r="D8" s="9">
        <f>COUNTIF(F:F,$C$8)</f>
        <v>567</v>
      </c>
      <c r="F8" s="15" t="s">
        <v>1774</v>
      </c>
      <c r="G8" s="13">
        <f t="shared" si="0"/>
        <v>83</v>
      </c>
      <c r="H8" s="13">
        <f t="shared" si="1"/>
        <v>569</v>
      </c>
      <c r="J8" s="18">
        <f>COUNTIF(K13:K1713,"0")</f>
        <v>626</v>
      </c>
    </row>
    <row r="9" spans="1:15" ht="15" x14ac:dyDescent="0.25">
      <c r="G9" s="20">
        <f>SUM(G5:G8)</f>
        <v>384</v>
      </c>
      <c r="H9" s="20">
        <f>SUM(H5:H8)</f>
        <v>2628</v>
      </c>
    </row>
    <row r="11" spans="1:15" x14ac:dyDescent="0.2">
      <c r="A11" s="1" t="s">
        <v>1759</v>
      </c>
      <c r="B11" s="1" t="s">
        <v>1760</v>
      </c>
      <c r="C11" s="1" t="s">
        <v>1761</v>
      </c>
      <c r="D11" s="1" t="s">
        <v>1775</v>
      </c>
      <c r="E11" s="1" t="s">
        <v>1783</v>
      </c>
      <c r="F11" s="1" t="s">
        <v>1777</v>
      </c>
      <c r="G11" s="1" t="s">
        <v>1762</v>
      </c>
      <c r="H11" s="1" t="s">
        <v>1763</v>
      </c>
      <c r="I11" s="1" t="s">
        <v>1764</v>
      </c>
      <c r="J11" s="1" t="s">
        <v>1765</v>
      </c>
      <c r="K11" s="1" t="s">
        <v>1766</v>
      </c>
      <c r="L11" s="1" t="s">
        <v>1784</v>
      </c>
      <c r="M11" s="1" t="s">
        <v>1787</v>
      </c>
      <c r="O11" s="2"/>
    </row>
    <row r="12" spans="1:15" x14ac:dyDescent="0.2">
      <c r="A12" s="1" t="s">
        <v>0</v>
      </c>
      <c r="B12" s="1" t="s">
        <v>8</v>
      </c>
      <c r="C12" s="1" t="s">
        <v>1</v>
      </c>
      <c r="D12" s="1" t="s">
        <v>1776</v>
      </c>
      <c r="E12" s="4" t="s">
        <v>1782</v>
      </c>
      <c r="F12" s="1" t="s">
        <v>2</v>
      </c>
      <c r="G12" s="1" t="s">
        <v>1714</v>
      </c>
      <c r="H12" s="1" t="s">
        <v>4</v>
      </c>
      <c r="I12" s="1" t="s">
        <v>5</v>
      </c>
      <c r="J12" s="1" t="s">
        <v>6</v>
      </c>
      <c r="K12" s="1" t="s">
        <v>7</v>
      </c>
      <c r="L12" s="1"/>
      <c r="M12" s="1" t="s">
        <v>3</v>
      </c>
    </row>
    <row r="13" spans="1:15" x14ac:dyDescent="0.2">
      <c r="A13">
        <v>5001</v>
      </c>
      <c r="B13" t="s">
        <v>1715</v>
      </c>
      <c r="C13" t="s">
        <v>1631</v>
      </c>
      <c r="D13" s="2">
        <v>30831</v>
      </c>
      <c r="E13" s="5">
        <f t="shared" ref="E13:E16" ca="1" si="2">(YEAR(NOW())-YEAR(D13))</f>
        <v>36</v>
      </c>
      <c r="F13" t="s">
        <v>1767</v>
      </c>
      <c r="G13" t="s">
        <v>1778</v>
      </c>
      <c r="H13">
        <v>6</v>
      </c>
      <c r="I13">
        <v>2</v>
      </c>
      <c r="J13" t="s">
        <v>1771</v>
      </c>
      <c r="K13" s="3">
        <v>146</v>
      </c>
      <c r="L13">
        <f>IF(AND(J13="خيمة",K13=0,F13="الأم"),5,IF(AND(F13="الأم",K13=0),4,IF(AND(F13="الأم",J13="خيمة"),3,IF(K13=0,2,0))))</f>
        <v>0</v>
      </c>
      <c r="M13" t="str">
        <f>INDEX(Sheet2!$B$2:$B$20,MATCH(Data!B13,Sheet2!$D$2:$D$20,0))</f>
        <v>Iraq</v>
      </c>
    </row>
    <row r="14" spans="1:15" x14ac:dyDescent="0.2">
      <c r="A14">
        <v>4678</v>
      </c>
      <c r="B14" t="s">
        <v>1715</v>
      </c>
      <c r="C14" t="s">
        <v>624</v>
      </c>
      <c r="D14" s="2">
        <v>18809</v>
      </c>
      <c r="E14" s="5">
        <f t="shared" ca="1" si="2"/>
        <v>69</v>
      </c>
      <c r="F14" t="s">
        <v>1767</v>
      </c>
      <c r="G14" t="s">
        <v>1778</v>
      </c>
      <c r="H14">
        <v>3</v>
      </c>
      <c r="I14">
        <v>1</v>
      </c>
      <c r="J14" t="s">
        <v>1771</v>
      </c>
      <c r="K14" s="3">
        <v>0</v>
      </c>
      <c r="L14">
        <f t="shared" ref="L14:L77" si="3">IF(AND(J14="خيمة",K14=0,F14="الأم"),5,IF(AND(F14="الأم",K14=0),4,IF(AND(F14="الأم",J14="خيمة"),3,IF(K14=0,2,0))))</f>
        <v>2</v>
      </c>
      <c r="M14" t="str">
        <f>INDEX(Sheet2!$B$2:$B$20,MATCH(Data!B14,Sheet2!$D$2:$D$20,0))</f>
        <v>Iraq</v>
      </c>
    </row>
    <row r="15" spans="1:15" x14ac:dyDescent="0.2">
      <c r="A15">
        <v>5519</v>
      </c>
      <c r="B15" t="s">
        <v>1716</v>
      </c>
      <c r="C15" t="s">
        <v>251</v>
      </c>
      <c r="D15" s="2">
        <v>17708</v>
      </c>
      <c r="E15" s="5">
        <f t="shared" ca="1" si="2"/>
        <v>72</v>
      </c>
      <c r="F15" t="s">
        <v>1767</v>
      </c>
      <c r="G15" t="s">
        <v>1769</v>
      </c>
      <c r="H15">
        <v>6</v>
      </c>
      <c r="I15">
        <v>3</v>
      </c>
      <c r="J15" t="s">
        <v>1773</v>
      </c>
      <c r="K15" s="3">
        <v>0</v>
      </c>
      <c r="L15">
        <f t="shared" si="3"/>
        <v>2</v>
      </c>
      <c r="M15" t="str">
        <f>INDEX(Sheet2!$B$2:$B$20,MATCH(Data!B15,Sheet2!$D$2:$D$20,0))</f>
        <v>Syria</v>
      </c>
    </row>
    <row r="16" spans="1:15" x14ac:dyDescent="0.2">
      <c r="A16">
        <v>6001</v>
      </c>
      <c r="B16" t="s">
        <v>1717</v>
      </c>
      <c r="C16" t="s">
        <v>915</v>
      </c>
      <c r="D16" s="2">
        <v>32430</v>
      </c>
      <c r="E16" s="5">
        <f t="shared" ca="1" si="2"/>
        <v>32</v>
      </c>
      <c r="F16" t="s">
        <v>1768</v>
      </c>
      <c r="G16" t="s">
        <v>1779</v>
      </c>
      <c r="H16">
        <v>2</v>
      </c>
      <c r="I16">
        <v>8</v>
      </c>
      <c r="J16" t="s">
        <v>1773</v>
      </c>
      <c r="K16" s="3">
        <v>0</v>
      </c>
      <c r="L16">
        <f t="shared" si="3"/>
        <v>4</v>
      </c>
      <c r="M16" t="str">
        <f>INDEX(Sheet2!$B$2:$B$20,MATCH(Data!B16,Sheet2!$D$2:$D$20,0))</f>
        <v>Yemen</v>
      </c>
    </row>
    <row r="17" spans="1:13" x14ac:dyDescent="0.2">
      <c r="A17">
        <v>5335</v>
      </c>
      <c r="B17" t="s">
        <v>1718</v>
      </c>
      <c r="C17" t="s">
        <v>1069</v>
      </c>
      <c r="D17" s="2">
        <v>18574</v>
      </c>
      <c r="E17" s="5">
        <f ca="1">(YEAR(NOW())-YEAR(D17))</f>
        <v>70</v>
      </c>
      <c r="F17" t="s">
        <v>1767</v>
      </c>
      <c r="G17" t="s">
        <v>1769</v>
      </c>
      <c r="H17">
        <v>2</v>
      </c>
      <c r="I17">
        <v>3</v>
      </c>
      <c r="J17" t="s">
        <v>1773</v>
      </c>
      <c r="K17" s="3">
        <v>94</v>
      </c>
      <c r="L17">
        <f t="shared" si="3"/>
        <v>0</v>
      </c>
      <c r="M17" t="str">
        <f>INDEX(Sheet2!$B$2:$B$20,MATCH(Data!B17,Sheet2!$D$2:$D$20,0))</f>
        <v>Yemen</v>
      </c>
    </row>
    <row r="18" spans="1:13" x14ac:dyDescent="0.2">
      <c r="A18">
        <v>5088</v>
      </c>
      <c r="B18" t="s">
        <v>1719</v>
      </c>
      <c r="C18" t="s">
        <v>1007</v>
      </c>
      <c r="D18" s="2">
        <v>18994</v>
      </c>
      <c r="E18" s="5">
        <f t="shared" ref="E18:E81" ca="1" si="4">(YEAR(NOW())-YEAR(D18))</f>
        <v>68</v>
      </c>
      <c r="F18" t="s">
        <v>1767</v>
      </c>
      <c r="G18" t="s">
        <v>1769</v>
      </c>
      <c r="H18">
        <v>4</v>
      </c>
      <c r="I18">
        <v>4</v>
      </c>
      <c r="J18" t="s">
        <v>1773</v>
      </c>
      <c r="K18" s="3">
        <v>89</v>
      </c>
      <c r="L18">
        <f t="shared" si="3"/>
        <v>0</v>
      </c>
      <c r="M18" t="str">
        <f>INDEX(Sheet2!$B$2:$B$20,MATCH(Data!B18,Sheet2!$D$2:$D$20,0))</f>
        <v>Iraq</v>
      </c>
    </row>
    <row r="19" spans="1:13" x14ac:dyDescent="0.2">
      <c r="A19">
        <v>6179</v>
      </c>
      <c r="B19" t="s">
        <v>1715</v>
      </c>
      <c r="C19" t="s">
        <v>156</v>
      </c>
      <c r="D19" s="2">
        <v>28387</v>
      </c>
      <c r="E19" s="5">
        <f t="shared" ca="1" si="4"/>
        <v>43</v>
      </c>
      <c r="F19" t="s">
        <v>1767</v>
      </c>
      <c r="G19" t="s">
        <v>1769</v>
      </c>
      <c r="H19">
        <v>5</v>
      </c>
      <c r="I19">
        <v>2</v>
      </c>
      <c r="J19" t="s">
        <v>1774</v>
      </c>
      <c r="K19" s="3">
        <v>146</v>
      </c>
      <c r="L19">
        <f t="shared" si="3"/>
        <v>0</v>
      </c>
      <c r="M19" t="str">
        <f>INDEX(Sheet2!$B$2:$B$20,MATCH(Data!B19,Sheet2!$D$2:$D$20,0))</f>
        <v>Iraq</v>
      </c>
    </row>
    <row r="20" spans="1:13" x14ac:dyDescent="0.2">
      <c r="A20">
        <v>6008</v>
      </c>
      <c r="B20" t="s">
        <v>1716</v>
      </c>
      <c r="C20" t="s">
        <v>1042</v>
      </c>
      <c r="D20" s="2">
        <v>23393</v>
      </c>
      <c r="E20" s="5">
        <f t="shared" ca="1" si="4"/>
        <v>56</v>
      </c>
      <c r="F20" t="s">
        <v>1767</v>
      </c>
      <c r="G20" t="s">
        <v>1778</v>
      </c>
      <c r="H20">
        <v>2</v>
      </c>
      <c r="I20">
        <v>5</v>
      </c>
      <c r="J20" t="s">
        <v>1771</v>
      </c>
      <c r="K20" s="3">
        <v>0</v>
      </c>
      <c r="L20">
        <f t="shared" si="3"/>
        <v>2</v>
      </c>
      <c r="M20" t="str">
        <f>INDEX(Sheet2!$B$2:$B$20,MATCH(Data!B20,Sheet2!$D$2:$D$20,0))</f>
        <v>Syria</v>
      </c>
    </row>
    <row r="21" spans="1:13" x14ac:dyDescent="0.2">
      <c r="A21">
        <v>5244</v>
      </c>
      <c r="B21" t="s">
        <v>1721</v>
      </c>
      <c r="C21" t="s">
        <v>154</v>
      </c>
      <c r="D21" s="2">
        <v>26631</v>
      </c>
      <c r="E21" s="5">
        <f t="shared" ca="1" si="4"/>
        <v>48</v>
      </c>
      <c r="F21" t="s">
        <v>1767</v>
      </c>
      <c r="G21" t="s">
        <v>1769</v>
      </c>
      <c r="H21">
        <v>7</v>
      </c>
      <c r="I21">
        <v>2</v>
      </c>
      <c r="J21" t="s">
        <v>1771</v>
      </c>
      <c r="K21" s="3">
        <v>0</v>
      </c>
      <c r="L21">
        <f t="shared" si="3"/>
        <v>2</v>
      </c>
      <c r="M21" t="str">
        <f>INDEX(Sheet2!$B$2:$B$20,MATCH(Data!B21,Sheet2!$D$2:$D$20,0))</f>
        <v>Libya</v>
      </c>
    </row>
    <row r="22" spans="1:13" x14ac:dyDescent="0.2">
      <c r="A22">
        <v>5119</v>
      </c>
      <c r="B22" t="s">
        <v>1721</v>
      </c>
      <c r="C22" t="s">
        <v>147</v>
      </c>
      <c r="D22" s="2">
        <v>31060</v>
      </c>
      <c r="E22" s="5">
        <f t="shared" ca="1" si="4"/>
        <v>35</v>
      </c>
      <c r="F22" t="s">
        <v>1767</v>
      </c>
      <c r="G22" t="s">
        <v>1769</v>
      </c>
      <c r="H22">
        <v>3</v>
      </c>
      <c r="I22">
        <v>5</v>
      </c>
      <c r="J22" t="s">
        <v>1774</v>
      </c>
      <c r="K22" s="3">
        <v>63</v>
      </c>
      <c r="L22">
        <f t="shared" si="3"/>
        <v>0</v>
      </c>
      <c r="M22" t="str">
        <f>INDEX(Sheet2!$B$2:$B$20,MATCH(Data!B22,Sheet2!$D$2:$D$20,0))</f>
        <v>Libya</v>
      </c>
    </row>
    <row r="23" spans="1:13" x14ac:dyDescent="0.2">
      <c r="A23">
        <v>6145</v>
      </c>
      <c r="B23" t="s">
        <v>1722</v>
      </c>
      <c r="C23" t="s">
        <v>1587</v>
      </c>
      <c r="D23" s="2">
        <v>16986</v>
      </c>
      <c r="E23" s="5">
        <f t="shared" ca="1" si="4"/>
        <v>74</v>
      </c>
      <c r="F23" t="s">
        <v>1768</v>
      </c>
      <c r="G23" t="s">
        <v>1780</v>
      </c>
      <c r="H23">
        <v>5</v>
      </c>
      <c r="I23">
        <v>1</v>
      </c>
      <c r="J23" t="s">
        <v>1772</v>
      </c>
      <c r="K23" s="3">
        <v>82</v>
      </c>
      <c r="L23">
        <f t="shared" si="3"/>
        <v>0</v>
      </c>
      <c r="M23" t="str">
        <f>INDEX(Sheet2!$B$2:$B$20,MATCH(Data!B23,Sheet2!$D$2:$D$20,0))</f>
        <v>Syria</v>
      </c>
    </row>
    <row r="24" spans="1:13" x14ac:dyDescent="0.2">
      <c r="A24">
        <v>5319</v>
      </c>
      <c r="B24" t="s">
        <v>1721</v>
      </c>
      <c r="C24" t="s">
        <v>970</v>
      </c>
      <c r="D24" s="2">
        <v>22921</v>
      </c>
      <c r="E24" s="5">
        <f t="shared" ca="1" si="4"/>
        <v>58</v>
      </c>
      <c r="F24" t="s">
        <v>1767</v>
      </c>
      <c r="G24" t="s">
        <v>1781</v>
      </c>
      <c r="H24">
        <v>3</v>
      </c>
      <c r="I24">
        <v>6</v>
      </c>
      <c r="J24" t="s">
        <v>1772</v>
      </c>
      <c r="K24" s="3">
        <v>100</v>
      </c>
      <c r="L24">
        <f t="shared" si="3"/>
        <v>0</v>
      </c>
      <c r="M24" t="str">
        <f>INDEX(Sheet2!$B$2:$B$20,MATCH(Data!B24,Sheet2!$D$2:$D$20,0))</f>
        <v>Libya</v>
      </c>
    </row>
    <row r="25" spans="1:13" x14ac:dyDescent="0.2">
      <c r="A25">
        <v>5639</v>
      </c>
      <c r="B25" t="s">
        <v>1722</v>
      </c>
      <c r="C25" t="s">
        <v>302</v>
      </c>
      <c r="D25" s="2">
        <v>32185</v>
      </c>
      <c r="E25" s="5">
        <f t="shared" ca="1" si="4"/>
        <v>32</v>
      </c>
      <c r="F25" t="s">
        <v>1767</v>
      </c>
      <c r="G25" t="s">
        <v>1769</v>
      </c>
      <c r="H25">
        <v>2</v>
      </c>
      <c r="I25">
        <v>2</v>
      </c>
      <c r="J25" t="s">
        <v>1771</v>
      </c>
      <c r="K25" s="3">
        <v>0</v>
      </c>
      <c r="L25">
        <f t="shared" si="3"/>
        <v>2</v>
      </c>
      <c r="M25" t="str">
        <f>INDEX(Sheet2!$B$2:$B$20,MATCH(Data!B25,Sheet2!$D$2:$D$20,0))</f>
        <v>Syria</v>
      </c>
    </row>
    <row r="26" spans="1:13" x14ac:dyDescent="0.2">
      <c r="A26">
        <v>5240</v>
      </c>
      <c r="B26" t="s">
        <v>1713</v>
      </c>
      <c r="C26" t="s">
        <v>544</v>
      </c>
      <c r="D26" s="2">
        <v>22236</v>
      </c>
      <c r="E26" s="5">
        <f t="shared" ca="1" si="4"/>
        <v>60</v>
      </c>
      <c r="F26" t="s">
        <v>1768</v>
      </c>
      <c r="G26" t="s">
        <v>1770</v>
      </c>
      <c r="H26">
        <v>4</v>
      </c>
      <c r="I26">
        <v>6</v>
      </c>
      <c r="J26" t="s">
        <v>1773</v>
      </c>
      <c r="K26" s="3">
        <v>144</v>
      </c>
      <c r="L26">
        <f t="shared" si="3"/>
        <v>0</v>
      </c>
      <c r="M26" t="str">
        <f>INDEX(Sheet2!$B$2:$B$20,MATCH(Data!B26,Sheet2!$D$2:$D$20,0))</f>
        <v>Iraq</v>
      </c>
    </row>
    <row r="27" spans="1:13" x14ac:dyDescent="0.2">
      <c r="A27">
        <v>5516</v>
      </c>
      <c r="B27" t="s">
        <v>1721</v>
      </c>
      <c r="C27" t="s">
        <v>319</v>
      </c>
      <c r="D27" s="2">
        <v>22563</v>
      </c>
      <c r="E27" s="5">
        <f t="shared" ca="1" si="4"/>
        <v>59</v>
      </c>
      <c r="F27" t="s">
        <v>1768</v>
      </c>
      <c r="G27" t="s">
        <v>1780</v>
      </c>
      <c r="H27">
        <v>5</v>
      </c>
      <c r="I27">
        <v>2</v>
      </c>
      <c r="J27" t="s">
        <v>1771</v>
      </c>
      <c r="K27" s="3">
        <v>153</v>
      </c>
      <c r="L27">
        <f t="shared" si="3"/>
        <v>0</v>
      </c>
      <c r="M27" t="str">
        <f>INDEX(Sheet2!$B$2:$B$20,MATCH(Data!B27,Sheet2!$D$2:$D$20,0))</f>
        <v>Libya</v>
      </c>
    </row>
    <row r="28" spans="1:13" x14ac:dyDescent="0.2">
      <c r="A28">
        <v>4702</v>
      </c>
      <c r="B28" t="s">
        <v>1721</v>
      </c>
      <c r="C28" t="s">
        <v>1366</v>
      </c>
      <c r="D28" s="2">
        <v>15307</v>
      </c>
      <c r="E28" s="5">
        <f t="shared" ca="1" si="4"/>
        <v>79</v>
      </c>
      <c r="F28" t="s">
        <v>1767</v>
      </c>
      <c r="G28" t="s">
        <v>1770</v>
      </c>
      <c r="H28">
        <v>2</v>
      </c>
      <c r="I28">
        <v>2</v>
      </c>
      <c r="J28" t="s">
        <v>1771</v>
      </c>
      <c r="K28" s="3">
        <v>93</v>
      </c>
      <c r="L28">
        <f t="shared" si="3"/>
        <v>0</v>
      </c>
      <c r="M28" t="str">
        <f>INDEX(Sheet2!$B$2:$B$20,MATCH(Data!B28,Sheet2!$D$2:$D$20,0))</f>
        <v>Libya</v>
      </c>
    </row>
    <row r="29" spans="1:13" x14ac:dyDescent="0.2">
      <c r="A29">
        <v>5688</v>
      </c>
      <c r="B29" t="s">
        <v>1723</v>
      </c>
      <c r="C29" t="s">
        <v>825</v>
      </c>
      <c r="D29" s="2">
        <v>34628</v>
      </c>
      <c r="E29" s="5">
        <f t="shared" ca="1" si="4"/>
        <v>26</v>
      </c>
      <c r="F29" t="s">
        <v>1767</v>
      </c>
      <c r="G29" t="s">
        <v>1778</v>
      </c>
      <c r="H29">
        <v>2</v>
      </c>
      <c r="I29">
        <v>4</v>
      </c>
      <c r="J29" t="s">
        <v>1774</v>
      </c>
      <c r="K29" s="3">
        <v>105</v>
      </c>
      <c r="L29">
        <f t="shared" si="3"/>
        <v>0</v>
      </c>
      <c r="M29" t="str">
        <f>INDEX(Sheet2!$B$2:$B$20,MATCH(Data!B29,Sheet2!$D$2:$D$20,0))</f>
        <v>Iraq</v>
      </c>
    </row>
    <row r="30" spans="1:13" x14ac:dyDescent="0.2">
      <c r="A30">
        <v>5138</v>
      </c>
      <c r="B30" t="s">
        <v>1724</v>
      </c>
      <c r="C30" t="s">
        <v>327</v>
      </c>
      <c r="D30" s="2">
        <v>20041</v>
      </c>
      <c r="E30" s="5">
        <f t="shared" ca="1" si="4"/>
        <v>66</v>
      </c>
      <c r="F30" t="s">
        <v>1767</v>
      </c>
      <c r="G30" t="s">
        <v>1769</v>
      </c>
      <c r="H30">
        <v>3</v>
      </c>
      <c r="I30">
        <v>2</v>
      </c>
      <c r="J30" t="s">
        <v>1772</v>
      </c>
      <c r="K30" s="3">
        <v>153</v>
      </c>
      <c r="L30">
        <f t="shared" si="3"/>
        <v>0</v>
      </c>
      <c r="M30" t="str">
        <f>INDEX(Sheet2!$B$2:$B$20,MATCH(Data!B30,Sheet2!$D$2:$D$20,0))</f>
        <v>Libya</v>
      </c>
    </row>
    <row r="31" spans="1:13" x14ac:dyDescent="0.2">
      <c r="A31">
        <v>5763</v>
      </c>
      <c r="B31" t="s">
        <v>1725</v>
      </c>
      <c r="C31" t="s">
        <v>268</v>
      </c>
      <c r="D31" s="2">
        <v>17295</v>
      </c>
      <c r="E31" s="5">
        <f t="shared" ca="1" si="4"/>
        <v>73</v>
      </c>
      <c r="F31" t="s">
        <v>1767</v>
      </c>
      <c r="G31" t="s">
        <v>1778</v>
      </c>
      <c r="H31">
        <v>6</v>
      </c>
      <c r="I31">
        <v>2</v>
      </c>
      <c r="J31" t="s">
        <v>1773</v>
      </c>
      <c r="K31" s="3">
        <v>0</v>
      </c>
      <c r="L31">
        <f t="shared" si="3"/>
        <v>2</v>
      </c>
      <c r="M31" t="str">
        <f>INDEX(Sheet2!$B$2:$B$20,MATCH(Data!B31,Sheet2!$D$2:$D$20,0))</f>
        <v>Yemen</v>
      </c>
    </row>
    <row r="32" spans="1:13" x14ac:dyDescent="0.2">
      <c r="A32">
        <v>5392</v>
      </c>
      <c r="B32" t="s">
        <v>1726</v>
      </c>
      <c r="C32" t="s">
        <v>285</v>
      </c>
      <c r="D32" s="2">
        <v>22010</v>
      </c>
      <c r="E32" s="5">
        <f t="shared" ca="1" si="4"/>
        <v>60</v>
      </c>
      <c r="F32" t="s">
        <v>1768</v>
      </c>
      <c r="G32" t="s">
        <v>1778</v>
      </c>
      <c r="H32">
        <v>4</v>
      </c>
      <c r="I32">
        <v>2</v>
      </c>
      <c r="J32" t="s">
        <v>1771</v>
      </c>
      <c r="K32" s="3">
        <v>134</v>
      </c>
      <c r="L32">
        <f t="shared" si="3"/>
        <v>0</v>
      </c>
      <c r="M32" t="str">
        <f>INDEX(Sheet2!$B$2:$B$20,MATCH(Data!B32,Sheet2!$D$2:$D$20,0))</f>
        <v>Libya</v>
      </c>
    </row>
    <row r="33" spans="1:13" x14ac:dyDescent="0.2">
      <c r="A33">
        <v>5914</v>
      </c>
      <c r="B33" t="s">
        <v>1719</v>
      </c>
      <c r="C33" t="s">
        <v>1020</v>
      </c>
      <c r="D33" s="2">
        <v>33647</v>
      </c>
      <c r="E33" s="5">
        <f t="shared" ca="1" si="4"/>
        <v>28</v>
      </c>
      <c r="F33" t="s">
        <v>1767</v>
      </c>
      <c r="G33" t="s">
        <v>1781</v>
      </c>
      <c r="H33">
        <v>3</v>
      </c>
      <c r="I33">
        <v>1</v>
      </c>
      <c r="J33" t="s">
        <v>1773</v>
      </c>
      <c r="K33" s="3">
        <v>178</v>
      </c>
      <c r="L33">
        <f t="shared" si="3"/>
        <v>0</v>
      </c>
      <c r="M33" t="str">
        <f>INDEX(Sheet2!$B$2:$B$20,MATCH(Data!B33,Sheet2!$D$2:$D$20,0))</f>
        <v>Iraq</v>
      </c>
    </row>
    <row r="34" spans="1:13" x14ac:dyDescent="0.2">
      <c r="A34">
        <v>4950</v>
      </c>
      <c r="B34" t="s">
        <v>1724</v>
      </c>
      <c r="C34" t="s">
        <v>585</v>
      </c>
      <c r="D34" s="2">
        <v>24003</v>
      </c>
      <c r="E34" s="5">
        <f t="shared" ca="1" si="4"/>
        <v>55</v>
      </c>
      <c r="F34" t="s">
        <v>1768</v>
      </c>
      <c r="G34" t="s">
        <v>1781</v>
      </c>
      <c r="H34">
        <v>5</v>
      </c>
      <c r="I34">
        <v>3</v>
      </c>
      <c r="J34" t="s">
        <v>1773</v>
      </c>
      <c r="K34" s="3">
        <v>100</v>
      </c>
      <c r="L34">
        <f t="shared" si="3"/>
        <v>0</v>
      </c>
      <c r="M34" t="str">
        <f>INDEX(Sheet2!$B$2:$B$20,MATCH(Data!B34,Sheet2!$D$2:$D$20,0))</f>
        <v>Libya</v>
      </c>
    </row>
    <row r="35" spans="1:13" x14ac:dyDescent="0.2">
      <c r="A35">
        <v>6149</v>
      </c>
      <c r="B35" t="s">
        <v>1727</v>
      </c>
      <c r="C35" t="s">
        <v>1656</v>
      </c>
      <c r="D35" s="2">
        <v>28388</v>
      </c>
      <c r="E35" s="5">
        <f t="shared" ca="1" si="4"/>
        <v>43</v>
      </c>
      <c r="F35" t="s">
        <v>1768</v>
      </c>
      <c r="G35" t="s">
        <v>1778</v>
      </c>
      <c r="H35">
        <v>4</v>
      </c>
      <c r="I35">
        <v>2</v>
      </c>
      <c r="J35" t="s">
        <v>1774</v>
      </c>
      <c r="K35" s="3">
        <v>0</v>
      </c>
      <c r="L35">
        <f t="shared" si="3"/>
        <v>5</v>
      </c>
      <c r="M35" t="str">
        <f>INDEX(Sheet2!$B$2:$B$20,MATCH(Data!B35,Sheet2!$D$2:$D$20,0))</f>
        <v>Libya</v>
      </c>
    </row>
    <row r="36" spans="1:13" x14ac:dyDescent="0.2">
      <c r="A36">
        <v>5282</v>
      </c>
      <c r="B36" t="s">
        <v>1717</v>
      </c>
      <c r="C36" t="s">
        <v>549</v>
      </c>
      <c r="D36" s="2">
        <v>20104</v>
      </c>
      <c r="E36" s="5">
        <f t="shared" ca="1" si="4"/>
        <v>65</v>
      </c>
      <c r="F36" t="s">
        <v>1767</v>
      </c>
      <c r="G36" t="s">
        <v>1769</v>
      </c>
      <c r="H36">
        <v>3</v>
      </c>
      <c r="I36">
        <v>5</v>
      </c>
      <c r="J36" t="s">
        <v>1774</v>
      </c>
      <c r="K36" s="3">
        <v>107</v>
      </c>
      <c r="L36">
        <f t="shared" si="3"/>
        <v>0</v>
      </c>
      <c r="M36" t="str">
        <f>INDEX(Sheet2!$B$2:$B$20,MATCH(Data!B36,Sheet2!$D$2:$D$20,0))</f>
        <v>Yemen</v>
      </c>
    </row>
    <row r="37" spans="1:13" x14ac:dyDescent="0.2">
      <c r="A37">
        <v>5795</v>
      </c>
      <c r="B37" t="s">
        <v>1726</v>
      </c>
      <c r="C37" t="s">
        <v>581</v>
      </c>
      <c r="D37" s="2">
        <v>27683</v>
      </c>
      <c r="E37" s="5">
        <f t="shared" ca="1" si="4"/>
        <v>45</v>
      </c>
      <c r="F37" t="s">
        <v>1767</v>
      </c>
      <c r="G37" t="s">
        <v>1769</v>
      </c>
      <c r="H37">
        <v>4</v>
      </c>
      <c r="I37">
        <v>4</v>
      </c>
      <c r="J37" t="s">
        <v>1773</v>
      </c>
      <c r="K37" s="3">
        <v>70</v>
      </c>
      <c r="L37">
        <f t="shared" si="3"/>
        <v>0</v>
      </c>
      <c r="M37" t="str">
        <f>INDEX(Sheet2!$B$2:$B$20,MATCH(Data!B37,Sheet2!$D$2:$D$20,0))</f>
        <v>Libya</v>
      </c>
    </row>
    <row r="38" spans="1:13" x14ac:dyDescent="0.2">
      <c r="A38">
        <v>4717</v>
      </c>
      <c r="B38" t="s">
        <v>1725</v>
      </c>
      <c r="C38" t="s">
        <v>1665</v>
      </c>
      <c r="D38" s="2">
        <v>17328</v>
      </c>
      <c r="E38" s="5">
        <f t="shared" ca="1" si="4"/>
        <v>73</v>
      </c>
      <c r="F38" t="s">
        <v>1767</v>
      </c>
      <c r="G38" t="s">
        <v>1781</v>
      </c>
      <c r="H38">
        <v>2</v>
      </c>
      <c r="I38">
        <v>6</v>
      </c>
      <c r="J38" t="s">
        <v>1771</v>
      </c>
      <c r="K38" s="3">
        <v>214</v>
      </c>
      <c r="L38">
        <f t="shared" si="3"/>
        <v>0</v>
      </c>
      <c r="M38" t="str">
        <f>INDEX(Sheet2!$B$2:$B$20,MATCH(Data!B38,Sheet2!$D$2:$D$20,0))</f>
        <v>Yemen</v>
      </c>
    </row>
    <row r="39" spans="1:13" x14ac:dyDescent="0.2">
      <c r="A39">
        <v>5058</v>
      </c>
      <c r="B39" t="s">
        <v>1713</v>
      </c>
      <c r="C39" t="s">
        <v>108</v>
      </c>
      <c r="D39" s="2">
        <v>18473</v>
      </c>
      <c r="E39" s="5">
        <f t="shared" ca="1" si="4"/>
        <v>70</v>
      </c>
      <c r="F39" t="s">
        <v>1768</v>
      </c>
      <c r="G39" t="s">
        <v>1769</v>
      </c>
      <c r="H39">
        <v>5</v>
      </c>
      <c r="I39">
        <v>2</v>
      </c>
      <c r="J39" t="s">
        <v>1773</v>
      </c>
      <c r="K39" s="3">
        <v>82</v>
      </c>
      <c r="L39">
        <f t="shared" si="3"/>
        <v>0</v>
      </c>
      <c r="M39" t="str">
        <f>INDEX(Sheet2!$B$2:$B$20,MATCH(Data!B39,Sheet2!$D$2:$D$20,0))</f>
        <v>Iraq</v>
      </c>
    </row>
    <row r="40" spans="1:13" x14ac:dyDescent="0.2">
      <c r="A40">
        <v>5084</v>
      </c>
      <c r="B40" t="s">
        <v>1719</v>
      </c>
      <c r="C40" t="s">
        <v>851</v>
      </c>
      <c r="D40" s="2">
        <v>26536</v>
      </c>
      <c r="E40" s="5">
        <f t="shared" ca="1" si="4"/>
        <v>48</v>
      </c>
      <c r="F40" t="s">
        <v>1767</v>
      </c>
      <c r="G40" t="s">
        <v>1769</v>
      </c>
      <c r="H40">
        <v>4</v>
      </c>
      <c r="I40">
        <v>6</v>
      </c>
      <c r="J40" t="s">
        <v>1771</v>
      </c>
      <c r="K40" s="3">
        <v>118</v>
      </c>
      <c r="L40">
        <f t="shared" si="3"/>
        <v>0</v>
      </c>
      <c r="M40" t="str">
        <f>INDEX(Sheet2!$B$2:$B$20,MATCH(Data!B40,Sheet2!$D$2:$D$20,0))</f>
        <v>Iraq</v>
      </c>
    </row>
    <row r="41" spans="1:13" x14ac:dyDescent="0.2">
      <c r="A41">
        <v>5486</v>
      </c>
      <c r="B41" t="s">
        <v>1725</v>
      </c>
      <c r="C41" t="s">
        <v>1518</v>
      </c>
      <c r="D41" s="2">
        <v>32000</v>
      </c>
      <c r="E41" s="5">
        <f t="shared" ca="1" si="4"/>
        <v>33</v>
      </c>
      <c r="F41" t="s">
        <v>1767</v>
      </c>
      <c r="G41" t="s">
        <v>1781</v>
      </c>
      <c r="H41">
        <v>2</v>
      </c>
      <c r="I41">
        <v>4</v>
      </c>
      <c r="J41" t="s">
        <v>1773</v>
      </c>
      <c r="K41" s="3">
        <v>0</v>
      </c>
      <c r="L41">
        <f t="shared" si="3"/>
        <v>2</v>
      </c>
      <c r="M41" t="str">
        <f>INDEX(Sheet2!$B$2:$B$20,MATCH(Data!B41,Sheet2!$D$2:$D$20,0))</f>
        <v>Yemen</v>
      </c>
    </row>
    <row r="42" spans="1:13" x14ac:dyDescent="0.2">
      <c r="A42">
        <v>4932</v>
      </c>
      <c r="B42" t="s">
        <v>1725</v>
      </c>
      <c r="C42" t="s">
        <v>1224</v>
      </c>
      <c r="D42" s="2">
        <v>29354</v>
      </c>
      <c r="E42" s="5">
        <f t="shared" ca="1" si="4"/>
        <v>40</v>
      </c>
      <c r="F42" t="s">
        <v>1768</v>
      </c>
      <c r="G42" t="s">
        <v>1769</v>
      </c>
      <c r="H42">
        <v>2</v>
      </c>
      <c r="I42">
        <v>3</v>
      </c>
      <c r="J42" t="s">
        <v>1774</v>
      </c>
      <c r="K42" s="3">
        <v>79</v>
      </c>
      <c r="L42">
        <f t="shared" si="3"/>
        <v>3</v>
      </c>
      <c r="M42" t="str">
        <f>INDEX(Sheet2!$B$2:$B$20,MATCH(Data!B42,Sheet2!$D$2:$D$20,0))</f>
        <v>Yemen</v>
      </c>
    </row>
    <row r="43" spans="1:13" x14ac:dyDescent="0.2">
      <c r="A43">
        <v>5239</v>
      </c>
      <c r="B43" t="s">
        <v>1716</v>
      </c>
      <c r="C43" t="s">
        <v>1709</v>
      </c>
      <c r="D43" s="2">
        <v>27508</v>
      </c>
      <c r="E43" s="5">
        <f t="shared" ca="1" si="4"/>
        <v>45</v>
      </c>
      <c r="F43" t="s">
        <v>1767</v>
      </c>
      <c r="G43" t="s">
        <v>1769</v>
      </c>
      <c r="H43">
        <v>3</v>
      </c>
      <c r="I43">
        <v>1</v>
      </c>
      <c r="J43" t="s">
        <v>1773</v>
      </c>
      <c r="K43" s="3">
        <v>0</v>
      </c>
      <c r="L43">
        <f t="shared" si="3"/>
        <v>2</v>
      </c>
      <c r="M43" t="str">
        <f>INDEX(Sheet2!$B$2:$B$20,MATCH(Data!B43,Sheet2!$D$2:$D$20,0))</f>
        <v>Syria</v>
      </c>
    </row>
    <row r="44" spans="1:13" x14ac:dyDescent="0.2">
      <c r="A44">
        <v>6128</v>
      </c>
      <c r="B44" t="s">
        <v>1728</v>
      </c>
      <c r="C44" t="s">
        <v>1329</v>
      </c>
      <c r="D44" s="2">
        <v>18469</v>
      </c>
      <c r="E44" s="5">
        <f t="shared" ca="1" si="4"/>
        <v>70</v>
      </c>
      <c r="F44" t="s">
        <v>1767</v>
      </c>
      <c r="G44" t="s">
        <v>1769</v>
      </c>
      <c r="H44">
        <v>3</v>
      </c>
      <c r="I44">
        <v>2</v>
      </c>
      <c r="J44" t="s">
        <v>1772</v>
      </c>
      <c r="K44" s="3">
        <v>0</v>
      </c>
      <c r="L44">
        <f t="shared" si="3"/>
        <v>2</v>
      </c>
      <c r="M44" t="str">
        <f>INDEX(Sheet2!$B$2:$B$20,MATCH(Data!B44,Sheet2!$D$2:$D$20,0))</f>
        <v>Yemen</v>
      </c>
    </row>
    <row r="45" spans="1:13" x14ac:dyDescent="0.2">
      <c r="A45">
        <v>6204</v>
      </c>
      <c r="B45" t="s">
        <v>1727</v>
      </c>
      <c r="C45" t="s">
        <v>651</v>
      </c>
      <c r="D45" s="2">
        <v>28904</v>
      </c>
      <c r="E45" s="5">
        <f t="shared" ca="1" si="4"/>
        <v>41</v>
      </c>
      <c r="F45" t="s">
        <v>1768</v>
      </c>
      <c r="G45" t="s">
        <v>1779</v>
      </c>
      <c r="H45">
        <v>8</v>
      </c>
      <c r="I45">
        <v>1</v>
      </c>
      <c r="J45" t="s">
        <v>1774</v>
      </c>
      <c r="K45" s="3">
        <v>0</v>
      </c>
      <c r="L45">
        <f t="shared" si="3"/>
        <v>5</v>
      </c>
      <c r="M45" t="str">
        <f>INDEX(Sheet2!$B$2:$B$20,MATCH(Data!B45,Sheet2!$D$2:$D$20,0))</f>
        <v>Libya</v>
      </c>
    </row>
    <row r="46" spans="1:13" x14ac:dyDescent="0.2">
      <c r="A46">
        <v>5613</v>
      </c>
      <c r="B46" t="s">
        <v>1715</v>
      </c>
      <c r="C46" t="s">
        <v>1490</v>
      </c>
      <c r="D46" s="2">
        <v>21540</v>
      </c>
      <c r="E46" s="5">
        <f t="shared" ca="1" si="4"/>
        <v>62</v>
      </c>
      <c r="F46" t="s">
        <v>1768</v>
      </c>
      <c r="G46" t="s">
        <v>1770</v>
      </c>
      <c r="H46">
        <v>4</v>
      </c>
      <c r="I46">
        <v>5</v>
      </c>
      <c r="J46" t="s">
        <v>1772</v>
      </c>
      <c r="K46" s="3">
        <v>217</v>
      </c>
      <c r="L46">
        <f t="shared" si="3"/>
        <v>0</v>
      </c>
      <c r="M46" t="str">
        <f>INDEX(Sheet2!$B$2:$B$20,MATCH(Data!B46,Sheet2!$D$2:$D$20,0))</f>
        <v>Iraq</v>
      </c>
    </row>
    <row r="47" spans="1:13" x14ac:dyDescent="0.2">
      <c r="A47">
        <v>5310</v>
      </c>
      <c r="B47" t="s">
        <v>1727</v>
      </c>
      <c r="C47" t="s">
        <v>880</v>
      </c>
      <c r="D47" s="2">
        <v>28021</v>
      </c>
      <c r="E47" s="5">
        <f t="shared" ca="1" si="4"/>
        <v>44</v>
      </c>
      <c r="F47" t="s">
        <v>1768</v>
      </c>
      <c r="G47" t="s">
        <v>1781</v>
      </c>
      <c r="H47">
        <v>2</v>
      </c>
      <c r="I47">
        <v>8</v>
      </c>
      <c r="J47" t="s">
        <v>1771</v>
      </c>
      <c r="K47" s="3">
        <v>95</v>
      </c>
      <c r="L47">
        <f t="shared" si="3"/>
        <v>0</v>
      </c>
      <c r="M47" t="str">
        <f>INDEX(Sheet2!$B$2:$B$20,MATCH(Data!B47,Sheet2!$D$2:$D$20,0))</f>
        <v>Libya</v>
      </c>
    </row>
    <row r="48" spans="1:13" x14ac:dyDescent="0.2">
      <c r="A48">
        <v>6301</v>
      </c>
      <c r="B48" t="s">
        <v>1721</v>
      </c>
      <c r="C48" t="s">
        <v>489</v>
      </c>
      <c r="D48" s="2">
        <v>26241</v>
      </c>
      <c r="E48" s="5">
        <f t="shared" ca="1" si="4"/>
        <v>49</v>
      </c>
      <c r="F48" t="s">
        <v>1767</v>
      </c>
      <c r="G48" t="s">
        <v>1778</v>
      </c>
      <c r="H48">
        <v>2</v>
      </c>
      <c r="I48">
        <v>3</v>
      </c>
      <c r="J48" t="s">
        <v>1771</v>
      </c>
      <c r="K48" s="3">
        <v>168</v>
      </c>
      <c r="L48">
        <f t="shared" si="3"/>
        <v>0</v>
      </c>
      <c r="M48" t="str">
        <f>INDEX(Sheet2!$B$2:$B$20,MATCH(Data!B48,Sheet2!$D$2:$D$20,0))</f>
        <v>Libya</v>
      </c>
    </row>
    <row r="49" spans="1:13" x14ac:dyDescent="0.2">
      <c r="A49">
        <v>4721</v>
      </c>
      <c r="B49" t="s">
        <v>1716</v>
      </c>
      <c r="C49" t="s">
        <v>292</v>
      </c>
      <c r="D49" s="2">
        <v>31619</v>
      </c>
      <c r="E49" s="5">
        <f t="shared" ca="1" si="4"/>
        <v>34</v>
      </c>
      <c r="F49" t="s">
        <v>1767</v>
      </c>
      <c r="G49" t="s">
        <v>1769</v>
      </c>
      <c r="H49">
        <v>3</v>
      </c>
      <c r="I49">
        <v>3</v>
      </c>
      <c r="J49" t="s">
        <v>1771</v>
      </c>
      <c r="K49" s="3">
        <v>93</v>
      </c>
      <c r="L49">
        <f t="shared" si="3"/>
        <v>0</v>
      </c>
      <c r="M49" t="str">
        <f>INDEX(Sheet2!$B$2:$B$20,MATCH(Data!B49,Sheet2!$D$2:$D$20,0))</f>
        <v>Syria</v>
      </c>
    </row>
    <row r="50" spans="1:13" x14ac:dyDescent="0.2">
      <c r="A50">
        <v>5630</v>
      </c>
      <c r="B50" t="s">
        <v>1729</v>
      </c>
      <c r="C50" t="s">
        <v>1650</v>
      </c>
      <c r="D50" s="2">
        <v>20157</v>
      </c>
      <c r="E50" s="5">
        <f t="shared" ca="1" si="4"/>
        <v>65</v>
      </c>
      <c r="F50" t="s">
        <v>1767</v>
      </c>
      <c r="G50" t="s">
        <v>1769</v>
      </c>
      <c r="H50">
        <v>9</v>
      </c>
      <c r="I50">
        <v>1</v>
      </c>
      <c r="J50" t="s">
        <v>1774</v>
      </c>
      <c r="K50" s="3">
        <v>110</v>
      </c>
      <c r="L50">
        <f t="shared" si="3"/>
        <v>0</v>
      </c>
      <c r="M50" t="str">
        <f>INDEX(Sheet2!$B$2:$B$20,MATCH(Data!B50,Sheet2!$D$2:$D$20,0))</f>
        <v>Syria</v>
      </c>
    </row>
    <row r="51" spans="1:13" x14ac:dyDescent="0.2">
      <c r="A51">
        <v>5905</v>
      </c>
      <c r="B51" t="s">
        <v>1724</v>
      </c>
      <c r="C51" t="s">
        <v>815</v>
      </c>
      <c r="D51" s="2">
        <v>28720</v>
      </c>
      <c r="E51" s="5">
        <f t="shared" ca="1" si="4"/>
        <v>42</v>
      </c>
      <c r="F51" t="s">
        <v>1768</v>
      </c>
      <c r="G51" t="s">
        <v>1770</v>
      </c>
      <c r="H51">
        <v>7</v>
      </c>
      <c r="I51">
        <v>1</v>
      </c>
      <c r="J51" t="s">
        <v>1773</v>
      </c>
      <c r="K51" s="3">
        <v>129</v>
      </c>
      <c r="L51">
        <f t="shared" si="3"/>
        <v>0</v>
      </c>
      <c r="M51" t="str">
        <f>INDEX(Sheet2!$B$2:$B$20,MATCH(Data!B51,Sheet2!$D$2:$D$20,0))</f>
        <v>Libya</v>
      </c>
    </row>
    <row r="52" spans="1:13" x14ac:dyDescent="0.2">
      <c r="A52">
        <v>4679</v>
      </c>
      <c r="B52" t="s">
        <v>1722</v>
      </c>
      <c r="C52" t="s">
        <v>637</v>
      </c>
      <c r="D52" s="2">
        <v>28342</v>
      </c>
      <c r="E52" s="5">
        <f t="shared" ca="1" si="4"/>
        <v>43</v>
      </c>
      <c r="F52" t="s">
        <v>1768</v>
      </c>
      <c r="G52" t="s">
        <v>1781</v>
      </c>
      <c r="H52">
        <v>2</v>
      </c>
      <c r="I52">
        <v>2</v>
      </c>
      <c r="J52" t="s">
        <v>1771</v>
      </c>
      <c r="K52" s="3">
        <v>207</v>
      </c>
      <c r="L52">
        <f t="shared" si="3"/>
        <v>0</v>
      </c>
      <c r="M52" t="str">
        <f>INDEX(Sheet2!$B$2:$B$20,MATCH(Data!B52,Sheet2!$D$2:$D$20,0))</f>
        <v>Syria</v>
      </c>
    </row>
    <row r="53" spans="1:13" x14ac:dyDescent="0.2">
      <c r="A53">
        <v>5568</v>
      </c>
      <c r="B53" t="s">
        <v>1716</v>
      </c>
      <c r="C53" t="s">
        <v>930</v>
      </c>
      <c r="D53" s="2">
        <v>31535</v>
      </c>
      <c r="E53" s="5">
        <f t="shared" ca="1" si="4"/>
        <v>34</v>
      </c>
      <c r="F53" t="s">
        <v>1767</v>
      </c>
      <c r="G53" t="s">
        <v>1770</v>
      </c>
      <c r="H53">
        <v>2</v>
      </c>
      <c r="I53">
        <v>3</v>
      </c>
      <c r="J53" t="s">
        <v>1771</v>
      </c>
      <c r="K53" s="3">
        <v>0</v>
      </c>
      <c r="L53">
        <f t="shared" si="3"/>
        <v>2</v>
      </c>
      <c r="M53" t="str">
        <f>INDEX(Sheet2!$B$2:$B$20,MATCH(Data!B53,Sheet2!$D$2:$D$20,0))</f>
        <v>Syria</v>
      </c>
    </row>
    <row r="54" spans="1:13" x14ac:dyDescent="0.2">
      <c r="A54">
        <v>5570</v>
      </c>
      <c r="B54" t="s">
        <v>1721</v>
      </c>
      <c r="C54" t="s">
        <v>941</v>
      </c>
      <c r="D54" s="2">
        <v>28373</v>
      </c>
      <c r="E54" s="5">
        <f t="shared" ca="1" si="4"/>
        <v>43</v>
      </c>
      <c r="F54" t="s">
        <v>1767</v>
      </c>
      <c r="G54" t="s">
        <v>1769</v>
      </c>
      <c r="H54">
        <v>3</v>
      </c>
      <c r="I54">
        <v>1</v>
      </c>
      <c r="J54" t="s">
        <v>1773</v>
      </c>
      <c r="K54" s="3">
        <v>71</v>
      </c>
      <c r="L54">
        <f t="shared" si="3"/>
        <v>0</v>
      </c>
      <c r="M54" t="str">
        <f>INDEX(Sheet2!$B$2:$B$20,MATCH(Data!B54,Sheet2!$D$2:$D$20,0))</f>
        <v>Libya</v>
      </c>
    </row>
    <row r="55" spans="1:13" x14ac:dyDescent="0.2">
      <c r="A55">
        <v>4955</v>
      </c>
      <c r="B55" t="s">
        <v>1716</v>
      </c>
      <c r="C55" t="s">
        <v>110</v>
      </c>
      <c r="D55" s="2">
        <v>27274</v>
      </c>
      <c r="E55" s="5">
        <f t="shared" ca="1" si="4"/>
        <v>46</v>
      </c>
      <c r="F55" t="s">
        <v>1768</v>
      </c>
      <c r="G55" t="s">
        <v>1779</v>
      </c>
      <c r="H55">
        <v>4</v>
      </c>
      <c r="I55">
        <v>4</v>
      </c>
      <c r="J55" t="s">
        <v>1773</v>
      </c>
      <c r="K55" s="3">
        <v>0</v>
      </c>
      <c r="L55">
        <f t="shared" si="3"/>
        <v>4</v>
      </c>
      <c r="M55" t="str">
        <f>INDEX(Sheet2!$B$2:$B$20,MATCH(Data!B55,Sheet2!$D$2:$D$20,0))</f>
        <v>Syria</v>
      </c>
    </row>
    <row r="56" spans="1:13" x14ac:dyDescent="0.2">
      <c r="A56">
        <v>4807</v>
      </c>
      <c r="B56" t="s">
        <v>1721</v>
      </c>
      <c r="C56" t="s">
        <v>929</v>
      </c>
      <c r="D56" s="2">
        <v>33393</v>
      </c>
      <c r="E56" s="5">
        <f t="shared" ca="1" si="4"/>
        <v>29</v>
      </c>
      <c r="F56" t="s">
        <v>1768</v>
      </c>
      <c r="G56" t="s">
        <v>1778</v>
      </c>
      <c r="H56">
        <v>4</v>
      </c>
      <c r="I56">
        <v>6</v>
      </c>
      <c r="J56" t="s">
        <v>1771</v>
      </c>
      <c r="K56" s="3">
        <v>88</v>
      </c>
      <c r="L56">
        <f t="shared" si="3"/>
        <v>0</v>
      </c>
      <c r="M56" t="str">
        <f>INDEX(Sheet2!$B$2:$B$20,MATCH(Data!B56,Sheet2!$D$2:$D$20,0))</f>
        <v>Libya</v>
      </c>
    </row>
    <row r="57" spans="1:13" x14ac:dyDescent="0.2">
      <c r="A57">
        <v>6101</v>
      </c>
      <c r="B57" t="s">
        <v>1718</v>
      </c>
      <c r="C57" t="s">
        <v>771</v>
      </c>
      <c r="D57" s="2">
        <v>29359</v>
      </c>
      <c r="E57" s="5">
        <f t="shared" ca="1" si="4"/>
        <v>40</v>
      </c>
      <c r="F57" t="s">
        <v>1768</v>
      </c>
      <c r="G57" t="s">
        <v>1779</v>
      </c>
      <c r="H57">
        <v>4</v>
      </c>
      <c r="I57">
        <v>3</v>
      </c>
      <c r="J57" t="s">
        <v>1773</v>
      </c>
      <c r="K57" s="3">
        <v>220</v>
      </c>
      <c r="L57">
        <f t="shared" si="3"/>
        <v>0</v>
      </c>
      <c r="M57" t="str">
        <f>INDEX(Sheet2!$B$2:$B$20,MATCH(Data!B57,Sheet2!$D$2:$D$20,0))</f>
        <v>Yemen</v>
      </c>
    </row>
    <row r="58" spans="1:13" x14ac:dyDescent="0.2">
      <c r="A58">
        <v>5631</v>
      </c>
      <c r="B58" t="s">
        <v>1727</v>
      </c>
      <c r="C58" t="s">
        <v>1653</v>
      </c>
      <c r="D58" s="2">
        <v>21269</v>
      </c>
      <c r="E58" s="5">
        <f t="shared" ca="1" si="4"/>
        <v>62</v>
      </c>
      <c r="F58" t="s">
        <v>1767</v>
      </c>
      <c r="G58" t="s">
        <v>1770</v>
      </c>
      <c r="H58">
        <v>8</v>
      </c>
      <c r="I58">
        <v>1</v>
      </c>
      <c r="J58" t="s">
        <v>1773</v>
      </c>
      <c r="K58" s="3">
        <v>67</v>
      </c>
      <c r="L58">
        <f t="shared" si="3"/>
        <v>0</v>
      </c>
      <c r="M58" t="str">
        <f>INDEX(Sheet2!$B$2:$B$20,MATCH(Data!B58,Sheet2!$D$2:$D$20,0))</f>
        <v>Libya</v>
      </c>
    </row>
    <row r="59" spans="1:13" x14ac:dyDescent="0.2">
      <c r="A59">
        <v>5163</v>
      </c>
      <c r="B59" t="s">
        <v>1726</v>
      </c>
      <c r="C59" t="s">
        <v>730</v>
      </c>
      <c r="D59" s="2">
        <v>25779</v>
      </c>
      <c r="E59" s="5">
        <f t="shared" ca="1" si="4"/>
        <v>50</v>
      </c>
      <c r="F59" t="s">
        <v>1768</v>
      </c>
      <c r="G59" t="s">
        <v>1778</v>
      </c>
      <c r="H59">
        <v>2</v>
      </c>
      <c r="I59">
        <v>3</v>
      </c>
      <c r="J59" t="s">
        <v>1774</v>
      </c>
      <c r="K59" s="3">
        <v>0</v>
      </c>
      <c r="L59">
        <f t="shared" si="3"/>
        <v>5</v>
      </c>
      <c r="M59" t="str">
        <f>INDEX(Sheet2!$B$2:$B$20,MATCH(Data!B59,Sheet2!$D$2:$D$20,0))</f>
        <v>Libya</v>
      </c>
    </row>
    <row r="60" spans="1:13" x14ac:dyDescent="0.2">
      <c r="A60">
        <v>4886</v>
      </c>
      <c r="B60" t="s">
        <v>1716</v>
      </c>
      <c r="C60" t="s">
        <v>272</v>
      </c>
      <c r="D60" s="2">
        <v>17989</v>
      </c>
      <c r="E60" s="5">
        <f t="shared" ca="1" si="4"/>
        <v>71</v>
      </c>
      <c r="F60" t="s">
        <v>1767</v>
      </c>
      <c r="G60" t="s">
        <v>1781</v>
      </c>
      <c r="H60">
        <v>3</v>
      </c>
      <c r="I60">
        <v>2</v>
      </c>
      <c r="J60" t="s">
        <v>1773</v>
      </c>
      <c r="K60" s="3">
        <v>0</v>
      </c>
      <c r="L60">
        <f t="shared" si="3"/>
        <v>2</v>
      </c>
      <c r="M60" t="str">
        <f>INDEX(Sheet2!$B$2:$B$20,MATCH(Data!B60,Sheet2!$D$2:$D$20,0))</f>
        <v>Syria</v>
      </c>
    </row>
    <row r="61" spans="1:13" x14ac:dyDescent="0.2">
      <c r="A61">
        <v>6041</v>
      </c>
      <c r="B61" t="s">
        <v>1726</v>
      </c>
      <c r="C61" t="s">
        <v>1524</v>
      </c>
      <c r="D61" s="2">
        <v>19440</v>
      </c>
      <c r="E61" s="5">
        <f t="shared" ca="1" si="4"/>
        <v>67</v>
      </c>
      <c r="F61" t="s">
        <v>1767</v>
      </c>
      <c r="G61" t="s">
        <v>1769</v>
      </c>
      <c r="H61">
        <v>7</v>
      </c>
      <c r="I61">
        <v>1</v>
      </c>
      <c r="J61" t="s">
        <v>1771</v>
      </c>
      <c r="K61" s="3">
        <v>164</v>
      </c>
      <c r="L61">
        <f t="shared" si="3"/>
        <v>0</v>
      </c>
      <c r="M61" t="str">
        <f>INDEX(Sheet2!$B$2:$B$20,MATCH(Data!B61,Sheet2!$D$2:$D$20,0))</f>
        <v>Libya</v>
      </c>
    </row>
    <row r="62" spans="1:13" x14ac:dyDescent="0.2">
      <c r="A62">
        <v>6014</v>
      </c>
      <c r="B62" t="s">
        <v>1721</v>
      </c>
      <c r="C62" t="s">
        <v>1119</v>
      </c>
      <c r="D62" s="2">
        <v>20608</v>
      </c>
      <c r="E62" s="5">
        <f t="shared" ca="1" si="4"/>
        <v>64</v>
      </c>
      <c r="F62" t="s">
        <v>1767</v>
      </c>
      <c r="G62" t="s">
        <v>1769</v>
      </c>
      <c r="H62">
        <v>9</v>
      </c>
      <c r="I62">
        <v>1</v>
      </c>
      <c r="J62" t="s">
        <v>1774</v>
      </c>
      <c r="K62" s="3">
        <v>0</v>
      </c>
      <c r="L62">
        <f t="shared" si="3"/>
        <v>2</v>
      </c>
      <c r="M62" t="str">
        <f>INDEX(Sheet2!$B$2:$B$20,MATCH(Data!B62,Sheet2!$D$2:$D$20,0))</f>
        <v>Libya</v>
      </c>
    </row>
    <row r="63" spans="1:13" x14ac:dyDescent="0.2">
      <c r="A63">
        <v>5929</v>
      </c>
      <c r="B63" t="s">
        <v>1719</v>
      </c>
      <c r="C63" t="s">
        <v>1289</v>
      </c>
      <c r="D63" s="2">
        <v>27704</v>
      </c>
      <c r="E63" s="5">
        <f t="shared" ca="1" si="4"/>
        <v>45</v>
      </c>
      <c r="F63" t="s">
        <v>1768</v>
      </c>
      <c r="G63" t="s">
        <v>1769</v>
      </c>
      <c r="H63">
        <v>5</v>
      </c>
      <c r="I63">
        <v>5</v>
      </c>
      <c r="J63" t="s">
        <v>1773</v>
      </c>
      <c r="K63" s="3">
        <v>198</v>
      </c>
      <c r="L63">
        <f t="shared" si="3"/>
        <v>0</v>
      </c>
      <c r="M63" t="str">
        <f>INDEX(Sheet2!$B$2:$B$20,MATCH(Data!B63,Sheet2!$D$2:$D$20,0))</f>
        <v>Iraq</v>
      </c>
    </row>
    <row r="64" spans="1:13" x14ac:dyDescent="0.2">
      <c r="A64">
        <v>5016</v>
      </c>
      <c r="B64" t="s">
        <v>1721</v>
      </c>
      <c r="C64" t="s">
        <v>20</v>
      </c>
      <c r="D64" s="2">
        <v>31308</v>
      </c>
      <c r="E64" s="5">
        <f t="shared" ca="1" si="4"/>
        <v>35</v>
      </c>
      <c r="F64" t="s">
        <v>1767</v>
      </c>
      <c r="G64" t="s">
        <v>1780</v>
      </c>
      <c r="H64">
        <v>3</v>
      </c>
      <c r="I64">
        <v>7</v>
      </c>
      <c r="J64" t="s">
        <v>1774</v>
      </c>
      <c r="K64" s="3">
        <v>76</v>
      </c>
      <c r="L64">
        <f t="shared" si="3"/>
        <v>0</v>
      </c>
      <c r="M64" t="str">
        <f>INDEX(Sheet2!$B$2:$B$20,MATCH(Data!B64,Sheet2!$D$2:$D$20,0))</f>
        <v>Libya</v>
      </c>
    </row>
    <row r="65" spans="1:13" x14ac:dyDescent="0.2">
      <c r="A65">
        <v>5902</v>
      </c>
      <c r="B65" t="s">
        <v>1721</v>
      </c>
      <c r="C65" t="s">
        <v>765</v>
      </c>
      <c r="D65" s="2">
        <v>24564</v>
      </c>
      <c r="E65" s="5">
        <f t="shared" ca="1" si="4"/>
        <v>53</v>
      </c>
      <c r="F65" t="s">
        <v>1768</v>
      </c>
      <c r="G65" t="s">
        <v>1769</v>
      </c>
      <c r="H65">
        <v>2</v>
      </c>
      <c r="I65">
        <v>5</v>
      </c>
      <c r="J65" t="s">
        <v>1774</v>
      </c>
      <c r="K65" s="3">
        <v>0</v>
      </c>
      <c r="L65">
        <f t="shared" si="3"/>
        <v>5</v>
      </c>
      <c r="M65" t="str">
        <f>INDEX(Sheet2!$B$2:$B$20,MATCH(Data!B65,Sheet2!$D$2:$D$20,0))</f>
        <v>Libya</v>
      </c>
    </row>
    <row r="66" spans="1:13" x14ac:dyDescent="0.2">
      <c r="A66">
        <v>6257</v>
      </c>
      <c r="B66" t="s">
        <v>1723</v>
      </c>
      <c r="C66" t="s">
        <v>1460</v>
      </c>
      <c r="D66" s="2">
        <v>14948</v>
      </c>
      <c r="E66" s="5">
        <f t="shared" ca="1" si="4"/>
        <v>80</v>
      </c>
      <c r="F66" t="s">
        <v>1768</v>
      </c>
      <c r="G66" t="s">
        <v>1781</v>
      </c>
      <c r="H66">
        <v>1</v>
      </c>
      <c r="I66">
        <v>3</v>
      </c>
      <c r="J66" t="s">
        <v>1771</v>
      </c>
      <c r="K66" s="3">
        <v>0</v>
      </c>
      <c r="L66">
        <f t="shared" si="3"/>
        <v>4</v>
      </c>
      <c r="M66" t="str">
        <f>INDEX(Sheet2!$B$2:$B$20,MATCH(Data!B66,Sheet2!$D$2:$D$20,0))</f>
        <v>Iraq</v>
      </c>
    </row>
    <row r="67" spans="1:13" x14ac:dyDescent="0.2">
      <c r="A67">
        <v>5367</v>
      </c>
      <c r="B67" t="s">
        <v>1715</v>
      </c>
      <c r="C67" t="s">
        <v>1530</v>
      </c>
      <c r="D67" s="2">
        <v>16598</v>
      </c>
      <c r="E67" s="5">
        <f t="shared" ca="1" si="4"/>
        <v>75</v>
      </c>
      <c r="F67" t="s">
        <v>1768</v>
      </c>
      <c r="G67" t="s">
        <v>1781</v>
      </c>
      <c r="H67">
        <v>8</v>
      </c>
      <c r="I67">
        <v>1</v>
      </c>
      <c r="J67" t="s">
        <v>1771</v>
      </c>
      <c r="K67" s="3">
        <v>0</v>
      </c>
      <c r="L67">
        <f t="shared" si="3"/>
        <v>4</v>
      </c>
      <c r="M67" t="str">
        <f>INDEX(Sheet2!$B$2:$B$20,MATCH(Data!B67,Sheet2!$D$2:$D$20,0))</f>
        <v>Iraq</v>
      </c>
    </row>
    <row r="68" spans="1:13" x14ac:dyDescent="0.2">
      <c r="A68">
        <v>5667</v>
      </c>
      <c r="B68" t="s">
        <v>1715</v>
      </c>
      <c r="C68" t="s">
        <v>540</v>
      </c>
      <c r="D68" s="2">
        <v>32732</v>
      </c>
      <c r="E68" s="5">
        <f t="shared" ca="1" si="4"/>
        <v>31</v>
      </c>
      <c r="F68" t="s">
        <v>1767</v>
      </c>
      <c r="G68" t="s">
        <v>1769</v>
      </c>
      <c r="H68">
        <v>6</v>
      </c>
      <c r="I68">
        <v>2</v>
      </c>
      <c r="J68" t="s">
        <v>1771</v>
      </c>
      <c r="K68" s="3">
        <v>87</v>
      </c>
      <c r="L68">
        <f t="shared" si="3"/>
        <v>0</v>
      </c>
      <c r="M68" t="str">
        <f>INDEX(Sheet2!$B$2:$B$20,MATCH(Data!B68,Sheet2!$D$2:$D$20,0))</f>
        <v>Iraq</v>
      </c>
    </row>
    <row r="69" spans="1:13" x14ac:dyDescent="0.2">
      <c r="A69">
        <v>6250</v>
      </c>
      <c r="B69" t="s">
        <v>1728</v>
      </c>
      <c r="C69" t="s">
        <v>1313</v>
      </c>
      <c r="D69" s="2">
        <v>26607</v>
      </c>
      <c r="E69" s="5">
        <f t="shared" ca="1" si="4"/>
        <v>48</v>
      </c>
      <c r="F69" t="s">
        <v>1767</v>
      </c>
      <c r="G69" t="s">
        <v>1769</v>
      </c>
      <c r="H69">
        <v>3</v>
      </c>
      <c r="I69">
        <v>7</v>
      </c>
      <c r="J69" t="s">
        <v>1774</v>
      </c>
      <c r="K69" s="3">
        <v>119</v>
      </c>
      <c r="L69">
        <f t="shared" si="3"/>
        <v>0</v>
      </c>
      <c r="M69" t="str">
        <f>INDEX(Sheet2!$B$2:$B$20,MATCH(Data!B69,Sheet2!$D$2:$D$20,0))</f>
        <v>Yemen</v>
      </c>
    </row>
    <row r="70" spans="1:13" x14ac:dyDescent="0.2">
      <c r="A70">
        <v>5126</v>
      </c>
      <c r="B70" t="s">
        <v>1713</v>
      </c>
      <c r="C70" t="s">
        <v>115</v>
      </c>
      <c r="D70" s="2">
        <v>16829</v>
      </c>
      <c r="E70" s="5">
        <f t="shared" ca="1" si="4"/>
        <v>74</v>
      </c>
      <c r="F70" t="s">
        <v>1768</v>
      </c>
      <c r="G70" t="s">
        <v>1779</v>
      </c>
      <c r="H70">
        <v>4</v>
      </c>
      <c r="I70">
        <v>2</v>
      </c>
      <c r="J70" t="s">
        <v>1773</v>
      </c>
      <c r="K70" s="3">
        <v>222</v>
      </c>
      <c r="L70">
        <f t="shared" si="3"/>
        <v>0</v>
      </c>
      <c r="M70" t="str">
        <f>INDEX(Sheet2!$B$2:$B$20,MATCH(Data!B70,Sheet2!$D$2:$D$20,0))</f>
        <v>Iraq</v>
      </c>
    </row>
    <row r="71" spans="1:13" x14ac:dyDescent="0.2">
      <c r="A71">
        <v>5820</v>
      </c>
      <c r="B71" t="s">
        <v>1715</v>
      </c>
      <c r="C71" t="s">
        <v>1010</v>
      </c>
      <c r="D71" s="2">
        <v>22019</v>
      </c>
      <c r="E71" s="5">
        <f t="shared" ca="1" si="4"/>
        <v>60</v>
      </c>
      <c r="F71" t="s">
        <v>1768</v>
      </c>
      <c r="G71" t="s">
        <v>1769</v>
      </c>
      <c r="H71">
        <v>5</v>
      </c>
      <c r="I71">
        <v>3</v>
      </c>
      <c r="J71" t="s">
        <v>1771</v>
      </c>
      <c r="K71" s="3">
        <v>55</v>
      </c>
      <c r="L71">
        <f t="shared" si="3"/>
        <v>0</v>
      </c>
      <c r="M71" t="str">
        <f>INDEX(Sheet2!$B$2:$B$20,MATCH(Data!B71,Sheet2!$D$2:$D$20,0))</f>
        <v>Iraq</v>
      </c>
    </row>
    <row r="72" spans="1:13" x14ac:dyDescent="0.2">
      <c r="A72">
        <v>4786</v>
      </c>
      <c r="B72" t="s">
        <v>1724</v>
      </c>
      <c r="C72" t="s">
        <v>450</v>
      </c>
      <c r="D72" s="2">
        <v>16528</v>
      </c>
      <c r="E72" s="5">
        <f t="shared" ca="1" si="4"/>
        <v>75</v>
      </c>
      <c r="F72" t="s">
        <v>1767</v>
      </c>
      <c r="G72" t="s">
        <v>1781</v>
      </c>
      <c r="H72">
        <v>3</v>
      </c>
      <c r="I72">
        <v>3</v>
      </c>
      <c r="J72" t="s">
        <v>1774</v>
      </c>
      <c r="K72" s="3">
        <v>0</v>
      </c>
      <c r="L72">
        <f t="shared" si="3"/>
        <v>2</v>
      </c>
      <c r="M72" t="str">
        <f>INDEX(Sheet2!$B$2:$B$20,MATCH(Data!B72,Sheet2!$D$2:$D$20,0))</f>
        <v>Libya</v>
      </c>
    </row>
    <row r="73" spans="1:13" x14ac:dyDescent="0.2">
      <c r="A73">
        <v>5320</v>
      </c>
      <c r="B73" t="s">
        <v>1726</v>
      </c>
      <c r="C73" t="s">
        <v>974</v>
      </c>
      <c r="D73" s="2">
        <v>20739</v>
      </c>
      <c r="E73" s="5">
        <f t="shared" ca="1" si="4"/>
        <v>64</v>
      </c>
      <c r="F73" t="s">
        <v>1767</v>
      </c>
      <c r="G73" t="s">
        <v>1781</v>
      </c>
      <c r="H73">
        <v>3</v>
      </c>
      <c r="I73">
        <v>1</v>
      </c>
      <c r="J73" t="s">
        <v>1771</v>
      </c>
      <c r="K73" s="3">
        <v>161</v>
      </c>
      <c r="L73">
        <f t="shared" si="3"/>
        <v>0</v>
      </c>
      <c r="M73" t="str">
        <f>INDEX(Sheet2!$B$2:$B$20,MATCH(Data!B73,Sheet2!$D$2:$D$20,0))</f>
        <v>Libya</v>
      </c>
    </row>
    <row r="74" spans="1:13" x14ac:dyDescent="0.2">
      <c r="A74">
        <v>5235</v>
      </c>
      <c r="B74" t="s">
        <v>1730</v>
      </c>
      <c r="C74" t="s">
        <v>1667</v>
      </c>
      <c r="D74" s="2">
        <v>25236</v>
      </c>
      <c r="E74" s="5">
        <f t="shared" ca="1" si="4"/>
        <v>51</v>
      </c>
      <c r="F74" t="s">
        <v>1767</v>
      </c>
      <c r="G74" t="s">
        <v>1778</v>
      </c>
      <c r="H74">
        <v>3</v>
      </c>
      <c r="I74">
        <v>4</v>
      </c>
      <c r="J74" t="s">
        <v>1772</v>
      </c>
      <c r="K74" s="3">
        <v>152</v>
      </c>
      <c r="L74">
        <f t="shared" si="3"/>
        <v>0</v>
      </c>
      <c r="M74" t="str">
        <f>INDEX(Sheet2!$B$2:$B$20,MATCH(Data!B74,Sheet2!$D$2:$D$20,0))</f>
        <v>Yemen</v>
      </c>
    </row>
    <row r="75" spans="1:13" x14ac:dyDescent="0.2">
      <c r="A75">
        <v>5605</v>
      </c>
      <c r="B75" t="s">
        <v>1713</v>
      </c>
      <c r="C75" t="s">
        <v>1374</v>
      </c>
      <c r="D75" s="2">
        <v>27047</v>
      </c>
      <c r="E75" s="5">
        <f t="shared" ca="1" si="4"/>
        <v>46</v>
      </c>
      <c r="F75" t="s">
        <v>1768</v>
      </c>
      <c r="G75" t="s">
        <v>1781</v>
      </c>
      <c r="H75">
        <v>2</v>
      </c>
      <c r="I75">
        <v>2</v>
      </c>
      <c r="J75" t="s">
        <v>1771</v>
      </c>
      <c r="K75" s="3">
        <v>108</v>
      </c>
      <c r="L75">
        <f t="shared" si="3"/>
        <v>0</v>
      </c>
      <c r="M75" t="str">
        <f>INDEX(Sheet2!$B$2:$B$20,MATCH(Data!B75,Sheet2!$D$2:$D$20,0))</f>
        <v>Iraq</v>
      </c>
    </row>
    <row r="76" spans="1:13" x14ac:dyDescent="0.2">
      <c r="A76">
        <v>6249</v>
      </c>
      <c r="B76" t="s">
        <v>1729</v>
      </c>
      <c r="C76" t="s">
        <v>1312</v>
      </c>
      <c r="D76" s="2">
        <v>29057</v>
      </c>
      <c r="E76" s="5">
        <f t="shared" ca="1" si="4"/>
        <v>41</v>
      </c>
      <c r="F76" t="s">
        <v>1768</v>
      </c>
      <c r="G76" t="s">
        <v>1778</v>
      </c>
      <c r="H76">
        <v>5</v>
      </c>
      <c r="I76">
        <v>2</v>
      </c>
      <c r="J76" t="s">
        <v>1773</v>
      </c>
      <c r="K76" s="3">
        <v>0</v>
      </c>
      <c r="L76">
        <f t="shared" si="3"/>
        <v>4</v>
      </c>
      <c r="M76" t="str">
        <f>INDEX(Sheet2!$B$2:$B$20,MATCH(Data!B76,Sheet2!$D$2:$D$20,0))</f>
        <v>Syria</v>
      </c>
    </row>
    <row r="77" spans="1:13" x14ac:dyDescent="0.2">
      <c r="A77">
        <v>6086</v>
      </c>
      <c r="B77" t="s">
        <v>1723</v>
      </c>
      <c r="C77" t="s">
        <v>564</v>
      </c>
      <c r="D77" s="2">
        <v>14706</v>
      </c>
      <c r="E77" s="5">
        <f t="shared" ca="1" si="4"/>
        <v>80</v>
      </c>
      <c r="F77" t="s">
        <v>1767</v>
      </c>
      <c r="G77" t="s">
        <v>1770</v>
      </c>
      <c r="H77">
        <v>2</v>
      </c>
      <c r="I77">
        <v>2</v>
      </c>
      <c r="J77" t="s">
        <v>1773</v>
      </c>
      <c r="K77" s="3">
        <v>0</v>
      </c>
      <c r="L77">
        <f t="shared" si="3"/>
        <v>2</v>
      </c>
      <c r="M77" t="str">
        <f>INDEX(Sheet2!$B$2:$B$20,MATCH(Data!B77,Sheet2!$D$2:$D$20,0))</f>
        <v>Iraq</v>
      </c>
    </row>
    <row r="78" spans="1:13" x14ac:dyDescent="0.2">
      <c r="A78">
        <v>5536</v>
      </c>
      <c r="B78" t="s">
        <v>1715</v>
      </c>
      <c r="C78" t="s">
        <v>448</v>
      </c>
      <c r="D78" s="2">
        <v>23366</v>
      </c>
      <c r="E78" s="5">
        <f t="shared" ca="1" si="4"/>
        <v>57</v>
      </c>
      <c r="F78" t="s">
        <v>1767</v>
      </c>
      <c r="G78" t="s">
        <v>1770</v>
      </c>
      <c r="H78">
        <v>5</v>
      </c>
      <c r="I78">
        <v>2</v>
      </c>
      <c r="J78" t="s">
        <v>1773</v>
      </c>
      <c r="K78" s="3">
        <v>94</v>
      </c>
      <c r="L78">
        <f t="shared" ref="L78:L141" si="5">IF(AND(J78="خيمة",K78=0,F78="الأم"),5,IF(AND(F78="الأم",K78=0),4,IF(AND(F78="الأم",J78="خيمة"),3,IF(K78=0,2,0))))</f>
        <v>0</v>
      </c>
      <c r="M78" t="str">
        <f>INDEX(Sheet2!$B$2:$B$20,MATCH(Data!B78,Sheet2!$D$2:$D$20,0))</f>
        <v>Iraq</v>
      </c>
    </row>
    <row r="79" spans="1:13" x14ac:dyDescent="0.2">
      <c r="A79">
        <v>5678</v>
      </c>
      <c r="B79" t="s">
        <v>1726</v>
      </c>
      <c r="C79" t="s">
        <v>700</v>
      </c>
      <c r="D79" s="2">
        <v>31015</v>
      </c>
      <c r="E79" s="5">
        <f t="shared" ca="1" si="4"/>
        <v>36</v>
      </c>
      <c r="F79" t="s">
        <v>1767</v>
      </c>
      <c r="G79" t="s">
        <v>1778</v>
      </c>
      <c r="H79">
        <v>4</v>
      </c>
      <c r="I79">
        <v>2</v>
      </c>
      <c r="J79" t="s">
        <v>1771</v>
      </c>
      <c r="K79" s="3">
        <v>78</v>
      </c>
      <c r="L79">
        <f t="shared" si="5"/>
        <v>0</v>
      </c>
      <c r="M79" t="str">
        <f>INDEX(Sheet2!$B$2:$B$20,MATCH(Data!B79,Sheet2!$D$2:$D$20,0))</f>
        <v>Libya</v>
      </c>
    </row>
    <row r="80" spans="1:13" x14ac:dyDescent="0.2">
      <c r="A80">
        <v>5199</v>
      </c>
      <c r="B80" t="s">
        <v>1728</v>
      </c>
      <c r="C80" t="s">
        <v>1193</v>
      </c>
      <c r="D80" s="2">
        <v>15306</v>
      </c>
      <c r="E80" s="5">
        <f t="shared" ca="1" si="4"/>
        <v>79</v>
      </c>
      <c r="F80" t="s">
        <v>1768</v>
      </c>
      <c r="G80" t="s">
        <v>1781</v>
      </c>
      <c r="H80">
        <v>2</v>
      </c>
      <c r="I80">
        <v>8</v>
      </c>
      <c r="J80" t="s">
        <v>1771</v>
      </c>
      <c r="K80" s="3">
        <v>136</v>
      </c>
      <c r="L80">
        <f t="shared" si="5"/>
        <v>0</v>
      </c>
      <c r="M80" t="str">
        <f>INDEX(Sheet2!$B$2:$B$20,MATCH(Data!B80,Sheet2!$D$2:$D$20,0))</f>
        <v>Yemen</v>
      </c>
    </row>
    <row r="81" spans="1:13" x14ac:dyDescent="0.2">
      <c r="A81">
        <v>5590</v>
      </c>
      <c r="B81" t="s">
        <v>1713</v>
      </c>
      <c r="C81" t="s">
        <v>1205</v>
      </c>
      <c r="D81" s="2">
        <v>23470</v>
      </c>
      <c r="E81" s="5">
        <f t="shared" ca="1" si="4"/>
        <v>56</v>
      </c>
      <c r="F81" t="s">
        <v>1767</v>
      </c>
      <c r="G81" t="s">
        <v>1769</v>
      </c>
      <c r="H81">
        <v>2</v>
      </c>
      <c r="I81">
        <v>3</v>
      </c>
      <c r="J81" t="s">
        <v>1773</v>
      </c>
      <c r="K81" s="3">
        <v>88</v>
      </c>
      <c r="L81">
        <f t="shared" si="5"/>
        <v>0</v>
      </c>
      <c r="M81" t="str">
        <f>INDEX(Sheet2!$B$2:$B$20,MATCH(Data!B81,Sheet2!$D$2:$D$20,0))</f>
        <v>Iraq</v>
      </c>
    </row>
    <row r="82" spans="1:13" x14ac:dyDescent="0.2">
      <c r="A82">
        <v>5035</v>
      </c>
      <c r="B82" t="s">
        <v>1724</v>
      </c>
      <c r="C82" t="s">
        <v>1037</v>
      </c>
      <c r="D82" s="2">
        <v>17373</v>
      </c>
      <c r="E82" s="5">
        <f t="shared" ref="E82:E145" ca="1" si="6">(YEAR(NOW())-YEAR(D82))</f>
        <v>73</v>
      </c>
      <c r="F82" t="s">
        <v>1767</v>
      </c>
      <c r="G82" t="s">
        <v>1769</v>
      </c>
      <c r="H82">
        <v>7</v>
      </c>
      <c r="I82">
        <v>3</v>
      </c>
      <c r="J82" t="s">
        <v>1771</v>
      </c>
      <c r="K82" s="3">
        <v>0</v>
      </c>
      <c r="L82">
        <f t="shared" si="5"/>
        <v>2</v>
      </c>
      <c r="M82" t="str">
        <f>INDEX(Sheet2!$B$2:$B$20,MATCH(Data!B82,Sheet2!$D$2:$D$20,0))</f>
        <v>Libya</v>
      </c>
    </row>
    <row r="83" spans="1:13" x14ac:dyDescent="0.2">
      <c r="A83">
        <v>5374</v>
      </c>
      <c r="B83" t="s">
        <v>1721</v>
      </c>
      <c r="C83" t="s">
        <v>1644</v>
      </c>
      <c r="D83" s="2">
        <v>24140</v>
      </c>
      <c r="E83" s="5">
        <f t="shared" ca="1" si="6"/>
        <v>54</v>
      </c>
      <c r="F83" t="s">
        <v>1767</v>
      </c>
      <c r="G83" t="s">
        <v>1769</v>
      </c>
      <c r="H83">
        <v>5</v>
      </c>
      <c r="I83">
        <v>1</v>
      </c>
      <c r="J83" t="s">
        <v>1771</v>
      </c>
      <c r="K83" s="3">
        <v>0</v>
      </c>
      <c r="L83">
        <f t="shared" si="5"/>
        <v>2</v>
      </c>
      <c r="M83" t="str">
        <f>INDEX(Sheet2!$B$2:$B$20,MATCH(Data!B83,Sheet2!$D$2:$D$20,0))</f>
        <v>Libya</v>
      </c>
    </row>
    <row r="84" spans="1:13" x14ac:dyDescent="0.2">
      <c r="A84">
        <v>5108</v>
      </c>
      <c r="B84" t="s">
        <v>1724</v>
      </c>
      <c r="C84" t="s">
        <v>1680</v>
      </c>
      <c r="D84" s="2">
        <v>18642</v>
      </c>
      <c r="E84" s="5">
        <f t="shared" ca="1" si="6"/>
        <v>69</v>
      </c>
      <c r="F84" t="s">
        <v>1767</v>
      </c>
      <c r="G84" t="s">
        <v>1769</v>
      </c>
      <c r="H84">
        <v>3</v>
      </c>
      <c r="I84">
        <v>1</v>
      </c>
      <c r="J84" t="s">
        <v>1773</v>
      </c>
      <c r="K84" s="3">
        <v>104</v>
      </c>
      <c r="L84">
        <f t="shared" si="5"/>
        <v>0</v>
      </c>
      <c r="M84" t="str">
        <f>INDEX(Sheet2!$B$2:$B$20,MATCH(Data!B84,Sheet2!$D$2:$D$20,0))</f>
        <v>Libya</v>
      </c>
    </row>
    <row r="85" spans="1:13" x14ac:dyDescent="0.2">
      <c r="A85">
        <v>5202</v>
      </c>
      <c r="B85" t="s">
        <v>1726</v>
      </c>
      <c r="C85" t="s">
        <v>1259</v>
      </c>
      <c r="D85" s="2">
        <v>31216</v>
      </c>
      <c r="E85" s="5">
        <f t="shared" ca="1" si="6"/>
        <v>35</v>
      </c>
      <c r="F85" t="s">
        <v>1767</v>
      </c>
      <c r="G85" t="s">
        <v>1778</v>
      </c>
      <c r="H85">
        <v>6</v>
      </c>
      <c r="I85">
        <v>2</v>
      </c>
      <c r="J85" t="s">
        <v>1773</v>
      </c>
      <c r="K85" s="3">
        <v>0</v>
      </c>
      <c r="L85">
        <f t="shared" si="5"/>
        <v>2</v>
      </c>
      <c r="M85" t="str">
        <f>INDEX(Sheet2!$B$2:$B$20,MATCH(Data!B85,Sheet2!$D$2:$D$20,0))</f>
        <v>Libya</v>
      </c>
    </row>
    <row r="86" spans="1:13" x14ac:dyDescent="0.2">
      <c r="A86">
        <v>5593</v>
      </c>
      <c r="B86" t="s">
        <v>1717</v>
      </c>
      <c r="C86" t="s">
        <v>1238</v>
      </c>
      <c r="D86" s="2">
        <v>21254</v>
      </c>
      <c r="E86" s="5">
        <f t="shared" ca="1" si="6"/>
        <v>62</v>
      </c>
      <c r="F86" t="s">
        <v>1768</v>
      </c>
      <c r="G86" t="s">
        <v>1769</v>
      </c>
      <c r="H86">
        <v>3</v>
      </c>
      <c r="I86">
        <v>1</v>
      </c>
      <c r="J86" t="s">
        <v>1773</v>
      </c>
      <c r="K86" s="3">
        <v>120</v>
      </c>
      <c r="L86">
        <f t="shared" si="5"/>
        <v>0</v>
      </c>
      <c r="M86" t="str">
        <f>INDEX(Sheet2!$B$2:$B$20,MATCH(Data!B86,Sheet2!$D$2:$D$20,0))</f>
        <v>Yemen</v>
      </c>
    </row>
    <row r="87" spans="1:13" x14ac:dyDescent="0.2">
      <c r="A87">
        <v>4915</v>
      </c>
      <c r="B87" t="s">
        <v>1718</v>
      </c>
      <c r="C87" t="s">
        <v>731</v>
      </c>
      <c r="D87" s="2">
        <v>27997</v>
      </c>
      <c r="E87" s="5">
        <f t="shared" ca="1" si="6"/>
        <v>44</v>
      </c>
      <c r="F87" t="s">
        <v>1767</v>
      </c>
      <c r="G87" t="s">
        <v>1778</v>
      </c>
      <c r="H87">
        <v>2</v>
      </c>
      <c r="I87">
        <v>5</v>
      </c>
      <c r="J87" t="s">
        <v>1771</v>
      </c>
      <c r="K87" s="3">
        <v>0</v>
      </c>
      <c r="L87">
        <f t="shared" si="5"/>
        <v>2</v>
      </c>
      <c r="M87" t="str">
        <f>INDEX(Sheet2!$B$2:$B$20,MATCH(Data!B87,Sheet2!$D$2:$D$20,0))</f>
        <v>Yemen</v>
      </c>
    </row>
    <row r="88" spans="1:13" x14ac:dyDescent="0.2">
      <c r="A88">
        <v>5530</v>
      </c>
      <c r="B88" t="s">
        <v>1728</v>
      </c>
      <c r="C88" t="s">
        <v>341</v>
      </c>
      <c r="D88" s="2">
        <v>30436</v>
      </c>
      <c r="E88" s="5">
        <f t="shared" ca="1" si="6"/>
        <v>37</v>
      </c>
      <c r="F88" t="s">
        <v>1767</v>
      </c>
      <c r="G88" t="s">
        <v>1778</v>
      </c>
      <c r="H88">
        <v>1</v>
      </c>
      <c r="I88">
        <v>3</v>
      </c>
      <c r="J88" t="s">
        <v>1773</v>
      </c>
      <c r="K88" s="3">
        <v>0</v>
      </c>
      <c r="L88">
        <f t="shared" si="5"/>
        <v>2</v>
      </c>
      <c r="M88" t="str">
        <f>INDEX(Sheet2!$B$2:$B$20,MATCH(Data!B88,Sheet2!$D$2:$D$20,0))</f>
        <v>Yemen</v>
      </c>
    </row>
    <row r="89" spans="1:13" x14ac:dyDescent="0.2">
      <c r="A89">
        <v>6207</v>
      </c>
      <c r="B89" t="s">
        <v>1726</v>
      </c>
      <c r="C89" t="s">
        <v>702</v>
      </c>
      <c r="D89" s="2">
        <v>31913</v>
      </c>
      <c r="E89" s="5">
        <f t="shared" ca="1" si="6"/>
        <v>33</v>
      </c>
      <c r="F89" t="s">
        <v>1767</v>
      </c>
      <c r="G89" t="s">
        <v>1780</v>
      </c>
      <c r="H89">
        <v>6</v>
      </c>
      <c r="I89">
        <v>4</v>
      </c>
      <c r="J89" t="s">
        <v>1771</v>
      </c>
      <c r="K89" s="3">
        <v>195</v>
      </c>
      <c r="L89">
        <f t="shared" si="5"/>
        <v>0</v>
      </c>
      <c r="M89" t="str">
        <f>INDEX(Sheet2!$B$2:$B$20,MATCH(Data!B89,Sheet2!$D$2:$D$20,0))</f>
        <v>Libya</v>
      </c>
    </row>
    <row r="90" spans="1:13" x14ac:dyDescent="0.2">
      <c r="A90">
        <v>5481</v>
      </c>
      <c r="B90" t="s">
        <v>1716</v>
      </c>
      <c r="C90" t="s">
        <v>1472</v>
      </c>
      <c r="D90" s="2">
        <v>28421</v>
      </c>
      <c r="E90" s="5">
        <f t="shared" ca="1" si="6"/>
        <v>43</v>
      </c>
      <c r="F90" t="s">
        <v>1767</v>
      </c>
      <c r="G90" t="s">
        <v>1778</v>
      </c>
      <c r="H90">
        <v>4</v>
      </c>
      <c r="I90">
        <v>5</v>
      </c>
      <c r="J90" t="s">
        <v>1773</v>
      </c>
      <c r="K90" s="3">
        <v>210</v>
      </c>
      <c r="L90">
        <f t="shared" si="5"/>
        <v>0</v>
      </c>
      <c r="M90" t="str">
        <f>INDEX(Sheet2!$B$2:$B$20,MATCH(Data!B90,Sheet2!$D$2:$D$20,0))</f>
        <v>Syria</v>
      </c>
    </row>
    <row r="91" spans="1:13" x14ac:dyDescent="0.2">
      <c r="A91">
        <v>6064</v>
      </c>
      <c r="B91" t="s">
        <v>1713</v>
      </c>
      <c r="C91" t="s">
        <v>171</v>
      </c>
      <c r="D91" s="2">
        <v>27122</v>
      </c>
      <c r="E91" s="5">
        <f t="shared" ca="1" si="6"/>
        <v>46</v>
      </c>
      <c r="F91" t="s">
        <v>1768</v>
      </c>
      <c r="G91" t="s">
        <v>1778</v>
      </c>
      <c r="H91">
        <v>4</v>
      </c>
      <c r="I91">
        <v>5</v>
      </c>
      <c r="J91" t="s">
        <v>1773</v>
      </c>
      <c r="K91" s="3">
        <v>0</v>
      </c>
      <c r="L91">
        <f t="shared" si="5"/>
        <v>4</v>
      </c>
      <c r="M91" t="str">
        <f>INDEX(Sheet2!$B$2:$B$20,MATCH(Data!B91,Sheet2!$D$2:$D$20,0))</f>
        <v>Iraq</v>
      </c>
    </row>
    <row r="92" spans="1:13" x14ac:dyDescent="0.2">
      <c r="A92">
        <v>5554</v>
      </c>
      <c r="B92" t="s">
        <v>1721</v>
      </c>
      <c r="C92" t="s">
        <v>726</v>
      </c>
      <c r="D92" s="2">
        <v>32829</v>
      </c>
      <c r="E92" s="5">
        <f t="shared" ca="1" si="6"/>
        <v>31</v>
      </c>
      <c r="F92" t="s">
        <v>1767</v>
      </c>
      <c r="G92" t="s">
        <v>1778</v>
      </c>
      <c r="H92">
        <v>2</v>
      </c>
      <c r="I92">
        <v>3</v>
      </c>
      <c r="J92" t="s">
        <v>1771</v>
      </c>
      <c r="K92" s="3">
        <v>0</v>
      </c>
      <c r="L92">
        <f t="shared" si="5"/>
        <v>2</v>
      </c>
      <c r="M92" t="str">
        <f>INDEX(Sheet2!$B$2:$B$20,MATCH(Data!B92,Sheet2!$D$2:$D$20,0))</f>
        <v>Libya</v>
      </c>
    </row>
    <row r="93" spans="1:13" x14ac:dyDescent="0.2">
      <c r="A93">
        <v>5327</v>
      </c>
      <c r="B93" t="s">
        <v>1731</v>
      </c>
      <c r="C93" t="s">
        <v>1023</v>
      </c>
      <c r="D93" s="2">
        <v>26600</v>
      </c>
      <c r="E93" s="5">
        <f t="shared" ca="1" si="6"/>
        <v>48</v>
      </c>
      <c r="F93" t="s">
        <v>1768</v>
      </c>
      <c r="G93" t="s">
        <v>1770</v>
      </c>
      <c r="H93">
        <v>8</v>
      </c>
      <c r="I93">
        <v>1</v>
      </c>
      <c r="J93" t="s">
        <v>1773</v>
      </c>
      <c r="K93" s="3">
        <v>0</v>
      </c>
      <c r="L93">
        <f t="shared" si="5"/>
        <v>4</v>
      </c>
      <c r="M93" t="str">
        <f>INDEX(Sheet2!$B$2:$B$20,MATCH(Data!B93,Sheet2!$D$2:$D$20,0))</f>
        <v>Syria</v>
      </c>
    </row>
    <row r="94" spans="1:13" x14ac:dyDescent="0.2">
      <c r="A94">
        <v>5720</v>
      </c>
      <c r="B94" t="s">
        <v>1713</v>
      </c>
      <c r="C94" t="s">
        <v>1237</v>
      </c>
      <c r="D94" s="2">
        <v>32782</v>
      </c>
      <c r="E94" s="5">
        <f t="shared" ca="1" si="6"/>
        <v>31</v>
      </c>
      <c r="F94" t="s">
        <v>1767</v>
      </c>
      <c r="G94" t="s">
        <v>1778</v>
      </c>
      <c r="H94">
        <v>2</v>
      </c>
      <c r="I94">
        <v>4</v>
      </c>
      <c r="J94" t="s">
        <v>1773</v>
      </c>
      <c r="K94" s="3">
        <v>124</v>
      </c>
      <c r="L94">
        <f t="shared" si="5"/>
        <v>0</v>
      </c>
      <c r="M94" t="str">
        <f>INDEX(Sheet2!$B$2:$B$20,MATCH(Data!B94,Sheet2!$D$2:$D$20,0))</f>
        <v>Iraq</v>
      </c>
    </row>
    <row r="95" spans="1:13" x14ac:dyDescent="0.2">
      <c r="A95">
        <v>5970</v>
      </c>
      <c r="B95" t="s">
        <v>1724</v>
      </c>
      <c r="C95" t="s">
        <v>392</v>
      </c>
      <c r="D95" s="2">
        <v>16022</v>
      </c>
      <c r="E95" s="5">
        <f t="shared" ca="1" si="6"/>
        <v>77</v>
      </c>
      <c r="F95" t="s">
        <v>1768</v>
      </c>
      <c r="G95" t="s">
        <v>1769</v>
      </c>
      <c r="H95">
        <v>3</v>
      </c>
      <c r="I95">
        <v>1</v>
      </c>
      <c r="J95" t="s">
        <v>1774</v>
      </c>
      <c r="K95" s="3">
        <v>180</v>
      </c>
      <c r="L95">
        <f t="shared" si="5"/>
        <v>3</v>
      </c>
      <c r="M95" t="str">
        <f>INDEX(Sheet2!$B$2:$B$20,MATCH(Data!B95,Sheet2!$D$2:$D$20,0))</f>
        <v>Libya</v>
      </c>
    </row>
    <row r="96" spans="1:13" x14ac:dyDescent="0.2">
      <c r="A96">
        <v>5520</v>
      </c>
      <c r="B96" t="s">
        <v>1730</v>
      </c>
      <c r="C96" t="s">
        <v>163</v>
      </c>
      <c r="D96" s="2">
        <v>20613</v>
      </c>
      <c r="E96" s="5">
        <f t="shared" ca="1" si="6"/>
        <v>64</v>
      </c>
      <c r="F96" t="s">
        <v>1768</v>
      </c>
      <c r="G96" t="s">
        <v>1778</v>
      </c>
      <c r="H96">
        <v>5</v>
      </c>
      <c r="I96">
        <v>1</v>
      </c>
      <c r="J96" t="s">
        <v>1773</v>
      </c>
      <c r="K96" s="3">
        <v>123</v>
      </c>
      <c r="L96">
        <f t="shared" si="5"/>
        <v>0</v>
      </c>
      <c r="M96" t="str">
        <f>INDEX(Sheet2!$B$2:$B$20,MATCH(Data!B96,Sheet2!$D$2:$D$20,0))</f>
        <v>Yemen</v>
      </c>
    </row>
    <row r="97" spans="1:13" x14ac:dyDescent="0.2">
      <c r="A97">
        <v>5778</v>
      </c>
      <c r="B97" t="s">
        <v>1727</v>
      </c>
      <c r="C97" t="s">
        <v>394</v>
      </c>
      <c r="D97" s="2">
        <v>25570</v>
      </c>
      <c r="E97" s="5">
        <f t="shared" ca="1" si="6"/>
        <v>50</v>
      </c>
      <c r="F97" t="s">
        <v>1767</v>
      </c>
      <c r="G97" t="s">
        <v>1781</v>
      </c>
      <c r="H97">
        <v>2</v>
      </c>
      <c r="I97">
        <v>7</v>
      </c>
      <c r="J97" t="s">
        <v>1774</v>
      </c>
      <c r="K97" s="3">
        <v>0</v>
      </c>
      <c r="L97">
        <f t="shared" si="5"/>
        <v>2</v>
      </c>
      <c r="M97" t="str">
        <f>INDEX(Sheet2!$B$2:$B$20,MATCH(Data!B97,Sheet2!$D$2:$D$20,0))</f>
        <v>Libya</v>
      </c>
    </row>
    <row r="98" spans="1:13" x14ac:dyDescent="0.2">
      <c r="A98">
        <v>4665</v>
      </c>
      <c r="B98" t="s">
        <v>1728</v>
      </c>
      <c r="C98" t="s">
        <v>295</v>
      </c>
      <c r="D98" s="2">
        <v>22670</v>
      </c>
      <c r="E98" s="5">
        <f t="shared" ca="1" si="6"/>
        <v>58</v>
      </c>
      <c r="F98" t="s">
        <v>1768</v>
      </c>
      <c r="G98" t="s">
        <v>1778</v>
      </c>
      <c r="H98">
        <v>2</v>
      </c>
      <c r="I98">
        <v>6</v>
      </c>
      <c r="J98" t="s">
        <v>1773</v>
      </c>
      <c r="K98" s="3">
        <v>100</v>
      </c>
      <c r="L98">
        <f t="shared" si="5"/>
        <v>0</v>
      </c>
      <c r="M98" t="str">
        <f>INDEX(Sheet2!$B$2:$B$20,MATCH(Data!B98,Sheet2!$D$2:$D$20,0))</f>
        <v>Yemen</v>
      </c>
    </row>
    <row r="99" spans="1:13" x14ac:dyDescent="0.2">
      <c r="A99">
        <v>4671</v>
      </c>
      <c r="B99" t="s">
        <v>1726</v>
      </c>
      <c r="C99" t="s">
        <v>436</v>
      </c>
      <c r="D99" s="2">
        <v>34311</v>
      </c>
      <c r="E99" s="5">
        <f t="shared" ca="1" si="6"/>
        <v>27</v>
      </c>
      <c r="F99" t="s">
        <v>1767</v>
      </c>
      <c r="G99" t="s">
        <v>1769</v>
      </c>
      <c r="H99">
        <v>2</v>
      </c>
      <c r="I99">
        <v>7</v>
      </c>
      <c r="J99" t="s">
        <v>1774</v>
      </c>
      <c r="K99" s="3">
        <v>95</v>
      </c>
      <c r="L99">
        <f t="shared" si="5"/>
        <v>0</v>
      </c>
      <c r="M99" t="str">
        <f>INDEX(Sheet2!$B$2:$B$20,MATCH(Data!B99,Sheet2!$D$2:$D$20,0))</f>
        <v>Libya</v>
      </c>
    </row>
    <row r="100" spans="1:13" x14ac:dyDescent="0.2">
      <c r="A100">
        <v>5658</v>
      </c>
      <c r="B100" t="s">
        <v>1718</v>
      </c>
      <c r="C100" t="s">
        <v>425</v>
      </c>
      <c r="D100" s="2">
        <v>29515</v>
      </c>
      <c r="E100" s="5">
        <f t="shared" ca="1" si="6"/>
        <v>40</v>
      </c>
      <c r="F100" t="s">
        <v>1767</v>
      </c>
      <c r="G100" t="s">
        <v>1769</v>
      </c>
      <c r="H100">
        <v>2</v>
      </c>
      <c r="I100">
        <v>4</v>
      </c>
      <c r="J100" t="s">
        <v>1772</v>
      </c>
      <c r="K100" s="3">
        <v>96</v>
      </c>
      <c r="L100">
        <f t="shared" si="5"/>
        <v>0</v>
      </c>
      <c r="M100" t="str">
        <f>INDEX(Sheet2!$B$2:$B$20,MATCH(Data!B100,Sheet2!$D$2:$D$20,0))</f>
        <v>Yemen</v>
      </c>
    </row>
    <row r="101" spans="1:13" x14ac:dyDescent="0.2">
      <c r="A101">
        <v>5865</v>
      </c>
      <c r="B101" t="s">
        <v>1721</v>
      </c>
      <c r="C101" t="s">
        <v>316</v>
      </c>
      <c r="D101" s="2">
        <v>28725</v>
      </c>
      <c r="E101" s="5">
        <f t="shared" ca="1" si="6"/>
        <v>42</v>
      </c>
      <c r="F101" t="s">
        <v>1767</v>
      </c>
      <c r="G101" t="s">
        <v>1770</v>
      </c>
      <c r="H101">
        <v>2</v>
      </c>
      <c r="I101">
        <v>5</v>
      </c>
      <c r="J101" t="s">
        <v>1773</v>
      </c>
      <c r="K101" s="3">
        <v>0</v>
      </c>
      <c r="L101">
        <f t="shared" si="5"/>
        <v>2</v>
      </c>
      <c r="M101" t="str">
        <f>INDEX(Sheet2!$B$2:$B$20,MATCH(Data!B101,Sheet2!$D$2:$D$20,0))</f>
        <v>Libya</v>
      </c>
    </row>
    <row r="102" spans="1:13" x14ac:dyDescent="0.2">
      <c r="A102">
        <v>4689</v>
      </c>
      <c r="B102" t="s">
        <v>1721</v>
      </c>
      <c r="C102" t="s">
        <v>916</v>
      </c>
      <c r="D102" s="2">
        <v>26538</v>
      </c>
      <c r="E102" s="5">
        <f t="shared" ca="1" si="6"/>
        <v>48</v>
      </c>
      <c r="F102" t="s">
        <v>1767</v>
      </c>
      <c r="G102" t="s">
        <v>1769</v>
      </c>
      <c r="H102">
        <v>5</v>
      </c>
      <c r="I102">
        <v>2</v>
      </c>
      <c r="J102" t="s">
        <v>1771</v>
      </c>
      <c r="K102" s="3">
        <v>0</v>
      </c>
      <c r="L102">
        <f t="shared" si="5"/>
        <v>2</v>
      </c>
      <c r="M102" t="str">
        <f>INDEX(Sheet2!$B$2:$B$20,MATCH(Data!B102,Sheet2!$D$2:$D$20,0))</f>
        <v>Libya</v>
      </c>
    </row>
    <row r="103" spans="1:13" x14ac:dyDescent="0.2">
      <c r="A103">
        <v>5405</v>
      </c>
      <c r="B103" t="s">
        <v>1725</v>
      </c>
      <c r="C103" t="s">
        <v>387</v>
      </c>
      <c r="D103" s="2">
        <v>29434</v>
      </c>
      <c r="E103" s="5">
        <f t="shared" ca="1" si="6"/>
        <v>40</v>
      </c>
      <c r="F103" t="s">
        <v>1768</v>
      </c>
      <c r="G103" t="s">
        <v>1769</v>
      </c>
      <c r="H103">
        <v>7</v>
      </c>
      <c r="I103">
        <v>1</v>
      </c>
      <c r="J103" t="s">
        <v>1773</v>
      </c>
      <c r="K103" s="3">
        <v>0</v>
      </c>
      <c r="L103">
        <f t="shared" si="5"/>
        <v>4</v>
      </c>
      <c r="M103" t="str">
        <f>INDEX(Sheet2!$B$2:$B$20,MATCH(Data!B103,Sheet2!$D$2:$D$20,0))</f>
        <v>Yemen</v>
      </c>
    </row>
    <row r="104" spans="1:13" x14ac:dyDescent="0.2">
      <c r="A104">
        <v>4781</v>
      </c>
      <c r="B104" t="s">
        <v>1713</v>
      </c>
      <c r="C104" t="s">
        <v>270</v>
      </c>
      <c r="D104" s="2">
        <v>28858</v>
      </c>
      <c r="E104" s="5">
        <f t="shared" ca="1" si="6"/>
        <v>41</v>
      </c>
      <c r="F104" t="s">
        <v>1767</v>
      </c>
      <c r="G104" t="s">
        <v>1769</v>
      </c>
      <c r="H104">
        <v>3</v>
      </c>
      <c r="I104">
        <v>3</v>
      </c>
      <c r="J104" t="s">
        <v>1771</v>
      </c>
      <c r="K104" s="3">
        <v>89</v>
      </c>
      <c r="L104">
        <f t="shared" si="5"/>
        <v>0</v>
      </c>
      <c r="M104" t="str">
        <f>INDEX(Sheet2!$B$2:$B$20,MATCH(Data!B104,Sheet2!$D$2:$D$20,0))</f>
        <v>Iraq</v>
      </c>
    </row>
    <row r="105" spans="1:13" x14ac:dyDescent="0.2">
      <c r="A105">
        <v>6165</v>
      </c>
      <c r="B105" t="s">
        <v>1715</v>
      </c>
      <c r="C105" t="s">
        <v>289</v>
      </c>
      <c r="D105" s="2">
        <v>29604</v>
      </c>
      <c r="E105" s="5">
        <f t="shared" ca="1" si="6"/>
        <v>39</v>
      </c>
      <c r="F105" t="s">
        <v>1767</v>
      </c>
      <c r="G105" t="s">
        <v>1780</v>
      </c>
      <c r="H105">
        <v>2</v>
      </c>
      <c r="I105">
        <v>5</v>
      </c>
      <c r="J105" t="s">
        <v>1773</v>
      </c>
      <c r="K105" s="3">
        <v>0</v>
      </c>
      <c r="L105">
        <f t="shared" si="5"/>
        <v>2</v>
      </c>
      <c r="M105" t="str">
        <f>INDEX(Sheet2!$B$2:$B$20,MATCH(Data!B105,Sheet2!$D$2:$D$20,0))</f>
        <v>Iraq</v>
      </c>
    </row>
    <row r="106" spans="1:13" x14ac:dyDescent="0.2">
      <c r="A106">
        <v>4768</v>
      </c>
      <c r="B106" t="s">
        <v>1727</v>
      </c>
      <c r="C106" t="s">
        <v>1563</v>
      </c>
      <c r="D106" s="2">
        <v>17713</v>
      </c>
      <c r="E106" s="5">
        <f t="shared" ca="1" si="6"/>
        <v>72</v>
      </c>
      <c r="F106" t="s">
        <v>1768</v>
      </c>
      <c r="G106" t="s">
        <v>1778</v>
      </c>
      <c r="H106">
        <v>4</v>
      </c>
      <c r="I106">
        <v>6</v>
      </c>
      <c r="J106" t="s">
        <v>1771</v>
      </c>
      <c r="K106" s="3">
        <v>81</v>
      </c>
      <c r="L106">
        <f t="shared" si="5"/>
        <v>0</v>
      </c>
      <c r="M106" t="str">
        <f>INDEX(Sheet2!$B$2:$B$20,MATCH(Data!B106,Sheet2!$D$2:$D$20,0))</f>
        <v>Libya</v>
      </c>
    </row>
    <row r="107" spans="1:13" x14ac:dyDescent="0.2">
      <c r="A107">
        <v>5816</v>
      </c>
      <c r="B107" t="s">
        <v>1732</v>
      </c>
      <c r="C107" t="s">
        <v>905</v>
      </c>
      <c r="D107" s="2">
        <v>27114</v>
      </c>
      <c r="E107" s="5">
        <f t="shared" ca="1" si="6"/>
        <v>46</v>
      </c>
      <c r="F107" t="s">
        <v>1767</v>
      </c>
      <c r="G107" t="s">
        <v>1769</v>
      </c>
      <c r="H107">
        <v>5</v>
      </c>
      <c r="I107">
        <v>5</v>
      </c>
      <c r="J107" t="s">
        <v>1771</v>
      </c>
      <c r="K107" s="3">
        <v>124</v>
      </c>
      <c r="L107">
        <f t="shared" si="5"/>
        <v>0</v>
      </c>
      <c r="M107" t="str">
        <f>INDEX(Sheet2!$B$2:$B$20,MATCH(Data!B107,Sheet2!$D$2:$D$20,0))</f>
        <v>Yemen</v>
      </c>
    </row>
    <row r="108" spans="1:13" x14ac:dyDescent="0.2">
      <c r="A108">
        <v>5219</v>
      </c>
      <c r="B108" t="s">
        <v>1718</v>
      </c>
      <c r="C108" t="s">
        <v>1487</v>
      </c>
      <c r="D108" s="2">
        <v>19977</v>
      </c>
      <c r="E108" s="5">
        <f t="shared" ca="1" si="6"/>
        <v>66</v>
      </c>
      <c r="F108" t="s">
        <v>1767</v>
      </c>
      <c r="G108" t="s">
        <v>1778</v>
      </c>
      <c r="H108">
        <v>2</v>
      </c>
      <c r="I108">
        <v>6</v>
      </c>
      <c r="J108" t="s">
        <v>1773</v>
      </c>
      <c r="K108" s="3">
        <v>0</v>
      </c>
      <c r="L108">
        <f t="shared" si="5"/>
        <v>2</v>
      </c>
      <c r="M108" t="str">
        <f>INDEX(Sheet2!$B$2:$B$20,MATCH(Data!B108,Sheet2!$D$2:$D$20,0))</f>
        <v>Yemen</v>
      </c>
    </row>
    <row r="109" spans="1:13" x14ac:dyDescent="0.2">
      <c r="A109">
        <v>5734</v>
      </c>
      <c r="B109" t="s">
        <v>1724</v>
      </c>
      <c r="C109" t="s">
        <v>1427</v>
      </c>
      <c r="D109" s="2">
        <v>30253</v>
      </c>
      <c r="E109" s="5">
        <f t="shared" ca="1" si="6"/>
        <v>38</v>
      </c>
      <c r="F109" t="s">
        <v>1768</v>
      </c>
      <c r="G109" t="s">
        <v>1769</v>
      </c>
      <c r="H109">
        <v>1</v>
      </c>
      <c r="I109">
        <v>3</v>
      </c>
      <c r="J109" t="s">
        <v>1773</v>
      </c>
      <c r="K109" s="3">
        <v>70</v>
      </c>
      <c r="L109">
        <f t="shared" si="5"/>
        <v>0</v>
      </c>
      <c r="M109" t="str">
        <f>INDEX(Sheet2!$B$2:$B$20,MATCH(Data!B109,Sheet2!$D$2:$D$20,0))</f>
        <v>Libya</v>
      </c>
    </row>
    <row r="110" spans="1:13" x14ac:dyDescent="0.2">
      <c r="A110">
        <v>4663</v>
      </c>
      <c r="B110" t="s">
        <v>1721</v>
      </c>
      <c r="C110" t="s">
        <v>216</v>
      </c>
      <c r="D110" s="2">
        <v>32841</v>
      </c>
      <c r="E110" s="5">
        <f t="shared" ca="1" si="6"/>
        <v>31</v>
      </c>
      <c r="F110" t="s">
        <v>1767</v>
      </c>
      <c r="G110" t="s">
        <v>1781</v>
      </c>
      <c r="H110">
        <v>7</v>
      </c>
      <c r="I110">
        <v>2</v>
      </c>
      <c r="J110" t="s">
        <v>1774</v>
      </c>
      <c r="K110" s="3">
        <v>0</v>
      </c>
      <c r="L110">
        <f t="shared" si="5"/>
        <v>2</v>
      </c>
      <c r="M110" t="str">
        <f>INDEX(Sheet2!$B$2:$B$20,MATCH(Data!B110,Sheet2!$D$2:$D$20,0))</f>
        <v>Libya</v>
      </c>
    </row>
    <row r="111" spans="1:13" x14ac:dyDescent="0.2">
      <c r="A111">
        <v>5638</v>
      </c>
      <c r="B111" t="s">
        <v>1733</v>
      </c>
      <c r="C111" t="s">
        <v>1701</v>
      </c>
      <c r="D111" s="2">
        <v>21613</v>
      </c>
      <c r="E111" s="5">
        <f t="shared" ca="1" si="6"/>
        <v>61</v>
      </c>
      <c r="F111" t="s">
        <v>1767</v>
      </c>
      <c r="G111" t="s">
        <v>1769</v>
      </c>
      <c r="H111">
        <v>6</v>
      </c>
      <c r="I111">
        <v>1</v>
      </c>
      <c r="J111" t="s">
        <v>1773</v>
      </c>
      <c r="K111" s="3">
        <v>184</v>
      </c>
      <c r="L111">
        <f t="shared" si="5"/>
        <v>0</v>
      </c>
      <c r="M111" t="str">
        <f>INDEX(Sheet2!$B$2:$B$20,MATCH(Data!B111,Sheet2!$D$2:$D$20,0))</f>
        <v>Syria</v>
      </c>
    </row>
    <row r="112" spans="1:13" x14ac:dyDescent="0.2">
      <c r="A112">
        <v>4879</v>
      </c>
      <c r="B112" t="s">
        <v>1718</v>
      </c>
      <c r="C112" t="s">
        <v>1452</v>
      </c>
      <c r="D112" s="2">
        <v>28321</v>
      </c>
      <c r="E112" s="5">
        <f t="shared" ca="1" si="6"/>
        <v>43</v>
      </c>
      <c r="F112" t="s">
        <v>1767</v>
      </c>
      <c r="G112" t="s">
        <v>1769</v>
      </c>
      <c r="H112">
        <v>5</v>
      </c>
      <c r="I112">
        <v>2</v>
      </c>
      <c r="J112" t="s">
        <v>1771</v>
      </c>
      <c r="K112" s="3">
        <v>120</v>
      </c>
      <c r="L112">
        <f t="shared" si="5"/>
        <v>0</v>
      </c>
      <c r="M112" t="str">
        <f>INDEX(Sheet2!$B$2:$B$20,MATCH(Data!B112,Sheet2!$D$2:$D$20,0))</f>
        <v>Yemen</v>
      </c>
    </row>
    <row r="113" spans="1:13" x14ac:dyDescent="0.2">
      <c r="A113">
        <v>4931</v>
      </c>
      <c r="B113" t="s">
        <v>1731</v>
      </c>
      <c r="C113" t="s">
        <v>1204</v>
      </c>
      <c r="D113" s="2">
        <v>30292</v>
      </c>
      <c r="E113" s="5">
        <f t="shared" ca="1" si="6"/>
        <v>38</v>
      </c>
      <c r="F113" t="s">
        <v>1768</v>
      </c>
      <c r="G113" t="s">
        <v>1769</v>
      </c>
      <c r="H113">
        <v>4</v>
      </c>
      <c r="I113">
        <v>1</v>
      </c>
      <c r="J113" t="s">
        <v>1771</v>
      </c>
      <c r="K113" s="3">
        <v>168</v>
      </c>
      <c r="L113">
        <f t="shared" si="5"/>
        <v>0</v>
      </c>
      <c r="M113" t="str">
        <f>INDEX(Sheet2!$B$2:$B$20,MATCH(Data!B113,Sheet2!$D$2:$D$20,0))</f>
        <v>Syria</v>
      </c>
    </row>
    <row r="114" spans="1:13" x14ac:dyDescent="0.2">
      <c r="A114">
        <v>6322</v>
      </c>
      <c r="B114" t="s">
        <v>1713</v>
      </c>
      <c r="C114" t="s">
        <v>914</v>
      </c>
      <c r="D114" s="2">
        <v>29617</v>
      </c>
      <c r="E114" s="5">
        <f t="shared" ca="1" si="6"/>
        <v>39</v>
      </c>
      <c r="F114" t="s">
        <v>1767</v>
      </c>
      <c r="G114" t="s">
        <v>1778</v>
      </c>
      <c r="H114">
        <v>2</v>
      </c>
      <c r="I114">
        <v>7</v>
      </c>
      <c r="J114" t="s">
        <v>1771</v>
      </c>
      <c r="K114" s="3">
        <v>210</v>
      </c>
      <c r="L114">
        <f t="shared" si="5"/>
        <v>0</v>
      </c>
      <c r="M114" t="str">
        <f>INDEX(Sheet2!$B$2:$B$20,MATCH(Data!B114,Sheet2!$D$2:$D$20,0))</f>
        <v>Iraq</v>
      </c>
    </row>
    <row r="115" spans="1:13" x14ac:dyDescent="0.2">
      <c r="A115">
        <v>5892</v>
      </c>
      <c r="B115" t="s">
        <v>1732</v>
      </c>
      <c r="C115" t="s">
        <v>588</v>
      </c>
      <c r="D115" s="2">
        <v>22000</v>
      </c>
      <c r="E115" s="5">
        <f t="shared" ca="1" si="6"/>
        <v>60</v>
      </c>
      <c r="F115" t="s">
        <v>1767</v>
      </c>
      <c r="G115" t="s">
        <v>1778</v>
      </c>
      <c r="H115">
        <v>7</v>
      </c>
      <c r="I115">
        <v>2</v>
      </c>
      <c r="J115" t="s">
        <v>1774</v>
      </c>
      <c r="K115" s="3">
        <v>155</v>
      </c>
      <c r="L115">
        <f t="shared" si="5"/>
        <v>0</v>
      </c>
      <c r="M115" t="str">
        <f>INDEX(Sheet2!$B$2:$B$20,MATCH(Data!B115,Sheet2!$D$2:$D$20,0))</f>
        <v>Yemen</v>
      </c>
    </row>
    <row r="116" spans="1:13" x14ac:dyDescent="0.2">
      <c r="A116">
        <v>5602</v>
      </c>
      <c r="B116" t="s">
        <v>1726</v>
      </c>
      <c r="C116" t="s">
        <v>1354</v>
      </c>
      <c r="D116" s="2">
        <v>31485</v>
      </c>
      <c r="E116" s="5">
        <f t="shared" ca="1" si="6"/>
        <v>34</v>
      </c>
      <c r="F116" t="s">
        <v>1768</v>
      </c>
      <c r="G116" t="s">
        <v>1778</v>
      </c>
      <c r="H116">
        <v>2</v>
      </c>
      <c r="I116">
        <v>7</v>
      </c>
      <c r="J116" t="s">
        <v>1771</v>
      </c>
      <c r="K116" s="3">
        <v>95</v>
      </c>
      <c r="L116">
        <f t="shared" si="5"/>
        <v>0</v>
      </c>
      <c r="M116" t="str">
        <f>INDEX(Sheet2!$B$2:$B$20,MATCH(Data!B116,Sheet2!$D$2:$D$20,0))</f>
        <v>Libya</v>
      </c>
    </row>
    <row r="117" spans="1:13" x14ac:dyDescent="0.2">
      <c r="A117">
        <v>6253</v>
      </c>
      <c r="B117" t="s">
        <v>1733</v>
      </c>
      <c r="C117" t="s">
        <v>1397</v>
      </c>
      <c r="D117" s="2">
        <v>27768</v>
      </c>
      <c r="E117" s="5">
        <f t="shared" ca="1" si="6"/>
        <v>44</v>
      </c>
      <c r="F117" t="s">
        <v>1767</v>
      </c>
      <c r="G117" t="s">
        <v>1770</v>
      </c>
      <c r="H117">
        <v>2</v>
      </c>
      <c r="I117">
        <v>2</v>
      </c>
      <c r="J117" t="s">
        <v>1771</v>
      </c>
      <c r="K117" s="3">
        <v>150</v>
      </c>
      <c r="L117">
        <f t="shared" si="5"/>
        <v>0</v>
      </c>
      <c r="M117" t="str">
        <f>INDEX(Sheet2!$B$2:$B$20,MATCH(Data!B117,Sheet2!$D$2:$D$20,0))</f>
        <v>Syria</v>
      </c>
    </row>
    <row r="118" spans="1:13" x14ac:dyDescent="0.2">
      <c r="A118">
        <v>6068</v>
      </c>
      <c r="B118" t="s">
        <v>1721</v>
      </c>
      <c r="C118" t="s">
        <v>255</v>
      </c>
      <c r="D118" s="2">
        <v>33082</v>
      </c>
      <c r="E118" s="5">
        <f t="shared" ca="1" si="6"/>
        <v>30</v>
      </c>
      <c r="F118" t="s">
        <v>1767</v>
      </c>
      <c r="G118" t="s">
        <v>1780</v>
      </c>
      <c r="H118">
        <v>4</v>
      </c>
      <c r="I118">
        <v>3</v>
      </c>
      <c r="J118" t="s">
        <v>1772</v>
      </c>
      <c r="K118" s="3">
        <v>0</v>
      </c>
      <c r="L118">
        <f t="shared" si="5"/>
        <v>2</v>
      </c>
      <c r="M118" t="str">
        <f>INDEX(Sheet2!$B$2:$B$20,MATCH(Data!B118,Sheet2!$D$2:$D$20,0))</f>
        <v>Libya</v>
      </c>
    </row>
    <row r="119" spans="1:13" x14ac:dyDescent="0.2">
      <c r="A119">
        <v>5936</v>
      </c>
      <c r="B119" t="s">
        <v>1717</v>
      </c>
      <c r="C119" t="s">
        <v>1408</v>
      </c>
      <c r="D119" s="2">
        <v>20364</v>
      </c>
      <c r="E119" s="5">
        <f t="shared" ca="1" si="6"/>
        <v>65</v>
      </c>
      <c r="F119" t="s">
        <v>1767</v>
      </c>
      <c r="G119" t="s">
        <v>1778</v>
      </c>
      <c r="H119">
        <v>2</v>
      </c>
      <c r="I119">
        <v>5</v>
      </c>
      <c r="J119" t="s">
        <v>1772</v>
      </c>
      <c r="K119" s="3">
        <v>78</v>
      </c>
      <c r="L119">
        <f t="shared" si="5"/>
        <v>0</v>
      </c>
      <c r="M119" t="str">
        <f>INDEX(Sheet2!$B$2:$B$20,MATCH(Data!B119,Sheet2!$D$2:$D$20,0))</f>
        <v>Yemen</v>
      </c>
    </row>
    <row r="120" spans="1:13" x14ac:dyDescent="0.2">
      <c r="A120">
        <v>4801</v>
      </c>
      <c r="B120" t="s">
        <v>1726</v>
      </c>
      <c r="C120" t="s">
        <v>776</v>
      </c>
      <c r="D120" s="2">
        <v>19462</v>
      </c>
      <c r="E120" s="5">
        <f t="shared" ca="1" si="6"/>
        <v>67</v>
      </c>
      <c r="F120" t="s">
        <v>1768</v>
      </c>
      <c r="G120" t="s">
        <v>1781</v>
      </c>
      <c r="H120">
        <v>2</v>
      </c>
      <c r="I120">
        <v>7</v>
      </c>
      <c r="J120" t="s">
        <v>1773</v>
      </c>
      <c r="K120" s="3">
        <v>173</v>
      </c>
      <c r="L120">
        <f t="shared" si="5"/>
        <v>0</v>
      </c>
      <c r="M120" t="str">
        <f>INDEX(Sheet2!$B$2:$B$20,MATCH(Data!B120,Sheet2!$D$2:$D$20,0))</f>
        <v>Libya</v>
      </c>
    </row>
    <row r="121" spans="1:13" x14ac:dyDescent="0.2">
      <c r="A121">
        <v>4921</v>
      </c>
      <c r="B121" t="s">
        <v>1721</v>
      </c>
      <c r="C121" t="s">
        <v>883</v>
      </c>
      <c r="D121" s="2">
        <v>27782</v>
      </c>
      <c r="E121" s="5">
        <f t="shared" ca="1" si="6"/>
        <v>44</v>
      </c>
      <c r="F121" t="s">
        <v>1767</v>
      </c>
      <c r="G121" t="s">
        <v>1769</v>
      </c>
      <c r="H121">
        <v>6</v>
      </c>
      <c r="I121">
        <v>4</v>
      </c>
      <c r="J121" t="s">
        <v>1771</v>
      </c>
      <c r="K121" s="3">
        <v>70</v>
      </c>
      <c r="L121">
        <f t="shared" si="5"/>
        <v>0</v>
      </c>
      <c r="M121" t="str">
        <f>INDEX(Sheet2!$B$2:$B$20,MATCH(Data!B121,Sheet2!$D$2:$D$20,0))</f>
        <v>Libya</v>
      </c>
    </row>
    <row r="122" spans="1:13" x14ac:dyDescent="0.2">
      <c r="A122">
        <v>4904</v>
      </c>
      <c r="B122" t="s">
        <v>1721</v>
      </c>
      <c r="C122" t="s">
        <v>410</v>
      </c>
      <c r="D122" s="2">
        <v>31032</v>
      </c>
      <c r="E122" s="5">
        <f t="shared" ca="1" si="6"/>
        <v>36</v>
      </c>
      <c r="F122" t="s">
        <v>1768</v>
      </c>
      <c r="G122" t="s">
        <v>1769</v>
      </c>
      <c r="H122">
        <v>9</v>
      </c>
      <c r="I122">
        <v>1</v>
      </c>
      <c r="J122" t="s">
        <v>1771</v>
      </c>
      <c r="K122" s="3">
        <v>0</v>
      </c>
      <c r="L122">
        <f t="shared" si="5"/>
        <v>4</v>
      </c>
      <c r="M122" t="str">
        <f>INDEX(Sheet2!$B$2:$B$20,MATCH(Data!B122,Sheet2!$D$2:$D$20,0))</f>
        <v>Libya</v>
      </c>
    </row>
    <row r="123" spans="1:13" x14ac:dyDescent="0.2">
      <c r="A123">
        <v>5047</v>
      </c>
      <c r="B123" t="s">
        <v>1733</v>
      </c>
      <c r="C123" t="s">
        <v>1404</v>
      </c>
      <c r="D123" s="2">
        <v>26523</v>
      </c>
      <c r="E123" s="5">
        <f t="shared" ca="1" si="6"/>
        <v>48</v>
      </c>
      <c r="F123" t="s">
        <v>1768</v>
      </c>
      <c r="G123" t="s">
        <v>1769</v>
      </c>
      <c r="H123">
        <v>2</v>
      </c>
      <c r="I123">
        <v>6</v>
      </c>
      <c r="J123" t="s">
        <v>1771</v>
      </c>
      <c r="K123" s="3">
        <v>0</v>
      </c>
      <c r="L123">
        <f t="shared" si="5"/>
        <v>4</v>
      </c>
      <c r="M123" t="str">
        <f>INDEX(Sheet2!$B$2:$B$20,MATCH(Data!B123,Sheet2!$D$2:$D$20,0))</f>
        <v>Syria</v>
      </c>
    </row>
    <row r="124" spans="1:13" x14ac:dyDescent="0.2">
      <c r="A124">
        <v>4829</v>
      </c>
      <c r="B124" t="s">
        <v>1713</v>
      </c>
      <c r="C124" t="s">
        <v>1549</v>
      </c>
      <c r="D124" s="2">
        <v>31135</v>
      </c>
      <c r="E124" s="5">
        <f t="shared" ca="1" si="6"/>
        <v>35</v>
      </c>
      <c r="F124" t="s">
        <v>1767</v>
      </c>
      <c r="G124" t="s">
        <v>1769</v>
      </c>
      <c r="H124">
        <v>5</v>
      </c>
      <c r="I124">
        <v>5</v>
      </c>
      <c r="J124" t="s">
        <v>1774</v>
      </c>
      <c r="K124" s="3">
        <v>0</v>
      </c>
      <c r="L124">
        <f t="shared" si="5"/>
        <v>2</v>
      </c>
      <c r="M124" t="str">
        <f>INDEX(Sheet2!$B$2:$B$20,MATCH(Data!B124,Sheet2!$D$2:$D$20,0))</f>
        <v>Iraq</v>
      </c>
    </row>
    <row r="125" spans="1:13" x14ac:dyDescent="0.2">
      <c r="A125">
        <v>5746</v>
      </c>
      <c r="B125" t="s">
        <v>1721</v>
      </c>
      <c r="C125" t="s">
        <v>1554</v>
      </c>
      <c r="D125" s="2">
        <v>33801</v>
      </c>
      <c r="E125" s="5">
        <f t="shared" ca="1" si="6"/>
        <v>28</v>
      </c>
      <c r="F125" t="s">
        <v>1768</v>
      </c>
      <c r="G125" t="s">
        <v>1769</v>
      </c>
      <c r="H125">
        <v>7</v>
      </c>
      <c r="I125">
        <v>2</v>
      </c>
      <c r="J125" t="s">
        <v>1771</v>
      </c>
      <c r="K125" s="3">
        <v>222</v>
      </c>
      <c r="L125">
        <f t="shared" si="5"/>
        <v>0</v>
      </c>
      <c r="M125" t="str">
        <f>INDEX(Sheet2!$B$2:$B$20,MATCH(Data!B125,Sheet2!$D$2:$D$20,0))</f>
        <v>Libya</v>
      </c>
    </row>
    <row r="126" spans="1:13" x14ac:dyDescent="0.2">
      <c r="A126">
        <v>5297</v>
      </c>
      <c r="B126" t="s">
        <v>1727</v>
      </c>
      <c r="C126" t="s">
        <v>713</v>
      </c>
      <c r="D126" s="2">
        <v>26029</v>
      </c>
      <c r="E126" s="5">
        <f t="shared" ca="1" si="6"/>
        <v>49</v>
      </c>
      <c r="F126" t="s">
        <v>1767</v>
      </c>
      <c r="G126" t="s">
        <v>1769</v>
      </c>
      <c r="H126">
        <v>3</v>
      </c>
      <c r="I126">
        <v>5</v>
      </c>
      <c r="J126" t="s">
        <v>1771</v>
      </c>
      <c r="K126" s="3">
        <v>104</v>
      </c>
      <c r="L126">
        <f t="shared" si="5"/>
        <v>0</v>
      </c>
      <c r="M126" t="str">
        <f>INDEX(Sheet2!$B$2:$B$20,MATCH(Data!B126,Sheet2!$D$2:$D$20,0))</f>
        <v>Libya</v>
      </c>
    </row>
    <row r="127" spans="1:13" x14ac:dyDescent="0.2">
      <c r="A127">
        <v>6208</v>
      </c>
      <c r="B127" t="s">
        <v>1718</v>
      </c>
      <c r="C127" t="s">
        <v>703</v>
      </c>
      <c r="D127" s="2">
        <v>17990</v>
      </c>
      <c r="E127" s="5">
        <f t="shared" ca="1" si="6"/>
        <v>71</v>
      </c>
      <c r="F127" t="s">
        <v>1767</v>
      </c>
      <c r="G127" t="s">
        <v>1769</v>
      </c>
      <c r="H127">
        <v>7</v>
      </c>
      <c r="I127">
        <v>3</v>
      </c>
      <c r="J127" t="s">
        <v>1774</v>
      </c>
      <c r="K127" s="3">
        <v>0</v>
      </c>
      <c r="L127">
        <f t="shared" si="5"/>
        <v>2</v>
      </c>
      <c r="M127" t="str">
        <f>INDEX(Sheet2!$B$2:$B$20,MATCH(Data!B127,Sheet2!$D$2:$D$20,0))</f>
        <v>Yemen</v>
      </c>
    </row>
    <row r="128" spans="1:13" x14ac:dyDescent="0.2">
      <c r="A128">
        <v>4852</v>
      </c>
      <c r="B128" t="s">
        <v>1713</v>
      </c>
      <c r="C128" t="s">
        <v>614</v>
      </c>
      <c r="D128" s="2">
        <v>17150</v>
      </c>
      <c r="E128" s="5">
        <f t="shared" ca="1" si="6"/>
        <v>74</v>
      </c>
      <c r="F128" t="s">
        <v>1767</v>
      </c>
      <c r="G128" t="s">
        <v>1778</v>
      </c>
      <c r="H128">
        <v>4</v>
      </c>
      <c r="I128">
        <v>3</v>
      </c>
      <c r="J128" t="s">
        <v>1771</v>
      </c>
      <c r="K128" s="3">
        <v>0</v>
      </c>
      <c r="L128">
        <f t="shared" si="5"/>
        <v>2</v>
      </c>
      <c r="M128" t="str">
        <f>INDEX(Sheet2!$B$2:$B$20,MATCH(Data!B128,Sheet2!$D$2:$D$20,0))</f>
        <v>Iraq</v>
      </c>
    </row>
    <row r="129" spans="1:13" x14ac:dyDescent="0.2">
      <c r="A129">
        <v>5264</v>
      </c>
      <c r="B129" t="s">
        <v>1717</v>
      </c>
      <c r="C129" t="s">
        <v>49</v>
      </c>
      <c r="D129" s="2">
        <v>21237</v>
      </c>
      <c r="E129" s="5">
        <f t="shared" ca="1" si="6"/>
        <v>62</v>
      </c>
      <c r="F129" t="s">
        <v>1767</v>
      </c>
      <c r="G129" t="s">
        <v>1780</v>
      </c>
      <c r="H129">
        <v>3</v>
      </c>
      <c r="I129">
        <v>2</v>
      </c>
      <c r="J129" t="s">
        <v>1773</v>
      </c>
      <c r="K129" s="3">
        <v>89</v>
      </c>
      <c r="L129">
        <f t="shared" si="5"/>
        <v>0</v>
      </c>
      <c r="M129" t="str">
        <f>INDEX(Sheet2!$B$2:$B$20,MATCH(Data!B129,Sheet2!$D$2:$D$20,0))</f>
        <v>Yemen</v>
      </c>
    </row>
    <row r="130" spans="1:13" x14ac:dyDescent="0.2">
      <c r="A130">
        <v>5387</v>
      </c>
      <c r="B130" t="s">
        <v>1728</v>
      </c>
      <c r="C130" t="s">
        <v>141</v>
      </c>
      <c r="D130" s="2">
        <v>28312</v>
      </c>
      <c r="E130" s="5">
        <f t="shared" ca="1" si="6"/>
        <v>43</v>
      </c>
      <c r="F130" t="s">
        <v>1767</v>
      </c>
      <c r="G130" t="s">
        <v>1781</v>
      </c>
      <c r="H130">
        <v>2</v>
      </c>
      <c r="I130">
        <v>2</v>
      </c>
      <c r="J130" t="s">
        <v>1773</v>
      </c>
      <c r="K130" s="3">
        <v>87</v>
      </c>
      <c r="L130">
        <f t="shared" si="5"/>
        <v>0</v>
      </c>
      <c r="M130" t="str">
        <f>INDEX(Sheet2!$B$2:$B$20,MATCH(Data!B130,Sheet2!$D$2:$D$20,0))</f>
        <v>Yemen</v>
      </c>
    </row>
    <row r="131" spans="1:13" x14ac:dyDescent="0.2">
      <c r="A131">
        <v>5612</v>
      </c>
      <c r="B131" t="s">
        <v>1723</v>
      </c>
      <c r="C131" t="s">
        <v>1488</v>
      </c>
      <c r="D131" s="2">
        <v>22363</v>
      </c>
      <c r="E131" s="5">
        <f t="shared" ca="1" si="6"/>
        <v>59</v>
      </c>
      <c r="F131" t="s">
        <v>1767</v>
      </c>
      <c r="G131" t="s">
        <v>1770</v>
      </c>
      <c r="H131">
        <v>8</v>
      </c>
      <c r="I131">
        <v>2</v>
      </c>
      <c r="J131" t="s">
        <v>1774</v>
      </c>
      <c r="K131" s="3">
        <v>189</v>
      </c>
      <c r="L131">
        <f t="shared" si="5"/>
        <v>0</v>
      </c>
      <c r="M131" t="str">
        <f>INDEX(Sheet2!$B$2:$B$20,MATCH(Data!B131,Sheet2!$D$2:$D$20,0))</f>
        <v>Iraq</v>
      </c>
    </row>
    <row r="132" spans="1:13" x14ac:dyDescent="0.2">
      <c r="A132">
        <v>5381</v>
      </c>
      <c r="B132" t="s">
        <v>1727</v>
      </c>
      <c r="C132" t="s">
        <v>365</v>
      </c>
      <c r="D132" s="2">
        <v>29812</v>
      </c>
      <c r="E132" s="5">
        <f t="shared" ca="1" si="6"/>
        <v>39</v>
      </c>
      <c r="F132" t="s">
        <v>1767</v>
      </c>
      <c r="G132" t="s">
        <v>1778</v>
      </c>
      <c r="H132">
        <v>3</v>
      </c>
      <c r="I132">
        <v>4</v>
      </c>
      <c r="J132" t="s">
        <v>1772</v>
      </c>
      <c r="K132" s="3">
        <v>127</v>
      </c>
      <c r="L132">
        <f t="shared" si="5"/>
        <v>0</v>
      </c>
      <c r="M132" t="str">
        <f>INDEX(Sheet2!$B$2:$B$20,MATCH(Data!B132,Sheet2!$D$2:$D$20,0))</f>
        <v>Libya</v>
      </c>
    </row>
    <row r="133" spans="1:13" x14ac:dyDescent="0.2">
      <c r="A133">
        <v>5233</v>
      </c>
      <c r="B133" t="s">
        <v>1723</v>
      </c>
      <c r="C133" t="s">
        <v>1651</v>
      </c>
      <c r="D133" s="2">
        <v>31364</v>
      </c>
      <c r="E133" s="5">
        <f t="shared" ca="1" si="6"/>
        <v>35</v>
      </c>
      <c r="F133" t="s">
        <v>1768</v>
      </c>
      <c r="G133" t="s">
        <v>1769</v>
      </c>
      <c r="H133">
        <v>3</v>
      </c>
      <c r="I133">
        <v>1</v>
      </c>
      <c r="J133" t="s">
        <v>1771</v>
      </c>
      <c r="K133" s="3">
        <v>195</v>
      </c>
      <c r="L133">
        <f t="shared" si="5"/>
        <v>0</v>
      </c>
      <c r="M133" t="str">
        <f>INDEX(Sheet2!$B$2:$B$20,MATCH(Data!B133,Sheet2!$D$2:$D$20,0))</f>
        <v>Iraq</v>
      </c>
    </row>
    <row r="134" spans="1:13" x14ac:dyDescent="0.2">
      <c r="A134">
        <v>5665</v>
      </c>
      <c r="B134" t="s">
        <v>1726</v>
      </c>
      <c r="C134" t="s">
        <v>497</v>
      </c>
      <c r="D134" s="2">
        <v>26895</v>
      </c>
      <c r="E134" s="5">
        <f t="shared" ca="1" si="6"/>
        <v>47</v>
      </c>
      <c r="F134" t="s">
        <v>1767</v>
      </c>
      <c r="G134" t="s">
        <v>1769</v>
      </c>
      <c r="H134">
        <v>3</v>
      </c>
      <c r="I134">
        <v>1</v>
      </c>
      <c r="J134" t="s">
        <v>1771</v>
      </c>
      <c r="K134" s="3">
        <v>200</v>
      </c>
      <c r="L134">
        <f t="shared" si="5"/>
        <v>0</v>
      </c>
      <c r="M134" t="str">
        <f>INDEX(Sheet2!$B$2:$B$20,MATCH(Data!B134,Sheet2!$D$2:$D$20,0))</f>
        <v>Libya</v>
      </c>
    </row>
    <row r="135" spans="1:13" x14ac:dyDescent="0.2">
      <c r="A135">
        <v>5005</v>
      </c>
      <c r="B135" t="s">
        <v>1715</v>
      </c>
      <c r="C135" t="s">
        <v>553</v>
      </c>
      <c r="D135" s="2">
        <v>27402</v>
      </c>
      <c r="E135" s="5">
        <f t="shared" ca="1" si="6"/>
        <v>45</v>
      </c>
      <c r="F135" t="s">
        <v>1767</v>
      </c>
      <c r="G135" t="s">
        <v>1769</v>
      </c>
      <c r="H135">
        <v>2</v>
      </c>
      <c r="I135">
        <v>6</v>
      </c>
      <c r="J135" t="s">
        <v>1771</v>
      </c>
      <c r="K135" s="3">
        <v>126</v>
      </c>
      <c r="L135">
        <f t="shared" si="5"/>
        <v>0</v>
      </c>
      <c r="M135" t="str">
        <f>INDEX(Sheet2!$B$2:$B$20,MATCH(Data!B135,Sheet2!$D$2:$D$20,0))</f>
        <v>Iraq</v>
      </c>
    </row>
    <row r="136" spans="1:13" x14ac:dyDescent="0.2">
      <c r="A136">
        <v>4971</v>
      </c>
      <c r="B136" t="s">
        <v>1727</v>
      </c>
      <c r="C136" t="s">
        <v>866</v>
      </c>
      <c r="D136" s="2">
        <v>29092</v>
      </c>
      <c r="E136" s="5">
        <f t="shared" ca="1" si="6"/>
        <v>41</v>
      </c>
      <c r="F136" t="s">
        <v>1767</v>
      </c>
      <c r="G136" t="s">
        <v>1769</v>
      </c>
      <c r="H136">
        <v>2</v>
      </c>
      <c r="I136">
        <v>3</v>
      </c>
      <c r="J136" t="s">
        <v>1771</v>
      </c>
      <c r="K136" s="3">
        <v>0</v>
      </c>
      <c r="L136">
        <f t="shared" si="5"/>
        <v>2</v>
      </c>
      <c r="M136" t="str">
        <f>INDEX(Sheet2!$B$2:$B$20,MATCH(Data!B136,Sheet2!$D$2:$D$20,0))</f>
        <v>Libya</v>
      </c>
    </row>
    <row r="137" spans="1:13" x14ac:dyDescent="0.2">
      <c r="A137">
        <v>5849</v>
      </c>
      <c r="B137" t="s">
        <v>1727</v>
      </c>
      <c r="C137" t="s">
        <v>1553</v>
      </c>
      <c r="D137" s="2">
        <v>16458</v>
      </c>
      <c r="E137" s="5">
        <f t="shared" ca="1" si="6"/>
        <v>75</v>
      </c>
      <c r="F137" t="s">
        <v>1767</v>
      </c>
      <c r="G137" t="s">
        <v>1769</v>
      </c>
      <c r="H137">
        <v>3</v>
      </c>
      <c r="I137">
        <v>1</v>
      </c>
      <c r="J137" t="s">
        <v>1771</v>
      </c>
      <c r="K137" s="3">
        <v>109</v>
      </c>
      <c r="L137">
        <f t="shared" si="5"/>
        <v>0</v>
      </c>
      <c r="M137" t="str">
        <f>INDEX(Sheet2!$B$2:$B$20,MATCH(Data!B137,Sheet2!$D$2:$D$20,0))</f>
        <v>Libya</v>
      </c>
    </row>
    <row r="138" spans="1:13" x14ac:dyDescent="0.2">
      <c r="A138">
        <v>5790</v>
      </c>
      <c r="B138" t="s">
        <v>1721</v>
      </c>
      <c r="C138" t="s">
        <v>532</v>
      </c>
      <c r="D138" s="2">
        <v>15993</v>
      </c>
      <c r="E138" s="5">
        <f t="shared" ca="1" si="6"/>
        <v>77</v>
      </c>
      <c r="F138" t="s">
        <v>1767</v>
      </c>
      <c r="G138" t="s">
        <v>1769</v>
      </c>
      <c r="H138">
        <v>3</v>
      </c>
      <c r="I138">
        <v>2</v>
      </c>
      <c r="J138" t="s">
        <v>1773</v>
      </c>
      <c r="K138" s="3">
        <v>85</v>
      </c>
      <c r="L138">
        <f t="shared" si="5"/>
        <v>0</v>
      </c>
      <c r="M138" t="str">
        <f>INDEX(Sheet2!$B$2:$B$20,MATCH(Data!B138,Sheet2!$D$2:$D$20,0))</f>
        <v>Libya</v>
      </c>
    </row>
    <row r="139" spans="1:13" x14ac:dyDescent="0.2">
      <c r="A139">
        <v>5511</v>
      </c>
      <c r="B139" t="s">
        <v>1726</v>
      </c>
      <c r="C139" t="s">
        <v>308</v>
      </c>
      <c r="D139" s="2">
        <v>15610</v>
      </c>
      <c r="E139" s="5">
        <f t="shared" ca="1" si="6"/>
        <v>78</v>
      </c>
      <c r="F139" t="s">
        <v>1768</v>
      </c>
      <c r="G139" t="s">
        <v>1769</v>
      </c>
      <c r="H139">
        <v>9</v>
      </c>
      <c r="I139">
        <v>1</v>
      </c>
      <c r="J139" t="s">
        <v>1771</v>
      </c>
      <c r="K139" s="3">
        <v>96</v>
      </c>
      <c r="L139">
        <f t="shared" si="5"/>
        <v>0</v>
      </c>
      <c r="M139" t="str">
        <f>INDEX(Sheet2!$B$2:$B$20,MATCH(Data!B139,Sheet2!$D$2:$D$20,0))</f>
        <v>Libya</v>
      </c>
    </row>
    <row r="140" spans="1:13" x14ac:dyDescent="0.2">
      <c r="A140">
        <v>4940</v>
      </c>
      <c r="B140" t="s">
        <v>1724</v>
      </c>
      <c r="C140" t="s">
        <v>1436</v>
      </c>
      <c r="D140" s="2">
        <v>29568</v>
      </c>
      <c r="E140" s="5">
        <f t="shared" ca="1" si="6"/>
        <v>40</v>
      </c>
      <c r="F140" t="s">
        <v>1767</v>
      </c>
      <c r="G140" t="s">
        <v>1769</v>
      </c>
      <c r="H140">
        <v>6</v>
      </c>
      <c r="I140">
        <v>1</v>
      </c>
      <c r="J140" t="s">
        <v>1772</v>
      </c>
      <c r="K140" s="3">
        <v>96</v>
      </c>
      <c r="L140">
        <f t="shared" si="5"/>
        <v>0</v>
      </c>
      <c r="M140" t="str">
        <f>INDEX(Sheet2!$B$2:$B$20,MATCH(Data!B140,Sheet2!$D$2:$D$20,0))</f>
        <v>Libya</v>
      </c>
    </row>
    <row r="141" spans="1:13" x14ac:dyDescent="0.2">
      <c r="A141">
        <v>4802</v>
      </c>
      <c r="B141" t="s">
        <v>1728</v>
      </c>
      <c r="C141" t="s">
        <v>801</v>
      </c>
      <c r="D141" s="2">
        <v>16536</v>
      </c>
      <c r="E141" s="5">
        <f t="shared" ca="1" si="6"/>
        <v>75</v>
      </c>
      <c r="F141" t="s">
        <v>1767</v>
      </c>
      <c r="G141" t="s">
        <v>1769</v>
      </c>
      <c r="H141">
        <v>5</v>
      </c>
      <c r="I141">
        <v>5</v>
      </c>
      <c r="J141" t="s">
        <v>1774</v>
      </c>
      <c r="K141" s="3">
        <v>0</v>
      </c>
      <c r="L141">
        <f t="shared" si="5"/>
        <v>2</v>
      </c>
      <c r="M141" t="str">
        <f>INDEX(Sheet2!$B$2:$B$20,MATCH(Data!B141,Sheet2!$D$2:$D$20,0))</f>
        <v>Yemen</v>
      </c>
    </row>
    <row r="142" spans="1:13" x14ac:dyDescent="0.2">
      <c r="A142">
        <v>6258</v>
      </c>
      <c r="B142" t="s">
        <v>1717</v>
      </c>
      <c r="C142" t="s">
        <v>1468</v>
      </c>
      <c r="D142" s="2">
        <v>28046</v>
      </c>
      <c r="E142" s="5">
        <f t="shared" ca="1" si="6"/>
        <v>44</v>
      </c>
      <c r="F142" t="s">
        <v>1767</v>
      </c>
      <c r="G142" t="s">
        <v>1781</v>
      </c>
      <c r="H142">
        <v>3</v>
      </c>
      <c r="I142">
        <v>7</v>
      </c>
      <c r="J142" t="s">
        <v>1771</v>
      </c>
      <c r="K142" s="3">
        <v>0</v>
      </c>
      <c r="L142">
        <f t="shared" ref="L142:L205" si="7">IF(AND(J142="خيمة",K142=0,F142="الأم"),5,IF(AND(F142="الأم",K142=0),4,IF(AND(F142="الأم",J142="خيمة"),3,IF(K142=0,2,0))))</f>
        <v>2</v>
      </c>
      <c r="M142" t="str">
        <f>INDEX(Sheet2!$B$2:$B$20,MATCH(Data!B142,Sheet2!$D$2:$D$20,0))</f>
        <v>Yemen</v>
      </c>
    </row>
    <row r="143" spans="1:13" x14ac:dyDescent="0.2">
      <c r="A143">
        <v>5529</v>
      </c>
      <c r="B143" t="s">
        <v>1727</v>
      </c>
      <c r="C143" t="s">
        <v>217</v>
      </c>
      <c r="D143" s="2">
        <v>22746</v>
      </c>
      <c r="E143" s="5">
        <f t="shared" ca="1" si="6"/>
        <v>58</v>
      </c>
      <c r="F143" t="s">
        <v>1767</v>
      </c>
      <c r="G143" t="s">
        <v>1778</v>
      </c>
      <c r="H143">
        <v>7</v>
      </c>
      <c r="I143">
        <v>2</v>
      </c>
      <c r="J143" t="s">
        <v>1773</v>
      </c>
      <c r="K143" s="3">
        <v>0</v>
      </c>
      <c r="L143">
        <f t="shared" si="7"/>
        <v>2</v>
      </c>
      <c r="M143" t="str">
        <f>INDEX(Sheet2!$B$2:$B$20,MATCH(Data!B143,Sheet2!$D$2:$D$20,0))</f>
        <v>Libya</v>
      </c>
    </row>
    <row r="144" spans="1:13" x14ac:dyDescent="0.2">
      <c r="A144">
        <v>5738</v>
      </c>
      <c r="B144" t="s">
        <v>1731</v>
      </c>
      <c r="C144" t="s">
        <v>1446</v>
      </c>
      <c r="D144" s="2">
        <v>16132</v>
      </c>
      <c r="E144" s="5">
        <f t="shared" ca="1" si="6"/>
        <v>76</v>
      </c>
      <c r="F144" t="s">
        <v>1768</v>
      </c>
      <c r="G144" t="s">
        <v>1769</v>
      </c>
      <c r="H144">
        <v>5</v>
      </c>
      <c r="I144">
        <v>2</v>
      </c>
      <c r="J144" t="s">
        <v>1771</v>
      </c>
      <c r="K144" s="3">
        <v>221</v>
      </c>
      <c r="L144">
        <f t="shared" si="7"/>
        <v>0</v>
      </c>
      <c r="M144" t="str">
        <f>INDEX(Sheet2!$B$2:$B$20,MATCH(Data!B144,Sheet2!$D$2:$D$20,0))</f>
        <v>Syria</v>
      </c>
    </row>
    <row r="145" spans="1:13" x14ac:dyDescent="0.2">
      <c r="A145">
        <v>5314</v>
      </c>
      <c r="B145" t="s">
        <v>1713</v>
      </c>
      <c r="C145" t="s">
        <v>939</v>
      </c>
      <c r="D145" s="2">
        <v>18071</v>
      </c>
      <c r="E145" s="5">
        <f t="shared" ca="1" si="6"/>
        <v>71</v>
      </c>
      <c r="F145" t="s">
        <v>1768</v>
      </c>
      <c r="G145" t="s">
        <v>1779</v>
      </c>
      <c r="H145">
        <v>5</v>
      </c>
      <c r="I145">
        <v>2</v>
      </c>
      <c r="J145" t="s">
        <v>1773</v>
      </c>
      <c r="K145" s="3">
        <v>72</v>
      </c>
      <c r="L145">
        <f t="shared" si="7"/>
        <v>0</v>
      </c>
      <c r="M145" t="str">
        <f>INDEX(Sheet2!$B$2:$B$20,MATCH(Data!B145,Sheet2!$D$2:$D$20,0))</f>
        <v>Iraq</v>
      </c>
    </row>
    <row r="146" spans="1:13" x14ac:dyDescent="0.2">
      <c r="A146">
        <v>5907</v>
      </c>
      <c r="B146" t="s">
        <v>1727</v>
      </c>
      <c r="C146" t="s">
        <v>854</v>
      </c>
      <c r="D146" s="2">
        <v>19910</v>
      </c>
      <c r="E146" s="5">
        <f t="shared" ref="E146:E209" ca="1" si="8">(YEAR(NOW())-YEAR(D146))</f>
        <v>66</v>
      </c>
      <c r="F146" t="s">
        <v>1768</v>
      </c>
      <c r="G146" t="s">
        <v>1778</v>
      </c>
      <c r="H146">
        <v>2</v>
      </c>
      <c r="I146">
        <v>7</v>
      </c>
      <c r="J146" t="s">
        <v>1771</v>
      </c>
      <c r="K146" s="3">
        <v>0</v>
      </c>
      <c r="L146">
        <f t="shared" si="7"/>
        <v>4</v>
      </c>
      <c r="M146" t="str">
        <f>INDEX(Sheet2!$B$2:$B$20,MATCH(Data!B146,Sheet2!$D$2:$D$20,0))</f>
        <v>Libya</v>
      </c>
    </row>
    <row r="147" spans="1:13" x14ac:dyDescent="0.2">
      <c r="A147">
        <v>5187</v>
      </c>
      <c r="B147" t="s">
        <v>1729</v>
      </c>
      <c r="C147" t="s">
        <v>1048</v>
      </c>
      <c r="D147" s="2">
        <v>29768</v>
      </c>
      <c r="E147" s="5">
        <f t="shared" ca="1" si="8"/>
        <v>39</v>
      </c>
      <c r="F147" t="s">
        <v>1768</v>
      </c>
      <c r="G147" t="s">
        <v>1778</v>
      </c>
      <c r="H147">
        <v>4</v>
      </c>
      <c r="I147">
        <v>4</v>
      </c>
      <c r="J147" t="s">
        <v>1771</v>
      </c>
      <c r="K147" s="3">
        <v>156</v>
      </c>
      <c r="L147">
        <f t="shared" si="7"/>
        <v>0</v>
      </c>
      <c r="M147" t="str">
        <f>INDEX(Sheet2!$B$2:$B$20,MATCH(Data!B147,Sheet2!$D$2:$D$20,0))</f>
        <v>Syria</v>
      </c>
    </row>
    <row r="148" spans="1:13" x14ac:dyDescent="0.2">
      <c r="A148">
        <v>5538</v>
      </c>
      <c r="B148" t="s">
        <v>1727</v>
      </c>
      <c r="C148" t="s">
        <v>498</v>
      </c>
      <c r="D148" s="2">
        <v>22499</v>
      </c>
      <c r="E148" s="5">
        <f t="shared" ca="1" si="8"/>
        <v>59</v>
      </c>
      <c r="F148" t="s">
        <v>1767</v>
      </c>
      <c r="G148" t="s">
        <v>1778</v>
      </c>
      <c r="H148">
        <v>2</v>
      </c>
      <c r="I148">
        <v>2</v>
      </c>
      <c r="J148" t="s">
        <v>1771</v>
      </c>
      <c r="K148" s="3">
        <v>0</v>
      </c>
      <c r="L148">
        <f t="shared" si="7"/>
        <v>2</v>
      </c>
      <c r="M148" t="str">
        <f>INDEX(Sheet2!$B$2:$B$20,MATCH(Data!B148,Sheet2!$D$2:$D$20,0))</f>
        <v>Libya</v>
      </c>
    </row>
    <row r="149" spans="1:13" x14ac:dyDescent="0.2">
      <c r="A149">
        <v>5435</v>
      </c>
      <c r="B149" t="s">
        <v>1724</v>
      </c>
      <c r="C149" t="s">
        <v>838</v>
      </c>
      <c r="D149" s="2">
        <v>32008</v>
      </c>
      <c r="E149" s="5">
        <f t="shared" ca="1" si="8"/>
        <v>33</v>
      </c>
      <c r="F149" t="s">
        <v>1768</v>
      </c>
      <c r="G149" t="s">
        <v>1769</v>
      </c>
      <c r="H149">
        <v>3</v>
      </c>
      <c r="I149">
        <v>2</v>
      </c>
      <c r="J149" t="s">
        <v>1773</v>
      </c>
      <c r="K149" s="3">
        <v>0</v>
      </c>
      <c r="L149">
        <f t="shared" si="7"/>
        <v>4</v>
      </c>
      <c r="M149" t="str">
        <f>INDEX(Sheet2!$B$2:$B$20,MATCH(Data!B149,Sheet2!$D$2:$D$20,0))</f>
        <v>Libya</v>
      </c>
    </row>
    <row r="150" spans="1:13" x14ac:dyDescent="0.2">
      <c r="A150">
        <v>4980</v>
      </c>
      <c r="B150" t="s">
        <v>1717</v>
      </c>
      <c r="C150" t="s">
        <v>1094</v>
      </c>
      <c r="D150" s="2">
        <v>15212</v>
      </c>
      <c r="E150" s="5">
        <f t="shared" ca="1" si="8"/>
        <v>79</v>
      </c>
      <c r="F150" t="s">
        <v>1767</v>
      </c>
      <c r="G150" t="s">
        <v>1780</v>
      </c>
      <c r="H150">
        <v>2</v>
      </c>
      <c r="I150">
        <v>7</v>
      </c>
      <c r="J150" t="s">
        <v>1773</v>
      </c>
      <c r="K150" s="3">
        <v>192</v>
      </c>
      <c r="L150">
        <f t="shared" si="7"/>
        <v>0</v>
      </c>
      <c r="M150" t="str">
        <f>INDEX(Sheet2!$B$2:$B$20,MATCH(Data!B150,Sheet2!$D$2:$D$20,0))</f>
        <v>Yemen</v>
      </c>
    </row>
    <row r="151" spans="1:13" x14ac:dyDescent="0.2">
      <c r="A151">
        <v>5679</v>
      </c>
      <c r="B151" t="s">
        <v>1729</v>
      </c>
      <c r="C151" t="s">
        <v>718</v>
      </c>
      <c r="D151" s="2">
        <v>20240</v>
      </c>
      <c r="E151" s="5">
        <f t="shared" ca="1" si="8"/>
        <v>65</v>
      </c>
      <c r="F151" t="s">
        <v>1767</v>
      </c>
      <c r="G151" t="s">
        <v>1781</v>
      </c>
      <c r="H151">
        <v>3</v>
      </c>
      <c r="I151">
        <v>1</v>
      </c>
      <c r="J151" t="s">
        <v>1773</v>
      </c>
      <c r="K151" s="3">
        <v>0</v>
      </c>
      <c r="L151">
        <f t="shared" si="7"/>
        <v>2</v>
      </c>
      <c r="M151" t="str">
        <f>INDEX(Sheet2!$B$2:$B$20,MATCH(Data!B151,Sheet2!$D$2:$D$20,0))</f>
        <v>Syria</v>
      </c>
    </row>
    <row r="152" spans="1:13" x14ac:dyDescent="0.2">
      <c r="A152">
        <v>4793</v>
      </c>
      <c r="B152" t="s">
        <v>1729</v>
      </c>
      <c r="C152" t="s">
        <v>566</v>
      </c>
      <c r="D152" s="2">
        <v>16241</v>
      </c>
      <c r="E152" s="5">
        <f t="shared" ca="1" si="8"/>
        <v>76</v>
      </c>
      <c r="F152" t="s">
        <v>1767</v>
      </c>
      <c r="G152" t="s">
        <v>1780</v>
      </c>
      <c r="H152">
        <v>3</v>
      </c>
      <c r="I152">
        <v>2</v>
      </c>
      <c r="J152" t="s">
        <v>1773</v>
      </c>
      <c r="K152" s="3">
        <v>0</v>
      </c>
      <c r="L152">
        <f t="shared" si="7"/>
        <v>2</v>
      </c>
      <c r="M152" t="str">
        <f>INDEX(Sheet2!$B$2:$B$20,MATCH(Data!B152,Sheet2!$D$2:$D$20,0))</f>
        <v>Syria</v>
      </c>
    </row>
    <row r="153" spans="1:13" x14ac:dyDescent="0.2">
      <c r="A153">
        <v>5212</v>
      </c>
      <c r="B153" t="s">
        <v>1727</v>
      </c>
      <c r="C153" t="s">
        <v>1414</v>
      </c>
      <c r="D153" s="2">
        <v>33145</v>
      </c>
      <c r="E153" s="5">
        <f t="shared" ca="1" si="8"/>
        <v>30</v>
      </c>
      <c r="F153" t="s">
        <v>1767</v>
      </c>
      <c r="G153" t="s">
        <v>1769</v>
      </c>
      <c r="H153">
        <v>2</v>
      </c>
      <c r="I153">
        <v>3</v>
      </c>
      <c r="J153" t="s">
        <v>1774</v>
      </c>
      <c r="K153" s="3">
        <v>116</v>
      </c>
      <c r="L153">
        <f t="shared" si="7"/>
        <v>0</v>
      </c>
      <c r="M153" t="str">
        <f>INDEX(Sheet2!$B$2:$B$20,MATCH(Data!B153,Sheet2!$D$2:$D$20,0))</f>
        <v>Libya</v>
      </c>
    </row>
    <row r="154" spans="1:13" x14ac:dyDescent="0.2">
      <c r="A154">
        <v>4895</v>
      </c>
      <c r="B154" t="s">
        <v>1719</v>
      </c>
      <c r="C154" t="s">
        <v>300</v>
      </c>
      <c r="D154" s="2">
        <v>24781</v>
      </c>
      <c r="E154" s="5">
        <f t="shared" ca="1" si="8"/>
        <v>53</v>
      </c>
      <c r="F154" t="s">
        <v>1767</v>
      </c>
      <c r="G154" t="s">
        <v>1780</v>
      </c>
      <c r="H154">
        <v>6</v>
      </c>
      <c r="I154">
        <v>2</v>
      </c>
      <c r="J154" t="s">
        <v>1771</v>
      </c>
      <c r="K154" s="3">
        <v>144</v>
      </c>
      <c r="L154">
        <f t="shared" si="7"/>
        <v>0</v>
      </c>
      <c r="M154" t="str">
        <f>INDEX(Sheet2!$B$2:$B$20,MATCH(Data!B154,Sheet2!$D$2:$D$20,0))</f>
        <v>Iraq</v>
      </c>
    </row>
    <row r="155" spans="1:13" x14ac:dyDescent="0.2">
      <c r="A155">
        <v>5838</v>
      </c>
      <c r="B155" t="s">
        <v>1717</v>
      </c>
      <c r="C155" t="s">
        <v>1387</v>
      </c>
      <c r="D155" s="2">
        <v>30719</v>
      </c>
      <c r="E155" s="5">
        <f t="shared" ca="1" si="8"/>
        <v>36</v>
      </c>
      <c r="F155" t="s">
        <v>1767</v>
      </c>
      <c r="G155" t="s">
        <v>1769</v>
      </c>
      <c r="H155">
        <v>5</v>
      </c>
      <c r="I155">
        <v>5</v>
      </c>
      <c r="J155" t="s">
        <v>1773</v>
      </c>
      <c r="K155" s="3">
        <v>61</v>
      </c>
      <c r="L155">
        <f t="shared" si="7"/>
        <v>0</v>
      </c>
      <c r="M155" t="str">
        <f>INDEX(Sheet2!$B$2:$B$20,MATCH(Data!B155,Sheet2!$D$2:$D$20,0))</f>
        <v>Yemen</v>
      </c>
    </row>
    <row r="156" spans="1:13" x14ac:dyDescent="0.2">
      <c r="A156">
        <v>5182</v>
      </c>
      <c r="B156" t="s">
        <v>1723</v>
      </c>
      <c r="C156" t="s">
        <v>984</v>
      </c>
      <c r="D156" s="2">
        <v>23583</v>
      </c>
      <c r="E156" s="5">
        <f t="shared" ca="1" si="8"/>
        <v>56</v>
      </c>
      <c r="F156" t="s">
        <v>1767</v>
      </c>
      <c r="G156" t="s">
        <v>1769</v>
      </c>
      <c r="H156">
        <v>8</v>
      </c>
      <c r="I156">
        <v>1</v>
      </c>
      <c r="J156" t="s">
        <v>1772</v>
      </c>
      <c r="K156" s="3">
        <v>214</v>
      </c>
      <c r="L156">
        <f t="shared" si="7"/>
        <v>0</v>
      </c>
      <c r="M156" t="str">
        <f>INDEX(Sheet2!$B$2:$B$20,MATCH(Data!B156,Sheet2!$D$2:$D$20,0))</f>
        <v>Iraq</v>
      </c>
    </row>
    <row r="157" spans="1:13" x14ac:dyDescent="0.2">
      <c r="A157">
        <v>5174</v>
      </c>
      <c r="B157" t="s">
        <v>1727</v>
      </c>
      <c r="C157" t="s">
        <v>53</v>
      </c>
      <c r="D157" s="2">
        <v>23050</v>
      </c>
      <c r="E157" s="5">
        <f t="shared" ca="1" si="8"/>
        <v>57</v>
      </c>
      <c r="F157" t="s">
        <v>1768</v>
      </c>
      <c r="G157" t="s">
        <v>1778</v>
      </c>
      <c r="H157">
        <v>5</v>
      </c>
      <c r="I157">
        <v>2</v>
      </c>
      <c r="J157" t="s">
        <v>1771</v>
      </c>
      <c r="K157" s="3">
        <v>166</v>
      </c>
      <c r="L157">
        <f t="shared" si="7"/>
        <v>0</v>
      </c>
      <c r="M157" t="str">
        <f>INDEX(Sheet2!$B$2:$B$20,MATCH(Data!B157,Sheet2!$D$2:$D$20,0))</f>
        <v>Libya</v>
      </c>
    </row>
    <row r="158" spans="1:13" x14ac:dyDescent="0.2">
      <c r="A158">
        <v>5825</v>
      </c>
      <c r="B158" t="s">
        <v>1722</v>
      </c>
      <c r="C158" t="s">
        <v>1122</v>
      </c>
      <c r="D158" s="2">
        <v>21985</v>
      </c>
      <c r="E158" s="5">
        <f t="shared" ca="1" si="8"/>
        <v>60</v>
      </c>
      <c r="F158" t="s">
        <v>1768</v>
      </c>
      <c r="G158" t="s">
        <v>1778</v>
      </c>
      <c r="H158">
        <v>4</v>
      </c>
      <c r="I158">
        <v>6</v>
      </c>
      <c r="J158" t="s">
        <v>1771</v>
      </c>
      <c r="K158" s="3">
        <v>125</v>
      </c>
      <c r="L158">
        <f t="shared" si="7"/>
        <v>0</v>
      </c>
      <c r="M158" t="str">
        <f>INDEX(Sheet2!$B$2:$B$20,MATCH(Data!B158,Sheet2!$D$2:$D$20,0))</f>
        <v>Syria</v>
      </c>
    </row>
    <row r="159" spans="1:13" x14ac:dyDescent="0.2">
      <c r="A159">
        <v>5797</v>
      </c>
      <c r="B159" t="s">
        <v>1726</v>
      </c>
      <c r="C159" t="s">
        <v>625</v>
      </c>
      <c r="D159" s="2">
        <v>16140</v>
      </c>
      <c r="E159" s="5">
        <f t="shared" ca="1" si="8"/>
        <v>76</v>
      </c>
      <c r="F159" t="s">
        <v>1768</v>
      </c>
      <c r="G159" t="s">
        <v>1778</v>
      </c>
      <c r="H159">
        <v>2</v>
      </c>
      <c r="I159">
        <v>4</v>
      </c>
      <c r="J159" t="s">
        <v>1771</v>
      </c>
      <c r="K159" s="3">
        <v>0</v>
      </c>
      <c r="L159">
        <f t="shared" si="7"/>
        <v>4</v>
      </c>
      <c r="M159" t="str">
        <f>INDEX(Sheet2!$B$2:$B$20,MATCH(Data!B159,Sheet2!$D$2:$D$20,0))</f>
        <v>Libya</v>
      </c>
    </row>
    <row r="160" spans="1:13" x14ac:dyDescent="0.2">
      <c r="A160">
        <v>5368</v>
      </c>
      <c r="B160" t="s">
        <v>1727</v>
      </c>
      <c r="C160" t="s">
        <v>1555</v>
      </c>
      <c r="D160" s="2">
        <v>28211</v>
      </c>
      <c r="E160" s="5">
        <f t="shared" ca="1" si="8"/>
        <v>43</v>
      </c>
      <c r="F160" t="s">
        <v>1767</v>
      </c>
      <c r="G160" t="s">
        <v>1769</v>
      </c>
      <c r="H160">
        <v>7</v>
      </c>
      <c r="I160">
        <v>2</v>
      </c>
      <c r="J160" t="s">
        <v>1772</v>
      </c>
      <c r="K160" s="3">
        <v>67</v>
      </c>
      <c r="L160">
        <f t="shared" si="7"/>
        <v>0</v>
      </c>
      <c r="M160" t="str">
        <f>INDEX(Sheet2!$B$2:$B$20,MATCH(Data!B160,Sheet2!$D$2:$D$20,0))</f>
        <v>Libya</v>
      </c>
    </row>
    <row r="161" spans="1:13" x14ac:dyDescent="0.2">
      <c r="A161">
        <v>5313</v>
      </c>
      <c r="B161" t="s">
        <v>1732</v>
      </c>
      <c r="C161" t="s">
        <v>932</v>
      </c>
      <c r="D161" s="2">
        <v>28208</v>
      </c>
      <c r="E161" s="5">
        <f t="shared" ca="1" si="8"/>
        <v>43</v>
      </c>
      <c r="F161" t="s">
        <v>1767</v>
      </c>
      <c r="G161" t="s">
        <v>1778</v>
      </c>
      <c r="H161">
        <v>2</v>
      </c>
      <c r="I161">
        <v>6</v>
      </c>
      <c r="J161" t="s">
        <v>1774</v>
      </c>
      <c r="K161" s="3">
        <v>58</v>
      </c>
      <c r="L161">
        <f t="shared" si="7"/>
        <v>0</v>
      </c>
      <c r="M161" t="str">
        <f>INDEX(Sheet2!$B$2:$B$20,MATCH(Data!B161,Sheet2!$D$2:$D$20,0))</f>
        <v>Yemen</v>
      </c>
    </row>
    <row r="162" spans="1:13" x14ac:dyDescent="0.2">
      <c r="A162">
        <v>6012</v>
      </c>
      <c r="B162" t="s">
        <v>1713</v>
      </c>
      <c r="C162" t="s">
        <v>1075</v>
      </c>
      <c r="D162" s="2">
        <v>30759</v>
      </c>
      <c r="E162" s="5">
        <f t="shared" ca="1" si="8"/>
        <v>36</v>
      </c>
      <c r="F162" t="s">
        <v>1768</v>
      </c>
      <c r="G162" t="s">
        <v>1779</v>
      </c>
      <c r="H162">
        <v>1</v>
      </c>
      <c r="I162">
        <v>3</v>
      </c>
      <c r="J162" t="s">
        <v>1773</v>
      </c>
      <c r="K162" s="3">
        <v>120</v>
      </c>
      <c r="L162">
        <f t="shared" si="7"/>
        <v>0</v>
      </c>
      <c r="M162" t="str">
        <f>INDEX(Sheet2!$B$2:$B$20,MATCH(Data!B162,Sheet2!$D$2:$D$20,0))</f>
        <v>Iraq</v>
      </c>
    </row>
    <row r="163" spans="1:13" x14ac:dyDescent="0.2">
      <c r="A163">
        <v>6027</v>
      </c>
      <c r="B163" t="s">
        <v>1724</v>
      </c>
      <c r="C163" t="s">
        <v>1292</v>
      </c>
      <c r="D163" s="2">
        <v>21702</v>
      </c>
      <c r="E163" s="5">
        <f t="shared" ca="1" si="8"/>
        <v>61</v>
      </c>
      <c r="F163" t="s">
        <v>1767</v>
      </c>
      <c r="G163" t="s">
        <v>1778</v>
      </c>
      <c r="H163">
        <v>2</v>
      </c>
      <c r="I163">
        <v>7</v>
      </c>
      <c r="J163" t="s">
        <v>1771</v>
      </c>
      <c r="K163" s="3">
        <v>75</v>
      </c>
      <c r="L163">
        <f t="shared" si="7"/>
        <v>0</v>
      </c>
      <c r="M163" t="str">
        <f>INDEX(Sheet2!$B$2:$B$20,MATCH(Data!B163,Sheet2!$D$2:$D$20,0))</f>
        <v>Libya</v>
      </c>
    </row>
    <row r="164" spans="1:13" x14ac:dyDescent="0.2">
      <c r="A164">
        <v>5636</v>
      </c>
      <c r="B164" t="s">
        <v>1725</v>
      </c>
      <c r="C164" t="s">
        <v>1698</v>
      </c>
      <c r="D164" s="2">
        <v>17254</v>
      </c>
      <c r="E164" s="5">
        <f t="shared" ca="1" si="8"/>
        <v>73</v>
      </c>
      <c r="F164" t="s">
        <v>1767</v>
      </c>
      <c r="G164" t="s">
        <v>1769</v>
      </c>
      <c r="H164">
        <v>6</v>
      </c>
      <c r="I164">
        <v>4</v>
      </c>
      <c r="J164" t="s">
        <v>1771</v>
      </c>
      <c r="K164" s="3">
        <v>107</v>
      </c>
      <c r="L164">
        <f t="shared" si="7"/>
        <v>0</v>
      </c>
      <c r="M164" t="str">
        <f>INDEX(Sheet2!$B$2:$B$20,MATCH(Data!B164,Sheet2!$D$2:$D$20,0))</f>
        <v>Yemen</v>
      </c>
    </row>
    <row r="165" spans="1:13" x14ac:dyDescent="0.2">
      <c r="A165">
        <v>5086</v>
      </c>
      <c r="B165" t="s">
        <v>1724</v>
      </c>
      <c r="C165" t="s">
        <v>989</v>
      </c>
      <c r="D165" s="2">
        <v>15328</v>
      </c>
      <c r="E165" s="5">
        <f t="shared" ca="1" si="8"/>
        <v>79</v>
      </c>
      <c r="F165" t="s">
        <v>1767</v>
      </c>
      <c r="G165" t="s">
        <v>1769</v>
      </c>
      <c r="H165">
        <v>4</v>
      </c>
      <c r="I165">
        <v>4</v>
      </c>
      <c r="J165" t="s">
        <v>1771</v>
      </c>
      <c r="K165" s="3">
        <v>0</v>
      </c>
      <c r="L165">
        <f t="shared" si="7"/>
        <v>2</v>
      </c>
      <c r="M165" t="str">
        <f>INDEX(Sheet2!$B$2:$B$20,MATCH(Data!B165,Sheet2!$D$2:$D$20,0))</f>
        <v>Libya</v>
      </c>
    </row>
    <row r="166" spans="1:13" x14ac:dyDescent="0.2">
      <c r="A166">
        <v>4968</v>
      </c>
      <c r="B166" t="s">
        <v>1724</v>
      </c>
      <c r="C166" t="s">
        <v>786</v>
      </c>
      <c r="D166" s="2">
        <v>22494</v>
      </c>
      <c r="E166" s="5">
        <f t="shared" ca="1" si="8"/>
        <v>59</v>
      </c>
      <c r="F166" t="s">
        <v>1767</v>
      </c>
      <c r="G166" t="s">
        <v>1781</v>
      </c>
      <c r="H166">
        <v>4</v>
      </c>
      <c r="I166">
        <v>5</v>
      </c>
      <c r="J166" t="s">
        <v>1772</v>
      </c>
      <c r="K166" s="3">
        <v>0</v>
      </c>
      <c r="L166">
        <f t="shared" si="7"/>
        <v>2</v>
      </c>
      <c r="M166" t="str">
        <f>INDEX(Sheet2!$B$2:$B$20,MATCH(Data!B166,Sheet2!$D$2:$D$20,0))</f>
        <v>Libya</v>
      </c>
    </row>
    <row r="167" spans="1:13" x14ac:dyDescent="0.2">
      <c r="A167">
        <v>6183</v>
      </c>
      <c r="B167" t="s">
        <v>1721</v>
      </c>
      <c r="C167" t="s">
        <v>226</v>
      </c>
      <c r="D167" s="2">
        <v>21571</v>
      </c>
      <c r="E167" s="5">
        <f t="shared" ca="1" si="8"/>
        <v>61</v>
      </c>
      <c r="F167" t="s">
        <v>1767</v>
      </c>
      <c r="G167" t="s">
        <v>1778</v>
      </c>
      <c r="H167">
        <v>4</v>
      </c>
      <c r="I167">
        <v>2</v>
      </c>
      <c r="J167" t="s">
        <v>1774</v>
      </c>
      <c r="K167" s="3">
        <v>0</v>
      </c>
      <c r="L167">
        <f t="shared" si="7"/>
        <v>2</v>
      </c>
      <c r="M167" t="str">
        <f>INDEX(Sheet2!$B$2:$B$20,MATCH(Data!B167,Sheet2!$D$2:$D$20,0))</f>
        <v>Libya</v>
      </c>
    </row>
    <row r="168" spans="1:13" x14ac:dyDescent="0.2">
      <c r="A168">
        <v>4755</v>
      </c>
      <c r="B168" t="s">
        <v>1716</v>
      </c>
      <c r="C168" t="s">
        <v>1195</v>
      </c>
      <c r="D168" s="2">
        <v>30968</v>
      </c>
      <c r="E168" s="5">
        <f t="shared" ca="1" si="8"/>
        <v>36</v>
      </c>
      <c r="F168" t="s">
        <v>1768</v>
      </c>
      <c r="G168" t="s">
        <v>1778</v>
      </c>
      <c r="H168">
        <v>6</v>
      </c>
      <c r="I168">
        <v>1</v>
      </c>
      <c r="J168" t="s">
        <v>1773</v>
      </c>
      <c r="K168" s="3">
        <v>0</v>
      </c>
      <c r="L168">
        <f t="shared" si="7"/>
        <v>4</v>
      </c>
      <c r="M168" t="str">
        <f>INDEX(Sheet2!$B$2:$B$20,MATCH(Data!B168,Sheet2!$D$2:$D$20,0))</f>
        <v>Syria</v>
      </c>
    </row>
    <row r="169" spans="1:13" x14ac:dyDescent="0.2">
      <c r="A169">
        <v>6036</v>
      </c>
      <c r="B169" t="s">
        <v>1722</v>
      </c>
      <c r="C169" t="s">
        <v>1442</v>
      </c>
      <c r="D169" s="2">
        <v>22436</v>
      </c>
      <c r="E169" s="5">
        <f t="shared" ca="1" si="8"/>
        <v>59</v>
      </c>
      <c r="F169" t="s">
        <v>1768</v>
      </c>
      <c r="G169" t="s">
        <v>1781</v>
      </c>
      <c r="H169">
        <v>2</v>
      </c>
      <c r="I169">
        <v>5</v>
      </c>
      <c r="J169" t="s">
        <v>1771</v>
      </c>
      <c r="K169" s="3">
        <v>0</v>
      </c>
      <c r="L169">
        <f t="shared" si="7"/>
        <v>4</v>
      </c>
      <c r="M169" t="str">
        <f>INDEX(Sheet2!$B$2:$B$20,MATCH(Data!B169,Sheet2!$D$2:$D$20,0))</f>
        <v>Syria</v>
      </c>
    </row>
    <row r="170" spans="1:13" x14ac:dyDescent="0.2">
      <c r="A170">
        <v>4918</v>
      </c>
      <c r="B170" t="s">
        <v>1724</v>
      </c>
      <c r="C170" t="s">
        <v>813</v>
      </c>
      <c r="D170" s="2">
        <v>20671</v>
      </c>
      <c r="E170" s="5">
        <f t="shared" ca="1" si="8"/>
        <v>64</v>
      </c>
      <c r="F170" t="s">
        <v>1767</v>
      </c>
      <c r="G170" t="s">
        <v>1769</v>
      </c>
      <c r="H170">
        <v>3</v>
      </c>
      <c r="I170">
        <v>5</v>
      </c>
      <c r="J170" t="s">
        <v>1772</v>
      </c>
      <c r="K170" s="3">
        <v>103</v>
      </c>
      <c r="L170">
        <f t="shared" si="7"/>
        <v>0</v>
      </c>
      <c r="M170" t="str">
        <f>INDEX(Sheet2!$B$2:$B$20,MATCH(Data!B170,Sheet2!$D$2:$D$20,0))</f>
        <v>Libya</v>
      </c>
    </row>
    <row r="171" spans="1:13" x14ac:dyDescent="0.2">
      <c r="A171">
        <v>6332</v>
      </c>
      <c r="B171" t="s">
        <v>1724</v>
      </c>
      <c r="C171" t="s">
        <v>1108</v>
      </c>
      <c r="D171" s="2">
        <v>17839</v>
      </c>
      <c r="E171" s="5">
        <f t="shared" ca="1" si="8"/>
        <v>72</v>
      </c>
      <c r="F171" t="s">
        <v>1767</v>
      </c>
      <c r="G171" t="s">
        <v>1781</v>
      </c>
      <c r="H171">
        <v>2</v>
      </c>
      <c r="I171">
        <v>4</v>
      </c>
      <c r="J171" t="s">
        <v>1771</v>
      </c>
      <c r="K171" s="3">
        <v>165</v>
      </c>
      <c r="L171">
        <f t="shared" si="7"/>
        <v>0</v>
      </c>
      <c r="M171" t="str">
        <f>INDEX(Sheet2!$B$2:$B$20,MATCH(Data!B171,Sheet2!$D$2:$D$20,0))</f>
        <v>Libya</v>
      </c>
    </row>
    <row r="172" spans="1:13" x14ac:dyDescent="0.2">
      <c r="A172">
        <v>4690</v>
      </c>
      <c r="B172" t="s">
        <v>1726</v>
      </c>
      <c r="C172" t="s">
        <v>957</v>
      </c>
      <c r="D172" s="2">
        <v>29140</v>
      </c>
      <c r="E172" s="5">
        <f t="shared" ca="1" si="8"/>
        <v>41</v>
      </c>
      <c r="F172" t="s">
        <v>1767</v>
      </c>
      <c r="G172" t="s">
        <v>1778</v>
      </c>
      <c r="H172">
        <v>4</v>
      </c>
      <c r="I172">
        <v>2</v>
      </c>
      <c r="J172" t="s">
        <v>1771</v>
      </c>
      <c r="K172" s="3">
        <v>220</v>
      </c>
      <c r="L172">
        <f t="shared" si="7"/>
        <v>0</v>
      </c>
      <c r="M172" t="str">
        <f>INDEX(Sheet2!$B$2:$B$20,MATCH(Data!B172,Sheet2!$D$2:$D$20,0))</f>
        <v>Libya</v>
      </c>
    </row>
    <row r="173" spans="1:13" x14ac:dyDescent="0.2">
      <c r="A173">
        <v>4919</v>
      </c>
      <c r="B173" t="s">
        <v>1721</v>
      </c>
      <c r="C173" t="s">
        <v>852</v>
      </c>
      <c r="D173" s="2">
        <v>33252</v>
      </c>
      <c r="E173" s="5">
        <f t="shared" ca="1" si="8"/>
        <v>29</v>
      </c>
      <c r="F173" t="s">
        <v>1767</v>
      </c>
      <c r="G173" t="s">
        <v>1781</v>
      </c>
      <c r="H173">
        <v>3</v>
      </c>
      <c r="I173">
        <v>2</v>
      </c>
      <c r="J173" t="s">
        <v>1771</v>
      </c>
      <c r="K173" s="3">
        <v>0</v>
      </c>
      <c r="L173">
        <f t="shared" si="7"/>
        <v>2</v>
      </c>
      <c r="M173" t="str">
        <f>INDEX(Sheet2!$B$2:$B$20,MATCH(Data!B173,Sheet2!$D$2:$D$20,0))</f>
        <v>Libya</v>
      </c>
    </row>
    <row r="174" spans="1:13" x14ac:dyDescent="0.2">
      <c r="A174">
        <v>5993</v>
      </c>
      <c r="B174" t="s">
        <v>1717</v>
      </c>
      <c r="C174" t="s">
        <v>790</v>
      </c>
      <c r="D174" s="2">
        <v>25334</v>
      </c>
      <c r="E174" s="5">
        <f t="shared" ca="1" si="8"/>
        <v>51</v>
      </c>
      <c r="F174" t="s">
        <v>1767</v>
      </c>
      <c r="G174" t="s">
        <v>1778</v>
      </c>
      <c r="H174">
        <v>4</v>
      </c>
      <c r="I174">
        <v>2</v>
      </c>
      <c r="J174" t="s">
        <v>1773</v>
      </c>
      <c r="K174" s="3">
        <v>118</v>
      </c>
      <c r="L174">
        <f t="shared" si="7"/>
        <v>0</v>
      </c>
      <c r="M174" t="str">
        <f>INDEX(Sheet2!$B$2:$B$20,MATCH(Data!B174,Sheet2!$D$2:$D$20,0))</f>
        <v>Yemen</v>
      </c>
    </row>
    <row r="175" spans="1:13" x14ac:dyDescent="0.2">
      <c r="A175">
        <v>5260</v>
      </c>
      <c r="B175" t="s">
        <v>1724</v>
      </c>
      <c r="C175" t="s">
        <v>191</v>
      </c>
      <c r="D175" s="2">
        <v>24125</v>
      </c>
      <c r="E175" s="5">
        <f t="shared" ca="1" si="8"/>
        <v>54</v>
      </c>
      <c r="F175" t="s">
        <v>1768</v>
      </c>
      <c r="G175" t="s">
        <v>1780</v>
      </c>
      <c r="H175">
        <v>3</v>
      </c>
      <c r="I175">
        <v>2</v>
      </c>
      <c r="J175" t="s">
        <v>1771</v>
      </c>
      <c r="K175" s="3">
        <v>165</v>
      </c>
      <c r="L175">
        <f t="shared" si="7"/>
        <v>0</v>
      </c>
      <c r="M175" t="str">
        <f>INDEX(Sheet2!$B$2:$B$20,MATCH(Data!B175,Sheet2!$D$2:$D$20,0))</f>
        <v>Libya</v>
      </c>
    </row>
    <row r="176" spans="1:13" x14ac:dyDescent="0.2">
      <c r="A176">
        <v>4924</v>
      </c>
      <c r="B176" t="s">
        <v>1733</v>
      </c>
      <c r="C176" t="s">
        <v>1038</v>
      </c>
      <c r="D176" s="2">
        <v>32604</v>
      </c>
      <c r="E176" s="5">
        <f t="shared" ca="1" si="8"/>
        <v>31</v>
      </c>
      <c r="F176" t="s">
        <v>1767</v>
      </c>
      <c r="G176" t="s">
        <v>1769</v>
      </c>
      <c r="H176">
        <v>2</v>
      </c>
      <c r="I176">
        <v>2</v>
      </c>
      <c r="J176" t="s">
        <v>1771</v>
      </c>
      <c r="K176" s="3">
        <v>0</v>
      </c>
      <c r="L176">
        <f t="shared" si="7"/>
        <v>2</v>
      </c>
      <c r="M176" t="str">
        <f>INDEX(Sheet2!$B$2:$B$20,MATCH(Data!B176,Sheet2!$D$2:$D$20,0))</f>
        <v>Syria</v>
      </c>
    </row>
    <row r="177" spans="1:13" x14ac:dyDescent="0.2">
      <c r="A177">
        <v>5888</v>
      </c>
      <c r="B177" t="s">
        <v>1723</v>
      </c>
      <c r="C177" t="s">
        <v>538</v>
      </c>
      <c r="D177" s="2">
        <v>24678</v>
      </c>
      <c r="E177" s="5">
        <f t="shared" ca="1" si="8"/>
        <v>53</v>
      </c>
      <c r="F177" t="s">
        <v>1767</v>
      </c>
      <c r="G177" t="s">
        <v>1769</v>
      </c>
      <c r="H177">
        <v>1</v>
      </c>
      <c r="I177">
        <v>3</v>
      </c>
      <c r="J177" t="s">
        <v>1773</v>
      </c>
      <c r="K177" s="3">
        <v>0</v>
      </c>
      <c r="L177">
        <f t="shared" si="7"/>
        <v>2</v>
      </c>
      <c r="M177" t="str">
        <f>INDEX(Sheet2!$B$2:$B$20,MATCH(Data!B177,Sheet2!$D$2:$D$20,0))</f>
        <v>Iraq</v>
      </c>
    </row>
    <row r="178" spans="1:13" x14ac:dyDescent="0.2">
      <c r="A178">
        <v>5890</v>
      </c>
      <c r="B178" t="s">
        <v>1727</v>
      </c>
      <c r="C178" t="s">
        <v>543</v>
      </c>
      <c r="D178" s="2">
        <v>23840</v>
      </c>
      <c r="E178" s="5">
        <f t="shared" ca="1" si="8"/>
        <v>55</v>
      </c>
      <c r="F178" t="s">
        <v>1767</v>
      </c>
      <c r="G178" t="s">
        <v>1769</v>
      </c>
      <c r="H178">
        <v>3</v>
      </c>
      <c r="I178">
        <v>1</v>
      </c>
      <c r="J178" t="s">
        <v>1773</v>
      </c>
      <c r="K178" s="3">
        <v>0</v>
      </c>
      <c r="L178">
        <f t="shared" si="7"/>
        <v>2</v>
      </c>
      <c r="M178" t="str">
        <f>INDEX(Sheet2!$B$2:$B$20,MATCH(Data!B178,Sheet2!$D$2:$D$20,0))</f>
        <v>Libya</v>
      </c>
    </row>
    <row r="179" spans="1:13" x14ac:dyDescent="0.2">
      <c r="A179">
        <v>5896</v>
      </c>
      <c r="B179" t="s">
        <v>1722</v>
      </c>
      <c r="C179" t="s">
        <v>677</v>
      </c>
      <c r="D179" s="2">
        <v>24291</v>
      </c>
      <c r="E179" s="5">
        <f t="shared" ca="1" si="8"/>
        <v>54</v>
      </c>
      <c r="F179" t="s">
        <v>1767</v>
      </c>
      <c r="G179" t="s">
        <v>1769</v>
      </c>
      <c r="H179">
        <v>6</v>
      </c>
      <c r="I179">
        <v>4</v>
      </c>
      <c r="J179" t="s">
        <v>1774</v>
      </c>
      <c r="K179" s="3">
        <v>102</v>
      </c>
      <c r="L179">
        <f t="shared" si="7"/>
        <v>0</v>
      </c>
      <c r="M179" t="str">
        <f>INDEX(Sheet2!$B$2:$B$20,MATCH(Data!B179,Sheet2!$D$2:$D$20,0))</f>
        <v>Syria</v>
      </c>
    </row>
    <row r="180" spans="1:13" x14ac:dyDescent="0.2">
      <c r="A180">
        <v>4816</v>
      </c>
      <c r="B180" t="s">
        <v>1729</v>
      </c>
      <c r="C180" t="s">
        <v>1188</v>
      </c>
      <c r="D180" s="2">
        <v>30169</v>
      </c>
      <c r="E180" s="5">
        <f t="shared" ca="1" si="8"/>
        <v>38</v>
      </c>
      <c r="F180" t="s">
        <v>1768</v>
      </c>
      <c r="G180" t="s">
        <v>1779</v>
      </c>
      <c r="H180">
        <v>2</v>
      </c>
      <c r="I180">
        <v>4</v>
      </c>
      <c r="J180" t="s">
        <v>1772</v>
      </c>
      <c r="K180" s="3">
        <v>95</v>
      </c>
      <c r="L180">
        <f t="shared" si="7"/>
        <v>0</v>
      </c>
      <c r="M180" t="str">
        <f>INDEX(Sheet2!$B$2:$B$20,MATCH(Data!B180,Sheet2!$D$2:$D$20,0))</f>
        <v>Syria</v>
      </c>
    </row>
    <row r="181" spans="1:13" x14ac:dyDescent="0.2">
      <c r="A181">
        <v>5756</v>
      </c>
      <c r="B181" t="s">
        <v>1721</v>
      </c>
      <c r="C181" t="s">
        <v>1702</v>
      </c>
      <c r="D181" s="2">
        <v>26837</v>
      </c>
      <c r="E181" s="5">
        <f t="shared" ca="1" si="8"/>
        <v>47</v>
      </c>
      <c r="F181" t="s">
        <v>1768</v>
      </c>
      <c r="G181" t="s">
        <v>1780</v>
      </c>
      <c r="H181">
        <v>4</v>
      </c>
      <c r="I181">
        <v>2</v>
      </c>
      <c r="J181" t="s">
        <v>1772</v>
      </c>
      <c r="K181" s="3">
        <v>0</v>
      </c>
      <c r="L181">
        <f t="shared" si="7"/>
        <v>4</v>
      </c>
      <c r="M181" t="str">
        <f>INDEX(Sheet2!$B$2:$B$20,MATCH(Data!B181,Sheet2!$D$2:$D$20,0))</f>
        <v>Libya</v>
      </c>
    </row>
    <row r="182" spans="1:13" x14ac:dyDescent="0.2">
      <c r="A182">
        <v>5379</v>
      </c>
      <c r="B182" t="s">
        <v>1721</v>
      </c>
      <c r="C182" t="s">
        <v>1707</v>
      </c>
      <c r="D182" s="2">
        <v>22604</v>
      </c>
      <c r="E182" s="5">
        <f t="shared" ca="1" si="8"/>
        <v>59</v>
      </c>
      <c r="F182" t="s">
        <v>1768</v>
      </c>
      <c r="G182" t="s">
        <v>1779</v>
      </c>
      <c r="H182">
        <v>5</v>
      </c>
      <c r="I182">
        <v>3</v>
      </c>
      <c r="J182" t="s">
        <v>1774</v>
      </c>
      <c r="K182" s="3">
        <v>77</v>
      </c>
      <c r="L182">
        <f t="shared" si="7"/>
        <v>3</v>
      </c>
      <c r="M182" t="str">
        <f>INDEX(Sheet2!$B$2:$B$20,MATCH(Data!B182,Sheet2!$D$2:$D$20,0))</f>
        <v>Libya</v>
      </c>
    </row>
    <row r="183" spans="1:13" x14ac:dyDescent="0.2">
      <c r="A183">
        <v>5012</v>
      </c>
      <c r="B183" t="s">
        <v>1721</v>
      </c>
      <c r="C183" t="s">
        <v>138</v>
      </c>
      <c r="D183" s="2">
        <v>16393</v>
      </c>
      <c r="E183" s="5">
        <f t="shared" ca="1" si="8"/>
        <v>76</v>
      </c>
      <c r="F183" t="s">
        <v>1768</v>
      </c>
      <c r="G183" t="s">
        <v>1781</v>
      </c>
      <c r="H183">
        <v>2</v>
      </c>
      <c r="I183">
        <v>7</v>
      </c>
      <c r="J183" t="s">
        <v>1773</v>
      </c>
      <c r="K183" s="3">
        <v>126</v>
      </c>
      <c r="L183">
        <f t="shared" si="7"/>
        <v>0</v>
      </c>
      <c r="M183" t="str">
        <f>INDEX(Sheet2!$B$2:$B$20,MATCH(Data!B183,Sheet2!$D$2:$D$20,0))</f>
        <v>Libya</v>
      </c>
    </row>
    <row r="184" spans="1:13" x14ac:dyDescent="0.2">
      <c r="A184">
        <v>6287</v>
      </c>
      <c r="B184" t="s">
        <v>1731</v>
      </c>
      <c r="C184" t="s">
        <v>356</v>
      </c>
      <c r="D184" s="2">
        <v>17186</v>
      </c>
      <c r="E184" s="5">
        <f t="shared" ca="1" si="8"/>
        <v>73</v>
      </c>
      <c r="F184" t="s">
        <v>1768</v>
      </c>
      <c r="G184" t="s">
        <v>1778</v>
      </c>
      <c r="H184">
        <v>2</v>
      </c>
      <c r="I184">
        <v>4</v>
      </c>
      <c r="J184" t="s">
        <v>1771</v>
      </c>
      <c r="K184" s="3">
        <v>210</v>
      </c>
      <c r="L184">
        <f t="shared" si="7"/>
        <v>0</v>
      </c>
      <c r="M184" t="str">
        <f>INDEX(Sheet2!$B$2:$B$20,MATCH(Data!B184,Sheet2!$D$2:$D$20,0))</f>
        <v>Syria</v>
      </c>
    </row>
    <row r="185" spans="1:13" x14ac:dyDescent="0.2">
      <c r="A185">
        <v>5210</v>
      </c>
      <c r="B185" t="s">
        <v>1732</v>
      </c>
      <c r="C185" t="s">
        <v>1353</v>
      </c>
      <c r="D185" s="2">
        <v>21063</v>
      </c>
      <c r="E185" s="5">
        <f t="shared" ca="1" si="8"/>
        <v>63</v>
      </c>
      <c r="F185" t="s">
        <v>1767</v>
      </c>
      <c r="G185" t="s">
        <v>1770</v>
      </c>
      <c r="H185">
        <v>5</v>
      </c>
      <c r="I185">
        <v>5</v>
      </c>
      <c r="J185" t="s">
        <v>1771</v>
      </c>
      <c r="K185" s="3">
        <v>127</v>
      </c>
      <c r="L185">
        <f t="shared" si="7"/>
        <v>0</v>
      </c>
      <c r="M185" t="str">
        <f>INDEX(Sheet2!$B$2:$B$20,MATCH(Data!B185,Sheet2!$D$2:$D$20,0))</f>
        <v>Yemen</v>
      </c>
    </row>
    <row r="186" spans="1:13" x14ac:dyDescent="0.2">
      <c r="A186">
        <v>4854</v>
      </c>
      <c r="B186" t="s">
        <v>1727</v>
      </c>
      <c r="C186" t="s">
        <v>658</v>
      </c>
      <c r="D186" s="2">
        <v>31761</v>
      </c>
      <c r="E186" s="5">
        <f t="shared" ca="1" si="8"/>
        <v>34</v>
      </c>
      <c r="F186" t="s">
        <v>1768</v>
      </c>
      <c r="G186" t="s">
        <v>1770</v>
      </c>
      <c r="H186">
        <v>1</v>
      </c>
      <c r="I186">
        <v>3</v>
      </c>
      <c r="J186" t="s">
        <v>1771</v>
      </c>
      <c r="K186" s="3">
        <v>184</v>
      </c>
      <c r="L186">
        <f t="shared" si="7"/>
        <v>0</v>
      </c>
      <c r="M186" t="str">
        <f>INDEX(Sheet2!$B$2:$B$20,MATCH(Data!B186,Sheet2!$D$2:$D$20,0))</f>
        <v>Libya</v>
      </c>
    </row>
    <row r="187" spans="1:13" x14ac:dyDescent="0.2">
      <c r="A187">
        <v>6315</v>
      </c>
      <c r="B187" t="s">
        <v>1716</v>
      </c>
      <c r="C187" t="s">
        <v>744</v>
      </c>
      <c r="D187" s="2">
        <v>29804</v>
      </c>
      <c r="E187" s="5">
        <f t="shared" ca="1" si="8"/>
        <v>39</v>
      </c>
      <c r="F187" t="s">
        <v>1767</v>
      </c>
      <c r="G187" t="s">
        <v>1778</v>
      </c>
      <c r="H187">
        <v>6</v>
      </c>
      <c r="I187">
        <v>4</v>
      </c>
      <c r="J187" t="s">
        <v>1771</v>
      </c>
      <c r="K187" s="3">
        <v>0</v>
      </c>
      <c r="L187">
        <f t="shared" si="7"/>
        <v>2</v>
      </c>
      <c r="M187" t="str">
        <f>INDEX(Sheet2!$B$2:$B$20,MATCH(Data!B187,Sheet2!$D$2:$D$20,0))</f>
        <v>Syria</v>
      </c>
    </row>
    <row r="188" spans="1:13" x14ac:dyDescent="0.2">
      <c r="A188">
        <v>5996</v>
      </c>
      <c r="B188" t="s">
        <v>1721</v>
      </c>
      <c r="C188" t="s">
        <v>828</v>
      </c>
      <c r="D188" s="2">
        <v>30780</v>
      </c>
      <c r="E188" s="5">
        <f t="shared" ca="1" si="8"/>
        <v>36</v>
      </c>
      <c r="F188" t="s">
        <v>1767</v>
      </c>
      <c r="G188" t="s">
        <v>1770</v>
      </c>
      <c r="H188">
        <v>3</v>
      </c>
      <c r="I188">
        <v>4</v>
      </c>
      <c r="J188" t="s">
        <v>1774</v>
      </c>
      <c r="K188" s="3">
        <v>115</v>
      </c>
      <c r="L188">
        <f t="shared" si="7"/>
        <v>0</v>
      </c>
      <c r="M188" t="str">
        <f>INDEX(Sheet2!$B$2:$B$20,MATCH(Data!B188,Sheet2!$D$2:$D$20,0))</f>
        <v>Libya</v>
      </c>
    </row>
    <row r="189" spans="1:13" x14ac:dyDescent="0.2">
      <c r="A189">
        <v>6112</v>
      </c>
      <c r="B189" t="s">
        <v>1715</v>
      </c>
      <c r="C189" t="s">
        <v>1000</v>
      </c>
      <c r="D189" s="2">
        <v>26809</v>
      </c>
      <c r="E189" s="5">
        <f t="shared" ca="1" si="8"/>
        <v>47</v>
      </c>
      <c r="F189" t="s">
        <v>1768</v>
      </c>
      <c r="G189" t="s">
        <v>1769</v>
      </c>
      <c r="H189">
        <v>4</v>
      </c>
      <c r="I189">
        <v>1</v>
      </c>
      <c r="J189" t="s">
        <v>1774</v>
      </c>
      <c r="K189" s="3">
        <v>97</v>
      </c>
      <c r="L189">
        <f t="shared" si="7"/>
        <v>3</v>
      </c>
      <c r="M189" t="str">
        <f>INDEX(Sheet2!$B$2:$B$20,MATCH(Data!B189,Sheet2!$D$2:$D$20,0))</f>
        <v>Iraq</v>
      </c>
    </row>
    <row r="190" spans="1:13" x14ac:dyDescent="0.2">
      <c r="A190">
        <v>4827</v>
      </c>
      <c r="B190" t="s">
        <v>1724</v>
      </c>
      <c r="C190" t="s">
        <v>1504</v>
      </c>
      <c r="D190" s="2">
        <v>14926</v>
      </c>
      <c r="E190" s="5">
        <f t="shared" ca="1" si="8"/>
        <v>80</v>
      </c>
      <c r="F190" t="s">
        <v>1768</v>
      </c>
      <c r="G190" t="s">
        <v>1769</v>
      </c>
      <c r="H190">
        <v>1</v>
      </c>
      <c r="I190">
        <v>3</v>
      </c>
      <c r="J190" t="s">
        <v>1771</v>
      </c>
      <c r="K190" s="3">
        <v>0</v>
      </c>
      <c r="L190">
        <f t="shared" si="7"/>
        <v>4</v>
      </c>
      <c r="M190" t="str">
        <f>INDEX(Sheet2!$B$2:$B$20,MATCH(Data!B190,Sheet2!$D$2:$D$20,0))</f>
        <v>Libya</v>
      </c>
    </row>
    <row r="191" spans="1:13" x14ac:dyDescent="0.2">
      <c r="A191">
        <v>6306</v>
      </c>
      <c r="B191" t="s">
        <v>1719</v>
      </c>
      <c r="C191" t="s">
        <v>617</v>
      </c>
      <c r="D191" s="2">
        <v>26776</v>
      </c>
      <c r="E191" s="5">
        <f t="shared" ca="1" si="8"/>
        <v>47</v>
      </c>
      <c r="F191" t="s">
        <v>1767</v>
      </c>
      <c r="G191" t="s">
        <v>1769</v>
      </c>
      <c r="H191">
        <v>2</v>
      </c>
      <c r="I191">
        <v>4</v>
      </c>
      <c r="J191" t="s">
        <v>1773</v>
      </c>
      <c r="K191" s="3">
        <v>137</v>
      </c>
      <c r="L191">
        <f t="shared" si="7"/>
        <v>0</v>
      </c>
      <c r="M191" t="str">
        <f>INDEX(Sheet2!$B$2:$B$20,MATCH(Data!B191,Sheet2!$D$2:$D$20,0))</f>
        <v>Iraq</v>
      </c>
    </row>
    <row r="192" spans="1:13" x14ac:dyDescent="0.2">
      <c r="A192">
        <v>5140</v>
      </c>
      <c r="B192" t="s">
        <v>1726</v>
      </c>
      <c r="C192" t="s">
        <v>353</v>
      </c>
      <c r="D192" s="2">
        <v>32037</v>
      </c>
      <c r="E192" s="5">
        <f t="shared" ca="1" si="8"/>
        <v>33</v>
      </c>
      <c r="F192" t="s">
        <v>1767</v>
      </c>
      <c r="G192" t="s">
        <v>1778</v>
      </c>
      <c r="H192">
        <v>3</v>
      </c>
      <c r="I192">
        <v>7</v>
      </c>
      <c r="J192" t="s">
        <v>1773</v>
      </c>
      <c r="K192" s="3">
        <v>0</v>
      </c>
      <c r="L192">
        <f t="shared" si="7"/>
        <v>2</v>
      </c>
      <c r="M192" t="str">
        <f>INDEX(Sheet2!$B$2:$B$20,MATCH(Data!B192,Sheet2!$D$2:$D$20,0))</f>
        <v>Libya</v>
      </c>
    </row>
    <row r="193" spans="1:13" x14ac:dyDescent="0.2">
      <c r="A193">
        <v>5626</v>
      </c>
      <c r="B193" t="s">
        <v>1727</v>
      </c>
      <c r="C193" t="s">
        <v>1619</v>
      </c>
      <c r="D193" s="2">
        <v>27593</v>
      </c>
      <c r="E193" s="5">
        <f t="shared" ca="1" si="8"/>
        <v>45</v>
      </c>
      <c r="F193" t="s">
        <v>1767</v>
      </c>
      <c r="G193" t="s">
        <v>1778</v>
      </c>
      <c r="H193">
        <v>3</v>
      </c>
      <c r="I193">
        <v>1</v>
      </c>
      <c r="J193" t="s">
        <v>1772</v>
      </c>
      <c r="K193" s="3">
        <v>173</v>
      </c>
      <c r="L193">
        <f t="shared" si="7"/>
        <v>0</v>
      </c>
      <c r="M193" t="str">
        <f>INDEX(Sheet2!$B$2:$B$20,MATCH(Data!B193,Sheet2!$D$2:$D$20,0))</f>
        <v>Libya</v>
      </c>
    </row>
    <row r="194" spans="1:13" x14ac:dyDescent="0.2">
      <c r="A194">
        <v>5262</v>
      </c>
      <c r="B194" t="s">
        <v>1721</v>
      </c>
      <c r="C194" t="s">
        <v>136</v>
      </c>
      <c r="D194" s="2">
        <v>17900</v>
      </c>
      <c r="E194" s="5">
        <f t="shared" ca="1" si="8"/>
        <v>71</v>
      </c>
      <c r="F194" t="s">
        <v>1767</v>
      </c>
      <c r="G194" t="s">
        <v>1780</v>
      </c>
      <c r="H194">
        <v>3</v>
      </c>
      <c r="I194">
        <v>2</v>
      </c>
      <c r="J194" t="s">
        <v>1771</v>
      </c>
      <c r="K194" s="3">
        <v>0</v>
      </c>
      <c r="L194">
        <f t="shared" si="7"/>
        <v>2</v>
      </c>
      <c r="M194" t="str">
        <f>INDEX(Sheet2!$B$2:$B$20,MATCH(Data!B194,Sheet2!$D$2:$D$20,0))</f>
        <v>Libya</v>
      </c>
    </row>
    <row r="195" spans="1:13" x14ac:dyDescent="0.2">
      <c r="A195">
        <v>5113</v>
      </c>
      <c r="B195" t="s">
        <v>1721</v>
      </c>
      <c r="C195" t="s">
        <v>33</v>
      </c>
      <c r="D195" s="2">
        <v>26570</v>
      </c>
      <c r="E195" s="5">
        <f t="shared" ca="1" si="8"/>
        <v>48</v>
      </c>
      <c r="F195" t="s">
        <v>1767</v>
      </c>
      <c r="G195" t="s">
        <v>1770</v>
      </c>
      <c r="H195">
        <v>7</v>
      </c>
      <c r="I195">
        <v>2</v>
      </c>
      <c r="J195" t="s">
        <v>1773</v>
      </c>
      <c r="K195" s="3">
        <v>0</v>
      </c>
      <c r="L195">
        <f t="shared" si="7"/>
        <v>2</v>
      </c>
      <c r="M195" t="str">
        <f>INDEX(Sheet2!$B$2:$B$20,MATCH(Data!B195,Sheet2!$D$2:$D$20,0))</f>
        <v>Libya</v>
      </c>
    </row>
    <row r="196" spans="1:13" x14ac:dyDescent="0.2">
      <c r="A196">
        <v>5092</v>
      </c>
      <c r="B196" t="s">
        <v>1731</v>
      </c>
      <c r="C196" t="s">
        <v>1218</v>
      </c>
      <c r="D196" s="2">
        <v>26860</v>
      </c>
      <c r="E196" s="5">
        <f t="shared" ca="1" si="8"/>
        <v>47</v>
      </c>
      <c r="F196" t="s">
        <v>1768</v>
      </c>
      <c r="G196" t="s">
        <v>1769</v>
      </c>
      <c r="H196">
        <v>4</v>
      </c>
      <c r="I196">
        <v>3</v>
      </c>
      <c r="J196" t="s">
        <v>1773</v>
      </c>
      <c r="K196" s="3">
        <v>191</v>
      </c>
      <c r="L196">
        <f t="shared" si="7"/>
        <v>0</v>
      </c>
      <c r="M196" t="str">
        <f>INDEX(Sheet2!$B$2:$B$20,MATCH(Data!B196,Sheet2!$D$2:$D$20,0))</f>
        <v>Syria</v>
      </c>
    </row>
    <row r="197" spans="1:13" x14ac:dyDescent="0.2">
      <c r="A197">
        <v>5373</v>
      </c>
      <c r="B197" t="s">
        <v>1713</v>
      </c>
      <c r="C197" t="s">
        <v>1640</v>
      </c>
      <c r="D197" s="2">
        <v>18260</v>
      </c>
      <c r="E197" s="5">
        <f t="shared" ca="1" si="8"/>
        <v>71</v>
      </c>
      <c r="F197" t="s">
        <v>1768</v>
      </c>
      <c r="G197" t="s">
        <v>1769</v>
      </c>
      <c r="H197">
        <v>2</v>
      </c>
      <c r="I197">
        <v>5</v>
      </c>
      <c r="J197" t="s">
        <v>1771</v>
      </c>
      <c r="K197" s="3">
        <v>0</v>
      </c>
      <c r="L197">
        <f t="shared" si="7"/>
        <v>4</v>
      </c>
      <c r="M197" t="str">
        <f>INDEX(Sheet2!$B$2:$B$20,MATCH(Data!B197,Sheet2!$D$2:$D$20,0))</f>
        <v>Iraq</v>
      </c>
    </row>
    <row r="198" spans="1:13" x14ac:dyDescent="0.2">
      <c r="A198">
        <v>5172</v>
      </c>
      <c r="B198" t="s">
        <v>1727</v>
      </c>
      <c r="C198" t="s">
        <v>849</v>
      </c>
      <c r="D198" s="2">
        <v>24688</v>
      </c>
      <c r="E198" s="5">
        <f t="shared" ca="1" si="8"/>
        <v>53</v>
      </c>
      <c r="F198" t="s">
        <v>1767</v>
      </c>
      <c r="G198" t="s">
        <v>1769</v>
      </c>
      <c r="H198">
        <v>4</v>
      </c>
      <c r="I198">
        <v>2</v>
      </c>
      <c r="J198" t="s">
        <v>1773</v>
      </c>
      <c r="K198" s="3">
        <v>215</v>
      </c>
      <c r="L198">
        <f t="shared" si="7"/>
        <v>0</v>
      </c>
      <c r="M198" t="str">
        <f>INDEX(Sheet2!$B$2:$B$20,MATCH(Data!B198,Sheet2!$D$2:$D$20,0))</f>
        <v>Libya</v>
      </c>
    </row>
    <row r="199" spans="1:13" x14ac:dyDescent="0.2">
      <c r="A199">
        <v>5853</v>
      </c>
      <c r="B199" t="s">
        <v>1729</v>
      </c>
      <c r="C199" t="s">
        <v>1626</v>
      </c>
      <c r="D199" s="2">
        <v>34660</v>
      </c>
      <c r="E199" s="5">
        <f t="shared" ca="1" si="8"/>
        <v>26</v>
      </c>
      <c r="F199" t="s">
        <v>1767</v>
      </c>
      <c r="G199" t="s">
        <v>1770</v>
      </c>
      <c r="H199">
        <v>2</v>
      </c>
      <c r="I199">
        <v>6</v>
      </c>
      <c r="J199" t="s">
        <v>1773</v>
      </c>
      <c r="K199" s="3">
        <v>0</v>
      </c>
      <c r="L199">
        <f t="shared" si="7"/>
        <v>2</v>
      </c>
      <c r="M199" t="str">
        <f>INDEX(Sheet2!$B$2:$B$20,MATCH(Data!B199,Sheet2!$D$2:$D$20,0))</f>
        <v>Syria</v>
      </c>
    </row>
    <row r="200" spans="1:13" x14ac:dyDescent="0.2">
      <c r="A200">
        <v>5759</v>
      </c>
      <c r="B200" t="s">
        <v>1726</v>
      </c>
      <c r="C200" t="s">
        <v>10</v>
      </c>
      <c r="D200" s="2">
        <v>16624</v>
      </c>
      <c r="E200" s="5">
        <f t="shared" ca="1" si="8"/>
        <v>75</v>
      </c>
      <c r="F200" t="s">
        <v>1767</v>
      </c>
      <c r="G200" t="s">
        <v>1780</v>
      </c>
      <c r="H200">
        <v>3</v>
      </c>
      <c r="I200">
        <v>1</v>
      </c>
      <c r="J200" t="s">
        <v>1772</v>
      </c>
      <c r="K200" s="3">
        <v>107</v>
      </c>
      <c r="L200">
        <f t="shared" si="7"/>
        <v>0</v>
      </c>
      <c r="M200" t="str">
        <f>INDEX(Sheet2!$B$2:$B$20,MATCH(Data!B200,Sheet2!$D$2:$D$20,0))</f>
        <v>Libya</v>
      </c>
    </row>
    <row r="201" spans="1:13" x14ac:dyDescent="0.2">
      <c r="A201">
        <v>5506</v>
      </c>
      <c r="B201" t="s">
        <v>1730</v>
      </c>
      <c r="C201" t="s">
        <v>25</v>
      </c>
      <c r="D201" s="2">
        <v>29059</v>
      </c>
      <c r="E201" s="5">
        <f t="shared" ca="1" si="8"/>
        <v>41</v>
      </c>
      <c r="F201" t="s">
        <v>1768</v>
      </c>
      <c r="G201" t="s">
        <v>1781</v>
      </c>
      <c r="H201">
        <v>7</v>
      </c>
      <c r="I201">
        <v>3</v>
      </c>
      <c r="J201" t="s">
        <v>1772</v>
      </c>
      <c r="K201" s="3">
        <v>0</v>
      </c>
      <c r="L201">
        <f t="shared" si="7"/>
        <v>4</v>
      </c>
      <c r="M201" t="str">
        <f>INDEX(Sheet2!$B$2:$B$20,MATCH(Data!B201,Sheet2!$D$2:$D$20,0))</f>
        <v>Yemen</v>
      </c>
    </row>
    <row r="202" spans="1:13" x14ac:dyDescent="0.2">
      <c r="A202">
        <v>5834</v>
      </c>
      <c r="B202" t="s">
        <v>1730</v>
      </c>
      <c r="C202" t="s">
        <v>1342</v>
      </c>
      <c r="D202" s="2">
        <v>27118</v>
      </c>
      <c r="E202" s="5">
        <f t="shared" ca="1" si="8"/>
        <v>46</v>
      </c>
      <c r="F202" t="s">
        <v>1767</v>
      </c>
      <c r="G202" t="s">
        <v>1778</v>
      </c>
      <c r="H202">
        <v>4</v>
      </c>
      <c r="I202">
        <v>2</v>
      </c>
      <c r="J202" t="s">
        <v>1773</v>
      </c>
      <c r="K202" s="3">
        <v>0</v>
      </c>
      <c r="L202">
        <f t="shared" si="7"/>
        <v>2</v>
      </c>
      <c r="M202" t="str">
        <f>INDEX(Sheet2!$B$2:$B$20,MATCH(Data!B202,Sheet2!$D$2:$D$20,0))</f>
        <v>Yemen</v>
      </c>
    </row>
    <row r="203" spans="1:13" x14ac:dyDescent="0.2">
      <c r="A203">
        <v>4799</v>
      </c>
      <c r="B203" t="s">
        <v>1723</v>
      </c>
      <c r="C203" t="s">
        <v>745</v>
      </c>
      <c r="D203" s="2">
        <v>17698</v>
      </c>
      <c r="E203" s="5">
        <f t="shared" ca="1" si="8"/>
        <v>72</v>
      </c>
      <c r="F203" t="s">
        <v>1767</v>
      </c>
      <c r="G203" t="s">
        <v>1769</v>
      </c>
      <c r="H203">
        <v>3</v>
      </c>
      <c r="I203">
        <v>2</v>
      </c>
      <c r="J203" t="s">
        <v>1771</v>
      </c>
      <c r="K203" s="3">
        <v>150</v>
      </c>
      <c r="L203">
        <f t="shared" si="7"/>
        <v>0</v>
      </c>
      <c r="M203" t="str">
        <f>INDEX(Sheet2!$B$2:$B$20,MATCH(Data!B203,Sheet2!$D$2:$D$20,0))</f>
        <v>Iraq</v>
      </c>
    </row>
    <row r="204" spans="1:13" x14ac:dyDescent="0.2">
      <c r="A204">
        <v>5483</v>
      </c>
      <c r="B204" t="s">
        <v>1726</v>
      </c>
      <c r="C204" t="s">
        <v>1496</v>
      </c>
      <c r="D204" s="2">
        <v>30944</v>
      </c>
      <c r="E204" s="5">
        <f t="shared" ca="1" si="8"/>
        <v>36</v>
      </c>
      <c r="F204" t="s">
        <v>1768</v>
      </c>
      <c r="G204" t="s">
        <v>1770</v>
      </c>
      <c r="H204">
        <v>2</v>
      </c>
      <c r="I204">
        <v>6</v>
      </c>
      <c r="J204" t="s">
        <v>1774</v>
      </c>
      <c r="K204" s="3">
        <v>0</v>
      </c>
      <c r="L204">
        <f t="shared" si="7"/>
        <v>5</v>
      </c>
      <c r="M204" t="str">
        <f>INDEX(Sheet2!$B$2:$B$20,MATCH(Data!B204,Sheet2!$D$2:$D$20,0))</f>
        <v>Libya</v>
      </c>
    </row>
    <row r="205" spans="1:13" x14ac:dyDescent="0.2">
      <c r="A205">
        <v>5923</v>
      </c>
      <c r="B205" t="s">
        <v>1721</v>
      </c>
      <c r="C205" t="s">
        <v>1164</v>
      </c>
      <c r="D205" s="2">
        <v>34436</v>
      </c>
      <c r="E205" s="5">
        <f t="shared" ca="1" si="8"/>
        <v>26</v>
      </c>
      <c r="F205" t="s">
        <v>1767</v>
      </c>
      <c r="G205" t="s">
        <v>1769</v>
      </c>
      <c r="H205">
        <v>2</v>
      </c>
      <c r="I205">
        <v>2</v>
      </c>
      <c r="J205" t="s">
        <v>1771</v>
      </c>
      <c r="K205" s="3">
        <v>170</v>
      </c>
      <c r="L205">
        <f t="shared" si="7"/>
        <v>0</v>
      </c>
      <c r="M205" t="str">
        <f>INDEX(Sheet2!$B$2:$B$20,MATCH(Data!B205,Sheet2!$D$2:$D$20,0))</f>
        <v>Libya</v>
      </c>
    </row>
    <row r="206" spans="1:13" x14ac:dyDescent="0.2">
      <c r="A206">
        <v>5798</v>
      </c>
      <c r="B206" t="s">
        <v>1716</v>
      </c>
      <c r="C206" t="s">
        <v>636</v>
      </c>
      <c r="D206" s="2">
        <v>32556</v>
      </c>
      <c r="E206" s="5">
        <f t="shared" ca="1" si="8"/>
        <v>31</v>
      </c>
      <c r="F206" t="s">
        <v>1768</v>
      </c>
      <c r="G206" t="s">
        <v>1778</v>
      </c>
      <c r="H206">
        <v>2</v>
      </c>
      <c r="I206">
        <v>2</v>
      </c>
      <c r="J206" t="s">
        <v>1773</v>
      </c>
      <c r="K206" s="3">
        <v>0</v>
      </c>
      <c r="L206">
        <f t="shared" ref="L206:L269" si="9">IF(AND(J206="خيمة",K206=0,F206="الأم"),5,IF(AND(F206="الأم",K206=0),4,IF(AND(F206="الأم",J206="خيمة"),3,IF(K206=0,2,0))))</f>
        <v>4</v>
      </c>
      <c r="M206" t="str">
        <f>INDEX(Sheet2!$B$2:$B$20,MATCH(Data!B206,Sheet2!$D$2:$D$20,0))</f>
        <v>Syria</v>
      </c>
    </row>
    <row r="207" spans="1:13" x14ac:dyDescent="0.2">
      <c r="A207">
        <v>4808</v>
      </c>
      <c r="B207" t="s">
        <v>1713</v>
      </c>
      <c r="C207" t="s">
        <v>951</v>
      </c>
      <c r="D207" s="2">
        <v>16905</v>
      </c>
      <c r="E207" s="5">
        <f t="shared" ca="1" si="8"/>
        <v>74</v>
      </c>
      <c r="F207" t="s">
        <v>1768</v>
      </c>
      <c r="G207" t="s">
        <v>1769</v>
      </c>
      <c r="H207">
        <v>6</v>
      </c>
      <c r="I207">
        <v>4</v>
      </c>
      <c r="J207" t="s">
        <v>1771</v>
      </c>
      <c r="K207" s="3">
        <v>0</v>
      </c>
      <c r="L207">
        <f t="shared" si="9"/>
        <v>4</v>
      </c>
      <c r="M207" t="str">
        <f>INDEX(Sheet2!$B$2:$B$20,MATCH(Data!B207,Sheet2!$D$2:$D$20,0))</f>
        <v>Iraq</v>
      </c>
    </row>
    <row r="208" spans="1:13" x14ac:dyDescent="0.2">
      <c r="A208">
        <v>5541</v>
      </c>
      <c r="B208" t="s">
        <v>1723</v>
      </c>
      <c r="C208" t="s">
        <v>522</v>
      </c>
      <c r="D208" s="2">
        <v>19754</v>
      </c>
      <c r="E208" s="5">
        <f t="shared" ca="1" si="8"/>
        <v>66</v>
      </c>
      <c r="F208" t="s">
        <v>1767</v>
      </c>
      <c r="G208" t="s">
        <v>1769</v>
      </c>
      <c r="H208">
        <v>3</v>
      </c>
      <c r="I208">
        <v>2</v>
      </c>
      <c r="J208" t="s">
        <v>1771</v>
      </c>
      <c r="K208" s="3">
        <v>0</v>
      </c>
      <c r="L208">
        <f t="shared" si="9"/>
        <v>2</v>
      </c>
      <c r="M208" t="str">
        <f>INDEX(Sheet2!$B$2:$B$20,MATCH(Data!B208,Sheet2!$D$2:$D$20,0))</f>
        <v>Iraq</v>
      </c>
    </row>
    <row r="209" spans="1:13" x14ac:dyDescent="0.2">
      <c r="A209">
        <v>6356</v>
      </c>
      <c r="B209" t="s">
        <v>1717</v>
      </c>
      <c r="C209" t="s">
        <v>1547</v>
      </c>
      <c r="D209" s="2">
        <v>32438</v>
      </c>
      <c r="E209" s="5">
        <f t="shared" ca="1" si="8"/>
        <v>32</v>
      </c>
      <c r="F209" t="s">
        <v>1767</v>
      </c>
      <c r="G209" t="s">
        <v>1778</v>
      </c>
      <c r="H209">
        <v>3</v>
      </c>
      <c r="I209">
        <v>2</v>
      </c>
      <c r="J209" t="s">
        <v>1773</v>
      </c>
      <c r="K209" s="3">
        <v>0</v>
      </c>
      <c r="L209">
        <f t="shared" si="9"/>
        <v>2</v>
      </c>
      <c r="M209" t="str">
        <f>INDEX(Sheet2!$B$2:$B$20,MATCH(Data!B209,Sheet2!$D$2:$D$20,0))</f>
        <v>Yemen</v>
      </c>
    </row>
    <row r="210" spans="1:13" x14ac:dyDescent="0.2">
      <c r="A210">
        <v>5813</v>
      </c>
      <c r="B210" t="s">
        <v>1715</v>
      </c>
      <c r="C210" t="s">
        <v>874</v>
      </c>
      <c r="D210" s="2">
        <v>33799</v>
      </c>
      <c r="E210" s="5">
        <f t="shared" ref="E210:E273" ca="1" si="10">(YEAR(NOW())-YEAR(D210))</f>
        <v>28</v>
      </c>
      <c r="F210" t="s">
        <v>1767</v>
      </c>
      <c r="G210" t="s">
        <v>1781</v>
      </c>
      <c r="H210">
        <v>5</v>
      </c>
      <c r="I210">
        <v>4</v>
      </c>
      <c r="J210" t="s">
        <v>1771</v>
      </c>
      <c r="K210" s="3">
        <v>0</v>
      </c>
      <c r="L210">
        <f t="shared" si="9"/>
        <v>2</v>
      </c>
      <c r="M210" t="str">
        <f>INDEX(Sheet2!$B$2:$B$20,MATCH(Data!B210,Sheet2!$D$2:$D$20,0))</f>
        <v>Iraq</v>
      </c>
    </row>
    <row r="211" spans="1:13" x14ac:dyDescent="0.2">
      <c r="A211">
        <v>6037</v>
      </c>
      <c r="B211" t="s">
        <v>1732</v>
      </c>
      <c r="C211" t="s">
        <v>1457</v>
      </c>
      <c r="D211" s="2">
        <v>22388</v>
      </c>
      <c r="E211" s="5">
        <f t="shared" ca="1" si="10"/>
        <v>59</v>
      </c>
      <c r="F211" t="s">
        <v>1767</v>
      </c>
      <c r="G211" t="s">
        <v>1781</v>
      </c>
      <c r="H211">
        <v>8</v>
      </c>
      <c r="I211">
        <v>1</v>
      </c>
      <c r="J211" t="s">
        <v>1773</v>
      </c>
      <c r="K211" s="3">
        <v>115</v>
      </c>
      <c r="L211">
        <f t="shared" si="9"/>
        <v>0</v>
      </c>
      <c r="M211" t="str">
        <f>INDEX(Sheet2!$B$2:$B$20,MATCH(Data!B211,Sheet2!$D$2:$D$20,0))</f>
        <v>Yemen</v>
      </c>
    </row>
    <row r="212" spans="1:13" x14ac:dyDescent="0.2">
      <c r="A212">
        <v>5711</v>
      </c>
      <c r="B212" t="s">
        <v>1713</v>
      </c>
      <c r="C212" t="s">
        <v>1130</v>
      </c>
      <c r="D212" s="2">
        <v>29152</v>
      </c>
      <c r="E212" s="5">
        <f t="shared" ca="1" si="10"/>
        <v>41</v>
      </c>
      <c r="F212" t="s">
        <v>1767</v>
      </c>
      <c r="G212" t="s">
        <v>1778</v>
      </c>
      <c r="H212">
        <v>7</v>
      </c>
      <c r="I212">
        <v>2</v>
      </c>
      <c r="J212" t="s">
        <v>1774</v>
      </c>
      <c r="K212" s="3">
        <v>190</v>
      </c>
      <c r="L212">
        <f t="shared" si="9"/>
        <v>0</v>
      </c>
      <c r="M212" t="str">
        <f>INDEX(Sheet2!$B$2:$B$20,MATCH(Data!B212,Sheet2!$D$2:$D$20,0))</f>
        <v>Iraq</v>
      </c>
    </row>
    <row r="213" spans="1:13" x14ac:dyDescent="0.2">
      <c r="A213">
        <v>5858</v>
      </c>
      <c r="B213" t="s">
        <v>1716</v>
      </c>
      <c r="C213" t="s">
        <v>570</v>
      </c>
      <c r="D213" s="2">
        <v>16026</v>
      </c>
      <c r="E213" s="5">
        <f t="shared" ca="1" si="10"/>
        <v>77</v>
      </c>
      <c r="F213" t="s">
        <v>1767</v>
      </c>
      <c r="G213" t="s">
        <v>1778</v>
      </c>
      <c r="H213">
        <v>2</v>
      </c>
      <c r="I213">
        <v>4</v>
      </c>
      <c r="J213" t="s">
        <v>1771</v>
      </c>
      <c r="K213" s="3">
        <v>0</v>
      </c>
      <c r="L213">
        <f t="shared" si="9"/>
        <v>2</v>
      </c>
      <c r="M213" t="str">
        <f>INDEX(Sheet2!$B$2:$B$20,MATCH(Data!B213,Sheet2!$D$2:$D$20,0))</f>
        <v>Syria</v>
      </c>
    </row>
    <row r="214" spans="1:13" x14ac:dyDescent="0.2">
      <c r="A214">
        <v>5127</v>
      </c>
      <c r="B214" t="s">
        <v>1730</v>
      </c>
      <c r="C214" t="s">
        <v>175</v>
      </c>
      <c r="D214" s="2">
        <v>27057</v>
      </c>
      <c r="E214" s="5">
        <f t="shared" ca="1" si="10"/>
        <v>46</v>
      </c>
      <c r="F214" t="s">
        <v>1768</v>
      </c>
      <c r="G214" t="s">
        <v>1778</v>
      </c>
      <c r="H214">
        <v>2</v>
      </c>
      <c r="I214">
        <v>3</v>
      </c>
      <c r="J214" t="s">
        <v>1773</v>
      </c>
      <c r="K214" s="3">
        <v>93</v>
      </c>
      <c r="L214">
        <f t="shared" si="9"/>
        <v>0</v>
      </c>
      <c r="M214" t="str">
        <f>INDEX(Sheet2!$B$2:$B$20,MATCH(Data!B214,Sheet2!$D$2:$D$20,0))</f>
        <v>Yemen</v>
      </c>
    </row>
    <row r="215" spans="1:13" x14ac:dyDescent="0.2">
      <c r="A215">
        <v>5719</v>
      </c>
      <c r="B215" t="s">
        <v>1713</v>
      </c>
      <c r="C215" t="s">
        <v>204</v>
      </c>
      <c r="D215" s="2">
        <v>14710</v>
      </c>
      <c r="E215" s="5">
        <f t="shared" ca="1" si="10"/>
        <v>80</v>
      </c>
      <c r="F215" t="s">
        <v>1767</v>
      </c>
      <c r="G215" t="s">
        <v>1778</v>
      </c>
      <c r="H215">
        <v>4</v>
      </c>
      <c r="I215">
        <v>3</v>
      </c>
      <c r="J215" t="s">
        <v>1773</v>
      </c>
      <c r="K215" s="3">
        <v>0</v>
      </c>
      <c r="L215">
        <f t="shared" si="9"/>
        <v>2</v>
      </c>
      <c r="M215" t="str">
        <f>INDEX(Sheet2!$B$2:$B$20,MATCH(Data!B215,Sheet2!$D$2:$D$20,0))</f>
        <v>Iraq</v>
      </c>
    </row>
    <row r="216" spans="1:13" x14ac:dyDescent="0.2">
      <c r="A216">
        <v>5745</v>
      </c>
      <c r="B216" t="s">
        <v>1730</v>
      </c>
      <c r="C216" t="s">
        <v>1523</v>
      </c>
      <c r="D216" s="2">
        <v>16182</v>
      </c>
      <c r="E216" s="5">
        <f t="shared" ca="1" si="10"/>
        <v>76</v>
      </c>
      <c r="F216" t="s">
        <v>1767</v>
      </c>
      <c r="G216" t="s">
        <v>1769</v>
      </c>
      <c r="H216">
        <v>3</v>
      </c>
      <c r="I216">
        <v>2</v>
      </c>
      <c r="J216" t="s">
        <v>1771</v>
      </c>
      <c r="K216" s="3">
        <v>116</v>
      </c>
      <c r="L216">
        <f t="shared" si="9"/>
        <v>0</v>
      </c>
      <c r="M216" t="str">
        <f>INDEX(Sheet2!$B$2:$B$20,MATCH(Data!B216,Sheet2!$D$2:$D$20,0))</f>
        <v>Yemen</v>
      </c>
    </row>
    <row r="217" spans="1:13" x14ac:dyDescent="0.2">
      <c r="A217">
        <v>4882</v>
      </c>
      <c r="B217" t="s">
        <v>1724</v>
      </c>
      <c r="C217" t="s">
        <v>1497</v>
      </c>
      <c r="D217" s="2">
        <v>31072</v>
      </c>
      <c r="E217" s="5">
        <f t="shared" ca="1" si="10"/>
        <v>35</v>
      </c>
      <c r="F217" t="s">
        <v>1767</v>
      </c>
      <c r="G217" t="s">
        <v>1769</v>
      </c>
      <c r="H217">
        <v>4</v>
      </c>
      <c r="I217">
        <v>3</v>
      </c>
      <c r="J217" t="s">
        <v>1772</v>
      </c>
      <c r="K217" s="3">
        <v>54</v>
      </c>
      <c r="L217">
        <f t="shared" si="9"/>
        <v>0</v>
      </c>
      <c r="M217" t="str">
        <f>INDEX(Sheet2!$B$2:$B$20,MATCH(Data!B217,Sheet2!$D$2:$D$20,0))</f>
        <v>Libya</v>
      </c>
    </row>
    <row r="218" spans="1:13" x14ac:dyDescent="0.2">
      <c r="A218">
        <v>4713</v>
      </c>
      <c r="B218" t="s">
        <v>1727</v>
      </c>
      <c r="C218" t="s">
        <v>1608</v>
      </c>
      <c r="D218" s="2">
        <v>19211</v>
      </c>
      <c r="E218" s="5">
        <f t="shared" ca="1" si="10"/>
        <v>68</v>
      </c>
      <c r="F218" t="s">
        <v>1767</v>
      </c>
      <c r="G218" t="s">
        <v>1769</v>
      </c>
      <c r="H218">
        <v>5</v>
      </c>
      <c r="I218">
        <v>1</v>
      </c>
      <c r="J218" t="s">
        <v>1773</v>
      </c>
      <c r="K218" s="3">
        <v>205</v>
      </c>
      <c r="L218">
        <f t="shared" si="9"/>
        <v>0</v>
      </c>
      <c r="M218" t="str">
        <f>INDEX(Sheet2!$B$2:$B$20,MATCH(Data!B218,Sheet2!$D$2:$D$20,0))</f>
        <v>Libya</v>
      </c>
    </row>
    <row r="219" spans="1:13" x14ac:dyDescent="0.2">
      <c r="A219">
        <v>5860</v>
      </c>
      <c r="B219" t="s">
        <v>1721</v>
      </c>
      <c r="C219" t="s">
        <v>286</v>
      </c>
      <c r="D219" s="2">
        <v>33324</v>
      </c>
      <c r="E219" s="5">
        <f t="shared" ca="1" si="10"/>
        <v>29</v>
      </c>
      <c r="F219" t="s">
        <v>1768</v>
      </c>
      <c r="G219" t="s">
        <v>1769</v>
      </c>
      <c r="H219">
        <v>2</v>
      </c>
      <c r="I219">
        <v>2</v>
      </c>
      <c r="J219" t="s">
        <v>1773</v>
      </c>
      <c r="K219" s="3">
        <v>0</v>
      </c>
      <c r="L219">
        <f t="shared" si="9"/>
        <v>4</v>
      </c>
      <c r="M219" t="str">
        <f>INDEX(Sheet2!$B$2:$B$20,MATCH(Data!B219,Sheet2!$D$2:$D$20,0))</f>
        <v>Libya</v>
      </c>
    </row>
    <row r="220" spans="1:13" x14ac:dyDescent="0.2">
      <c r="A220">
        <v>5930</v>
      </c>
      <c r="B220" t="s">
        <v>1724</v>
      </c>
      <c r="C220" t="s">
        <v>1290</v>
      </c>
      <c r="D220" s="2">
        <v>20493</v>
      </c>
      <c r="E220" s="5">
        <f t="shared" ca="1" si="10"/>
        <v>64</v>
      </c>
      <c r="F220" t="s">
        <v>1767</v>
      </c>
      <c r="G220" t="s">
        <v>1778</v>
      </c>
      <c r="H220">
        <v>7</v>
      </c>
      <c r="I220">
        <v>1</v>
      </c>
      <c r="J220" t="s">
        <v>1774</v>
      </c>
      <c r="K220" s="3">
        <v>109</v>
      </c>
      <c r="L220">
        <f t="shared" si="9"/>
        <v>0</v>
      </c>
      <c r="M220" t="str">
        <f>INDEX(Sheet2!$B$2:$B$20,MATCH(Data!B220,Sheet2!$D$2:$D$20,0))</f>
        <v>Libya</v>
      </c>
    </row>
    <row r="221" spans="1:13" x14ac:dyDescent="0.2">
      <c r="A221">
        <v>5926</v>
      </c>
      <c r="B221" t="s">
        <v>1727</v>
      </c>
      <c r="C221" t="s">
        <v>1182</v>
      </c>
      <c r="D221" s="2">
        <v>17194</v>
      </c>
      <c r="E221" s="5">
        <f t="shared" ca="1" si="10"/>
        <v>73</v>
      </c>
      <c r="F221" t="s">
        <v>1767</v>
      </c>
      <c r="G221" t="s">
        <v>1769</v>
      </c>
      <c r="H221">
        <v>3</v>
      </c>
      <c r="I221">
        <v>2</v>
      </c>
      <c r="J221" t="s">
        <v>1773</v>
      </c>
      <c r="K221" s="3">
        <v>75</v>
      </c>
      <c r="L221">
        <f t="shared" si="9"/>
        <v>0</v>
      </c>
      <c r="M221" t="str">
        <f>INDEX(Sheet2!$B$2:$B$20,MATCH(Data!B221,Sheet2!$D$2:$D$20,0))</f>
        <v>Libya</v>
      </c>
    </row>
    <row r="222" spans="1:13" x14ac:dyDescent="0.2">
      <c r="A222">
        <v>5577</v>
      </c>
      <c r="B222" t="s">
        <v>1725</v>
      </c>
      <c r="C222" t="s">
        <v>1050</v>
      </c>
      <c r="D222" s="2">
        <v>27623</v>
      </c>
      <c r="E222" s="5">
        <f t="shared" ca="1" si="10"/>
        <v>45</v>
      </c>
      <c r="F222" t="s">
        <v>1767</v>
      </c>
      <c r="G222" t="s">
        <v>1769</v>
      </c>
      <c r="H222">
        <v>3</v>
      </c>
      <c r="I222">
        <v>1</v>
      </c>
      <c r="J222" t="s">
        <v>1773</v>
      </c>
      <c r="K222" s="3">
        <v>0</v>
      </c>
      <c r="L222">
        <f t="shared" si="9"/>
        <v>2</v>
      </c>
      <c r="M222" t="str">
        <f>INDEX(Sheet2!$B$2:$B$20,MATCH(Data!B222,Sheet2!$D$2:$D$20,0))</f>
        <v>Yemen</v>
      </c>
    </row>
    <row r="223" spans="1:13" x14ac:dyDescent="0.2">
      <c r="A223">
        <v>6333</v>
      </c>
      <c r="B223" t="s">
        <v>1719</v>
      </c>
      <c r="C223" t="s">
        <v>1151</v>
      </c>
      <c r="D223" s="2">
        <v>30435</v>
      </c>
      <c r="E223" s="5">
        <f t="shared" ca="1" si="10"/>
        <v>37</v>
      </c>
      <c r="F223" t="s">
        <v>1767</v>
      </c>
      <c r="G223" t="s">
        <v>1769</v>
      </c>
      <c r="H223">
        <v>2</v>
      </c>
      <c r="I223">
        <v>8</v>
      </c>
      <c r="J223" t="s">
        <v>1774</v>
      </c>
      <c r="K223" s="3">
        <v>125</v>
      </c>
      <c r="L223">
        <f t="shared" si="9"/>
        <v>0</v>
      </c>
      <c r="M223" t="str">
        <f>INDEX(Sheet2!$B$2:$B$20,MATCH(Data!B223,Sheet2!$D$2:$D$20,0))</f>
        <v>Iraq</v>
      </c>
    </row>
    <row r="224" spans="1:13" x14ac:dyDescent="0.2">
      <c r="A224">
        <v>5879</v>
      </c>
      <c r="B224" t="s">
        <v>1729</v>
      </c>
      <c r="C224" t="s">
        <v>421</v>
      </c>
      <c r="D224" s="2">
        <v>32228</v>
      </c>
      <c r="E224" s="5">
        <f t="shared" ca="1" si="10"/>
        <v>32</v>
      </c>
      <c r="F224" t="s">
        <v>1767</v>
      </c>
      <c r="G224" t="s">
        <v>1770</v>
      </c>
      <c r="H224">
        <v>4</v>
      </c>
      <c r="I224">
        <v>2</v>
      </c>
      <c r="J224" t="s">
        <v>1771</v>
      </c>
      <c r="K224" s="3">
        <v>82</v>
      </c>
      <c r="L224">
        <f t="shared" si="9"/>
        <v>0</v>
      </c>
      <c r="M224" t="str">
        <f>INDEX(Sheet2!$B$2:$B$20,MATCH(Data!B224,Sheet2!$D$2:$D$20,0))</f>
        <v>Syria</v>
      </c>
    </row>
    <row r="225" spans="1:13" x14ac:dyDescent="0.2">
      <c r="A225">
        <v>5248</v>
      </c>
      <c r="B225" t="s">
        <v>1731</v>
      </c>
      <c r="C225" t="s">
        <v>193</v>
      </c>
      <c r="D225" s="2">
        <v>30237</v>
      </c>
      <c r="E225" s="5">
        <f t="shared" ca="1" si="10"/>
        <v>38</v>
      </c>
      <c r="F225" t="s">
        <v>1768</v>
      </c>
      <c r="G225" t="s">
        <v>1769</v>
      </c>
      <c r="H225">
        <v>2</v>
      </c>
      <c r="I225">
        <v>6</v>
      </c>
      <c r="J225" t="s">
        <v>1771</v>
      </c>
      <c r="K225" s="3">
        <v>210</v>
      </c>
      <c r="L225">
        <f t="shared" si="9"/>
        <v>0</v>
      </c>
      <c r="M225" t="str">
        <f>INDEX(Sheet2!$B$2:$B$20,MATCH(Data!B225,Sheet2!$D$2:$D$20,0))</f>
        <v>Syria</v>
      </c>
    </row>
    <row r="226" spans="1:13" x14ac:dyDescent="0.2">
      <c r="A226">
        <v>4687</v>
      </c>
      <c r="B226" t="s">
        <v>1733</v>
      </c>
      <c r="C226" t="s">
        <v>861</v>
      </c>
      <c r="D226" s="2">
        <v>17683</v>
      </c>
      <c r="E226" s="5">
        <f t="shared" ca="1" si="10"/>
        <v>72</v>
      </c>
      <c r="F226" t="s">
        <v>1767</v>
      </c>
      <c r="G226" t="s">
        <v>1769</v>
      </c>
      <c r="H226">
        <v>6</v>
      </c>
      <c r="I226">
        <v>2</v>
      </c>
      <c r="J226" t="s">
        <v>1773</v>
      </c>
      <c r="K226" s="3">
        <v>0</v>
      </c>
      <c r="L226">
        <f t="shared" si="9"/>
        <v>2</v>
      </c>
      <c r="M226" t="str">
        <f>INDEX(Sheet2!$B$2:$B$20,MATCH(Data!B226,Sheet2!$D$2:$D$20,0))</f>
        <v>Syria</v>
      </c>
    </row>
    <row r="227" spans="1:13" x14ac:dyDescent="0.2">
      <c r="A227">
        <v>5562</v>
      </c>
      <c r="B227" t="s">
        <v>1721</v>
      </c>
      <c r="C227" t="s">
        <v>818</v>
      </c>
      <c r="D227" s="2">
        <v>17360</v>
      </c>
      <c r="E227" s="5">
        <f t="shared" ca="1" si="10"/>
        <v>73</v>
      </c>
      <c r="F227" t="s">
        <v>1767</v>
      </c>
      <c r="G227" t="s">
        <v>1778</v>
      </c>
      <c r="H227">
        <v>3</v>
      </c>
      <c r="I227">
        <v>5</v>
      </c>
      <c r="J227" t="s">
        <v>1773</v>
      </c>
      <c r="K227" s="3">
        <v>142</v>
      </c>
      <c r="L227">
        <f t="shared" si="9"/>
        <v>0</v>
      </c>
      <c r="M227" t="str">
        <f>INDEX(Sheet2!$B$2:$B$20,MATCH(Data!B227,Sheet2!$D$2:$D$20,0))</f>
        <v>Libya</v>
      </c>
    </row>
    <row r="228" spans="1:13" x14ac:dyDescent="0.2">
      <c r="A228">
        <v>5085</v>
      </c>
      <c r="B228" t="s">
        <v>1715</v>
      </c>
      <c r="C228" t="s">
        <v>977</v>
      </c>
      <c r="D228" s="2">
        <v>21634</v>
      </c>
      <c r="E228" s="5">
        <f t="shared" ca="1" si="10"/>
        <v>61</v>
      </c>
      <c r="F228" t="s">
        <v>1767</v>
      </c>
      <c r="G228" t="s">
        <v>1780</v>
      </c>
      <c r="H228">
        <v>2</v>
      </c>
      <c r="I228">
        <v>2</v>
      </c>
      <c r="J228" t="s">
        <v>1774</v>
      </c>
      <c r="K228" s="3">
        <v>0</v>
      </c>
      <c r="L228">
        <f t="shared" si="9"/>
        <v>2</v>
      </c>
      <c r="M228" t="str">
        <f>INDEX(Sheet2!$B$2:$B$20,MATCH(Data!B228,Sheet2!$D$2:$D$20,0))</f>
        <v>Iraq</v>
      </c>
    </row>
    <row r="229" spans="1:13" x14ac:dyDescent="0.2">
      <c r="A229">
        <v>6044</v>
      </c>
      <c r="B229" t="s">
        <v>1727</v>
      </c>
      <c r="C229" t="s">
        <v>1532</v>
      </c>
      <c r="D229" s="2">
        <v>20862</v>
      </c>
      <c r="E229" s="5">
        <f t="shared" ca="1" si="10"/>
        <v>63</v>
      </c>
      <c r="F229" t="s">
        <v>1767</v>
      </c>
      <c r="G229" t="s">
        <v>1780</v>
      </c>
      <c r="H229">
        <v>2</v>
      </c>
      <c r="I229">
        <v>6</v>
      </c>
      <c r="J229" t="s">
        <v>1771</v>
      </c>
      <c r="K229" s="3">
        <v>110</v>
      </c>
      <c r="L229">
        <f t="shared" si="9"/>
        <v>0</v>
      </c>
      <c r="M229" t="str">
        <f>INDEX(Sheet2!$B$2:$B$20,MATCH(Data!B229,Sheet2!$D$2:$D$20,0))</f>
        <v>Libya</v>
      </c>
    </row>
    <row r="230" spans="1:13" x14ac:dyDescent="0.2">
      <c r="A230">
        <v>5015</v>
      </c>
      <c r="B230" t="s">
        <v>1721</v>
      </c>
      <c r="C230" t="s">
        <v>31</v>
      </c>
      <c r="D230" s="2">
        <v>32296</v>
      </c>
      <c r="E230" s="5">
        <f t="shared" ca="1" si="10"/>
        <v>32</v>
      </c>
      <c r="F230" t="s">
        <v>1767</v>
      </c>
      <c r="G230" t="s">
        <v>1778</v>
      </c>
      <c r="H230">
        <v>2</v>
      </c>
      <c r="I230">
        <v>2</v>
      </c>
      <c r="J230" t="s">
        <v>1771</v>
      </c>
      <c r="K230" s="3">
        <v>126</v>
      </c>
      <c r="L230">
        <f t="shared" si="9"/>
        <v>0</v>
      </c>
      <c r="M230" t="str">
        <f>INDEX(Sheet2!$B$2:$B$20,MATCH(Data!B230,Sheet2!$D$2:$D$20,0))</f>
        <v>Libya</v>
      </c>
    </row>
    <row r="231" spans="1:13" x14ac:dyDescent="0.2">
      <c r="A231">
        <v>6127</v>
      </c>
      <c r="B231" t="s">
        <v>1721</v>
      </c>
      <c r="C231" t="s">
        <v>1315</v>
      </c>
      <c r="D231" s="2">
        <v>20697</v>
      </c>
      <c r="E231" s="5">
        <f t="shared" ca="1" si="10"/>
        <v>64</v>
      </c>
      <c r="F231" t="s">
        <v>1767</v>
      </c>
      <c r="G231" t="s">
        <v>1778</v>
      </c>
      <c r="H231">
        <v>3</v>
      </c>
      <c r="I231">
        <v>2</v>
      </c>
      <c r="J231" t="s">
        <v>1773</v>
      </c>
      <c r="K231" s="3">
        <v>115</v>
      </c>
      <c r="L231">
        <f t="shared" si="9"/>
        <v>0</v>
      </c>
      <c r="M231" t="str">
        <f>INDEX(Sheet2!$B$2:$B$20,MATCH(Data!B231,Sheet2!$D$2:$D$20,0))</f>
        <v>Libya</v>
      </c>
    </row>
    <row r="232" spans="1:13" x14ac:dyDescent="0.2">
      <c r="A232">
        <v>5573</v>
      </c>
      <c r="B232" t="s">
        <v>1718</v>
      </c>
      <c r="C232" t="s">
        <v>1011</v>
      </c>
      <c r="D232" s="2">
        <v>26981</v>
      </c>
      <c r="E232" s="5">
        <f t="shared" ca="1" si="10"/>
        <v>47</v>
      </c>
      <c r="F232" t="s">
        <v>1768</v>
      </c>
      <c r="G232" t="s">
        <v>1778</v>
      </c>
      <c r="H232">
        <v>7</v>
      </c>
      <c r="I232">
        <v>2</v>
      </c>
      <c r="J232" t="s">
        <v>1774</v>
      </c>
      <c r="K232" s="3">
        <v>0</v>
      </c>
      <c r="L232">
        <f t="shared" si="9"/>
        <v>5</v>
      </c>
      <c r="M232" t="str">
        <f>INDEX(Sheet2!$B$2:$B$20,MATCH(Data!B232,Sheet2!$D$2:$D$20,0))</f>
        <v>Yemen</v>
      </c>
    </row>
    <row r="233" spans="1:13" x14ac:dyDescent="0.2">
      <c r="A233">
        <v>5361</v>
      </c>
      <c r="B233" t="s">
        <v>1721</v>
      </c>
      <c r="C233" t="s">
        <v>27</v>
      </c>
      <c r="D233" s="2">
        <v>15714</v>
      </c>
      <c r="E233" s="5">
        <f t="shared" ca="1" si="10"/>
        <v>77</v>
      </c>
      <c r="F233" t="s">
        <v>1768</v>
      </c>
      <c r="G233" t="s">
        <v>1769</v>
      </c>
      <c r="H233">
        <v>3</v>
      </c>
      <c r="I233">
        <v>2</v>
      </c>
      <c r="J233" t="s">
        <v>1773</v>
      </c>
      <c r="K233" s="3">
        <v>0</v>
      </c>
      <c r="L233">
        <f t="shared" si="9"/>
        <v>4</v>
      </c>
      <c r="M233" t="str">
        <f>INDEX(Sheet2!$B$2:$B$20,MATCH(Data!B233,Sheet2!$D$2:$D$20,0))</f>
        <v>Libya</v>
      </c>
    </row>
    <row r="234" spans="1:13" x14ac:dyDescent="0.2">
      <c r="A234">
        <v>4676</v>
      </c>
      <c r="B234" t="s">
        <v>1727</v>
      </c>
      <c r="C234" t="s">
        <v>551</v>
      </c>
      <c r="D234" s="2">
        <v>34287</v>
      </c>
      <c r="E234" s="5">
        <f t="shared" ca="1" si="10"/>
        <v>27</v>
      </c>
      <c r="F234" t="s">
        <v>1767</v>
      </c>
      <c r="G234" t="s">
        <v>1778</v>
      </c>
      <c r="H234">
        <v>3</v>
      </c>
      <c r="I234">
        <v>1</v>
      </c>
      <c r="J234" t="s">
        <v>1774</v>
      </c>
      <c r="K234" s="3">
        <v>0</v>
      </c>
      <c r="L234">
        <f t="shared" si="9"/>
        <v>2</v>
      </c>
      <c r="M234" t="str">
        <f>INDEX(Sheet2!$B$2:$B$20,MATCH(Data!B234,Sheet2!$D$2:$D$20,0))</f>
        <v>Libya</v>
      </c>
    </row>
    <row r="235" spans="1:13" x14ac:dyDescent="0.2">
      <c r="A235">
        <v>6187</v>
      </c>
      <c r="B235" t="s">
        <v>1722</v>
      </c>
      <c r="C235" t="s">
        <v>347</v>
      </c>
      <c r="D235" s="2">
        <v>26889</v>
      </c>
      <c r="E235" s="5">
        <f t="shared" ca="1" si="10"/>
        <v>47</v>
      </c>
      <c r="F235" t="s">
        <v>1767</v>
      </c>
      <c r="G235" t="s">
        <v>1769</v>
      </c>
      <c r="H235">
        <v>6</v>
      </c>
      <c r="I235">
        <v>2</v>
      </c>
      <c r="J235" t="s">
        <v>1771</v>
      </c>
      <c r="K235" s="3">
        <v>0</v>
      </c>
      <c r="L235">
        <f t="shared" si="9"/>
        <v>2</v>
      </c>
      <c r="M235" t="str">
        <f>INDEX(Sheet2!$B$2:$B$20,MATCH(Data!B235,Sheet2!$D$2:$D$20,0))</f>
        <v>Syria</v>
      </c>
    </row>
    <row r="236" spans="1:13" x14ac:dyDescent="0.2">
      <c r="A236">
        <v>6311</v>
      </c>
      <c r="B236" t="s">
        <v>1729</v>
      </c>
      <c r="C236" t="s">
        <v>721</v>
      </c>
      <c r="D236" s="2">
        <v>30124</v>
      </c>
      <c r="E236" s="5">
        <f t="shared" ca="1" si="10"/>
        <v>38</v>
      </c>
      <c r="F236" t="s">
        <v>1768</v>
      </c>
      <c r="G236" t="s">
        <v>1769</v>
      </c>
      <c r="H236">
        <v>4</v>
      </c>
      <c r="I236">
        <v>6</v>
      </c>
      <c r="J236" t="s">
        <v>1772</v>
      </c>
      <c r="K236" s="3">
        <v>183</v>
      </c>
      <c r="L236">
        <f t="shared" si="9"/>
        <v>0</v>
      </c>
      <c r="M236" t="str">
        <f>INDEX(Sheet2!$B$2:$B$20,MATCH(Data!B236,Sheet2!$D$2:$D$20,0))</f>
        <v>Syria</v>
      </c>
    </row>
    <row r="237" spans="1:13" x14ac:dyDescent="0.2">
      <c r="A237">
        <v>5906</v>
      </c>
      <c r="B237" t="s">
        <v>1727</v>
      </c>
      <c r="C237" t="s">
        <v>829</v>
      </c>
      <c r="D237" s="2">
        <v>19539</v>
      </c>
      <c r="E237" s="5">
        <f t="shared" ca="1" si="10"/>
        <v>67</v>
      </c>
      <c r="F237" t="s">
        <v>1768</v>
      </c>
      <c r="G237" t="s">
        <v>1778</v>
      </c>
      <c r="H237">
        <v>3</v>
      </c>
      <c r="I237">
        <v>2</v>
      </c>
      <c r="J237" t="s">
        <v>1771</v>
      </c>
      <c r="K237" s="3">
        <v>126</v>
      </c>
      <c r="L237">
        <f t="shared" si="9"/>
        <v>0</v>
      </c>
      <c r="M237" t="str">
        <f>INDEX(Sheet2!$B$2:$B$20,MATCH(Data!B237,Sheet2!$D$2:$D$20,0))</f>
        <v>Libya</v>
      </c>
    </row>
    <row r="238" spans="1:13" x14ac:dyDescent="0.2">
      <c r="A238">
        <v>4871</v>
      </c>
      <c r="B238" t="s">
        <v>1715</v>
      </c>
      <c r="C238" t="s">
        <v>1199</v>
      </c>
      <c r="D238" s="2">
        <v>26037</v>
      </c>
      <c r="E238" s="5">
        <f t="shared" ca="1" si="10"/>
        <v>49</v>
      </c>
      <c r="F238" t="s">
        <v>1767</v>
      </c>
      <c r="G238" t="s">
        <v>1778</v>
      </c>
      <c r="H238">
        <v>4</v>
      </c>
      <c r="I238">
        <v>6</v>
      </c>
      <c r="J238" t="s">
        <v>1772</v>
      </c>
      <c r="K238" s="3">
        <v>0</v>
      </c>
      <c r="L238">
        <f t="shared" si="9"/>
        <v>2</v>
      </c>
      <c r="M238" t="str">
        <f>INDEX(Sheet2!$B$2:$B$20,MATCH(Data!B238,Sheet2!$D$2:$D$20,0))</f>
        <v>Iraq</v>
      </c>
    </row>
    <row r="239" spans="1:13" x14ac:dyDescent="0.2">
      <c r="A239">
        <v>5284</v>
      </c>
      <c r="B239" t="s">
        <v>1731</v>
      </c>
      <c r="C239" t="s">
        <v>560</v>
      </c>
      <c r="D239" s="2">
        <v>30713</v>
      </c>
      <c r="E239" s="5">
        <f t="shared" ca="1" si="10"/>
        <v>36</v>
      </c>
      <c r="F239" t="s">
        <v>1767</v>
      </c>
      <c r="G239" t="s">
        <v>1778</v>
      </c>
      <c r="H239">
        <v>4</v>
      </c>
      <c r="I239">
        <v>5</v>
      </c>
      <c r="J239" t="s">
        <v>1772</v>
      </c>
      <c r="K239" s="3">
        <v>132</v>
      </c>
      <c r="L239">
        <f t="shared" si="9"/>
        <v>0</v>
      </c>
      <c r="M239" t="str">
        <f>INDEX(Sheet2!$B$2:$B$20,MATCH(Data!B239,Sheet2!$D$2:$D$20,0))</f>
        <v>Syria</v>
      </c>
    </row>
    <row r="240" spans="1:13" x14ac:dyDescent="0.2">
      <c r="A240">
        <v>4927</v>
      </c>
      <c r="B240" t="s">
        <v>1722</v>
      </c>
      <c r="C240" t="s">
        <v>1102</v>
      </c>
      <c r="D240" s="2">
        <v>31288</v>
      </c>
      <c r="E240" s="5">
        <f t="shared" ca="1" si="10"/>
        <v>35</v>
      </c>
      <c r="F240" t="s">
        <v>1767</v>
      </c>
      <c r="G240" t="s">
        <v>1781</v>
      </c>
      <c r="H240">
        <v>2</v>
      </c>
      <c r="I240">
        <v>2</v>
      </c>
      <c r="J240" t="s">
        <v>1771</v>
      </c>
      <c r="K240" s="3">
        <v>0</v>
      </c>
      <c r="L240">
        <f t="shared" si="9"/>
        <v>2</v>
      </c>
      <c r="M240" t="str">
        <f>INDEX(Sheet2!$B$2:$B$20,MATCH(Data!B240,Sheet2!$D$2:$D$20,0))</f>
        <v>Syria</v>
      </c>
    </row>
    <row r="241" spans="1:13" x14ac:dyDescent="0.2">
      <c r="A241">
        <v>6075</v>
      </c>
      <c r="B241" t="s">
        <v>1731</v>
      </c>
      <c r="C241" t="s">
        <v>371</v>
      </c>
      <c r="D241" s="2">
        <v>28479</v>
      </c>
      <c r="E241" s="5">
        <f t="shared" ca="1" si="10"/>
        <v>43</v>
      </c>
      <c r="F241" t="s">
        <v>1767</v>
      </c>
      <c r="G241" t="s">
        <v>1770</v>
      </c>
      <c r="H241">
        <v>6</v>
      </c>
      <c r="I241">
        <v>2</v>
      </c>
      <c r="J241" t="s">
        <v>1773</v>
      </c>
      <c r="K241" s="3">
        <v>110</v>
      </c>
      <c r="L241">
        <f t="shared" si="9"/>
        <v>0</v>
      </c>
      <c r="M241" t="str">
        <f>INDEX(Sheet2!$B$2:$B$20,MATCH(Data!B241,Sheet2!$D$2:$D$20,0))</f>
        <v>Syria</v>
      </c>
    </row>
    <row r="242" spans="1:13" x14ac:dyDescent="0.2">
      <c r="A242">
        <v>5800</v>
      </c>
      <c r="B242" t="s">
        <v>1724</v>
      </c>
      <c r="C242" t="s">
        <v>666</v>
      </c>
      <c r="D242" s="2">
        <v>30157</v>
      </c>
      <c r="E242" s="5">
        <f t="shared" ca="1" si="10"/>
        <v>38</v>
      </c>
      <c r="F242" t="s">
        <v>1767</v>
      </c>
      <c r="G242" t="s">
        <v>1778</v>
      </c>
      <c r="H242">
        <v>3</v>
      </c>
      <c r="I242">
        <v>2</v>
      </c>
      <c r="J242" t="s">
        <v>1772</v>
      </c>
      <c r="K242" s="3">
        <v>162</v>
      </c>
      <c r="L242">
        <f t="shared" si="9"/>
        <v>0</v>
      </c>
      <c r="M242" t="str">
        <f>INDEX(Sheet2!$B$2:$B$20,MATCH(Data!B242,Sheet2!$D$2:$D$20,0))</f>
        <v>Libya</v>
      </c>
    </row>
    <row r="243" spans="1:13" x14ac:dyDescent="0.2">
      <c r="A243">
        <v>6261</v>
      </c>
      <c r="B243" t="s">
        <v>1717</v>
      </c>
      <c r="C243" t="s">
        <v>1486</v>
      </c>
      <c r="D243" s="2">
        <v>23160</v>
      </c>
      <c r="E243" s="5">
        <f t="shared" ca="1" si="10"/>
        <v>57</v>
      </c>
      <c r="F243" t="s">
        <v>1767</v>
      </c>
      <c r="G243" t="s">
        <v>1781</v>
      </c>
      <c r="H243">
        <v>7</v>
      </c>
      <c r="I243">
        <v>2</v>
      </c>
      <c r="J243" t="s">
        <v>1773</v>
      </c>
      <c r="K243" s="3">
        <v>51</v>
      </c>
      <c r="L243">
        <f t="shared" si="9"/>
        <v>0</v>
      </c>
      <c r="M243" t="str">
        <f>INDEX(Sheet2!$B$2:$B$20,MATCH(Data!B243,Sheet2!$D$2:$D$20,0))</f>
        <v>Yemen</v>
      </c>
    </row>
    <row r="244" spans="1:13" x14ac:dyDescent="0.2">
      <c r="A244">
        <v>5932</v>
      </c>
      <c r="B244" t="s">
        <v>1723</v>
      </c>
      <c r="C244" t="s">
        <v>1323</v>
      </c>
      <c r="D244" s="2">
        <v>27785</v>
      </c>
      <c r="E244" s="5">
        <f t="shared" ca="1" si="10"/>
        <v>44</v>
      </c>
      <c r="F244" t="s">
        <v>1767</v>
      </c>
      <c r="G244" t="s">
        <v>1769</v>
      </c>
      <c r="H244">
        <v>4</v>
      </c>
      <c r="I244">
        <v>2</v>
      </c>
      <c r="J244" t="s">
        <v>1774</v>
      </c>
      <c r="K244" s="3">
        <v>113</v>
      </c>
      <c r="L244">
        <f t="shared" si="9"/>
        <v>0</v>
      </c>
      <c r="M244" t="str">
        <f>INDEX(Sheet2!$B$2:$B$20,MATCH(Data!B244,Sheet2!$D$2:$D$20,0))</f>
        <v>Iraq</v>
      </c>
    </row>
    <row r="245" spans="1:13" x14ac:dyDescent="0.2">
      <c r="A245">
        <v>5401</v>
      </c>
      <c r="B245" t="s">
        <v>1716</v>
      </c>
      <c r="C245" t="s">
        <v>325</v>
      </c>
      <c r="D245" s="2">
        <v>18332</v>
      </c>
      <c r="E245" s="5">
        <f t="shared" ca="1" si="10"/>
        <v>70</v>
      </c>
      <c r="F245" t="s">
        <v>1767</v>
      </c>
      <c r="G245" t="s">
        <v>1769</v>
      </c>
      <c r="H245">
        <v>5</v>
      </c>
      <c r="I245">
        <v>4</v>
      </c>
      <c r="J245" t="s">
        <v>1774</v>
      </c>
      <c r="K245" s="3">
        <v>0</v>
      </c>
      <c r="L245">
        <f t="shared" si="9"/>
        <v>2</v>
      </c>
      <c r="M245" t="str">
        <f>INDEX(Sheet2!$B$2:$B$20,MATCH(Data!B245,Sheet2!$D$2:$D$20,0))</f>
        <v>Syria</v>
      </c>
    </row>
    <row r="246" spans="1:13" x14ac:dyDescent="0.2">
      <c r="A246">
        <v>4872</v>
      </c>
      <c r="B246" t="s">
        <v>1716</v>
      </c>
      <c r="C246" t="s">
        <v>1212</v>
      </c>
      <c r="D246" s="2">
        <v>15464</v>
      </c>
      <c r="E246" s="5">
        <f t="shared" ca="1" si="10"/>
        <v>78</v>
      </c>
      <c r="F246" t="s">
        <v>1767</v>
      </c>
      <c r="G246" t="s">
        <v>1769</v>
      </c>
      <c r="H246">
        <v>2</v>
      </c>
      <c r="I246">
        <v>8</v>
      </c>
      <c r="J246" t="s">
        <v>1773</v>
      </c>
      <c r="K246" s="3">
        <v>93</v>
      </c>
      <c r="L246">
        <f t="shared" si="9"/>
        <v>0</v>
      </c>
      <c r="M246" t="str">
        <f>INDEX(Sheet2!$B$2:$B$20,MATCH(Data!B246,Sheet2!$D$2:$D$20,0))</f>
        <v>Syria</v>
      </c>
    </row>
    <row r="247" spans="1:13" x14ac:dyDescent="0.2">
      <c r="A247">
        <v>5739</v>
      </c>
      <c r="B247" t="s">
        <v>1715</v>
      </c>
      <c r="C247" t="s">
        <v>1453</v>
      </c>
      <c r="D247" s="2">
        <v>17608</v>
      </c>
      <c r="E247" s="5">
        <f t="shared" ca="1" si="10"/>
        <v>72</v>
      </c>
      <c r="F247" t="s">
        <v>1767</v>
      </c>
      <c r="G247" t="s">
        <v>1770</v>
      </c>
      <c r="H247">
        <v>2</v>
      </c>
      <c r="I247">
        <v>5</v>
      </c>
      <c r="J247" t="s">
        <v>1771</v>
      </c>
      <c r="K247" s="3">
        <v>53</v>
      </c>
      <c r="L247">
        <f t="shared" si="9"/>
        <v>0</v>
      </c>
      <c r="M247" t="str">
        <f>INDEX(Sheet2!$B$2:$B$20,MATCH(Data!B247,Sheet2!$D$2:$D$20,0))</f>
        <v>Iraq</v>
      </c>
    </row>
    <row r="248" spans="1:13" x14ac:dyDescent="0.2">
      <c r="A248">
        <v>5358</v>
      </c>
      <c r="B248" t="s">
        <v>1732</v>
      </c>
      <c r="C248" t="s">
        <v>1413</v>
      </c>
      <c r="D248" s="2">
        <v>21612</v>
      </c>
      <c r="E248" s="5">
        <f t="shared" ca="1" si="10"/>
        <v>61</v>
      </c>
      <c r="F248" t="s">
        <v>1768</v>
      </c>
      <c r="G248" t="s">
        <v>1769</v>
      </c>
      <c r="H248">
        <v>3</v>
      </c>
      <c r="I248">
        <v>4</v>
      </c>
      <c r="J248" t="s">
        <v>1771</v>
      </c>
      <c r="K248" s="3">
        <v>0</v>
      </c>
      <c r="L248">
        <f t="shared" si="9"/>
        <v>4</v>
      </c>
      <c r="M248" t="str">
        <f>INDEX(Sheet2!$B$2:$B$20,MATCH(Data!B248,Sheet2!$D$2:$D$20,0))</f>
        <v>Yemen</v>
      </c>
    </row>
    <row r="249" spans="1:13" x14ac:dyDescent="0.2">
      <c r="A249">
        <v>5411</v>
      </c>
      <c r="B249" t="s">
        <v>1717</v>
      </c>
      <c r="C249" t="s">
        <v>500</v>
      </c>
      <c r="D249" s="2">
        <v>32062</v>
      </c>
      <c r="E249" s="5">
        <f t="shared" ca="1" si="10"/>
        <v>33</v>
      </c>
      <c r="F249" t="s">
        <v>1767</v>
      </c>
      <c r="G249" t="s">
        <v>1769</v>
      </c>
      <c r="H249">
        <v>5</v>
      </c>
      <c r="I249">
        <v>1</v>
      </c>
      <c r="J249" t="s">
        <v>1773</v>
      </c>
      <c r="K249" s="3">
        <v>109</v>
      </c>
      <c r="L249">
        <f t="shared" si="9"/>
        <v>0</v>
      </c>
      <c r="M249" t="str">
        <f>INDEX(Sheet2!$B$2:$B$20,MATCH(Data!B249,Sheet2!$D$2:$D$20,0))</f>
        <v>Yemen</v>
      </c>
    </row>
    <row r="250" spans="1:13" x14ac:dyDescent="0.2">
      <c r="A250">
        <v>6017</v>
      </c>
      <c r="B250" t="s">
        <v>1733</v>
      </c>
      <c r="C250" t="s">
        <v>1161</v>
      </c>
      <c r="D250" s="2">
        <v>17635</v>
      </c>
      <c r="E250" s="5">
        <f t="shared" ca="1" si="10"/>
        <v>72</v>
      </c>
      <c r="F250" t="s">
        <v>1767</v>
      </c>
      <c r="G250" t="s">
        <v>1769</v>
      </c>
      <c r="H250">
        <v>2</v>
      </c>
      <c r="I250">
        <v>7</v>
      </c>
      <c r="J250" t="s">
        <v>1774</v>
      </c>
      <c r="K250" s="3">
        <v>104</v>
      </c>
      <c r="L250">
        <f t="shared" si="9"/>
        <v>0</v>
      </c>
      <c r="M250" t="str">
        <f>INDEX(Sheet2!$B$2:$B$20,MATCH(Data!B250,Sheet2!$D$2:$D$20,0))</f>
        <v>Syria</v>
      </c>
    </row>
    <row r="251" spans="1:13" x14ac:dyDescent="0.2">
      <c r="A251">
        <v>4926</v>
      </c>
      <c r="B251" t="s">
        <v>1726</v>
      </c>
      <c r="C251" t="s">
        <v>1090</v>
      </c>
      <c r="D251" s="2">
        <v>30439</v>
      </c>
      <c r="E251" s="5">
        <f t="shared" ca="1" si="10"/>
        <v>37</v>
      </c>
      <c r="F251" t="s">
        <v>1767</v>
      </c>
      <c r="G251" t="s">
        <v>1778</v>
      </c>
      <c r="H251">
        <v>5</v>
      </c>
      <c r="I251">
        <v>3</v>
      </c>
      <c r="J251" t="s">
        <v>1771</v>
      </c>
      <c r="K251" s="3">
        <v>82</v>
      </c>
      <c r="L251">
        <f t="shared" si="9"/>
        <v>0</v>
      </c>
      <c r="M251" t="str">
        <f>INDEX(Sheet2!$B$2:$B$20,MATCH(Data!B251,Sheet2!$D$2:$D$20,0))</f>
        <v>Libya</v>
      </c>
    </row>
    <row r="252" spans="1:13" x14ac:dyDescent="0.2">
      <c r="A252">
        <v>5014</v>
      </c>
      <c r="B252" t="s">
        <v>1724</v>
      </c>
      <c r="C252" t="s">
        <v>101</v>
      </c>
      <c r="D252" s="2">
        <v>31900</v>
      </c>
      <c r="E252" s="5">
        <f t="shared" ca="1" si="10"/>
        <v>33</v>
      </c>
      <c r="F252" t="s">
        <v>1767</v>
      </c>
      <c r="G252" t="s">
        <v>1778</v>
      </c>
      <c r="H252">
        <v>2</v>
      </c>
      <c r="I252">
        <v>3</v>
      </c>
      <c r="J252" t="s">
        <v>1773</v>
      </c>
      <c r="K252" s="3">
        <v>0</v>
      </c>
      <c r="L252">
        <f t="shared" si="9"/>
        <v>2</v>
      </c>
      <c r="M252" t="str">
        <f>INDEX(Sheet2!$B$2:$B$20,MATCH(Data!B252,Sheet2!$D$2:$D$20,0))</f>
        <v>Libya</v>
      </c>
    </row>
    <row r="253" spans="1:13" x14ac:dyDescent="0.2">
      <c r="A253">
        <v>4698</v>
      </c>
      <c r="B253" t="s">
        <v>1717</v>
      </c>
      <c r="C253" t="s">
        <v>1167</v>
      </c>
      <c r="D253" s="2">
        <v>21682</v>
      </c>
      <c r="E253" s="5">
        <f t="shared" ca="1" si="10"/>
        <v>61</v>
      </c>
      <c r="F253" t="s">
        <v>1767</v>
      </c>
      <c r="G253" t="s">
        <v>1769</v>
      </c>
      <c r="H253">
        <v>4</v>
      </c>
      <c r="I253">
        <v>2</v>
      </c>
      <c r="J253" t="s">
        <v>1772</v>
      </c>
      <c r="K253" s="3">
        <v>181</v>
      </c>
      <c r="L253">
        <f t="shared" si="9"/>
        <v>0</v>
      </c>
      <c r="M253" t="str">
        <f>INDEX(Sheet2!$B$2:$B$20,MATCH(Data!B253,Sheet2!$D$2:$D$20,0))</f>
        <v>Yemen</v>
      </c>
    </row>
    <row r="254" spans="1:13" x14ac:dyDescent="0.2">
      <c r="A254">
        <v>5410</v>
      </c>
      <c r="B254" t="s">
        <v>1726</v>
      </c>
      <c r="C254" t="s">
        <v>462</v>
      </c>
      <c r="D254" s="2">
        <v>21258</v>
      </c>
      <c r="E254" s="5">
        <f t="shared" ca="1" si="10"/>
        <v>62</v>
      </c>
      <c r="F254" t="s">
        <v>1767</v>
      </c>
      <c r="G254" t="s">
        <v>1769</v>
      </c>
      <c r="H254">
        <v>8</v>
      </c>
      <c r="I254">
        <v>2</v>
      </c>
      <c r="J254" t="s">
        <v>1774</v>
      </c>
      <c r="K254" s="3">
        <v>0</v>
      </c>
      <c r="L254">
        <f t="shared" si="9"/>
        <v>2</v>
      </c>
      <c r="M254" t="str">
        <f>INDEX(Sheet2!$B$2:$B$20,MATCH(Data!B254,Sheet2!$D$2:$D$20,0))</f>
        <v>Libya</v>
      </c>
    </row>
    <row r="255" spans="1:13" x14ac:dyDescent="0.2">
      <c r="A255">
        <v>5801</v>
      </c>
      <c r="B255" t="s">
        <v>1732</v>
      </c>
      <c r="C255" t="s">
        <v>683</v>
      </c>
      <c r="D255" s="2">
        <v>21273</v>
      </c>
      <c r="E255" s="5">
        <f t="shared" ca="1" si="10"/>
        <v>62</v>
      </c>
      <c r="F255" t="s">
        <v>1768</v>
      </c>
      <c r="G255" t="s">
        <v>1769</v>
      </c>
      <c r="H255">
        <v>4</v>
      </c>
      <c r="I255">
        <v>2</v>
      </c>
      <c r="J255" t="s">
        <v>1773</v>
      </c>
      <c r="K255" s="3">
        <v>155</v>
      </c>
      <c r="L255">
        <f t="shared" si="9"/>
        <v>0</v>
      </c>
      <c r="M255" t="str">
        <f>INDEX(Sheet2!$B$2:$B$20,MATCH(Data!B255,Sheet2!$D$2:$D$20,0))</f>
        <v>Yemen</v>
      </c>
    </row>
    <row r="256" spans="1:13" x14ac:dyDescent="0.2">
      <c r="A256">
        <v>5558</v>
      </c>
      <c r="B256" t="s">
        <v>1727</v>
      </c>
      <c r="C256" t="s">
        <v>773</v>
      </c>
      <c r="D256" s="2">
        <v>17969</v>
      </c>
      <c r="E256" s="5">
        <f t="shared" ca="1" si="10"/>
        <v>71</v>
      </c>
      <c r="F256" t="s">
        <v>1768</v>
      </c>
      <c r="G256" t="s">
        <v>1769</v>
      </c>
      <c r="H256">
        <v>5</v>
      </c>
      <c r="I256">
        <v>4</v>
      </c>
      <c r="J256" t="s">
        <v>1773</v>
      </c>
      <c r="K256" s="3">
        <v>0</v>
      </c>
      <c r="L256">
        <f t="shared" si="9"/>
        <v>4</v>
      </c>
      <c r="M256" t="str">
        <f>INDEX(Sheet2!$B$2:$B$20,MATCH(Data!B256,Sheet2!$D$2:$D$20,0))</f>
        <v>Libya</v>
      </c>
    </row>
    <row r="257" spans="1:13" x14ac:dyDescent="0.2">
      <c r="A257">
        <v>4885</v>
      </c>
      <c r="B257" t="s">
        <v>1727</v>
      </c>
      <c r="C257" t="s">
        <v>1676</v>
      </c>
      <c r="D257" s="2">
        <v>33261</v>
      </c>
      <c r="E257" s="5">
        <f t="shared" ca="1" si="10"/>
        <v>29</v>
      </c>
      <c r="F257" t="s">
        <v>1767</v>
      </c>
      <c r="G257" t="s">
        <v>1769</v>
      </c>
      <c r="H257">
        <v>6</v>
      </c>
      <c r="I257">
        <v>1</v>
      </c>
      <c r="J257" t="s">
        <v>1771</v>
      </c>
      <c r="K257" s="3">
        <v>131</v>
      </c>
      <c r="L257">
        <f t="shared" si="9"/>
        <v>0</v>
      </c>
      <c r="M257" t="str">
        <f>INDEX(Sheet2!$B$2:$B$20,MATCH(Data!B257,Sheet2!$D$2:$D$20,0))</f>
        <v>Libya</v>
      </c>
    </row>
    <row r="258" spans="1:13" x14ac:dyDescent="0.2">
      <c r="A258">
        <v>5515</v>
      </c>
      <c r="B258" t="s">
        <v>1730</v>
      </c>
      <c r="C258" t="s">
        <v>58</v>
      </c>
      <c r="D258" s="2">
        <v>28577</v>
      </c>
      <c r="E258" s="5">
        <f t="shared" ca="1" si="10"/>
        <v>42</v>
      </c>
      <c r="F258" t="s">
        <v>1767</v>
      </c>
      <c r="G258" t="s">
        <v>1778</v>
      </c>
      <c r="H258">
        <v>3</v>
      </c>
      <c r="I258">
        <v>2</v>
      </c>
      <c r="J258" t="s">
        <v>1773</v>
      </c>
      <c r="K258" s="3">
        <v>221</v>
      </c>
      <c r="L258">
        <f t="shared" si="9"/>
        <v>0</v>
      </c>
      <c r="M258" t="str">
        <f>INDEX(Sheet2!$B$2:$B$20,MATCH(Data!B258,Sheet2!$D$2:$D$20,0))</f>
        <v>Yemen</v>
      </c>
    </row>
    <row r="259" spans="1:13" x14ac:dyDescent="0.2">
      <c r="A259">
        <v>5692</v>
      </c>
      <c r="B259" t="s">
        <v>1733</v>
      </c>
      <c r="C259" t="s">
        <v>859</v>
      </c>
      <c r="D259" s="2">
        <v>27322</v>
      </c>
      <c r="E259" s="5">
        <f t="shared" ca="1" si="10"/>
        <v>46</v>
      </c>
      <c r="F259" t="s">
        <v>1767</v>
      </c>
      <c r="G259" t="s">
        <v>1781</v>
      </c>
      <c r="H259">
        <v>3</v>
      </c>
      <c r="I259">
        <v>2</v>
      </c>
      <c r="J259" t="s">
        <v>1773</v>
      </c>
      <c r="K259" s="3">
        <v>0</v>
      </c>
      <c r="L259">
        <f t="shared" si="9"/>
        <v>2</v>
      </c>
      <c r="M259" t="str">
        <f>INDEX(Sheet2!$B$2:$B$20,MATCH(Data!B259,Sheet2!$D$2:$D$20,0))</f>
        <v>Syria</v>
      </c>
    </row>
    <row r="260" spans="1:13" x14ac:dyDescent="0.2">
      <c r="A260">
        <v>6217</v>
      </c>
      <c r="B260" t="s">
        <v>1724</v>
      </c>
      <c r="C260" t="s">
        <v>19</v>
      </c>
      <c r="D260" s="2">
        <v>22310</v>
      </c>
      <c r="E260" s="5">
        <f t="shared" ca="1" si="10"/>
        <v>59</v>
      </c>
      <c r="F260" t="s">
        <v>1768</v>
      </c>
      <c r="G260" t="s">
        <v>1778</v>
      </c>
      <c r="H260">
        <v>7</v>
      </c>
      <c r="I260">
        <v>3</v>
      </c>
      <c r="J260" t="s">
        <v>1773</v>
      </c>
      <c r="K260" s="3">
        <v>0</v>
      </c>
      <c r="L260">
        <f t="shared" si="9"/>
        <v>4</v>
      </c>
      <c r="M260" t="str">
        <f>INDEX(Sheet2!$B$2:$B$20,MATCH(Data!B260,Sheet2!$D$2:$D$20,0))</f>
        <v>Libya</v>
      </c>
    </row>
    <row r="261" spans="1:13" x14ac:dyDescent="0.2">
      <c r="A261">
        <v>5965</v>
      </c>
      <c r="B261" t="s">
        <v>1721</v>
      </c>
      <c r="C261" t="s">
        <v>331</v>
      </c>
      <c r="D261" s="2">
        <v>27176</v>
      </c>
      <c r="E261" s="5">
        <f t="shared" ca="1" si="10"/>
        <v>46</v>
      </c>
      <c r="F261" t="s">
        <v>1767</v>
      </c>
      <c r="G261" t="s">
        <v>1769</v>
      </c>
      <c r="H261">
        <v>2</v>
      </c>
      <c r="I261">
        <v>2</v>
      </c>
      <c r="J261" t="s">
        <v>1771</v>
      </c>
      <c r="K261" s="3">
        <v>95</v>
      </c>
      <c r="L261">
        <f t="shared" si="9"/>
        <v>0</v>
      </c>
      <c r="M261" t="str">
        <f>INDEX(Sheet2!$B$2:$B$20,MATCH(Data!B261,Sheet2!$D$2:$D$20,0))</f>
        <v>Libya</v>
      </c>
    </row>
    <row r="262" spans="1:13" x14ac:dyDescent="0.2">
      <c r="A262">
        <v>4888</v>
      </c>
      <c r="B262" t="s">
        <v>1725</v>
      </c>
      <c r="C262" t="s">
        <v>228</v>
      </c>
      <c r="D262" s="2">
        <v>27124</v>
      </c>
      <c r="E262" s="5">
        <f t="shared" ca="1" si="10"/>
        <v>46</v>
      </c>
      <c r="F262" t="s">
        <v>1767</v>
      </c>
      <c r="G262" t="s">
        <v>1769</v>
      </c>
      <c r="H262">
        <v>4</v>
      </c>
      <c r="I262">
        <v>5</v>
      </c>
      <c r="J262" t="s">
        <v>1771</v>
      </c>
      <c r="K262" s="3">
        <v>0</v>
      </c>
      <c r="L262">
        <f t="shared" si="9"/>
        <v>2</v>
      </c>
      <c r="M262" t="str">
        <f>INDEX(Sheet2!$B$2:$B$20,MATCH(Data!B262,Sheet2!$D$2:$D$20,0))</f>
        <v>Yemen</v>
      </c>
    </row>
    <row r="263" spans="1:13" x14ac:dyDescent="0.2">
      <c r="A263">
        <v>6240</v>
      </c>
      <c r="B263" t="s">
        <v>1733</v>
      </c>
      <c r="C263" t="s">
        <v>1254</v>
      </c>
      <c r="D263" s="2">
        <v>19634</v>
      </c>
      <c r="E263" s="5">
        <f t="shared" ca="1" si="10"/>
        <v>67</v>
      </c>
      <c r="F263" t="s">
        <v>1767</v>
      </c>
      <c r="G263" t="s">
        <v>1781</v>
      </c>
      <c r="H263">
        <v>5</v>
      </c>
      <c r="I263">
        <v>2</v>
      </c>
      <c r="J263" t="s">
        <v>1771</v>
      </c>
      <c r="K263" s="3">
        <v>0</v>
      </c>
      <c r="L263">
        <f t="shared" si="9"/>
        <v>2</v>
      </c>
      <c r="M263" t="str">
        <f>INDEX(Sheet2!$B$2:$B$20,MATCH(Data!B263,Sheet2!$D$2:$D$20,0))</f>
        <v>Syria</v>
      </c>
    </row>
    <row r="264" spans="1:13" x14ac:dyDescent="0.2">
      <c r="A264">
        <v>6298</v>
      </c>
      <c r="B264" t="s">
        <v>1727</v>
      </c>
      <c r="C264" t="s">
        <v>469</v>
      </c>
      <c r="D264" s="2">
        <v>19154</v>
      </c>
      <c r="E264" s="5">
        <f t="shared" ca="1" si="10"/>
        <v>68</v>
      </c>
      <c r="F264" t="s">
        <v>1767</v>
      </c>
      <c r="G264" t="s">
        <v>1781</v>
      </c>
      <c r="H264">
        <v>2</v>
      </c>
      <c r="I264">
        <v>3</v>
      </c>
      <c r="J264" t="s">
        <v>1774</v>
      </c>
      <c r="K264" s="3">
        <v>142</v>
      </c>
      <c r="L264">
        <f t="shared" si="9"/>
        <v>0</v>
      </c>
      <c r="M264" t="str">
        <f>INDEX(Sheet2!$B$2:$B$20,MATCH(Data!B264,Sheet2!$D$2:$D$20,0))</f>
        <v>Libya</v>
      </c>
    </row>
    <row r="265" spans="1:13" x14ac:dyDescent="0.2">
      <c r="A265">
        <v>5604</v>
      </c>
      <c r="B265" t="s">
        <v>1731</v>
      </c>
      <c r="C265" t="s">
        <v>1361</v>
      </c>
      <c r="D265" s="2">
        <v>21432</v>
      </c>
      <c r="E265" s="5">
        <f t="shared" ca="1" si="10"/>
        <v>62</v>
      </c>
      <c r="F265" t="s">
        <v>1768</v>
      </c>
      <c r="G265" t="s">
        <v>1769</v>
      </c>
      <c r="H265">
        <v>2</v>
      </c>
      <c r="I265">
        <v>4</v>
      </c>
      <c r="J265" t="s">
        <v>1773</v>
      </c>
      <c r="K265" s="3">
        <v>0</v>
      </c>
      <c r="L265">
        <f t="shared" si="9"/>
        <v>4</v>
      </c>
      <c r="M265" t="str">
        <f>INDEX(Sheet2!$B$2:$B$20,MATCH(Data!B265,Sheet2!$D$2:$D$20,0))</f>
        <v>Syria</v>
      </c>
    </row>
    <row r="266" spans="1:13" x14ac:dyDescent="0.2">
      <c r="A266">
        <v>5267</v>
      </c>
      <c r="B266" t="s">
        <v>1728</v>
      </c>
      <c r="C266" t="s">
        <v>97</v>
      </c>
      <c r="D266" s="2">
        <v>18048</v>
      </c>
      <c r="E266" s="5">
        <f t="shared" ca="1" si="10"/>
        <v>71</v>
      </c>
      <c r="F266" t="s">
        <v>1767</v>
      </c>
      <c r="G266" t="s">
        <v>1769</v>
      </c>
      <c r="H266">
        <v>3</v>
      </c>
      <c r="I266">
        <v>2</v>
      </c>
      <c r="J266" t="s">
        <v>1773</v>
      </c>
      <c r="K266" s="3">
        <v>149</v>
      </c>
      <c r="L266">
        <f t="shared" si="9"/>
        <v>0</v>
      </c>
      <c r="M266" t="str">
        <f>INDEX(Sheet2!$B$2:$B$20,MATCH(Data!B266,Sheet2!$D$2:$D$20,0))</f>
        <v>Yemen</v>
      </c>
    </row>
    <row r="267" spans="1:13" x14ac:dyDescent="0.2">
      <c r="A267">
        <v>5196</v>
      </c>
      <c r="B267" t="s">
        <v>1732</v>
      </c>
      <c r="C267" t="s">
        <v>1141</v>
      </c>
      <c r="D267" s="2">
        <v>31862</v>
      </c>
      <c r="E267" s="5">
        <f t="shared" ca="1" si="10"/>
        <v>33</v>
      </c>
      <c r="F267" t="s">
        <v>1767</v>
      </c>
      <c r="G267" t="s">
        <v>1778</v>
      </c>
      <c r="H267">
        <v>2</v>
      </c>
      <c r="I267">
        <v>2</v>
      </c>
      <c r="J267" t="s">
        <v>1773</v>
      </c>
      <c r="K267" s="3">
        <v>168</v>
      </c>
      <c r="L267">
        <f t="shared" si="9"/>
        <v>0</v>
      </c>
      <c r="M267" t="str">
        <f>INDEX(Sheet2!$B$2:$B$20,MATCH(Data!B267,Sheet2!$D$2:$D$20,0))</f>
        <v>Yemen</v>
      </c>
    </row>
    <row r="268" spans="1:13" x14ac:dyDescent="0.2">
      <c r="A268">
        <v>4772</v>
      </c>
      <c r="B268" t="s">
        <v>1721</v>
      </c>
      <c r="C268" t="s">
        <v>112</v>
      </c>
      <c r="D268" s="2">
        <v>28050</v>
      </c>
      <c r="E268" s="5">
        <f t="shared" ca="1" si="10"/>
        <v>44</v>
      </c>
      <c r="F268" t="s">
        <v>1767</v>
      </c>
      <c r="G268" t="s">
        <v>1778</v>
      </c>
      <c r="H268">
        <v>3</v>
      </c>
      <c r="I268">
        <v>1</v>
      </c>
      <c r="J268" t="s">
        <v>1774</v>
      </c>
      <c r="K268" s="3">
        <v>0</v>
      </c>
      <c r="L268">
        <f t="shared" si="9"/>
        <v>2</v>
      </c>
      <c r="M268" t="str">
        <f>INDEX(Sheet2!$B$2:$B$20,MATCH(Data!B268,Sheet2!$D$2:$D$20,0))</f>
        <v>Libya</v>
      </c>
    </row>
    <row r="269" spans="1:13" x14ac:dyDescent="0.2">
      <c r="A269">
        <v>5106</v>
      </c>
      <c r="B269" t="s">
        <v>1730</v>
      </c>
      <c r="C269" t="s">
        <v>1597</v>
      </c>
      <c r="D269" s="2">
        <v>22244</v>
      </c>
      <c r="E269" s="5">
        <f t="shared" ca="1" si="10"/>
        <v>60</v>
      </c>
      <c r="F269" t="s">
        <v>1767</v>
      </c>
      <c r="G269" t="s">
        <v>1778</v>
      </c>
      <c r="H269">
        <v>4</v>
      </c>
      <c r="I269">
        <v>1</v>
      </c>
      <c r="J269" t="s">
        <v>1773</v>
      </c>
      <c r="K269" s="3">
        <v>180</v>
      </c>
      <c r="L269">
        <f t="shared" si="9"/>
        <v>0</v>
      </c>
      <c r="M269" t="str">
        <f>INDEX(Sheet2!$B$2:$B$20,MATCH(Data!B269,Sheet2!$D$2:$D$20,0))</f>
        <v>Yemen</v>
      </c>
    </row>
    <row r="270" spans="1:13" x14ac:dyDescent="0.2">
      <c r="A270">
        <v>5137</v>
      </c>
      <c r="B270" t="s">
        <v>1717</v>
      </c>
      <c r="C270" t="s">
        <v>263</v>
      </c>
      <c r="D270" s="2">
        <v>32760</v>
      </c>
      <c r="E270" s="5">
        <f t="shared" ca="1" si="10"/>
        <v>31</v>
      </c>
      <c r="F270" t="s">
        <v>1767</v>
      </c>
      <c r="G270" t="s">
        <v>1781</v>
      </c>
      <c r="H270">
        <v>5</v>
      </c>
      <c r="I270">
        <v>3</v>
      </c>
      <c r="J270" t="s">
        <v>1773</v>
      </c>
      <c r="K270" s="3">
        <v>139</v>
      </c>
      <c r="L270">
        <f t="shared" ref="L270:L333" si="11">IF(AND(J270="خيمة",K270=0,F270="الأم"),5,IF(AND(F270="الأم",K270=0),4,IF(AND(F270="الأم",J270="خيمة"),3,IF(K270=0,2,0))))</f>
        <v>0</v>
      </c>
      <c r="M270" t="str">
        <f>INDEX(Sheet2!$B$2:$B$20,MATCH(Data!B270,Sheet2!$D$2:$D$20,0))</f>
        <v>Yemen</v>
      </c>
    </row>
    <row r="271" spans="1:13" x14ac:dyDescent="0.2">
      <c r="A271">
        <v>5812</v>
      </c>
      <c r="B271" t="s">
        <v>1713</v>
      </c>
      <c r="C271" t="s">
        <v>832</v>
      </c>
      <c r="D271" s="2">
        <v>16064</v>
      </c>
      <c r="E271" s="5">
        <f t="shared" ca="1" si="10"/>
        <v>77</v>
      </c>
      <c r="F271" t="s">
        <v>1767</v>
      </c>
      <c r="G271" t="s">
        <v>1781</v>
      </c>
      <c r="H271">
        <v>3</v>
      </c>
      <c r="I271">
        <v>3</v>
      </c>
      <c r="J271" t="s">
        <v>1774</v>
      </c>
      <c r="K271" s="3">
        <v>0</v>
      </c>
      <c r="L271">
        <f t="shared" si="11"/>
        <v>2</v>
      </c>
      <c r="M271" t="str">
        <f>INDEX(Sheet2!$B$2:$B$20,MATCH(Data!B271,Sheet2!$D$2:$D$20,0))</f>
        <v>Iraq</v>
      </c>
    </row>
    <row r="272" spans="1:13" x14ac:dyDescent="0.2">
      <c r="A272">
        <v>4857</v>
      </c>
      <c r="B272" t="s">
        <v>1724</v>
      </c>
      <c r="C272" t="s">
        <v>864</v>
      </c>
      <c r="D272" s="2">
        <v>23289</v>
      </c>
      <c r="E272" s="5">
        <f t="shared" ca="1" si="10"/>
        <v>57</v>
      </c>
      <c r="F272" t="s">
        <v>1768</v>
      </c>
      <c r="G272" t="s">
        <v>1769</v>
      </c>
      <c r="H272">
        <v>8</v>
      </c>
      <c r="I272">
        <v>2</v>
      </c>
      <c r="J272" t="s">
        <v>1773</v>
      </c>
      <c r="K272" s="3">
        <v>110</v>
      </c>
      <c r="L272">
        <f t="shared" si="11"/>
        <v>0</v>
      </c>
      <c r="M272" t="str">
        <f>INDEX(Sheet2!$B$2:$B$20,MATCH(Data!B272,Sheet2!$D$2:$D$20,0))</f>
        <v>Libya</v>
      </c>
    </row>
    <row r="273" spans="1:13" x14ac:dyDescent="0.2">
      <c r="A273">
        <v>5104</v>
      </c>
      <c r="B273" t="s">
        <v>1713</v>
      </c>
      <c r="C273" t="s">
        <v>1527</v>
      </c>
      <c r="D273" s="2">
        <v>33093</v>
      </c>
      <c r="E273" s="5">
        <f t="shared" ca="1" si="10"/>
        <v>30</v>
      </c>
      <c r="F273" t="s">
        <v>1767</v>
      </c>
      <c r="G273" t="s">
        <v>1778</v>
      </c>
      <c r="H273">
        <v>4</v>
      </c>
      <c r="I273">
        <v>1</v>
      </c>
      <c r="J273" t="s">
        <v>1773</v>
      </c>
      <c r="K273" s="3">
        <v>0</v>
      </c>
      <c r="L273">
        <f t="shared" si="11"/>
        <v>2</v>
      </c>
      <c r="M273" t="str">
        <f>INDEX(Sheet2!$B$2:$B$20,MATCH(Data!B273,Sheet2!$D$2:$D$20,0))</f>
        <v>Iraq</v>
      </c>
    </row>
    <row r="274" spans="1:13" x14ac:dyDescent="0.2">
      <c r="A274">
        <v>5974</v>
      </c>
      <c r="B274" t="s">
        <v>1721</v>
      </c>
      <c r="C274" t="s">
        <v>536</v>
      </c>
      <c r="D274" s="2">
        <v>21361</v>
      </c>
      <c r="E274" s="5">
        <f t="shared" ref="E274:E337" ca="1" si="12">(YEAR(NOW())-YEAR(D274))</f>
        <v>62</v>
      </c>
      <c r="F274" t="s">
        <v>1767</v>
      </c>
      <c r="G274" t="s">
        <v>1769</v>
      </c>
      <c r="H274">
        <v>2</v>
      </c>
      <c r="I274">
        <v>8</v>
      </c>
      <c r="J274" t="s">
        <v>1771</v>
      </c>
      <c r="K274" s="3">
        <v>221</v>
      </c>
      <c r="L274">
        <f t="shared" si="11"/>
        <v>0</v>
      </c>
      <c r="M274" t="str">
        <f>INDEX(Sheet2!$B$2:$B$20,MATCH(Data!B274,Sheet2!$D$2:$D$20,0))</f>
        <v>Libya</v>
      </c>
    </row>
    <row r="275" spans="1:13" x14ac:dyDescent="0.2">
      <c r="A275">
        <v>5526</v>
      </c>
      <c r="B275" t="s">
        <v>1727</v>
      </c>
      <c r="C275" t="s">
        <v>51</v>
      </c>
      <c r="D275" s="2">
        <v>19802</v>
      </c>
      <c r="E275" s="5">
        <f t="shared" ca="1" si="12"/>
        <v>66</v>
      </c>
      <c r="F275" t="s">
        <v>1767</v>
      </c>
      <c r="G275" t="s">
        <v>1780</v>
      </c>
      <c r="H275">
        <v>9</v>
      </c>
      <c r="I275">
        <v>1</v>
      </c>
      <c r="J275" t="s">
        <v>1773</v>
      </c>
      <c r="K275" s="3">
        <v>0</v>
      </c>
      <c r="L275">
        <f t="shared" si="11"/>
        <v>2</v>
      </c>
      <c r="M275" t="str">
        <f>INDEX(Sheet2!$B$2:$B$20,MATCH(Data!B275,Sheet2!$D$2:$D$20,0))</f>
        <v>Libya</v>
      </c>
    </row>
    <row r="276" spans="1:13" x14ac:dyDescent="0.2">
      <c r="A276">
        <v>6230</v>
      </c>
      <c r="B276" t="s">
        <v>1718</v>
      </c>
      <c r="C276" t="s">
        <v>1065</v>
      </c>
      <c r="D276" s="2">
        <v>20049</v>
      </c>
      <c r="E276" s="5">
        <f t="shared" ca="1" si="12"/>
        <v>66</v>
      </c>
      <c r="F276" t="s">
        <v>1767</v>
      </c>
      <c r="G276" t="s">
        <v>1769</v>
      </c>
      <c r="H276">
        <v>3</v>
      </c>
      <c r="I276">
        <v>2</v>
      </c>
      <c r="J276" t="s">
        <v>1773</v>
      </c>
      <c r="K276" s="3">
        <v>125</v>
      </c>
      <c r="L276">
        <f t="shared" si="11"/>
        <v>0</v>
      </c>
      <c r="M276" t="str">
        <f>INDEX(Sheet2!$B$2:$B$20,MATCH(Data!B276,Sheet2!$D$2:$D$20,0))</f>
        <v>Yemen</v>
      </c>
    </row>
    <row r="277" spans="1:13" x14ac:dyDescent="0.2">
      <c r="A277">
        <v>5120</v>
      </c>
      <c r="B277" t="s">
        <v>1731</v>
      </c>
      <c r="C277" t="s">
        <v>55</v>
      </c>
      <c r="D277" s="2">
        <v>20794</v>
      </c>
      <c r="E277" s="5">
        <f t="shared" ca="1" si="12"/>
        <v>64</v>
      </c>
      <c r="F277" t="s">
        <v>1768</v>
      </c>
      <c r="G277" t="s">
        <v>1778</v>
      </c>
      <c r="H277">
        <v>4</v>
      </c>
      <c r="I277">
        <v>1</v>
      </c>
      <c r="J277" t="s">
        <v>1771</v>
      </c>
      <c r="K277" s="3">
        <v>218</v>
      </c>
      <c r="L277">
        <f t="shared" si="11"/>
        <v>0</v>
      </c>
      <c r="M277" t="str">
        <f>INDEX(Sheet2!$B$2:$B$20,MATCH(Data!B277,Sheet2!$D$2:$D$20,0))</f>
        <v>Syria</v>
      </c>
    </row>
    <row r="278" spans="1:13" x14ac:dyDescent="0.2">
      <c r="A278">
        <v>4960</v>
      </c>
      <c r="B278" t="s">
        <v>1718</v>
      </c>
      <c r="C278" t="s">
        <v>396</v>
      </c>
      <c r="D278" s="2">
        <v>19993</v>
      </c>
      <c r="E278" s="5">
        <f t="shared" ca="1" si="12"/>
        <v>66</v>
      </c>
      <c r="F278" t="s">
        <v>1767</v>
      </c>
      <c r="G278" t="s">
        <v>1778</v>
      </c>
      <c r="H278">
        <v>3</v>
      </c>
      <c r="I278">
        <v>1</v>
      </c>
      <c r="J278" t="s">
        <v>1771</v>
      </c>
      <c r="K278" s="3">
        <v>0</v>
      </c>
      <c r="L278">
        <f t="shared" si="11"/>
        <v>2</v>
      </c>
      <c r="M278" t="str">
        <f>INDEX(Sheet2!$B$2:$B$20,MATCH(Data!B278,Sheet2!$D$2:$D$20,0))</f>
        <v>Yemen</v>
      </c>
    </row>
    <row r="279" spans="1:13" x14ac:dyDescent="0.2">
      <c r="A279">
        <v>5503</v>
      </c>
      <c r="B279" t="s">
        <v>1727</v>
      </c>
      <c r="C279" t="s">
        <v>1674</v>
      </c>
      <c r="D279" s="2">
        <v>24295</v>
      </c>
      <c r="E279" s="5">
        <f t="shared" ca="1" si="12"/>
        <v>54</v>
      </c>
      <c r="F279" t="s">
        <v>1768</v>
      </c>
      <c r="G279" t="s">
        <v>1778</v>
      </c>
      <c r="H279">
        <v>2</v>
      </c>
      <c r="I279">
        <v>2</v>
      </c>
      <c r="J279" t="s">
        <v>1774</v>
      </c>
      <c r="K279" s="3">
        <v>94</v>
      </c>
      <c r="L279">
        <f t="shared" si="11"/>
        <v>3</v>
      </c>
      <c r="M279" t="str">
        <f>INDEX(Sheet2!$B$2:$B$20,MATCH(Data!B279,Sheet2!$D$2:$D$20,0))</f>
        <v>Libya</v>
      </c>
    </row>
    <row r="280" spans="1:13" x14ac:dyDescent="0.2">
      <c r="A280">
        <v>4995</v>
      </c>
      <c r="B280" t="s">
        <v>1725</v>
      </c>
      <c r="C280" t="s">
        <v>442</v>
      </c>
      <c r="D280" s="2">
        <v>20286</v>
      </c>
      <c r="E280" s="5">
        <f t="shared" ca="1" si="12"/>
        <v>65</v>
      </c>
      <c r="F280" t="s">
        <v>1767</v>
      </c>
      <c r="G280" t="s">
        <v>1778</v>
      </c>
      <c r="H280">
        <v>2</v>
      </c>
      <c r="I280">
        <v>7</v>
      </c>
      <c r="J280" t="s">
        <v>1773</v>
      </c>
      <c r="K280" s="3">
        <v>97</v>
      </c>
      <c r="L280">
        <f t="shared" si="11"/>
        <v>0</v>
      </c>
      <c r="M280" t="str">
        <f>INDEX(Sheet2!$B$2:$B$20,MATCH(Data!B280,Sheet2!$D$2:$D$20,0))</f>
        <v>Yemen</v>
      </c>
    </row>
    <row r="281" spans="1:13" x14ac:dyDescent="0.2">
      <c r="A281">
        <v>5646</v>
      </c>
      <c r="B281" t="s">
        <v>1719</v>
      </c>
      <c r="C281" t="s">
        <v>183</v>
      </c>
      <c r="D281" s="2">
        <v>30294</v>
      </c>
      <c r="E281" s="5">
        <f t="shared" ca="1" si="12"/>
        <v>38</v>
      </c>
      <c r="F281" t="s">
        <v>1767</v>
      </c>
      <c r="G281" t="s">
        <v>1769</v>
      </c>
      <c r="H281">
        <v>5</v>
      </c>
      <c r="I281">
        <v>1</v>
      </c>
      <c r="J281" t="s">
        <v>1773</v>
      </c>
      <c r="K281" s="3">
        <v>0</v>
      </c>
      <c r="L281">
        <f t="shared" si="11"/>
        <v>2</v>
      </c>
      <c r="M281" t="str">
        <f>INDEX(Sheet2!$B$2:$B$20,MATCH(Data!B281,Sheet2!$D$2:$D$20,0))</f>
        <v>Iraq</v>
      </c>
    </row>
    <row r="282" spans="1:13" x14ac:dyDescent="0.2">
      <c r="A282">
        <v>6103</v>
      </c>
      <c r="B282" t="s">
        <v>1731</v>
      </c>
      <c r="C282" t="s">
        <v>782</v>
      </c>
      <c r="D282" s="2">
        <v>19363</v>
      </c>
      <c r="E282" s="5">
        <f t="shared" ca="1" si="12"/>
        <v>67</v>
      </c>
      <c r="F282" t="s">
        <v>1767</v>
      </c>
      <c r="G282" t="s">
        <v>1769</v>
      </c>
      <c r="H282">
        <v>2</v>
      </c>
      <c r="I282">
        <v>4</v>
      </c>
      <c r="J282" t="s">
        <v>1773</v>
      </c>
      <c r="K282" s="3">
        <v>130</v>
      </c>
      <c r="L282">
        <f t="shared" si="11"/>
        <v>0</v>
      </c>
      <c r="M282" t="str">
        <f>INDEX(Sheet2!$B$2:$B$20,MATCH(Data!B282,Sheet2!$D$2:$D$20,0))</f>
        <v>Syria</v>
      </c>
    </row>
    <row r="283" spans="1:13" x14ac:dyDescent="0.2">
      <c r="A283">
        <v>5509</v>
      </c>
      <c r="B283" t="s">
        <v>1725</v>
      </c>
      <c r="C283" t="s">
        <v>630</v>
      </c>
      <c r="D283" s="2">
        <v>33908</v>
      </c>
      <c r="E283" s="5">
        <f t="shared" ca="1" si="12"/>
        <v>28</v>
      </c>
      <c r="F283" t="s">
        <v>1767</v>
      </c>
      <c r="G283" t="s">
        <v>1781</v>
      </c>
      <c r="H283">
        <v>3</v>
      </c>
      <c r="I283">
        <v>2</v>
      </c>
      <c r="J283" t="s">
        <v>1771</v>
      </c>
      <c r="K283" s="3">
        <v>0</v>
      </c>
      <c r="L283">
        <f t="shared" si="11"/>
        <v>2</v>
      </c>
      <c r="M283" t="str">
        <f>INDEX(Sheet2!$B$2:$B$20,MATCH(Data!B283,Sheet2!$D$2:$D$20,0))</f>
        <v>Yemen</v>
      </c>
    </row>
    <row r="284" spans="1:13" x14ac:dyDescent="0.2">
      <c r="A284">
        <v>5995</v>
      </c>
      <c r="B284" t="s">
        <v>1727</v>
      </c>
      <c r="C284" t="s">
        <v>827</v>
      </c>
      <c r="D284" s="2">
        <v>20003</v>
      </c>
      <c r="E284" s="5">
        <f t="shared" ca="1" si="12"/>
        <v>66</v>
      </c>
      <c r="F284" t="s">
        <v>1768</v>
      </c>
      <c r="G284" t="s">
        <v>1769</v>
      </c>
      <c r="H284">
        <v>4</v>
      </c>
      <c r="I284">
        <v>1</v>
      </c>
      <c r="J284" t="s">
        <v>1773</v>
      </c>
      <c r="K284" s="3">
        <v>0</v>
      </c>
      <c r="L284">
        <f t="shared" si="11"/>
        <v>4</v>
      </c>
      <c r="M284" t="str">
        <f>INDEX(Sheet2!$B$2:$B$20,MATCH(Data!B284,Sheet2!$D$2:$D$20,0))</f>
        <v>Libya</v>
      </c>
    </row>
    <row r="285" spans="1:13" x14ac:dyDescent="0.2">
      <c r="A285">
        <v>5715</v>
      </c>
      <c r="B285" t="s">
        <v>1716</v>
      </c>
      <c r="C285" t="s">
        <v>1206</v>
      </c>
      <c r="D285" s="2">
        <v>26451</v>
      </c>
      <c r="E285" s="5">
        <f t="shared" ca="1" si="12"/>
        <v>48</v>
      </c>
      <c r="F285" t="s">
        <v>1767</v>
      </c>
      <c r="G285" t="s">
        <v>1770</v>
      </c>
      <c r="H285">
        <v>5</v>
      </c>
      <c r="I285">
        <v>1</v>
      </c>
      <c r="J285" t="s">
        <v>1774</v>
      </c>
      <c r="K285" s="3">
        <v>76</v>
      </c>
      <c r="L285">
        <f t="shared" si="11"/>
        <v>0</v>
      </c>
      <c r="M285" t="str">
        <f>INDEX(Sheet2!$B$2:$B$20,MATCH(Data!B285,Sheet2!$D$2:$D$20,0))</f>
        <v>Syria</v>
      </c>
    </row>
    <row r="286" spans="1:13" x14ac:dyDescent="0.2">
      <c r="A286">
        <v>5713</v>
      </c>
      <c r="B286" t="s">
        <v>1722</v>
      </c>
      <c r="C286" t="s">
        <v>1170</v>
      </c>
      <c r="D286" s="2">
        <v>22745</v>
      </c>
      <c r="E286" s="5">
        <f t="shared" ca="1" si="12"/>
        <v>58</v>
      </c>
      <c r="F286" t="s">
        <v>1767</v>
      </c>
      <c r="G286" t="s">
        <v>1770</v>
      </c>
      <c r="H286">
        <v>2</v>
      </c>
      <c r="I286">
        <v>5</v>
      </c>
      <c r="J286" t="s">
        <v>1773</v>
      </c>
      <c r="K286" s="3">
        <v>0</v>
      </c>
      <c r="L286">
        <f t="shared" si="11"/>
        <v>2</v>
      </c>
      <c r="M286" t="str">
        <f>INDEX(Sheet2!$B$2:$B$20,MATCH(Data!B286,Sheet2!$D$2:$D$20,0))</f>
        <v>Syria</v>
      </c>
    </row>
    <row r="287" spans="1:13" x14ac:dyDescent="0.2">
      <c r="A287">
        <v>5855</v>
      </c>
      <c r="B287" t="s">
        <v>1733</v>
      </c>
      <c r="C287" t="s">
        <v>1689</v>
      </c>
      <c r="D287" s="2">
        <v>18180</v>
      </c>
      <c r="E287" s="5">
        <f t="shared" ca="1" si="12"/>
        <v>71</v>
      </c>
      <c r="F287" t="s">
        <v>1767</v>
      </c>
      <c r="G287" t="s">
        <v>1781</v>
      </c>
      <c r="H287">
        <v>4</v>
      </c>
      <c r="I287">
        <v>2</v>
      </c>
      <c r="J287" t="s">
        <v>1773</v>
      </c>
      <c r="K287" s="3">
        <v>0</v>
      </c>
      <c r="L287">
        <f t="shared" si="11"/>
        <v>2</v>
      </c>
      <c r="M287" t="str">
        <f>INDEX(Sheet2!$B$2:$B$20,MATCH(Data!B287,Sheet2!$D$2:$D$20,0))</f>
        <v>Syria</v>
      </c>
    </row>
    <row r="288" spans="1:13" x14ac:dyDescent="0.2">
      <c r="A288">
        <v>5164</v>
      </c>
      <c r="B288" t="s">
        <v>1724</v>
      </c>
      <c r="C288" t="s">
        <v>743</v>
      </c>
      <c r="D288" s="2">
        <v>19520</v>
      </c>
      <c r="E288" s="5">
        <f t="shared" ca="1" si="12"/>
        <v>67</v>
      </c>
      <c r="F288" t="s">
        <v>1768</v>
      </c>
      <c r="G288" t="s">
        <v>1769</v>
      </c>
      <c r="H288">
        <v>6</v>
      </c>
      <c r="I288">
        <v>4</v>
      </c>
      <c r="J288" t="s">
        <v>1774</v>
      </c>
      <c r="K288" s="3">
        <v>108</v>
      </c>
      <c r="L288">
        <f t="shared" si="11"/>
        <v>3</v>
      </c>
      <c r="M288" t="str">
        <f>INDEX(Sheet2!$B$2:$B$20,MATCH(Data!B288,Sheet2!$D$2:$D$20,0))</f>
        <v>Libya</v>
      </c>
    </row>
    <row r="289" spans="1:13" x14ac:dyDescent="0.2">
      <c r="A289">
        <v>5096</v>
      </c>
      <c r="B289" t="s">
        <v>1721</v>
      </c>
      <c r="C289" t="s">
        <v>17</v>
      </c>
      <c r="D289" s="2">
        <v>14701</v>
      </c>
      <c r="E289" s="5">
        <f t="shared" ca="1" si="12"/>
        <v>80</v>
      </c>
      <c r="F289" t="s">
        <v>1767</v>
      </c>
      <c r="G289" t="s">
        <v>1778</v>
      </c>
      <c r="H289">
        <v>5</v>
      </c>
      <c r="I289">
        <v>2</v>
      </c>
      <c r="J289" t="s">
        <v>1774</v>
      </c>
      <c r="K289" s="3">
        <v>152</v>
      </c>
      <c r="L289">
        <f t="shared" si="11"/>
        <v>0</v>
      </c>
      <c r="M289" t="str">
        <f>INDEX(Sheet2!$B$2:$B$20,MATCH(Data!B289,Sheet2!$D$2:$D$20,0))</f>
        <v>Libya</v>
      </c>
    </row>
    <row r="290" spans="1:13" x14ac:dyDescent="0.2">
      <c r="A290">
        <v>5735</v>
      </c>
      <c r="B290" t="s">
        <v>1715</v>
      </c>
      <c r="C290" t="s">
        <v>1431</v>
      </c>
      <c r="D290" s="2">
        <v>24542</v>
      </c>
      <c r="E290" s="5">
        <f t="shared" ca="1" si="12"/>
        <v>53</v>
      </c>
      <c r="F290" t="s">
        <v>1768</v>
      </c>
      <c r="G290" t="s">
        <v>1769</v>
      </c>
      <c r="H290">
        <v>6</v>
      </c>
      <c r="I290">
        <v>4</v>
      </c>
      <c r="J290" t="s">
        <v>1774</v>
      </c>
      <c r="K290" s="3">
        <v>0</v>
      </c>
      <c r="L290">
        <f t="shared" si="11"/>
        <v>5</v>
      </c>
      <c r="M290" t="str">
        <f>INDEX(Sheet2!$B$2:$B$20,MATCH(Data!B290,Sheet2!$D$2:$D$20,0))</f>
        <v>Iraq</v>
      </c>
    </row>
    <row r="291" spans="1:13" x14ac:dyDescent="0.2">
      <c r="A291">
        <v>5209</v>
      </c>
      <c r="B291" t="s">
        <v>1726</v>
      </c>
      <c r="C291" t="s">
        <v>1347</v>
      </c>
      <c r="D291" s="2">
        <v>26148</v>
      </c>
      <c r="E291" s="5">
        <f t="shared" ca="1" si="12"/>
        <v>49</v>
      </c>
      <c r="F291" t="s">
        <v>1767</v>
      </c>
      <c r="G291" t="s">
        <v>1770</v>
      </c>
      <c r="H291">
        <v>6</v>
      </c>
      <c r="I291">
        <v>1</v>
      </c>
      <c r="J291" t="s">
        <v>1772</v>
      </c>
      <c r="K291" s="3">
        <v>0</v>
      </c>
      <c r="L291">
        <f t="shared" si="11"/>
        <v>2</v>
      </c>
      <c r="M291" t="str">
        <f>INDEX(Sheet2!$B$2:$B$20,MATCH(Data!B291,Sheet2!$D$2:$D$20,0))</f>
        <v>Libya</v>
      </c>
    </row>
    <row r="292" spans="1:13" x14ac:dyDescent="0.2">
      <c r="A292">
        <v>6221</v>
      </c>
      <c r="B292" t="s">
        <v>1717</v>
      </c>
      <c r="C292" t="s">
        <v>911</v>
      </c>
      <c r="D292" s="2">
        <v>28677</v>
      </c>
      <c r="E292" s="5">
        <f t="shared" ca="1" si="12"/>
        <v>42</v>
      </c>
      <c r="F292" t="s">
        <v>1768</v>
      </c>
      <c r="G292" t="s">
        <v>1769</v>
      </c>
      <c r="H292">
        <v>3</v>
      </c>
      <c r="I292">
        <v>3</v>
      </c>
      <c r="J292" t="s">
        <v>1773</v>
      </c>
      <c r="K292" s="3">
        <v>0</v>
      </c>
      <c r="L292">
        <f t="shared" si="11"/>
        <v>4</v>
      </c>
      <c r="M292" t="str">
        <f>INDEX(Sheet2!$B$2:$B$20,MATCH(Data!B292,Sheet2!$D$2:$D$20,0))</f>
        <v>Yemen</v>
      </c>
    </row>
    <row r="293" spans="1:13" x14ac:dyDescent="0.2">
      <c r="A293">
        <v>5421</v>
      </c>
      <c r="B293" t="s">
        <v>1726</v>
      </c>
      <c r="C293" t="s">
        <v>669</v>
      </c>
      <c r="D293" s="2">
        <v>24615</v>
      </c>
      <c r="E293" s="5">
        <f t="shared" ca="1" si="12"/>
        <v>53</v>
      </c>
      <c r="F293" t="s">
        <v>1767</v>
      </c>
      <c r="G293" t="s">
        <v>1778</v>
      </c>
      <c r="H293">
        <v>3</v>
      </c>
      <c r="I293">
        <v>6</v>
      </c>
      <c r="J293" t="s">
        <v>1773</v>
      </c>
      <c r="K293" s="3">
        <v>106</v>
      </c>
      <c r="L293">
        <f t="shared" si="11"/>
        <v>0</v>
      </c>
      <c r="M293" t="str">
        <f>INDEX(Sheet2!$B$2:$B$20,MATCH(Data!B293,Sheet2!$D$2:$D$20,0))</f>
        <v>Libya</v>
      </c>
    </row>
    <row r="294" spans="1:13" x14ac:dyDescent="0.2">
      <c r="A294">
        <v>5724</v>
      </c>
      <c r="B294" t="s">
        <v>1723</v>
      </c>
      <c r="C294" t="s">
        <v>1304</v>
      </c>
      <c r="D294" s="2">
        <v>14861</v>
      </c>
      <c r="E294" s="5">
        <f t="shared" ca="1" si="12"/>
        <v>80</v>
      </c>
      <c r="F294" t="s">
        <v>1768</v>
      </c>
      <c r="G294" t="s">
        <v>1769</v>
      </c>
      <c r="H294">
        <v>2</v>
      </c>
      <c r="I294">
        <v>7</v>
      </c>
      <c r="J294" t="s">
        <v>1771</v>
      </c>
      <c r="K294" s="3">
        <v>100</v>
      </c>
      <c r="L294">
        <f t="shared" si="11"/>
        <v>0</v>
      </c>
      <c r="M294" t="str">
        <f>INDEX(Sheet2!$B$2:$B$20,MATCH(Data!B294,Sheet2!$D$2:$D$20,0))</f>
        <v>Iraq</v>
      </c>
    </row>
    <row r="295" spans="1:13" x14ac:dyDescent="0.2">
      <c r="A295">
        <v>5871</v>
      </c>
      <c r="B295" t="s">
        <v>1727</v>
      </c>
      <c r="C295" t="s">
        <v>245</v>
      </c>
      <c r="D295" s="2">
        <v>32745</v>
      </c>
      <c r="E295" s="5">
        <f t="shared" ca="1" si="12"/>
        <v>31</v>
      </c>
      <c r="F295" t="s">
        <v>1767</v>
      </c>
      <c r="G295" t="s">
        <v>1778</v>
      </c>
      <c r="H295">
        <v>7</v>
      </c>
      <c r="I295">
        <v>1</v>
      </c>
      <c r="J295" t="s">
        <v>1771</v>
      </c>
      <c r="K295" s="3">
        <v>135</v>
      </c>
      <c r="L295">
        <f t="shared" si="11"/>
        <v>0</v>
      </c>
      <c r="M295" t="str">
        <f>INDEX(Sheet2!$B$2:$B$20,MATCH(Data!B295,Sheet2!$D$2:$D$20,0))</f>
        <v>Libya</v>
      </c>
    </row>
    <row r="296" spans="1:13" x14ac:dyDescent="0.2">
      <c r="A296">
        <v>4957</v>
      </c>
      <c r="B296" t="s">
        <v>1725</v>
      </c>
      <c r="C296" t="s">
        <v>159</v>
      </c>
      <c r="D296" s="2">
        <v>26940</v>
      </c>
      <c r="E296" s="5">
        <f t="shared" ca="1" si="12"/>
        <v>47</v>
      </c>
      <c r="F296" t="s">
        <v>1767</v>
      </c>
      <c r="G296" t="s">
        <v>1769</v>
      </c>
      <c r="H296">
        <v>3</v>
      </c>
      <c r="I296">
        <v>2</v>
      </c>
      <c r="J296" t="s">
        <v>1771</v>
      </c>
      <c r="K296" s="3">
        <v>105</v>
      </c>
      <c r="L296">
        <f t="shared" si="11"/>
        <v>0</v>
      </c>
      <c r="M296" t="str">
        <f>INDEX(Sheet2!$B$2:$B$20,MATCH(Data!B296,Sheet2!$D$2:$D$20,0))</f>
        <v>Yemen</v>
      </c>
    </row>
    <row r="297" spans="1:13" x14ac:dyDescent="0.2">
      <c r="A297">
        <v>5458</v>
      </c>
      <c r="B297" t="s">
        <v>1718</v>
      </c>
      <c r="C297" t="s">
        <v>1175</v>
      </c>
      <c r="D297" s="2">
        <v>30376</v>
      </c>
      <c r="E297" s="5">
        <f t="shared" ca="1" si="12"/>
        <v>37</v>
      </c>
      <c r="F297" t="s">
        <v>1767</v>
      </c>
      <c r="G297" t="s">
        <v>1769</v>
      </c>
      <c r="H297">
        <v>2</v>
      </c>
      <c r="I297">
        <v>2</v>
      </c>
      <c r="J297" t="s">
        <v>1774</v>
      </c>
      <c r="K297" s="3">
        <v>141</v>
      </c>
      <c r="L297">
        <f t="shared" si="11"/>
        <v>0</v>
      </c>
      <c r="M297" t="str">
        <f>INDEX(Sheet2!$B$2:$B$20,MATCH(Data!B297,Sheet2!$D$2:$D$20,0))</f>
        <v>Yemen</v>
      </c>
    </row>
    <row r="298" spans="1:13" x14ac:dyDescent="0.2">
      <c r="A298">
        <v>4739</v>
      </c>
      <c r="B298" t="s">
        <v>1728</v>
      </c>
      <c r="C298" t="s">
        <v>476</v>
      </c>
      <c r="D298" s="2">
        <v>15121</v>
      </c>
      <c r="E298" s="5">
        <f t="shared" ca="1" si="12"/>
        <v>79</v>
      </c>
      <c r="F298" t="s">
        <v>1767</v>
      </c>
      <c r="G298" t="s">
        <v>1778</v>
      </c>
      <c r="H298">
        <v>2</v>
      </c>
      <c r="I298">
        <v>8</v>
      </c>
      <c r="J298" t="s">
        <v>1774</v>
      </c>
      <c r="K298" s="3">
        <v>190</v>
      </c>
      <c r="L298">
        <f t="shared" si="11"/>
        <v>0</v>
      </c>
      <c r="M298" t="str">
        <f>INDEX(Sheet2!$B$2:$B$20,MATCH(Data!B298,Sheet2!$D$2:$D$20,0))</f>
        <v>Yemen</v>
      </c>
    </row>
    <row r="299" spans="1:13" x14ac:dyDescent="0.2">
      <c r="A299">
        <v>4979</v>
      </c>
      <c r="B299" t="s">
        <v>1722</v>
      </c>
      <c r="C299" t="s">
        <v>1066</v>
      </c>
      <c r="D299" s="2">
        <v>21549</v>
      </c>
      <c r="E299" s="5">
        <f t="shared" ca="1" si="12"/>
        <v>62</v>
      </c>
      <c r="F299" t="s">
        <v>1767</v>
      </c>
      <c r="G299" t="s">
        <v>1770</v>
      </c>
      <c r="H299">
        <v>5</v>
      </c>
      <c r="I299">
        <v>4</v>
      </c>
      <c r="J299" t="s">
        <v>1774</v>
      </c>
      <c r="K299" s="3">
        <v>101</v>
      </c>
      <c r="L299">
        <f t="shared" si="11"/>
        <v>0</v>
      </c>
      <c r="M299" t="str">
        <f>INDEX(Sheet2!$B$2:$B$20,MATCH(Data!B299,Sheet2!$D$2:$D$20,0))</f>
        <v>Syria</v>
      </c>
    </row>
    <row r="300" spans="1:13" x14ac:dyDescent="0.2">
      <c r="A300">
        <v>4748</v>
      </c>
      <c r="B300" t="s">
        <v>1725</v>
      </c>
      <c r="C300" t="s">
        <v>968</v>
      </c>
      <c r="D300" s="2">
        <v>15823</v>
      </c>
      <c r="E300" s="5">
        <f t="shared" ca="1" si="12"/>
        <v>77</v>
      </c>
      <c r="F300" t="s">
        <v>1768</v>
      </c>
      <c r="G300" t="s">
        <v>1769</v>
      </c>
      <c r="H300">
        <v>2</v>
      </c>
      <c r="I300">
        <v>4</v>
      </c>
      <c r="J300" t="s">
        <v>1771</v>
      </c>
      <c r="K300" s="3">
        <v>0</v>
      </c>
      <c r="L300">
        <f t="shared" si="11"/>
        <v>4</v>
      </c>
      <c r="M300" t="str">
        <f>INDEX(Sheet2!$B$2:$B$20,MATCH(Data!B300,Sheet2!$D$2:$D$20,0))</f>
        <v>Yemen</v>
      </c>
    </row>
    <row r="301" spans="1:13" x14ac:dyDescent="0.2">
      <c r="A301">
        <v>5123</v>
      </c>
      <c r="B301" t="s">
        <v>1721</v>
      </c>
      <c r="C301" t="s">
        <v>214</v>
      </c>
      <c r="D301" s="2">
        <v>30179</v>
      </c>
      <c r="E301" s="5">
        <f t="shared" ca="1" si="12"/>
        <v>38</v>
      </c>
      <c r="F301" t="s">
        <v>1767</v>
      </c>
      <c r="G301" t="s">
        <v>1769</v>
      </c>
      <c r="H301">
        <v>3</v>
      </c>
      <c r="I301">
        <v>2</v>
      </c>
      <c r="J301" t="s">
        <v>1774</v>
      </c>
      <c r="K301" s="3">
        <v>166</v>
      </c>
      <c r="L301">
        <f t="shared" si="11"/>
        <v>0</v>
      </c>
      <c r="M301" t="str">
        <f>INDEX(Sheet2!$B$2:$B$20,MATCH(Data!B301,Sheet2!$D$2:$D$20,0))</f>
        <v>Libya</v>
      </c>
    </row>
    <row r="302" spans="1:13" x14ac:dyDescent="0.2">
      <c r="A302">
        <v>5317</v>
      </c>
      <c r="B302" t="s">
        <v>1725</v>
      </c>
      <c r="C302" t="s">
        <v>26</v>
      </c>
      <c r="D302" s="2">
        <v>23445</v>
      </c>
      <c r="E302" s="5">
        <f t="shared" ca="1" si="12"/>
        <v>56</v>
      </c>
      <c r="F302" t="s">
        <v>1767</v>
      </c>
      <c r="G302" t="s">
        <v>1769</v>
      </c>
      <c r="H302">
        <v>5</v>
      </c>
      <c r="I302">
        <v>4</v>
      </c>
      <c r="J302" t="s">
        <v>1774</v>
      </c>
      <c r="K302" s="3">
        <v>160</v>
      </c>
      <c r="L302">
        <f t="shared" si="11"/>
        <v>0</v>
      </c>
      <c r="M302" t="str">
        <f>INDEX(Sheet2!$B$2:$B$20,MATCH(Data!B302,Sheet2!$D$2:$D$20,0))</f>
        <v>Yemen</v>
      </c>
    </row>
    <row r="303" spans="1:13" x14ac:dyDescent="0.2">
      <c r="A303">
        <v>6348</v>
      </c>
      <c r="B303" t="s">
        <v>1724</v>
      </c>
      <c r="C303" t="s">
        <v>1336</v>
      </c>
      <c r="D303" s="2">
        <v>31343</v>
      </c>
      <c r="E303" s="5">
        <f t="shared" ca="1" si="12"/>
        <v>35</v>
      </c>
      <c r="F303" t="s">
        <v>1767</v>
      </c>
      <c r="G303" t="s">
        <v>1769</v>
      </c>
      <c r="H303">
        <v>5</v>
      </c>
      <c r="I303">
        <v>2</v>
      </c>
      <c r="J303" t="s">
        <v>1773</v>
      </c>
      <c r="K303" s="3">
        <v>217</v>
      </c>
      <c r="L303">
        <f t="shared" si="11"/>
        <v>0</v>
      </c>
      <c r="M303" t="str">
        <f>INDEX(Sheet2!$B$2:$B$20,MATCH(Data!B303,Sheet2!$D$2:$D$20,0))</f>
        <v>Libya</v>
      </c>
    </row>
    <row r="304" spans="1:13" x14ac:dyDescent="0.2">
      <c r="A304">
        <v>4875</v>
      </c>
      <c r="B304" t="s">
        <v>1719</v>
      </c>
      <c r="C304" t="s">
        <v>1286</v>
      </c>
      <c r="D304" s="2">
        <v>20163</v>
      </c>
      <c r="E304" s="5">
        <f t="shared" ca="1" si="12"/>
        <v>65</v>
      </c>
      <c r="F304" t="s">
        <v>1767</v>
      </c>
      <c r="G304" t="s">
        <v>1780</v>
      </c>
      <c r="H304">
        <v>2</v>
      </c>
      <c r="I304">
        <v>3</v>
      </c>
      <c r="J304" t="s">
        <v>1772</v>
      </c>
      <c r="K304" s="3">
        <v>174</v>
      </c>
      <c r="L304">
        <f t="shared" si="11"/>
        <v>0</v>
      </c>
      <c r="M304" t="str">
        <f>INDEX(Sheet2!$B$2:$B$20,MATCH(Data!B304,Sheet2!$D$2:$D$20,0))</f>
        <v>Iraq</v>
      </c>
    </row>
    <row r="305" spans="1:13" x14ac:dyDescent="0.2">
      <c r="A305">
        <v>4969</v>
      </c>
      <c r="B305" t="s">
        <v>1715</v>
      </c>
      <c r="C305" t="s">
        <v>834</v>
      </c>
      <c r="D305" s="2">
        <v>17349</v>
      </c>
      <c r="E305" s="5">
        <f t="shared" ca="1" si="12"/>
        <v>73</v>
      </c>
      <c r="F305" t="s">
        <v>1767</v>
      </c>
      <c r="G305" t="s">
        <v>1781</v>
      </c>
      <c r="H305">
        <v>5</v>
      </c>
      <c r="I305">
        <v>1</v>
      </c>
      <c r="J305" t="s">
        <v>1773</v>
      </c>
      <c r="K305" s="3">
        <v>227</v>
      </c>
      <c r="L305">
        <f t="shared" si="11"/>
        <v>0</v>
      </c>
      <c r="M305" t="str">
        <f>INDEX(Sheet2!$B$2:$B$20,MATCH(Data!B305,Sheet2!$D$2:$D$20,0))</f>
        <v>Iraq</v>
      </c>
    </row>
    <row r="306" spans="1:13" x14ac:dyDescent="0.2">
      <c r="A306">
        <v>5614</v>
      </c>
      <c r="B306" t="s">
        <v>1716</v>
      </c>
      <c r="C306" t="s">
        <v>1531</v>
      </c>
      <c r="D306" s="2">
        <v>30111</v>
      </c>
      <c r="E306" s="5">
        <f t="shared" ca="1" si="12"/>
        <v>38</v>
      </c>
      <c r="F306" t="s">
        <v>1768</v>
      </c>
      <c r="G306" t="s">
        <v>1769</v>
      </c>
      <c r="H306">
        <v>3</v>
      </c>
      <c r="I306">
        <v>1</v>
      </c>
      <c r="J306" t="s">
        <v>1773</v>
      </c>
      <c r="K306" s="3">
        <v>59</v>
      </c>
      <c r="L306">
        <f t="shared" si="11"/>
        <v>0</v>
      </c>
      <c r="M306" t="str">
        <f>INDEX(Sheet2!$B$2:$B$20,MATCH(Data!B306,Sheet2!$D$2:$D$20,0))</f>
        <v>Syria</v>
      </c>
    </row>
    <row r="307" spans="1:13" x14ac:dyDescent="0.2">
      <c r="A307">
        <v>5659</v>
      </c>
      <c r="B307" t="s">
        <v>1731</v>
      </c>
      <c r="C307" t="s">
        <v>432</v>
      </c>
      <c r="D307" s="2">
        <v>31796</v>
      </c>
      <c r="E307" s="5">
        <f t="shared" ca="1" si="12"/>
        <v>33</v>
      </c>
      <c r="F307" t="s">
        <v>1767</v>
      </c>
      <c r="G307" t="s">
        <v>1780</v>
      </c>
      <c r="H307">
        <v>2</v>
      </c>
      <c r="I307">
        <v>4</v>
      </c>
      <c r="J307" t="s">
        <v>1773</v>
      </c>
      <c r="K307" s="3">
        <v>0</v>
      </c>
      <c r="L307">
        <f t="shared" si="11"/>
        <v>2</v>
      </c>
      <c r="M307" t="str">
        <f>INDEX(Sheet2!$B$2:$B$20,MATCH(Data!B307,Sheet2!$D$2:$D$20,0))</f>
        <v>Syria</v>
      </c>
    </row>
    <row r="308" spans="1:13" x14ac:dyDescent="0.2">
      <c r="A308">
        <v>6288</v>
      </c>
      <c r="B308" t="s">
        <v>1722</v>
      </c>
      <c r="C308" t="s">
        <v>366</v>
      </c>
      <c r="D308" s="2">
        <v>27924</v>
      </c>
      <c r="E308" s="5">
        <f t="shared" ca="1" si="12"/>
        <v>44</v>
      </c>
      <c r="F308" t="s">
        <v>1767</v>
      </c>
      <c r="G308" t="s">
        <v>1778</v>
      </c>
      <c r="H308">
        <v>4</v>
      </c>
      <c r="I308">
        <v>5</v>
      </c>
      <c r="J308" t="s">
        <v>1774</v>
      </c>
      <c r="K308" s="3">
        <v>189</v>
      </c>
      <c r="L308">
        <f t="shared" si="11"/>
        <v>0</v>
      </c>
      <c r="M308" t="str">
        <f>INDEX(Sheet2!$B$2:$B$20,MATCH(Data!B308,Sheet2!$D$2:$D$20,0))</f>
        <v>Syria</v>
      </c>
    </row>
    <row r="309" spans="1:13" x14ac:dyDescent="0.2">
      <c r="A309">
        <v>4826</v>
      </c>
      <c r="B309" t="s">
        <v>1723</v>
      </c>
      <c r="C309" t="s">
        <v>1498</v>
      </c>
      <c r="D309" s="2">
        <v>15290</v>
      </c>
      <c r="E309" s="5">
        <f t="shared" ca="1" si="12"/>
        <v>79</v>
      </c>
      <c r="F309" t="s">
        <v>1767</v>
      </c>
      <c r="G309" t="s">
        <v>1769</v>
      </c>
      <c r="H309">
        <v>2</v>
      </c>
      <c r="I309">
        <v>2</v>
      </c>
      <c r="J309" t="s">
        <v>1773</v>
      </c>
      <c r="K309" s="3">
        <v>76</v>
      </c>
      <c r="L309">
        <f t="shared" si="11"/>
        <v>0</v>
      </c>
      <c r="M309" t="str">
        <f>INDEX(Sheet2!$B$2:$B$20,MATCH(Data!B309,Sheet2!$D$2:$D$20,0))</f>
        <v>Iraq</v>
      </c>
    </row>
    <row r="310" spans="1:13" x14ac:dyDescent="0.2">
      <c r="A310">
        <v>5525</v>
      </c>
      <c r="B310" t="s">
        <v>1723</v>
      </c>
      <c r="C310" t="s">
        <v>64</v>
      </c>
      <c r="D310" s="2">
        <v>26956</v>
      </c>
      <c r="E310" s="5">
        <f t="shared" ca="1" si="12"/>
        <v>47</v>
      </c>
      <c r="F310" t="s">
        <v>1767</v>
      </c>
      <c r="G310" t="s">
        <v>1778</v>
      </c>
      <c r="H310">
        <v>7</v>
      </c>
      <c r="I310">
        <v>2</v>
      </c>
      <c r="J310" t="s">
        <v>1771</v>
      </c>
      <c r="K310" s="3">
        <v>111</v>
      </c>
      <c r="L310">
        <f t="shared" si="11"/>
        <v>0</v>
      </c>
      <c r="M310" t="str">
        <f>INDEX(Sheet2!$B$2:$B$20,MATCH(Data!B310,Sheet2!$D$2:$D$20,0))</f>
        <v>Iraq</v>
      </c>
    </row>
    <row r="311" spans="1:13" x14ac:dyDescent="0.2">
      <c r="A311">
        <v>6342</v>
      </c>
      <c r="B311" t="s">
        <v>1732</v>
      </c>
      <c r="C311" t="s">
        <v>1271</v>
      </c>
      <c r="D311" s="2">
        <v>25152</v>
      </c>
      <c r="E311" s="5">
        <f t="shared" ca="1" si="12"/>
        <v>52</v>
      </c>
      <c r="F311" t="s">
        <v>1768</v>
      </c>
      <c r="G311" t="s">
        <v>1769</v>
      </c>
      <c r="H311">
        <v>6</v>
      </c>
      <c r="I311">
        <v>2</v>
      </c>
      <c r="J311" t="s">
        <v>1773</v>
      </c>
      <c r="K311" s="3">
        <v>95</v>
      </c>
      <c r="L311">
        <f t="shared" si="11"/>
        <v>0</v>
      </c>
      <c r="M311" t="str">
        <f>INDEX(Sheet2!$B$2:$B$20,MATCH(Data!B311,Sheet2!$D$2:$D$20,0))</f>
        <v>Yemen</v>
      </c>
    </row>
    <row r="312" spans="1:13" x14ac:dyDescent="0.2">
      <c r="A312">
        <v>5308</v>
      </c>
      <c r="B312" t="s">
        <v>1719</v>
      </c>
      <c r="C312" t="s">
        <v>872</v>
      </c>
      <c r="D312" s="2">
        <v>21565</v>
      </c>
      <c r="E312" s="5">
        <f t="shared" ca="1" si="12"/>
        <v>61</v>
      </c>
      <c r="F312" t="s">
        <v>1767</v>
      </c>
      <c r="G312" t="s">
        <v>1770</v>
      </c>
      <c r="H312">
        <v>4</v>
      </c>
      <c r="I312">
        <v>3</v>
      </c>
      <c r="J312" t="s">
        <v>1773</v>
      </c>
      <c r="K312" s="3">
        <v>64</v>
      </c>
      <c r="L312">
        <f t="shared" si="11"/>
        <v>0</v>
      </c>
      <c r="M312" t="str">
        <f>INDEX(Sheet2!$B$2:$B$20,MATCH(Data!B312,Sheet2!$D$2:$D$20,0))</f>
        <v>Iraq</v>
      </c>
    </row>
    <row r="313" spans="1:13" x14ac:dyDescent="0.2">
      <c r="A313">
        <v>5960</v>
      </c>
      <c r="B313" t="s">
        <v>1715</v>
      </c>
      <c r="C313" t="s">
        <v>206</v>
      </c>
      <c r="D313" s="2">
        <v>28843</v>
      </c>
      <c r="E313" s="5">
        <f t="shared" ca="1" si="12"/>
        <v>42</v>
      </c>
      <c r="F313" t="s">
        <v>1767</v>
      </c>
      <c r="G313" t="s">
        <v>1780</v>
      </c>
      <c r="H313">
        <v>8</v>
      </c>
      <c r="I313">
        <v>2</v>
      </c>
      <c r="J313" t="s">
        <v>1773</v>
      </c>
      <c r="K313" s="3">
        <v>135</v>
      </c>
      <c r="L313">
        <f t="shared" si="11"/>
        <v>0</v>
      </c>
      <c r="M313" t="str">
        <f>INDEX(Sheet2!$B$2:$B$20,MATCH(Data!B313,Sheet2!$D$2:$D$20,0))</f>
        <v>Iraq</v>
      </c>
    </row>
    <row r="314" spans="1:13" x14ac:dyDescent="0.2">
      <c r="A314">
        <v>5476</v>
      </c>
      <c r="B314" t="s">
        <v>1726</v>
      </c>
      <c r="C314" t="s">
        <v>1412</v>
      </c>
      <c r="D314" s="2">
        <v>23098</v>
      </c>
      <c r="E314" s="5">
        <f t="shared" ca="1" si="12"/>
        <v>57</v>
      </c>
      <c r="F314" t="s">
        <v>1767</v>
      </c>
      <c r="G314" t="s">
        <v>1769</v>
      </c>
      <c r="H314">
        <v>2</v>
      </c>
      <c r="I314">
        <v>3</v>
      </c>
      <c r="J314" t="s">
        <v>1771</v>
      </c>
      <c r="K314" s="3">
        <v>62</v>
      </c>
      <c r="L314">
        <f t="shared" si="11"/>
        <v>0</v>
      </c>
      <c r="M314" t="str">
        <f>INDEX(Sheet2!$B$2:$B$20,MATCH(Data!B314,Sheet2!$D$2:$D$20,0))</f>
        <v>Libya</v>
      </c>
    </row>
    <row r="315" spans="1:13" x14ac:dyDescent="0.2">
      <c r="A315">
        <v>6056</v>
      </c>
      <c r="B315" t="s">
        <v>1729</v>
      </c>
      <c r="C315" t="s">
        <v>142</v>
      </c>
      <c r="D315" s="2">
        <v>31974</v>
      </c>
      <c r="E315" s="5">
        <f t="shared" ca="1" si="12"/>
        <v>33</v>
      </c>
      <c r="F315" t="s">
        <v>1767</v>
      </c>
      <c r="G315" t="s">
        <v>1769</v>
      </c>
      <c r="H315">
        <v>3</v>
      </c>
      <c r="I315">
        <v>2</v>
      </c>
      <c r="J315" t="s">
        <v>1773</v>
      </c>
      <c r="K315" s="3">
        <v>0</v>
      </c>
      <c r="L315">
        <f t="shared" si="11"/>
        <v>2</v>
      </c>
      <c r="M315" t="str">
        <f>INDEX(Sheet2!$B$2:$B$20,MATCH(Data!B315,Sheet2!$D$2:$D$20,0))</f>
        <v>Syria</v>
      </c>
    </row>
    <row r="316" spans="1:13" x14ac:dyDescent="0.2">
      <c r="A316">
        <v>4951</v>
      </c>
      <c r="B316" t="s">
        <v>1721</v>
      </c>
      <c r="C316" t="s">
        <v>1064</v>
      </c>
      <c r="D316" s="2">
        <v>20741</v>
      </c>
      <c r="E316" s="5">
        <f t="shared" ca="1" si="12"/>
        <v>64</v>
      </c>
      <c r="F316" t="s">
        <v>1767</v>
      </c>
      <c r="G316" t="s">
        <v>1778</v>
      </c>
      <c r="H316">
        <v>5</v>
      </c>
      <c r="I316">
        <v>2</v>
      </c>
      <c r="J316" t="s">
        <v>1771</v>
      </c>
      <c r="K316" s="3">
        <v>0</v>
      </c>
      <c r="L316">
        <f t="shared" si="11"/>
        <v>2</v>
      </c>
      <c r="M316" t="str">
        <f>INDEX(Sheet2!$B$2:$B$20,MATCH(Data!B316,Sheet2!$D$2:$D$20,0))</f>
        <v>Libya</v>
      </c>
    </row>
    <row r="317" spans="1:13" x14ac:dyDescent="0.2">
      <c r="A317">
        <v>6042</v>
      </c>
      <c r="B317" t="s">
        <v>1733</v>
      </c>
      <c r="C317" t="s">
        <v>1528</v>
      </c>
      <c r="D317" s="2">
        <v>14900</v>
      </c>
      <c r="E317" s="5">
        <f t="shared" ca="1" si="12"/>
        <v>80</v>
      </c>
      <c r="F317" t="s">
        <v>1768</v>
      </c>
      <c r="G317" t="s">
        <v>1769</v>
      </c>
      <c r="H317">
        <v>2</v>
      </c>
      <c r="I317">
        <v>2</v>
      </c>
      <c r="J317" t="s">
        <v>1771</v>
      </c>
      <c r="K317" s="3">
        <v>220</v>
      </c>
      <c r="L317">
        <f t="shared" si="11"/>
        <v>0</v>
      </c>
      <c r="M317" t="str">
        <f>INDEX(Sheet2!$B$2:$B$20,MATCH(Data!B317,Sheet2!$D$2:$D$20,0))</f>
        <v>Syria</v>
      </c>
    </row>
    <row r="318" spans="1:13" x14ac:dyDescent="0.2">
      <c r="A318">
        <v>5252</v>
      </c>
      <c r="B318" t="s">
        <v>1721</v>
      </c>
      <c r="C318" t="s">
        <v>244</v>
      </c>
      <c r="D318" s="2">
        <v>30837</v>
      </c>
      <c r="E318" s="5">
        <f t="shared" ca="1" si="12"/>
        <v>36</v>
      </c>
      <c r="F318" t="s">
        <v>1767</v>
      </c>
      <c r="G318" t="s">
        <v>1778</v>
      </c>
      <c r="H318">
        <v>2</v>
      </c>
      <c r="I318">
        <v>7</v>
      </c>
      <c r="J318" t="s">
        <v>1771</v>
      </c>
      <c r="K318" s="3">
        <v>0</v>
      </c>
      <c r="L318">
        <f t="shared" si="11"/>
        <v>2</v>
      </c>
      <c r="M318" t="str">
        <f>INDEX(Sheet2!$B$2:$B$20,MATCH(Data!B318,Sheet2!$D$2:$D$20,0))</f>
        <v>Libya</v>
      </c>
    </row>
    <row r="319" spans="1:13" x14ac:dyDescent="0.2">
      <c r="A319">
        <v>4794</v>
      </c>
      <c r="B319" t="s">
        <v>1715</v>
      </c>
      <c r="C319" t="s">
        <v>572</v>
      </c>
      <c r="D319" s="2">
        <v>14994</v>
      </c>
      <c r="E319" s="5">
        <f t="shared" ca="1" si="12"/>
        <v>79</v>
      </c>
      <c r="F319" t="s">
        <v>1767</v>
      </c>
      <c r="G319" t="s">
        <v>1780</v>
      </c>
      <c r="H319">
        <v>5</v>
      </c>
      <c r="I319">
        <v>1</v>
      </c>
      <c r="J319" t="s">
        <v>1774</v>
      </c>
      <c r="K319" s="3">
        <v>58</v>
      </c>
      <c r="L319">
        <f t="shared" si="11"/>
        <v>0</v>
      </c>
      <c r="M319" t="str">
        <f>INDEX(Sheet2!$B$2:$B$20,MATCH(Data!B319,Sheet2!$D$2:$D$20,0))</f>
        <v>Iraq</v>
      </c>
    </row>
    <row r="320" spans="1:13" x14ac:dyDescent="0.2">
      <c r="A320">
        <v>5382</v>
      </c>
      <c r="B320" t="s">
        <v>1731</v>
      </c>
      <c r="C320" t="s">
        <v>639</v>
      </c>
      <c r="D320" s="2">
        <v>31205</v>
      </c>
      <c r="E320" s="5">
        <f t="shared" ca="1" si="12"/>
        <v>35</v>
      </c>
      <c r="F320" t="s">
        <v>1768</v>
      </c>
      <c r="G320" t="s">
        <v>1778</v>
      </c>
      <c r="H320">
        <v>2</v>
      </c>
      <c r="I320">
        <v>8</v>
      </c>
      <c r="J320" t="s">
        <v>1773</v>
      </c>
      <c r="K320" s="3">
        <v>0</v>
      </c>
      <c r="L320">
        <f t="shared" si="11"/>
        <v>4</v>
      </c>
      <c r="M320" t="str">
        <f>INDEX(Sheet2!$B$2:$B$20,MATCH(Data!B320,Sheet2!$D$2:$D$20,0))</f>
        <v>Syria</v>
      </c>
    </row>
    <row r="321" spans="1:13" x14ac:dyDescent="0.2">
      <c r="A321">
        <v>5532</v>
      </c>
      <c r="B321" t="s">
        <v>1717</v>
      </c>
      <c r="C321" t="s">
        <v>374</v>
      </c>
      <c r="D321" s="2">
        <v>19100</v>
      </c>
      <c r="E321" s="5">
        <f t="shared" ca="1" si="12"/>
        <v>68</v>
      </c>
      <c r="F321" t="s">
        <v>1768</v>
      </c>
      <c r="G321" t="s">
        <v>1779</v>
      </c>
      <c r="H321">
        <v>4</v>
      </c>
      <c r="I321">
        <v>6</v>
      </c>
      <c r="J321" t="s">
        <v>1773</v>
      </c>
      <c r="K321" s="3">
        <v>229</v>
      </c>
      <c r="L321">
        <f t="shared" si="11"/>
        <v>0</v>
      </c>
      <c r="M321" t="str">
        <f>INDEX(Sheet2!$B$2:$B$20,MATCH(Data!B321,Sheet2!$D$2:$D$20,0))</f>
        <v>Yemen</v>
      </c>
    </row>
    <row r="322" spans="1:13" x14ac:dyDescent="0.2">
      <c r="A322">
        <v>6292</v>
      </c>
      <c r="B322" t="s">
        <v>1716</v>
      </c>
      <c r="C322" t="s">
        <v>419</v>
      </c>
      <c r="D322" s="2">
        <v>22455</v>
      </c>
      <c r="E322" s="5">
        <f t="shared" ca="1" si="12"/>
        <v>59</v>
      </c>
      <c r="F322" t="s">
        <v>1768</v>
      </c>
      <c r="G322" t="s">
        <v>1781</v>
      </c>
      <c r="H322">
        <v>5</v>
      </c>
      <c r="I322">
        <v>4</v>
      </c>
      <c r="J322" t="s">
        <v>1771</v>
      </c>
      <c r="K322" s="3">
        <v>0</v>
      </c>
      <c r="L322">
        <f t="shared" si="11"/>
        <v>4</v>
      </c>
      <c r="M322" t="str">
        <f>INDEX(Sheet2!$B$2:$B$20,MATCH(Data!B322,Sheet2!$D$2:$D$20,0))</f>
        <v>Syria</v>
      </c>
    </row>
    <row r="323" spans="1:13" x14ac:dyDescent="0.2">
      <c r="A323">
        <v>5205</v>
      </c>
      <c r="B323" t="s">
        <v>1713</v>
      </c>
      <c r="C323" t="s">
        <v>1285</v>
      </c>
      <c r="D323" s="2">
        <v>30571</v>
      </c>
      <c r="E323" s="5">
        <f t="shared" ca="1" si="12"/>
        <v>37</v>
      </c>
      <c r="F323" t="s">
        <v>1767</v>
      </c>
      <c r="G323" t="s">
        <v>1778</v>
      </c>
      <c r="H323">
        <v>3</v>
      </c>
      <c r="I323">
        <v>1</v>
      </c>
      <c r="J323" t="s">
        <v>1771</v>
      </c>
      <c r="K323" s="3">
        <v>122</v>
      </c>
      <c r="L323">
        <f t="shared" si="11"/>
        <v>0</v>
      </c>
      <c r="M323" t="str">
        <f>INDEX(Sheet2!$B$2:$B$20,MATCH(Data!B323,Sheet2!$D$2:$D$20,0))</f>
        <v>Iraq</v>
      </c>
    </row>
    <row r="324" spans="1:13" x14ac:dyDescent="0.2">
      <c r="A324">
        <v>6113</v>
      </c>
      <c r="B324" t="s">
        <v>1713</v>
      </c>
      <c r="C324" t="s">
        <v>1012</v>
      </c>
      <c r="D324" s="2">
        <v>24604</v>
      </c>
      <c r="E324" s="5">
        <f t="shared" ca="1" si="12"/>
        <v>53</v>
      </c>
      <c r="F324" t="s">
        <v>1768</v>
      </c>
      <c r="G324" t="s">
        <v>1769</v>
      </c>
      <c r="H324">
        <v>4</v>
      </c>
      <c r="I324">
        <v>5</v>
      </c>
      <c r="J324" t="s">
        <v>1771</v>
      </c>
      <c r="K324" s="3">
        <v>118</v>
      </c>
      <c r="L324">
        <f t="shared" si="11"/>
        <v>0</v>
      </c>
      <c r="M324" t="str">
        <f>INDEX(Sheet2!$B$2:$B$20,MATCH(Data!B324,Sheet2!$D$2:$D$20,0))</f>
        <v>Iraq</v>
      </c>
    </row>
    <row r="325" spans="1:13" x14ac:dyDescent="0.2">
      <c r="A325">
        <v>5336</v>
      </c>
      <c r="B325" t="s">
        <v>1715</v>
      </c>
      <c r="C325" t="s">
        <v>1072</v>
      </c>
      <c r="D325" s="2">
        <v>30589</v>
      </c>
      <c r="E325" s="5">
        <f t="shared" ca="1" si="12"/>
        <v>37</v>
      </c>
      <c r="F325" t="s">
        <v>1768</v>
      </c>
      <c r="G325" t="s">
        <v>1780</v>
      </c>
      <c r="H325">
        <v>2</v>
      </c>
      <c r="I325">
        <v>3</v>
      </c>
      <c r="J325" t="s">
        <v>1771</v>
      </c>
      <c r="K325" s="3">
        <v>0</v>
      </c>
      <c r="L325">
        <f t="shared" si="11"/>
        <v>4</v>
      </c>
      <c r="M325" t="str">
        <f>INDEX(Sheet2!$B$2:$B$20,MATCH(Data!B325,Sheet2!$D$2:$D$20,0))</f>
        <v>Iraq</v>
      </c>
    </row>
    <row r="326" spans="1:13" x14ac:dyDescent="0.2">
      <c r="A326">
        <v>4823</v>
      </c>
      <c r="B326" t="s">
        <v>1728</v>
      </c>
      <c r="C326" t="s">
        <v>1444</v>
      </c>
      <c r="D326" s="2">
        <v>26813</v>
      </c>
      <c r="E326" s="5">
        <f t="shared" ca="1" si="12"/>
        <v>47</v>
      </c>
      <c r="F326" t="s">
        <v>1767</v>
      </c>
      <c r="G326" t="s">
        <v>1778</v>
      </c>
      <c r="H326">
        <v>6</v>
      </c>
      <c r="I326">
        <v>2</v>
      </c>
      <c r="J326" t="s">
        <v>1772</v>
      </c>
      <c r="K326" s="3">
        <v>116</v>
      </c>
      <c r="L326">
        <f t="shared" si="11"/>
        <v>0</v>
      </c>
      <c r="M326" t="str">
        <f>INDEX(Sheet2!$B$2:$B$20,MATCH(Data!B326,Sheet2!$D$2:$D$20,0))</f>
        <v>Yemen</v>
      </c>
    </row>
    <row r="327" spans="1:13" x14ac:dyDescent="0.2">
      <c r="A327">
        <v>6030</v>
      </c>
      <c r="B327" t="s">
        <v>1723</v>
      </c>
      <c r="C327" t="s">
        <v>1350</v>
      </c>
      <c r="D327" s="2">
        <v>16560</v>
      </c>
      <c r="E327" s="5">
        <f t="shared" ca="1" si="12"/>
        <v>75</v>
      </c>
      <c r="F327" t="s">
        <v>1768</v>
      </c>
      <c r="G327" t="s">
        <v>1769</v>
      </c>
      <c r="H327">
        <v>3</v>
      </c>
      <c r="I327">
        <v>1</v>
      </c>
      <c r="J327" t="s">
        <v>1774</v>
      </c>
      <c r="K327" s="3">
        <v>117</v>
      </c>
      <c r="L327">
        <f t="shared" si="11"/>
        <v>3</v>
      </c>
      <c r="M327" t="str">
        <f>INDEX(Sheet2!$B$2:$B$20,MATCH(Data!B327,Sheet2!$D$2:$D$20,0))</f>
        <v>Iraq</v>
      </c>
    </row>
    <row r="328" spans="1:13" x14ac:dyDescent="0.2">
      <c r="A328">
        <v>5501</v>
      </c>
      <c r="B328" t="s">
        <v>1730</v>
      </c>
      <c r="C328" t="s">
        <v>1647</v>
      </c>
      <c r="D328" s="2">
        <v>21364</v>
      </c>
      <c r="E328" s="5">
        <f t="shared" ca="1" si="12"/>
        <v>62</v>
      </c>
      <c r="F328" t="s">
        <v>1767</v>
      </c>
      <c r="G328" t="s">
        <v>1780</v>
      </c>
      <c r="H328">
        <v>3</v>
      </c>
      <c r="I328">
        <v>6</v>
      </c>
      <c r="J328" t="s">
        <v>1773</v>
      </c>
      <c r="K328" s="3">
        <v>193</v>
      </c>
      <c r="L328">
        <f t="shared" si="11"/>
        <v>0</v>
      </c>
      <c r="M328" t="str">
        <f>INDEX(Sheet2!$B$2:$B$20,MATCH(Data!B328,Sheet2!$D$2:$D$20,0))</f>
        <v>Yemen</v>
      </c>
    </row>
    <row r="329" spans="1:13" x14ac:dyDescent="0.2">
      <c r="A329">
        <v>5420</v>
      </c>
      <c r="B329" t="s">
        <v>1721</v>
      </c>
      <c r="C329" t="s">
        <v>665</v>
      </c>
      <c r="D329" s="2">
        <v>25379</v>
      </c>
      <c r="E329" s="5">
        <f t="shared" ca="1" si="12"/>
        <v>51</v>
      </c>
      <c r="F329" t="s">
        <v>1768</v>
      </c>
      <c r="G329" t="s">
        <v>1770</v>
      </c>
      <c r="H329">
        <v>8</v>
      </c>
      <c r="I329">
        <v>2</v>
      </c>
      <c r="J329" t="s">
        <v>1771</v>
      </c>
      <c r="K329" s="3">
        <v>207</v>
      </c>
      <c r="L329">
        <f t="shared" si="11"/>
        <v>0</v>
      </c>
      <c r="M329" t="str">
        <f>INDEX(Sheet2!$B$2:$B$20,MATCH(Data!B329,Sheet2!$D$2:$D$20,0))</f>
        <v>Libya</v>
      </c>
    </row>
    <row r="330" spans="1:13" x14ac:dyDescent="0.2">
      <c r="A330">
        <v>5436</v>
      </c>
      <c r="B330" t="s">
        <v>1717</v>
      </c>
      <c r="C330" t="s">
        <v>843</v>
      </c>
      <c r="D330" s="2">
        <v>26488</v>
      </c>
      <c r="E330" s="5">
        <f t="shared" ca="1" si="12"/>
        <v>48</v>
      </c>
      <c r="F330" t="s">
        <v>1767</v>
      </c>
      <c r="G330" t="s">
        <v>1770</v>
      </c>
      <c r="H330">
        <v>2</v>
      </c>
      <c r="I330">
        <v>2</v>
      </c>
      <c r="J330" t="s">
        <v>1773</v>
      </c>
      <c r="K330" s="3">
        <v>118</v>
      </c>
      <c r="L330">
        <f t="shared" si="11"/>
        <v>0</v>
      </c>
      <c r="M330" t="str">
        <f>INDEX(Sheet2!$B$2:$B$20,MATCH(Data!B330,Sheet2!$D$2:$D$20,0))</f>
        <v>Yemen</v>
      </c>
    </row>
    <row r="331" spans="1:13" x14ac:dyDescent="0.2">
      <c r="A331">
        <v>5786</v>
      </c>
      <c r="B331" t="s">
        <v>1724</v>
      </c>
      <c r="C331" t="s">
        <v>484</v>
      </c>
      <c r="D331" s="2">
        <v>29392</v>
      </c>
      <c r="E331" s="5">
        <f t="shared" ca="1" si="12"/>
        <v>40</v>
      </c>
      <c r="F331" t="s">
        <v>1767</v>
      </c>
      <c r="G331" t="s">
        <v>1781</v>
      </c>
      <c r="H331">
        <v>4</v>
      </c>
      <c r="I331">
        <v>1</v>
      </c>
      <c r="J331" t="s">
        <v>1771</v>
      </c>
      <c r="K331" s="3">
        <v>0</v>
      </c>
      <c r="L331">
        <f t="shared" si="11"/>
        <v>2</v>
      </c>
      <c r="M331" t="str">
        <f>INDEX(Sheet2!$B$2:$B$20,MATCH(Data!B331,Sheet2!$D$2:$D$20,0))</f>
        <v>Libya</v>
      </c>
    </row>
    <row r="332" spans="1:13" x14ac:dyDescent="0.2">
      <c r="A332">
        <v>5463</v>
      </c>
      <c r="B332" t="s">
        <v>1726</v>
      </c>
      <c r="C332" t="s">
        <v>1267</v>
      </c>
      <c r="D332" s="2">
        <v>16008</v>
      </c>
      <c r="E332" s="5">
        <f t="shared" ca="1" si="12"/>
        <v>77</v>
      </c>
      <c r="F332" t="s">
        <v>1768</v>
      </c>
      <c r="G332" t="s">
        <v>1770</v>
      </c>
      <c r="H332">
        <v>4</v>
      </c>
      <c r="I332">
        <v>2</v>
      </c>
      <c r="J332" t="s">
        <v>1773</v>
      </c>
      <c r="K332" s="3">
        <v>105</v>
      </c>
      <c r="L332">
        <f t="shared" si="11"/>
        <v>0</v>
      </c>
      <c r="M332" t="str">
        <f>INDEX(Sheet2!$B$2:$B$20,MATCH(Data!B332,Sheet2!$D$2:$D$20,0))</f>
        <v>Libya</v>
      </c>
    </row>
    <row r="333" spans="1:13" x14ac:dyDescent="0.2">
      <c r="A333">
        <v>5983</v>
      </c>
      <c r="B333" t="s">
        <v>1715</v>
      </c>
      <c r="C333" t="s">
        <v>678</v>
      </c>
      <c r="D333" s="2">
        <v>18093</v>
      </c>
      <c r="E333" s="5">
        <f t="shared" ca="1" si="12"/>
        <v>71</v>
      </c>
      <c r="F333" t="s">
        <v>1768</v>
      </c>
      <c r="G333" t="s">
        <v>1779</v>
      </c>
      <c r="H333">
        <v>4</v>
      </c>
      <c r="I333">
        <v>3</v>
      </c>
      <c r="J333" t="s">
        <v>1774</v>
      </c>
      <c r="K333" s="3">
        <v>119</v>
      </c>
      <c r="L333">
        <f t="shared" si="11"/>
        <v>3</v>
      </c>
      <c r="M333" t="str">
        <f>INDEX(Sheet2!$B$2:$B$20,MATCH(Data!B333,Sheet2!$D$2:$D$20,0))</f>
        <v>Iraq</v>
      </c>
    </row>
    <row r="334" spans="1:13" x14ac:dyDescent="0.2">
      <c r="A334">
        <v>5075</v>
      </c>
      <c r="B334" t="s">
        <v>1721</v>
      </c>
      <c r="C334" t="s">
        <v>646</v>
      </c>
      <c r="D334" s="2">
        <v>25943</v>
      </c>
      <c r="E334" s="5">
        <f t="shared" ca="1" si="12"/>
        <v>49</v>
      </c>
      <c r="F334" t="s">
        <v>1768</v>
      </c>
      <c r="G334" t="s">
        <v>1779</v>
      </c>
      <c r="H334">
        <v>4</v>
      </c>
      <c r="I334">
        <v>2</v>
      </c>
      <c r="J334" t="s">
        <v>1772</v>
      </c>
      <c r="K334" s="3">
        <v>169</v>
      </c>
      <c r="L334">
        <f t="shared" ref="L334:L397" si="13">IF(AND(J334="خيمة",K334=0,F334="الأم"),5,IF(AND(F334="الأم",K334=0),4,IF(AND(F334="الأم",J334="خيمة"),3,IF(K334=0,2,0))))</f>
        <v>0</v>
      </c>
      <c r="M334" t="str">
        <f>INDEX(Sheet2!$B$2:$B$20,MATCH(Data!B334,Sheet2!$D$2:$D$20,0))</f>
        <v>Libya</v>
      </c>
    </row>
    <row r="335" spans="1:13" x14ac:dyDescent="0.2">
      <c r="A335">
        <v>5214</v>
      </c>
      <c r="B335" t="s">
        <v>1715</v>
      </c>
      <c r="C335" t="s">
        <v>1422</v>
      </c>
      <c r="D335" s="2">
        <v>24896</v>
      </c>
      <c r="E335" s="5">
        <f t="shared" ca="1" si="12"/>
        <v>52</v>
      </c>
      <c r="F335" t="s">
        <v>1767</v>
      </c>
      <c r="G335" t="s">
        <v>1769</v>
      </c>
      <c r="H335">
        <v>4</v>
      </c>
      <c r="I335">
        <v>2</v>
      </c>
      <c r="J335" t="s">
        <v>1773</v>
      </c>
      <c r="K335" s="3">
        <v>109</v>
      </c>
      <c r="L335">
        <f t="shared" si="13"/>
        <v>0</v>
      </c>
      <c r="M335" t="str">
        <f>INDEX(Sheet2!$B$2:$B$20,MATCH(Data!B335,Sheet2!$D$2:$D$20,0))</f>
        <v>Iraq</v>
      </c>
    </row>
    <row r="336" spans="1:13" x14ac:dyDescent="0.2">
      <c r="A336">
        <v>4898</v>
      </c>
      <c r="B336" t="s">
        <v>1715</v>
      </c>
      <c r="C336" t="s">
        <v>100</v>
      </c>
      <c r="D336" s="2">
        <v>26052</v>
      </c>
      <c r="E336" s="5">
        <f t="shared" ca="1" si="12"/>
        <v>49</v>
      </c>
      <c r="F336" t="s">
        <v>1767</v>
      </c>
      <c r="G336" t="s">
        <v>1769</v>
      </c>
      <c r="H336">
        <v>6</v>
      </c>
      <c r="I336">
        <v>3</v>
      </c>
      <c r="J336" t="s">
        <v>1771</v>
      </c>
      <c r="K336" s="3">
        <v>107</v>
      </c>
      <c r="L336">
        <f t="shared" si="13"/>
        <v>0</v>
      </c>
      <c r="M336" t="str">
        <f>INDEX(Sheet2!$B$2:$B$20,MATCH(Data!B336,Sheet2!$D$2:$D$20,0))</f>
        <v>Iraq</v>
      </c>
    </row>
    <row r="337" spans="1:13" x14ac:dyDescent="0.2">
      <c r="A337">
        <v>5258</v>
      </c>
      <c r="B337" t="s">
        <v>1723</v>
      </c>
      <c r="C337" t="s">
        <v>161</v>
      </c>
      <c r="D337" s="2">
        <v>34480</v>
      </c>
      <c r="E337" s="5">
        <f t="shared" ca="1" si="12"/>
        <v>26</v>
      </c>
      <c r="F337" t="s">
        <v>1767</v>
      </c>
      <c r="G337" t="s">
        <v>1778</v>
      </c>
      <c r="H337">
        <v>1</v>
      </c>
      <c r="I337">
        <v>3</v>
      </c>
      <c r="J337" t="s">
        <v>1773</v>
      </c>
      <c r="K337" s="3">
        <v>84</v>
      </c>
      <c r="L337">
        <f t="shared" si="13"/>
        <v>0</v>
      </c>
      <c r="M337" t="str">
        <f>INDEX(Sheet2!$B$2:$B$20,MATCH(Data!B337,Sheet2!$D$2:$D$20,0))</f>
        <v>Iraq</v>
      </c>
    </row>
    <row r="338" spans="1:13" x14ac:dyDescent="0.2">
      <c r="A338">
        <v>5917</v>
      </c>
      <c r="B338" t="s">
        <v>1713</v>
      </c>
      <c r="C338" t="s">
        <v>1033</v>
      </c>
      <c r="D338" s="2">
        <v>20094</v>
      </c>
      <c r="E338" s="5">
        <f t="shared" ref="E338:E401" ca="1" si="14">(YEAR(NOW())-YEAR(D338))</f>
        <v>65</v>
      </c>
      <c r="F338" t="s">
        <v>1767</v>
      </c>
      <c r="G338" t="s">
        <v>1778</v>
      </c>
      <c r="H338">
        <v>3</v>
      </c>
      <c r="I338">
        <v>2</v>
      </c>
      <c r="J338" t="s">
        <v>1773</v>
      </c>
      <c r="K338" s="3">
        <v>215</v>
      </c>
      <c r="L338">
        <f t="shared" si="13"/>
        <v>0</v>
      </c>
      <c r="M338" t="str">
        <f>INDEX(Sheet2!$B$2:$B$20,MATCH(Data!B338,Sheet2!$D$2:$D$20,0))</f>
        <v>Iraq</v>
      </c>
    </row>
    <row r="339" spans="1:13" x14ac:dyDescent="0.2">
      <c r="A339">
        <v>4844</v>
      </c>
      <c r="B339" t="s">
        <v>1724</v>
      </c>
      <c r="C339" t="s">
        <v>60</v>
      </c>
      <c r="D339" s="2">
        <v>22330</v>
      </c>
      <c r="E339" s="5">
        <f t="shared" ca="1" si="14"/>
        <v>59</v>
      </c>
      <c r="F339" t="s">
        <v>1767</v>
      </c>
      <c r="G339" t="s">
        <v>1780</v>
      </c>
      <c r="H339">
        <v>2</v>
      </c>
      <c r="I339">
        <v>2</v>
      </c>
      <c r="J339" t="s">
        <v>1771</v>
      </c>
      <c r="K339" s="3">
        <v>63</v>
      </c>
      <c r="L339">
        <f t="shared" si="13"/>
        <v>0</v>
      </c>
      <c r="M339" t="str">
        <f>INDEX(Sheet2!$B$2:$B$20,MATCH(Data!B339,Sheet2!$D$2:$D$20,0))</f>
        <v>Libya</v>
      </c>
    </row>
    <row r="340" spans="1:13" x14ac:dyDescent="0.2">
      <c r="A340">
        <v>5407</v>
      </c>
      <c r="B340" t="s">
        <v>1726</v>
      </c>
      <c r="C340" t="s">
        <v>411</v>
      </c>
      <c r="D340" s="2">
        <v>23669</v>
      </c>
      <c r="E340" s="5">
        <f t="shared" ca="1" si="14"/>
        <v>56</v>
      </c>
      <c r="F340" t="s">
        <v>1767</v>
      </c>
      <c r="G340" t="s">
        <v>1769</v>
      </c>
      <c r="H340">
        <v>2</v>
      </c>
      <c r="I340">
        <v>3</v>
      </c>
      <c r="J340" t="s">
        <v>1773</v>
      </c>
      <c r="K340" s="3">
        <v>0</v>
      </c>
      <c r="L340">
        <f t="shared" si="13"/>
        <v>2</v>
      </c>
      <c r="M340" t="str">
        <f>INDEX(Sheet2!$B$2:$B$20,MATCH(Data!B340,Sheet2!$D$2:$D$20,0))</f>
        <v>Libya</v>
      </c>
    </row>
    <row r="341" spans="1:13" x14ac:dyDescent="0.2">
      <c r="A341">
        <v>5173</v>
      </c>
      <c r="B341" t="s">
        <v>1724</v>
      </c>
      <c r="C341" t="s">
        <v>873</v>
      </c>
      <c r="D341" s="2">
        <v>18700</v>
      </c>
      <c r="E341" s="5">
        <f t="shared" ca="1" si="14"/>
        <v>69</v>
      </c>
      <c r="F341" t="s">
        <v>1767</v>
      </c>
      <c r="G341" t="s">
        <v>1778</v>
      </c>
      <c r="H341">
        <v>2</v>
      </c>
      <c r="I341">
        <v>3</v>
      </c>
      <c r="J341" t="s">
        <v>1771</v>
      </c>
      <c r="K341" s="3">
        <v>93</v>
      </c>
      <c r="L341">
        <f t="shared" si="13"/>
        <v>0</v>
      </c>
      <c r="M341" t="str">
        <f>INDEX(Sheet2!$B$2:$B$20,MATCH(Data!B341,Sheet2!$D$2:$D$20,0))</f>
        <v>Libya</v>
      </c>
    </row>
    <row r="342" spans="1:13" x14ac:dyDescent="0.2">
      <c r="A342">
        <v>5038</v>
      </c>
      <c r="B342" t="s">
        <v>1724</v>
      </c>
      <c r="C342" t="s">
        <v>1097</v>
      </c>
      <c r="D342" s="2">
        <v>22069</v>
      </c>
      <c r="E342" s="5">
        <f t="shared" ca="1" si="14"/>
        <v>60</v>
      </c>
      <c r="F342" t="s">
        <v>1767</v>
      </c>
      <c r="G342" t="s">
        <v>1778</v>
      </c>
      <c r="H342">
        <v>2</v>
      </c>
      <c r="I342">
        <v>5</v>
      </c>
      <c r="J342" t="s">
        <v>1774</v>
      </c>
      <c r="K342" s="3">
        <v>186</v>
      </c>
      <c r="L342">
        <f t="shared" si="13"/>
        <v>0</v>
      </c>
      <c r="M342" t="str">
        <f>INDEX(Sheet2!$B$2:$B$20,MATCH(Data!B342,Sheet2!$D$2:$D$20,0))</f>
        <v>Libya</v>
      </c>
    </row>
    <row r="343" spans="1:13" x14ac:dyDescent="0.2">
      <c r="A343">
        <v>5021</v>
      </c>
      <c r="B343" t="s">
        <v>1721</v>
      </c>
      <c r="C343" t="s">
        <v>597</v>
      </c>
      <c r="D343" s="2">
        <v>26654</v>
      </c>
      <c r="E343" s="5">
        <f t="shared" ca="1" si="14"/>
        <v>48</v>
      </c>
      <c r="F343" t="s">
        <v>1768</v>
      </c>
      <c r="G343" t="s">
        <v>1770</v>
      </c>
      <c r="H343">
        <v>3</v>
      </c>
      <c r="I343">
        <v>2</v>
      </c>
      <c r="J343" t="s">
        <v>1771</v>
      </c>
      <c r="K343" s="3">
        <v>135</v>
      </c>
      <c r="L343">
        <f t="shared" si="13"/>
        <v>0</v>
      </c>
      <c r="M343" t="str">
        <f>INDEX(Sheet2!$B$2:$B$20,MATCH(Data!B343,Sheet2!$D$2:$D$20,0))</f>
        <v>Libya</v>
      </c>
    </row>
    <row r="344" spans="1:13" x14ac:dyDescent="0.2">
      <c r="A344">
        <v>5230</v>
      </c>
      <c r="B344" t="s">
        <v>1717</v>
      </c>
      <c r="C344" t="s">
        <v>1613</v>
      </c>
      <c r="D344" s="2">
        <v>23818</v>
      </c>
      <c r="E344" s="5">
        <f t="shared" ca="1" si="14"/>
        <v>55</v>
      </c>
      <c r="F344" t="s">
        <v>1767</v>
      </c>
      <c r="G344" t="s">
        <v>1781</v>
      </c>
      <c r="H344">
        <v>2</v>
      </c>
      <c r="I344">
        <v>6</v>
      </c>
      <c r="J344" t="s">
        <v>1771</v>
      </c>
      <c r="K344" s="3">
        <v>111</v>
      </c>
      <c r="L344">
        <f t="shared" si="13"/>
        <v>0</v>
      </c>
      <c r="M344" t="str">
        <f>INDEX(Sheet2!$B$2:$B$20,MATCH(Data!B344,Sheet2!$D$2:$D$20,0))</f>
        <v>Yemen</v>
      </c>
    </row>
    <row r="345" spans="1:13" x14ac:dyDescent="0.2">
      <c r="A345">
        <v>5360</v>
      </c>
      <c r="B345" t="s">
        <v>1724</v>
      </c>
      <c r="C345" t="s">
        <v>1450</v>
      </c>
      <c r="D345" s="2">
        <v>25111</v>
      </c>
      <c r="E345" s="5">
        <f t="shared" ca="1" si="14"/>
        <v>52</v>
      </c>
      <c r="F345" t="s">
        <v>1767</v>
      </c>
      <c r="G345" t="s">
        <v>1778</v>
      </c>
      <c r="H345">
        <v>2</v>
      </c>
      <c r="I345">
        <v>3</v>
      </c>
      <c r="J345" t="s">
        <v>1774</v>
      </c>
      <c r="K345" s="3">
        <v>211</v>
      </c>
      <c r="L345">
        <f t="shared" si="13"/>
        <v>0</v>
      </c>
      <c r="M345" t="str">
        <f>INDEX(Sheet2!$B$2:$B$20,MATCH(Data!B345,Sheet2!$D$2:$D$20,0))</f>
        <v>Libya</v>
      </c>
    </row>
    <row r="346" spans="1:13" x14ac:dyDescent="0.2">
      <c r="A346">
        <v>5924</v>
      </c>
      <c r="B346" t="s">
        <v>1722</v>
      </c>
      <c r="C346" t="s">
        <v>1166</v>
      </c>
      <c r="D346" s="2">
        <v>17870</v>
      </c>
      <c r="E346" s="5">
        <f t="shared" ca="1" si="14"/>
        <v>72</v>
      </c>
      <c r="F346" t="s">
        <v>1767</v>
      </c>
      <c r="G346" t="s">
        <v>1769</v>
      </c>
      <c r="H346">
        <v>4</v>
      </c>
      <c r="I346">
        <v>5</v>
      </c>
      <c r="J346" t="s">
        <v>1773</v>
      </c>
      <c r="K346" s="3">
        <v>111</v>
      </c>
      <c r="L346">
        <f t="shared" si="13"/>
        <v>0</v>
      </c>
      <c r="M346" t="str">
        <f>INDEX(Sheet2!$B$2:$B$20,MATCH(Data!B346,Sheet2!$D$2:$D$20,0))</f>
        <v>Syria</v>
      </c>
    </row>
    <row r="347" spans="1:13" x14ac:dyDescent="0.2">
      <c r="A347">
        <v>4725</v>
      </c>
      <c r="B347" t="s">
        <v>1722</v>
      </c>
      <c r="C347" t="s">
        <v>254</v>
      </c>
      <c r="D347" s="2">
        <v>34514</v>
      </c>
      <c r="E347" s="5">
        <f t="shared" ca="1" si="14"/>
        <v>26</v>
      </c>
      <c r="F347" t="s">
        <v>1767</v>
      </c>
      <c r="G347" t="s">
        <v>1769</v>
      </c>
      <c r="H347">
        <v>6</v>
      </c>
      <c r="I347">
        <v>4</v>
      </c>
      <c r="J347" t="s">
        <v>1773</v>
      </c>
      <c r="K347" s="3">
        <v>194</v>
      </c>
      <c r="L347">
        <f t="shared" si="13"/>
        <v>0</v>
      </c>
      <c r="M347" t="str">
        <f>INDEX(Sheet2!$B$2:$B$20,MATCH(Data!B347,Sheet2!$D$2:$D$20,0))</f>
        <v>Syria</v>
      </c>
    </row>
    <row r="348" spans="1:13" x14ac:dyDescent="0.2">
      <c r="A348">
        <v>5129</v>
      </c>
      <c r="B348" t="s">
        <v>1732</v>
      </c>
      <c r="C348" t="s">
        <v>190</v>
      </c>
      <c r="D348" s="2">
        <v>21641</v>
      </c>
      <c r="E348" s="5">
        <f t="shared" ca="1" si="14"/>
        <v>61</v>
      </c>
      <c r="F348" t="s">
        <v>1767</v>
      </c>
      <c r="G348" t="s">
        <v>1769</v>
      </c>
      <c r="H348">
        <v>2</v>
      </c>
      <c r="I348">
        <v>2</v>
      </c>
      <c r="J348" t="s">
        <v>1772</v>
      </c>
      <c r="K348" s="3">
        <v>222</v>
      </c>
      <c r="L348">
        <f t="shared" si="13"/>
        <v>0</v>
      </c>
      <c r="M348" t="str">
        <f>INDEX(Sheet2!$B$2:$B$20,MATCH(Data!B348,Sheet2!$D$2:$D$20,0))</f>
        <v>Yemen</v>
      </c>
    </row>
    <row r="349" spans="1:13" x14ac:dyDescent="0.2">
      <c r="A349">
        <v>5472</v>
      </c>
      <c r="B349" t="s">
        <v>1725</v>
      </c>
      <c r="C349" t="s">
        <v>1364</v>
      </c>
      <c r="D349" s="2">
        <v>31529</v>
      </c>
      <c r="E349" s="5">
        <f t="shared" ca="1" si="14"/>
        <v>34</v>
      </c>
      <c r="F349" t="s">
        <v>1767</v>
      </c>
      <c r="G349" t="s">
        <v>1778</v>
      </c>
      <c r="H349">
        <v>2</v>
      </c>
      <c r="I349">
        <v>2</v>
      </c>
      <c r="J349" t="s">
        <v>1774</v>
      </c>
      <c r="K349" s="3">
        <v>101</v>
      </c>
      <c r="L349">
        <f t="shared" si="13"/>
        <v>0</v>
      </c>
      <c r="M349" t="str">
        <f>INDEX(Sheet2!$B$2:$B$20,MATCH(Data!B349,Sheet2!$D$2:$D$20,0))</f>
        <v>Yemen</v>
      </c>
    </row>
    <row r="350" spans="1:13" x14ac:dyDescent="0.2">
      <c r="A350">
        <v>6309</v>
      </c>
      <c r="B350" t="s">
        <v>1722</v>
      </c>
      <c r="C350" t="s">
        <v>693</v>
      </c>
      <c r="D350" s="2">
        <v>20903</v>
      </c>
      <c r="E350" s="5">
        <f t="shared" ca="1" si="14"/>
        <v>63</v>
      </c>
      <c r="F350" t="s">
        <v>1768</v>
      </c>
      <c r="G350" t="s">
        <v>1769</v>
      </c>
      <c r="H350">
        <v>7</v>
      </c>
      <c r="I350">
        <v>1</v>
      </c>
      <c r="J350" t="s">
        <v>1774</v>
      </c>
      <c r="K350" s="3">
        <v>202</v>
      </c>
      <c r="L350">
        <f t="shared" si="13"/>
        <v>3</v>
      </c>
      <c r="M350" t="str">
        <f>INDEX(Sheet2!$B$2:$B$20,MATCH(Data!B350,Sheet2!$D$2:$D$20,0))</f>
        <v>Syria</v>
      </c>
    </row>
    <row r="351" spans="1:13" x14ac:dyDescent="0.2">
      <c r="A351">
        <v>5958</v>
      </c>
      <c r="B351" t="s">
        <v>1713</v>
      </c>
      <c r="C351" t="s">
        <v>288</v>
      </c>
      <c r="D351" s="2">
        <v>32812</v>
      </c>
      <c r="E351" s="5">
        <f t="shared" ca="1" si="14"/>
        <v>31</v>
      </c>
      <c r="F351" t="s">
        <v>1768</v>
      </c>
      <c r="G351" t="s">
        <v>1778</v>
      </c>
      <c r="H351">
        <v>4</v>
      </c>
      <c r="I351">
        <v>5</v>
      </c>
      <c r="J351" t="s">
        <v>1771</v>
      </c>
      <c r="K351" s="3">
        <v>63</v>
      </c>
      <c r="L351">
        <f t="shared" si="13"/>
        <v>0</v>
      </c>
      <c r="M351" t="str">
        <f>INDEX(Sheet2!$B$2:$B$20,MATCH(Data!B351,Sheet2!$D$2:$D$20,0))</f>
        <v>Iraq</v>
      </c>
    </row>
    <row r="352" spans="1:13" x14ac:dyDescent="0.2">
      <c r="A352">
        <v>4964</v>
      </c>
      <c r="B352" t="s">
        <v>1724</v>
      </c>
      <c r="C352" t="s">
        <v>569</v>
      </c>
      <c r="D352" s="2">
        <v>21296</v>
      </c>
      <c r="E352" s="5">
        <f t="shared" ca="1" si="14"/>
        <v>62</v>
      </c>
      <c r="F352" t="s">
        <v>1767</v>
      </c>
      <c r="G352" t="s">
        <v>1769</v>
      </c>
      <c r="H352">
        <v>3</v>
      </c>
      <c r="I352">
        <v>4</v>
      </c>
      <c r="J352" t="s">
        <v>1771</v>
      </c>
      <c r="K352" s="3">
        <v>132</v>
      </c>
      <c r="L352">
        <f t="shared" si="13"/>
        <v>0</v>
      </c>
      <c r="M352" t="str">
        <f>INDEX(Sheet2!$B$2:$B$20,MATCH(Data!B352,Sheet2!$D$2:$D$20,0))</f>
        <v>Libya</v>
      </c>
    </row>
    <row r="353" spans="1:13" x14ac:dyDescent="0.2">
      <c r="A353">
        <v>5508</v>
      </c>
      <c r="B353" t="s">
        <v>1721</v>
      </c>
      <c r="C353" t="s">
        <v>593</v>
      </c>
      <c r="D353" s="2">
        <v>30221</v>
      </c>
      <c r="E353" s="5">
        <f t="shared" ca="1" si="14"/>
        <v>38</v>
      </c>
      <c r="F353" t="s">
        <v>1767</v>
      </c>
      <c r="G353" t="s">
        <v>1769</v>
      </c>
      <c r="H353">
        <v>2</v>
      </c>
      <c r="I353">
        <v>2</v>
      </c>
      <c r="J353" t="s">
        <v>1772</v>
      </c>
      <c r="K353" s="3">
        <v>100</v>
      </c>
      <c r="L353">
        <f t="shared" si="13"/>
        <v>0</v>
      </c>
      <c r="M353" t="str">
        <f>INDEX(Sheet2!$B$2:$B$20,MATCH(Data!B353,Sheet2!$D$2:$D$20,0))</f>
        <v>Libya</v>
      </c>
    </row>
    <row r="354" spans="1:13" x14ac:dyDescent="0.2">
      <c r="A354">
        <v>5468</v>
      </c>
      <c r="B354" t="s">
        <v>1716</v>
      </c>
      <c r="C354" t="s">
        <v>1319</v>
      </c>
      <c r="D354" s="2">
        <v>18076</v>
      </c>
      <c r="E354" s="5">
        <f t="shared" ca="1" si="14"/>
        <v>71</v>
      </c>
      <c r="F354" t="s">
        <v>1767</v>
      </c>
      <c r="G354" t="s">
        <v>1769</v>
      </c>
      <c r="H354">
        <v>2</v>
      </c>
      <c r="I354">
        <v>2</v>
      </c>
      <c r="J354" t="s">
        <v>1773</v>
      </c>
      <c r="K354" s="3">
        <v>168</v>
      </c>
      <c r="L354">
        <f t="shared" si="13"/>
        <v>0</v>
      </c>
      <c r="M354" t="str">
        <f>INDEX(Sheet2!$B$2:$B$20,MATCH(Data!B354,Sheet2!$D$2:$D$20,0))</f>
        <v>Syria</v>
      </c>
    </row>
    <row r="355" spans="1:13" x14ac:dyDescent="0.2">
      <c r="A355">
        <v>5170</v>
      </c>
      <c r="B355" t="s">
        <v>1719</v>
      </c>
      <c r="C355" t="s">
        <v>830</v>
      </c>
      <c r="D355" s="2">
        <v>14718</v>
      </c>
      <c r="E355" s="5">
        <f t="shared" ca="1" si="14"/>
        <v>80</v>
      </c>
      <c r="F355" t="s">
        <v>1767</v>
      </c>
      <c r="G355" t="s">
        <v>1781</v>
      </c>
      <c r="H355">
        <v>5</v>
      </c>
      <c r="I355">
        <v>1</v>
      </c>
      <c r="J355" t="s">
        <v>1771</v>
      </c>
      <c r="K355" s="3">
        <v>0</v>
      </c>
      <c r="L355">
        <f t="shared" si="13"/>
        <v>2</v>
      </c>
      <c r="M355" t="str">
        <f>INDEX(Sheet2!$B$2:$B$20,MATCH(Data!B355,Sheet2!$D$2:$D$20,0))</f>
        <v>Iraq</v>
      </c>
    </row>
    <row r="356" spans="1:13" x14ac:dyDescent="0.2">
      <c r="A356">
        <v>6341</v>
      </c>
      <c r="B356" t="s">
        <v>1723</v>
      </c>
      <c r="C356" t="s">
        <v>1265</v>
      </c>
      <c r="D356" s="2">
        <v>30295</v>
      </c>
      <c r="E356" s="5">
        <f t="shared" ca="1" si="14"/>
        <v>38</v>
      </c>
      <c r="F356" t="s">
        <v>1767</v>
      </c>
      <c r="G356" t="s">
        <v>1770</v>
      </c>
      <c r="H356">
        <v>3</v>
      </c>
      <c r="I356">
        <v>4</v>
      </c>
      <c r="J356" t="s">
        <v>1774</v>
      </c>
      <c r="K356" s="3">
        <v>0</v>
      </c>
      <c r="L356">
        <f t="shared" si="13"/>
        <v>2</v>
      </c>
      <c r="M356" t="str">
        <f>INDEX(Sheet2!$B$2:$B$20,MATCH(Data!B356,Sheet2!$D$2:$D$20,0))</f>
        <v>Iraq</v>
      </c>
    </row>
    <row r="357" spans="1:13" x14ac:dyDescent="0.2">
      <c r="A357">
        <v>5456</v>
      </c>
      <c r="B357" t="s">
        <v>1730</v>
      </c>
      <c r="C357" t="s">
        <v>1133</v>
      </c>
      <c r="D357" s="2">
        <v>27944</v>
      </c>
      <c r="E357" s="5">
        <f t="shared" ca="1" si="14"/>
        <v>44</v>
      </c>
      <c r="F357" t="s">
        <v>1767</v>
      </c>
      <c r="G357" t="s">
        <v>1780</v>
      </c>
      <c r="H357">
        <v>2</v>
      </c>
      <c r="I357">
        <v>3</v>
      </c>
      <c r="J357" t="s">
        <v>1771</v>
      </c>
      <c r="K357" s="3">
        <v>0</v>
      </c>
      <c r="L357">
        <f t="shared" si="13"/>
        <v>2</v>
      </c>
      <c r="M357" t="str">
        <f>INDEX(Sheet2!$B$2:$B$20,MATCH(Data!B357,Sheet2!$D$2:$D$20,0))</f>
        <v>Yemen</v>
      </c>
    </row>
    <row r="358" spans="1:13" x14ac:dyDescent="0.2">
      <c r="A358">
        <v>6026</v>
      </c>
      <c r="B358" t="s">
        <v>1727</v>
      </c>
      <c r="C358" t="s">
        <v>1244</v>
      </c>
      <c r="D358" s="2">
        <v>33739</v>
      </c>
      <c r="E358" s="5">
        <f t="shared" ca="1" si="14"/>
        <v>28</v>
      </c>
      <c r="F358" t="s">
        <v>1767</v>
      </c>
      <c r="G358" t="s">
        <v>1780</v>
      </c>
      <c r="H358">
        <v>2</v>
      </c>
      <c r="I358">
        <v>3</v>
      </c>
      <c r="J358" t="s">
        <v>1772</v>
      </c>
      <c r="K358" s="3">
        <v>103</v>
      </c>
      <c r="L358">
        <f t="shared" si="13"/>
        <v>0</v>
      </c>
      <c r="M358" t="str">
        <f>INDEX(Sheet2!$B$2:$B$20,MATCH(Data!B358,Sheet2!$D$2:$D$20,0))</f>
        <v>Libya</v>
      </c>
    </row>
    <row r="359" spans="1:13" x14ac:dyDescent="0.2">
      <c r="A359">
        <v>4949</v>
      </c>
      <c r="B359" t="s">
        <v>1726</v>
      </c>
      <c r="C359" t="s">
        <v>384</v>
      </c>
      <c r="D359" s="2">
        <v>17124</v>
      </c>
      <c r="E359" s="5">
        <f t="shared" ca="1" si="14"/>
        <v>74</v>
      </c>
      <c r="F359" t="s">
        <v>1767</v>
      </c>
      <c r="G359" t="s">
        <v>1770</v>
      </c>
      <c r="H359">
        <v>3</v>
      </c>
      <c r="I359">
        <v>2</v>
      </c>
      <c r="J359" t="s">
        <v>1771</v>
      </c>
      <c r="K359" s="3">
        <v>219</v>
      </c>
      <c r="L359">
        <f t="shared" si="13"/>
        <v>0</v>
      </c>
      <c r="M359" t="str">
        <f>INDEX(Sheet2!$B$2:$B$20,MATCH(Data!B359,Sheet2!$D$2:$D$20,0))</f>
        <v>Libya</v>
      </c>
    </row>
    <row r="360" spans="1:13" x14ac:dyDescent="0.2">
      <c r="A360">
        <v>4783</v>
      </c>
      <c r="B360" t="s">
        <v>1721</v>
      </c>
      <c r="C360" t="s">
        <v>213</v>
      </c>
      <c r="D360" s="2">
        <v>31747</v>
      </c>
      <c r="E360" s="5">
        <f t="shared" ca="1" si="14"/>
        <v>34</v>
      </c>
      <c r="F360" t="s">
        <v>1767</v>
      </c>
      <c r="G360" t="s">
        <v>1769</v>
      </c>
      <c r="H360">
        <v>6</v>
      </c>
      <c r="I360">
        <v>1</v>
      </c>
      <c r="J360" t="s">
        <v>1773</v>
      </c>
      <c r="K360" s="3">
        <v>0</v>
      </c>
      <c r="L360">
        <f t="shared" si="13"/>
        <v>2</v>
      </c>
      <c r="M360" t="str">
        <f>INDEX(Sheet2!$B$2:$B$20,MATCH(Data!B360,Sheet2!$D$2:$D$20,0))</f>
        <v>Libya</v>
      </c>
    </row>
    <row r="361" spans="1:13" x14ac:dyDescent="0.2">
      <c r="A361">
        <v>4798</v>
      </c>
      <c r="B361" t="s">
        <v>1731</v>
      </c>
      <c r="C361" t="s">
        <v>710</v>
      </c>
      <c r="D361" s="2">
        <v>31088</v>
      </c>
      <c r="E361" s="5">
        <f t="shared" ca="1" si="14"/>
        <v>35</v>
      </c>
      <c r="F361" t="s">
        <v>1767</v>
      </c>
      <c r="G361" t="s">
        <v>1781</v>
      </c>
      <c r="H361">
        <v>2</v>
      </c>
      <c r="I361">
        <v>5</v>
      </c>
      <c r="J361" t="s">
        <v>1774</v>
      </c>
      <c r="K361" s="3">
        <v>0</v>
      </c>
      <c r="L361">
        <f t="shared" si="13"/>
        <v>2</v>
      </c>
      <c r="M361" t="str">
        <f>INDEX(Sheet2!$B$2:$B$20,MATCH(Data!B361,Sheet2!$D$2:$D$20,0))</f>
        <v>Syria</v>
      </c>
    </row>
    <row r="362" spans="1:13" x14ac:dyDescent="0.2">
      <c r="A362">
        <v>5817</v>
      </c>
      <c r="B362" t="s">
        <v>1726</v>
      </c>
      <c r="C362" t="s">
        <v>920</v>
      </c>
      <c r="D362" s="2">
        <v>23690</v>
      </c>
      <c r="E362" s="5">
        <f t="shared" ca="1" si="14"/>
        <v>56</v>
      </c>
      <c r="F362" t="s">
        <v>1768</v>
      </c>
      <c r="G362" t="s">
        <v>1769</v>
      </c>
      <c r="H362">
        <v>3</v>
      </c>
      <c r="I362">
        <v>4</v>
      </c>
      <c r="J362" t="s">
        <v>1774</v>
      </c>
      <c r="K362" s="3">
        <v>0</v>
      </c>
      <c r="L362">
        <f t="shared" si="13"/>
        <v>5</v>
      </c>
      <c r="M362" t="str">
        <f>INDEX(Sheet2!$B$2:$B$20,MATCH(Data!B362,Sheet2!$D$2:$D$20,0))</f>
        <v>Libya</v>
      </c>
    </row>
    <row r="363" spans="1:13" x14ac:dyDescent="0.2">
      <c r="A363">
        <v>5943</v>
      </c>
      <c r="B363" t="s">
        <v>1728</v>
      </c>
      <c r="C363" t="s">
        <v>1545</v>
      </c>
      <c r="D363" s="2">
        <v>14716</v>
      </c>
      <c r="E363" s="5">
        <f t="shared" ca="1" si="14"/>
        <v>80</v>
      </c>
      <c r="F363" t="s">
        <v>1767</v>
      </c>
      <c r="G363" t="s">
        <v>1770</v>
      </c>
      <c r="H363">
        <v>3</v>
      </c>
      <c r="I363">
        <v>4</v>
      </c>
      <c r="J363" t="s">
        <v>1772</v>
      </c>
      <c r="K363" s="3">
        <v>149</v>
      </c>
      <c r="L363">
        <f t="shared" si="13"/>
        <v>0</v>
      </c>
      <c r="M363" t="str">
        <f>INDEX(Sheet2!$B$2:$B$20,MATCH(Data!B363,Sheet2!$D$2:$D$20,0))</f>
        <v>Yemen</v>
      </c>
    </row>
    <row r="364" spans="1:13" x14ac:dyDescent="0.2">
      <c r="A364">
        <v>6305</v>
      </c>
      <c r="B364" t="s">
        <v>1726</v>
      </c>
      <c r="C364" t="s">
        <v>613</v>
      </c>
      <c r="D364" s="2">
        <v>15579</v>
      </c>
      <c r="E364" s="5">
        <f t="shared" ca="1" si="14"/>
        <v>78</v>
      </c>
      <c r="F364" t="s">
        <v>1768</v>
      </c>
      <c r="G364" t="s">
        <v>1769</v>
      </c>
      <c r="H364">
        <v>2</v>
      </c>
      <c r="I364">
        <v>2</v>
      </c>
      <c r="J364" t="s">
        <v>1772</v>
      </c>
      <c r="K364" s="3">
        <v>0</v>
      </c>
      <c r="L364">
        <f t="shared" si="13"/>
        <v>4</v>
      </c>
      <c r="M364" t="str">
        <f>INDEX(Sheet2!$B$2:$B$20,MATCH(Data!B364,Sheet2!$D$2:$D$20,0))</f>
        <v>Libya</v>
      </c>
    </row>
    <row r="365" spans="1:13" x14ac:dyDescent="0.2">
      <c r="A365">
        <v>4761</v>
      </c>
      <c r="B365" t="s">
        <v>1726</v>
      </c>
      <c r="C365" t="s">
        <v>1341</v>
      </c>
      <c r="D365" s="2">
        <v>24173</v>
      </c>
      <c r="E365" s="5">
        <f t="shared" ca="1" si="14"/>
        <v>54</v>
      </c>
      <c r="F365" t="s">
        <v>1768</v>
      </c>
      <c r="G365" t="s">
        <v>1780</v>
      </c>
      <c r="H365">
        <v>4</v>
      </c>
      <c r="I365">
        <v>4</v>
      </c>
      <c r="J365" t="s">
        <v>1773</v>
      </c>
      <c r="K365" s="3">
        <v>54</v>
      </c>
      <c r="L365">
        <f t="shared" si="13"/>
        <v>0</v>
      </c>
      <c r="M365" t="str">
        <f>INDEX(Sheet2!$B$2:$B$20,MATCH(Data!B365,Sheet2!$D$2:$D$20,0))</f>
        <v>Libya</v>
      </c>
    </row>
    <row r="366" spans="1:13" x14ac:dyDescent="0.2">
      <c r="A366">
        <v>4746</v>
      </c>
      <c r="B366" t="s">
        <v>1731</v>
      </c>
      <c r="C366" t="s">
        <v>910</v>
      </c>
      <c r="D366" s="2">
        <v>17361</v>
      </c>
      <c r="E366" s="5">
        <f t="shared" ca="1" si="14"/>
        <v>73</v>
      </c>
      <c r="F366" t="s">
        <v>1767</v>
      </c>
      <c r="G366" t="s">
        <v>1780</v>
      </c>
      <c r="H366">
        <v>2</v>
      </c>
      <c r="I366">
        <v>5</v>
      </c>
      <c r="J366" t="s">
        <v>1773</v>
      </c>
      <c r="K366" s="3">
        <v>69</v>
      </c>
      <c r="L366">
        <f t="shared" si="13"/>
        <v>0</v>
      </c>
      <c r="M366" t="str">
        <f>INDEX(Sheet2!$B$2:$B$20,MATCH(Data!B366,Sheet2!$D$2:$D$20,0))</f>
        <v>Syria</v>
      </c>
    </row>
    <row r="367" spans="1:13" x14ac:dyDescent="0.2">
      <c r="A367">
        <v>4997</v>
      </c>
      <c r="B367" t="s">
        <v>1728</v>
      </c>
      <c r="C367" t="s">
        <v>1484</v>
      </c>
      <c r="D367" s="2">
        <v>20697</v>
      </c>
      <c r="E367" s="5">
        <f t="shared" ca="1" si="14"/>
        <v>64</v>
      </c>
      <c r="F367" t="s">
        <v>1767</v>
      </c>
      <c r="G367" t="s">
        <v>1778</v>
      </c>
      <c r="H367">
        <v>3</v>
      </c>
      <c r="I367">
        <v>1</v>
      </c>
      <c r="J367" t="s">
        <v>1774</v>
      </c>
      <c r="K367" s="3">
        <v>181</v>
      </c>
      <c r="L367">
        <f t="shared" si="13"/>
        <v>0</v>
      </c>
      <c r="M367" t="str">
        <f>INDEX(Sheet2!$B$2:$B$20,MATCH(Data!B367,Sheet2!$D$2:$D$20,0))</f>
        <v>Yemen</v>
      </c>
    </row>
    <row r="368" spans="1:13" x14ac:dyDescent="0.2">
      <c r="A368">
        <v>5285</v>
      </c>
      <c r="B368" t="s">
        <v>1733</v>
      </c>
      <c r="C368" t="s">
        <v>567</v>
      </c>
      <c r="D368" s="2">
        <v>30782</v>
      </c>
      <c r="E368" s="5">
        <f t="shared" ca="1" si="14"/>
        <v>36</v>
      </c>
      <c r="F368" t="s">
        <v>1767</v>
      </c>
      <c r="G368" t="s">
        <v>1778</v>
      </c>
      <c r="H368">
        <v>6</v>
      </c>
      <c r="I368">
        <v>2</v>
      </c>
      <c r="J368" t="s">
        <v>1773</v>
      </c>
      <c r="K368" s="3">
        <v>0</v>
      </c>
      <c r="L368">
        <f t="shared" si="13"/>
        <v>2</v>
      </c>
      <c r="M368" t="str">
        <f>INDEX(Sheet2!$B$2:$B$20,MATCH(Data!B368,Sheet2!$D$2:$D$20,0))</f>
        <v>Syria</v>
      </c>
    </row>
    <row r="369" spans="1:13" x14ac:dyDescent="0.2">
      <c r="A369">
        <v>5345</v>
      </c>
      <c r="B369" t="s">
        <v>1715</v>
      </c>
      <c r="C369" t="s">
        <v>1246</v>
      </c>
      <c r="D369" s="2">
        <v>29639</v>
      </c>
      <c r="E369" s="5">
        <f t="shared" ca="1" si="14"/>
        <v>39</v>
      </c>
      <c r="F369" t="s">
        <v>1767</v>
      </c>
      <c r="G369" t="s">
        <v>1780</v>
      </c>
      <c r="H369">
        <v>2</v>
      </c>
      <c r="I369">
        <v>8</v>
      </c>
      <c r="J369" t="s">
        <v>1773</v>
      </c>
      <c r="K369" s="3">
        <v>0</v>
      </c>
      <c r="L369">
        <f t="shared" si="13"/>
        <v>2</v>
      </c>
      <c r="M369" t="str">
        <f>INDEX(Sheet2!$B$2:$B$20,MATCH(Data!B369,Sheet2!$D$2:$D$20,0))</f>
        <v>Iraq</v>
      </c>
    </row>
    <row r="370" spans="1:13" x14ac:dyDescent="0.2">
      <c r="A370">
        <v>5852</v>
      </c>
      <c r="B370" t="s">
        <v>1713</v>
      </c>
      <c r="C370" t="s">
        <v>1604</v>
      </c>
      <c r="D370" s="2">
        <v>28772</v>
      </c>
      <c r="E370" s="5">
        <f t="shared" ca="1" si="14"/>
        <v>42</v>
      </c>
      <c r="F370" t="s">
        <v>1767</v>
      </c>
      <c r="G370" t="s">
        <v>1778</v>
      </c>
      <c r="H370">
        <v>2</v>
      </c>
      <c r="I370">
        <v>6</v>
      </c>
      <c r="J370" t="s">
        <v>1773</v>
      </c>
      <c r="K370" s="3">
        <v>90</v>
      </c>
      <c r="L370">
        <f t="shared" si="13"/>
        <v>0</v>
      </c>
      <c r="M370" t="str">
        <f>INDEX(Sheet2!$B$2:$B$20,MATCH(Data!B370,Sheet2!$D$2:$D$20,0))</f>
        <v>Iraq</v>
      </c>
    </row>
    <row r="371" spans="1:13" x14ac:dyDescent="0.2">
      <c r="A371">
        <v>5022</v>
      </c>
      <c r="B371" t="s">
        <v>1726</v>
      </c>
      <c r="C371" t="s">
        <v>632</v>
      </c>
      <c r="D371" s="2">
        <v>22968</v>
      </c>
      <c r="E371" s="5">
        <f t="shared" ca="1" si="14"/>
        <v>58</v>
      </c>
      <c r="F371" t="s">
        <v>1767</v>
      </c>
      <c r="G371" t="s">
        <v>1769</v>
      </c>
      <c r="H371">
        <v>3</v>
      </c>
      <c r="I371">
        <v>5</v>
      </c>
      <c r="J371" t="s">
        <v>1771</v>
      </c>
      <c r="K371" s="3">
        <v>101</v>
      </c>
      <c r="L371">
        <f t="shared" si="13"/>
        <v>0</v>
      </c>
      <c r="M371" t="str">
        <f>INDEX(Sheet2!$B$2:$B$20,MATCH(Data!B371,Sheet2!$D$2:$D$20,0))</f>
        <v>Libya</v>
      </c>
    </row>
    <row r="372" spans="1:13" x14ac:dyDescent="0.2">
      <c r="A372">
        <v>6076</v>
      </c>
      <c r="B372" t="s">
        <v>1721</v>
      </c>
      <c r="C372" t="s">
        <v>378</v>
      </c>
      <c r="D372" s="2">
        <v>27682</v>
      </c>
      <c r="E372" s="5">
        <f t="shared" ca="1" si="14"/>
        <v>45</v>
      </c>
      <c r="F372" t="s">
        <v>1767</v>
      </c>
      <c r="G372" t="s">
        <v>1769</v>
      </c>
      <c r="H372">
        <v>2</v>
      </c>
      <c r="I372">
        <v>2</v>
      </c>
      <c r="J372" t="s">
        <v>1771</v>
      </c>
      <c r="K372" s="3">
        <v>195</v>
      </c>
      <c r="L372">
        <f t="shared" si="13"/>
        <v>0</v>
      </c>
      <c r="M372" t="str">
        <f>INDEX(Sheet2!$B$2:$B$20,MATCH(Data!B372,Sheet2!$D$2:$D$20,0))</f>
        <v>Libya</v>
      </c>
    </row>
    <row r="373" spans="1:13" x14ac:dyDescent="0.2">
      <c r="A373">
        <v>6206</v>
      </c>
      <c r="B373" t="s">
        <v>1726</v>
      </c>
      <c r="C373" t="s">
        <v>689</v>
      </c>
      <c r="D373" s="2">
        <v>34662</v>
      </c>
      <c r="E373" s="5">
        <f t="shared" ca="1" si="14"/>
        <v>26</v>
      </c>
      <c r="F373" t="s">
        <v>1767</v>
      </c>
      <c r="G373" t="s">
        <v>1769</v>
      </c>
      <c r="H373">
        <v>2</v>
      </c>
      <c r="I373">
        <v>2</v>
      </c>
      <c r="J373" t="s">
        <v>1771</v>
      </c>
      <c r="K373" s="3">
        <v>137</v>
      </c>
      <c r="L373">
        <f t="shared" si="13"/>
        <v>0</v>
      </c>
      <c r="M373" t="str">
        <f>INDEX(Sheet2!$B$2:$B$20,MATCH(Data!B373,Sheet2!$D$2:$D$20,0))</f>
        <v>Libya</v>
      </c>
    </row>
    <row r="374" spans="1:13" x14ac:dyDescent="0.2">
      <c r="A374">
        <v>5548</v>
      </c>
      <c r="B374" t="s">
        <v>1721</v>
      </c>
      <c r="C374" t="s">
        <v>659</v>
      </c>
      <c r="D374" s="2">
        <v>23462</v>
      </c>
      <c r="E374" s="5">
        <f t="shared" ca="1" si="14"/>
        <v>56</v>
      </c>
      <c r="F374" t="s">
        <v>1768</v>
      </c>
      <c r="G374" t="s">
        <v>1781</v>
      </c>
      <c r="H374">
        <v>2</v>
      </c>
      <c r="I374">
        <v>3</v>
      </c>
      <c r="J374" t="s">
        <v>1771</v>
      </c>
      <c r="K374" s="3">
        <v>145</v>
      </c>
      <c r="L374">
        <f t="shared" si="13"/>
        <v>0</v>
      </c>
      <c r="M374" t="str">
        <f>INDEX(Sheet2!$B$2:$B$20,MATCH(Data!B374,Sheet2!$D$2:$D$20,0))</f>
        <v>Libya</v>
      </c>
    </row>
    <row r="375" spans="1:13" x14ac:dyDescent="0.2">
      <c r="A375">
        <v>5946</v>
      </c>
      <c r="B375" t="s">
        <v>1727</v>
      </c>
      <c r="C375" t="s">
        <v>1561</v>
      </c>
      <c r="D375" s="2">
        <v>24027</v>
      </c>
      <c r="E375" s="5">
        <f t="shared" ca="1" si="14"/>
        <v>55</v>
      </c>
      <c r="F375" t="s">
        <v>1767</v>
      </c>
      <c r="G375" t="s">
        <v>1781</v>
      </c>
      <c r="H375">
        <v>4</v>
      </c>
      <c r="I375">
        <v>1</v>
      </c>
      <c r="J375" t="s">
        <v>1774</v>
      </c>
      <c r="K375" s="3">
        <v>0</v>
      </c>
      <c r="L375">
        <f t="shared" si="13"/>
        <v>2</v>
      </c>
      <c r="M375" t="str">
        <f>INDEX(Sheet2!$B$2:$B$20,MATCH(Data!B375,Sheet2!$D$2:$D$20,0))</f>
        <v>Libya</v>
      </c>
    </row>
    <row r="376" spans="1:13" x14ac:dyDescent="0.2">
      <c r="A376">
        <v>5151</v>
      </c>
      <c r="B376" t="s">
        <v>1724</v>
      </c>
      <c r="C376" t="s">
        <v>455</v>
      </c>
      <c r="D376" s="2">
        <v>25954</v>
      </c>
      <c r="E376" s="5">
        <f t="shared" ca="1" si="14"/>
        <v>49</v>
      </c>
      <c r="F376" t="s">
        <v>1768</v>
      </c>
      <c r="G376" t="s">
        <v>1778</v>
      </c>
      <c r="H376">
        <v>3</v>
      </c>
      <c r="I376">
        <v>7</v>
      </c>
      <c r="J376" t="s">
        <v>1774</v>
      </c>
      <c r="K376" s="3">
        <v>155</v>
      </c>
      <c r="L376">
        <f t="shared" si="13"/>
        <v>3</v>
      </c>
      <c r="M376" t="str">
        <f>INDEX(Sheet2!$B$2:$B$20,MATCH(Data!B376,Sheet2!$D$2:$D$20,0))</f>
        <v>Libya</v>
      </c>
    </row>
    <row r="377" spans="1:13" x14ac:dyDescent="0.2">
      <c r="A377">
        <v>4843</v>
      </c>
      <c r="B377" t="s">
        <v>1733</v>
      </c>
      <c r="C377" t="s">
        <v>195</v>
      </c>
      <c r="D377" s="2">
        <v>29660</v>
      </c>
      <c r="E377" s="5">
        <f t="shared" ca="1" si="14"/>
        <v>39</v>
      </c>
      <c r="F377" t="s">
        <v>1768</v>
      </c>
      <c r="G377" t="s">
        <v>1779</v>
      </c>
      <c r="H377">
        <v>2</v>
      </c>
      <c r="I377">
        <v>4</v>
      </c>
      <c r="J377" t="s">
        <v>1773</v>
      </c>
      <c r="K377" s="3">
        <v>206</v>
      </c>
      <c r="L377">
        <f t="shared" si="13"/>
        <v>0</v>
      </c>
      <c r="M377" t="str">
        <f>INDEX(Sheet2!$B$2:$B$20,MATCH(Data!B377,Sheet2!$D$2:$D$20,0))</f>
        <v>Syria</v>
      </c>
    </row>
    <row r="378" spans="1:13" x14ac:dyDescent="0.2">
      <c r="A378">
        <v>6087</v>
      </c>
      <c r="B378" t="s">
        <v>1719</v>
      </c>
      <c r="C378" t="s">
        <v>582</v>
      </c>
      <c r="D378" s="2">
        <v>21895</v>
      </c>
      <c r="E378" s="5">
        <f t="shared" ca="1" si="14"/>
        <v>61</v>
      </c>
      <c r="F378" t="s">
        <v>1768</v>
      </c>
      <c r="G378" t="s">
        <v>1778</v>
      </c>
      <c r="H378">
        <v>5</v>
      </c>
      <c r="I378">
        <v>1</v>
      </c>
      <c r="J378" t="s">
        <v>1773</v>
      </c>
      <c r="K378" s="3">
        <v>220</v>
      </c>
      <c r="L378">
        <f t="shared" si="13"/>
        <v>0</v>
      </c>
      <c r="M378" t="str">
        <f>INDEX(Sheet2!$B$2:$B$20,MATCH(Data!B378,Sheet2!$D$2:$D$20,0))</f>
        <v>Iraq</v>
      </c>
    </row>
    <row r="379" spans="1:13" x14ac:dyDescent="0.2">
      <c r="A379">
        <v>4874</v>
      </c>
      <c r="B379" t="s">
        <v>1722</v>
      </c>
      <c r="C379" t="s">
        <v>1235</v>
      </c>
      <c r="D379" s="2">
        <v>34320</v>
      </c>
      <c r="E379" s="5">
        <f t="shared" ca="1" si="14"/>
        <v>27</v>
      </c>
      <c r="F379" t="s">
        <v>1768</v>
      </c>
      <c r="G379" t="s">
        <v>1769</v>
      </c>
      <c r="H379">
        <v>2</v>
      </c>
      <c r="I379">
        <v>5</v>
      </c>
      <c r="J379" t="s">
        <v>1771</v>
      </c>
      <c r="K379" s="3">
        <v>0</v>
      </c>
      <c r="L379">
        <f t="shared" si="13"/>
        <v>4</v>
      </c>
      <c r="M379" t="str">
        <f>INDEX(Sheet2!$B$2:$B$20,MATCH(Data!B379,Sheet2!$D$2:$D$20,0))</f>
        <v>Syria</v>
      </c>
    </row>
    <row r="380" spans="1:13" x14ac:dyDescent="0.2">
      <c r="A380">
        <v>5712</v>
      </c>
      <c r="B380" t="s">
        <v>1725</v>
      </c>
      <c r="C380" t="s">
        <v>1160</v>
      </c>
      <c r="D380" s="2">
        <v>29486</v>
      </c>
      <c r="E380" s="5">
        <f t="shared" ca="1" si="14"/>
        <v>40</v>
      </c>
      <c r="F380" t="s">
        <v>1767</v>
      </c>
      <c r="G380" t="s">
        <v>1769</v>
      </c>
      <c r="H380">
        <v>6</v>
      </c>
      <c r="I380">
        <v>1</v>
      </c>
      <c r="J380" t="s">
        <v>1774</v>
      </c>
      <c r="K380" s="3">
        <v>218</v>
      </c>
      <c r="L380">
        <f t="shared" si="13"/>
        <v>0</v>
      </c>
      <c r="M380" t="str">
        <f>INDEX(Sheet2!$B$2:$B$20,MATCH(Data!B380,Sheet2!$D$2:$D$20,0))</f>
        <v>Yemen</v>
      </c>
    </row>
    <row r="381" spans="1:13" x14ac:dyDescent="0.2">
      <c r="A381">
        <v>4672</v>
      </c>
      <c r="B381" t="s">
        <v>1724</v>
      </c>
      <c r="C381" t="s">
        <v>483</v>
      </c>
      <c r="D381" s="2">
        <v>24299</v>
      </c>
      <c r="E381" s="5">
        <f t="shared" ca="1" si="14"/>
        <v>54</v>
      </c>
      <c r="F381" t="s">
        <v>1768</v>
      </c>
      <c r="G381" t="s">
        <v>1781</v>
      </c>
      <c r="H381">
        <v>6</v>
      </c>
      <c r="I381">
        <v>4</v>
      </c>
      <c r="J381" t="s">
        <v>1774</v>
      </c>
      <c r="K381" s="3">
        <v>99</v>
      </c>
      <c r="L381">
        <f t="shared" si="13"/>
        <v>3</v>
      </c>
      <c r="M381" t="str">
        <f>INDEX(Sheet2!$B$2:$B$20,MATCH(Data!B381,Sheet2!$D$2:$D$20,0))</f>
        <v>Libya</v>
      </c>
    </row>
    <row r="382" spans="1:13" x14ac:dyDescent="0.2">
      <c r="A382">
        <v>6211</v>
      </c>
      <c r="B382" t="s">
        <v>1733</v>
      </c>
      <c r="C382" t="s">
        <v>769</v>
      </c>
      <c r="D382" s="2">
        <v>21249</v>
      </c>
      <c r="E382" s="5">
        <f t="shared" ca="1" si="14"/>
        <v>62</v>
      </c>
      <c r="F382" t="s">
        <v>1767</v>
      </c>
      <c r="G382" t="s">
        <v>1778</v>
      </c>
      <c r="H382">
        <v>6</v>
      </c>
      <c r="I382">
        <v>2</v>
      </c>
      <c r="J382" t="s">
        <v>1771</v>
      </c>
      <c r="K382" s="3">
        <v>139</v>
      </c>
      <c r="L382">
        <f t="shared" si="13"/>
        <v>0</v>
      </c>
      <c r="M382" t="str">
        <f>INDEX(Sheet2!$B$2:$B$20,MATCH(Data!B382,Sheet2!$D$2:$D$20,0))</f>
        <v>Syria</v>
      </c>
    </row>
    <row r="383" spans="1:13" x14ac:dyDescent="0.2">
      <c r="A383">
        <v>5183</v>
      </c>
      <c r="B383" t="s">
        <v>1724</v>
      </c>
      <c r="C383" t="s">
        <v>996</v>
      </c>
      <c r="D383" s="2">
        <v>28748</v>
      </c>
      <c r="E383" s="5">
        <f t="shared" ca="1" si="14"/>
        <v>42</v>
      </c>
      <c r="F383" t="s">
        <v>1768</v>
      </c>
      <c r="G383" t="s">
        <v>1778</v>
      </c>
      <c r="H383">
        <v>6</v>
      </c>
      <c r="I383">
        <v>2</v>
      </c>
      <c r="J383" t="s">
        <v>1773</v>
      </c>
      <c r="K383" s="3">
        <v>0</v>
      </c>
      <c r="L383">
        <f t="shared" si="13"/>
        <v>4</v>
      </c>
      <c r="M383" t="str">
        <f>INDEX(Sheet2!$B$2:$B$20,MATCH(Data!B383,Sheet2!$D$2:$D$20,0))</f>
        <v>Libya</v>
      </c>
    </row>
    <row r="384" spans="1:13" x14ac:dyDescent="0.2">
      <c r="A384">
        <v>5465</v>
      </c>
      <c r="B384" t="s">
        <v>1724</v>
      </c>
      <c r="C384" t="s">
        <v>1291</v>
      </c>
      <c r="D384" s="2">
        <v>28327</v>
      </c>
      <c r="E384" s="5">
        <f t="shared" ca="1" si="14"/>
        <v>43</v>
      </c>
      <c r="F384" t="s">
        <v>1767</v>
      </c>
      <c r="G384" t="s">
        <v>1770</v>
      </c>
      <c r="H384">
        <v>2</v>
      </c>
      <c r="I384">
        <v>2</v>
      </c>
      <c r="J384" t="s">
        <v>1773</v>
      </c>
      <c r="K384" s="3">
        <v>0</v>
      </c>
      <c r="L384">
        <f t="shared" si="13"/>
        <v>2</v>
      </c>
      <c r="M384" t="str">
        <f>INDEX(Sheet2!$B$2:$B$20,MATCH(Data!B384,Sheet2!$D$2:$D$20,0))</f>
        <v>Libya</v>
      </c>
    </row>
    <row r="385" spans="1:13" x14ac:dyDescent="0.2">
      <c r="A385">
        <v>5122</v>
      </c>
      <c r="B385" t="s">
        <v>1726</v>
      </c>
      <c r="C385" t="s">
        <v>88</v>
      </c>
      <c r="D385" s="2">
        <v>29212</v>
      </c>
      <c r="E385" s="5">
        <f t="shared" ca="1" si="14"/>
        <v>41</v>
      </c>
      <c r="F385" t="s">
        <v>1768</v>
      </c>
      <c r="G385" t="s">
        <v>1770</v>
      </c>
      <c r="H385">
        <v>2</v>
      </c>
      <c r="I385">
        <v>2</v>
      </c>
      <c r="J385" t="s">
        <v>1773</v>
      </c>
      <c r="K385" s="3">
        <v>111</v>
      </c>
      <c r="L385">
        <f t="shared" si="13"/>
        <v>0</v>
      </c>
      <c r="M385" t="str">
        <f>INDEX(Sheet2!$B$2:$B$20,MATCH(Data!B385,Sheet2!$D$2:$D$20,0))</f>
        <v>Libya</v>
      </c>
    </row>
    <row r="386" spans="1:13" x14ac:dyDescent="0.2">
      <c r="A386">
        <v>5478</v>
      </c>
      <c r="B386" t="s">
        <v>1715</v>
      </c>
      <c r="C386" t="s">
        <v>1433</v>
      </c>
      <c r="D386" s="2">
        <v>17479</v>
      </c>
      <c r="E386" s="5">
        <f t="shared" ca="1" si="14"/>
        <v>73</v>
      </c>
      <c r="F386" t="s">
        <v>1767</v>
      </c>
      <c r="G386" t="s">
        <v>1778</v>
      </c>
      <c r="H386">
        <v>3</v>
      </c>
      <c r="I386">
        <v>7</v>
      </c>
      <c r="J386" t="s">
        <v>1774</v>
      </c>
      <c r="K386" s="3">
        <v>120</v>
      </c>
      <c r="L386">
        <f t="shared" si="13"/>
        <v>0</v>
      </c>
      <c r="M386" t="str">
        <f>INDEX(Sheet2!$B$2:$B$20,MATCH(Data!B386,Sheet2!$D$2:$D$20,0))</f>
        <v>Iraq</v>
      </c>
    </row>
    <row r="387" spans="1:13" x14ac:dyDescent="0.2">
      <c r="A387">
        <v>6343</v>
      </c>
      <c r="B387" t="s">
        <v>1731</v>
      </c>
      <c r="C387" t="s">
        <v>1281</v>
      </c>
      <c r="D387" s="2">
        <v>22874</v>
      </c>
      <c r="E387" s="5">
        <f t="shared" ca="1" si="14"/>
        <v>58</v>
      </c>
      <c r="F387" t="s">
        <v>1768</v>
      </c>
      <c r="G387" t="s">
        <v>1769</v>
      </c>
      <c r="H387">
        <v>2</v>
      </c>
      <c r="I387">
        <v>3</v>
      </c>
      <c r="J387" t="s">
        <v>1773</v>
      </c>
      <c r="K387" s="3">
        <v>125</v>
      </c>
      <c r="L387">
        <f t="shared" si="13"/>
        <v>0</v>
      </c>
      <c r="M387" t="str">
        <f>INDEX(Sheet2!$B$2:$B$20,MATCH(Data!B387,Sheet2!$D$2:$D$20,0))</f>
        <v>Syria</v>
      </c>
    </row>
    <row r="388" spans="1:13" x14ac:dyDescent="0.2">
      <c r="A388">
        <v>5166</v>
      </c>
      <c r="B388" t="s">
        <v>1725</v>
      </c>
      <c r="C388" t="s">
        <v>749</v>
      </c>
      <c r="D388" s="2">
        <v>25015</v>
      </c>
      <c r="E388" s="5">
        <f t="shared" ca="1" si="14"/>
        <v>52</v>
      </c>
      <c r="F388" t="s">
        <v>1767</v>
      </c>
      <c r="G388" t="s">
        <v>1781</v>
      </c>
      <c r="H388">
        <v>1</v>
      </c>
      <c r="I388">
        <v>3</v>
      </c>
      <c r="J388" t="s">
        <v>1774</v>
      </c>
      <c r="K388" s="3">
        <v>108</v>
      </c>
      <c r="L388">
        <f t="shared" si="13"/>
        <v>0</v>
      </c>
      <c r="M388" t="str">
        <f>INDEX(Sheet2!$B$2:$B$20,MATCH(Data!B388,Sheet2!$D$2:$D$20,0))</f>
        <v>Yemen</v>
      </c>
    </row>
    <row r="389" spans="1:13" x14ac:dyDescent="0.2">
      <c r="A389">
        <v>5832</v>
      </c>
      <c r="B389" t="s">
        <v>1727</v>
      </c>
      <c r="C389" t="s">
        <v>1294</v>
      </c>
      <c r="D389" s="2">
        <v>18561</v>
      </c>
      <c r="E389" s="5">
        <f t="shared" ca="1" si="14"/>
        <v>70</v>
      </c>
      <c r="F389" t="s">
        <v>1767</v>
      </c>
      <c r="G389" t="s">
        <v>1769</v>
      </c>
      <c r="H389">
        <v>3</v>
      </c>
      <c r="I389">
        <v>4</v>
      </c>
      <c r="J389" t="s">
        <v>1774</v>
      </c>
      <c r="K389" s="3">
        <v>74</v>
      </c>
      <c r="L389">
        <f t="shared" si="13"/>
        <v>0</v>
      </c>
      <c r="M389" t="str">
        <f>INDEX(Sheet2!$B$2:$B$20,MATCH(Data!B389,Sheet2!$D$2:$D$20,0))</f>
        <v>Libya</v>
      </c>
    </row>
    <row r="390" spans="1:13" x14ac:dyDescent="0.2">
      <c r="A390">
        <v>5250</v>
      </c>
      <c r="B390" t="s">
        <v>1724</v>
      </c>
      <c r="C390" t="s">
        <v>28</v>
      </c>
      <c r="D390" s="2">
        <v>32518</v>
      </c>
      <c r="E390" s="5">
        <f t="shared" ca="1" si="14"/>
        <v>31</v>
      </c>
      <c r="F390" t="s">
        <v>1767</v>
      </c>
      <c r="G390" t="s">
        <v>1778</v>
      </c>
      <c r="H390">
        <v>6</v>
      </c>
      <c r="I390">
        <v>2</v>
      </c>
      <c r="J390" t="s">
        <v>1773</v>
      </c>
      <c r="K390" s="3">
        <v>102</v>
      </c>
      <c r="L390">
        <f t="shared" si="13"/>
        <v>0</v>
      </c>
      <c r="M390" t="str">
        <f>INDEX(Sheet2!$B$2:$B$20,MATCH(Data!B390,Sheet2!$D$2:$D$20,0))</f>
        <v>Libya</v>
      </c>
    </row>
    <row r="391" spans="1:13" x14ac:dyDescent="0.2">
      <c r="A391">
        <v>5296</v>
      </c>
      <c r="B391" t="s">
        <v>1721</v>
      </c>
      <c r="C391" t="s">
        <v>684</v>
      </c>
      <c r="D391" s="2">
        <v>22123</v>
      </c>
      <c r="E391" s="5">
        <f t="shared" ca="1" si="14"/>
        <v>60</v>
      </c>
      <c r="F391" t="s">
        <v>1768</v>
      </c>
      <c r="G391" t="s">
        <v>1769</v>
      </c>
      <c r="H391">
        <v>2</v>
      </c>
      <c r="I391">
        <v>8</v>
      </c>
      <c r="J391" t="s">
        <v>1771</v>
      </c>
      <c r="K391" s="3">
        <v>108</v>
      </c>
      <c r="L391">
        <f t="shared" si="13"/>
        <v>0</v>
      </c>
      <c r="M391" t="str">
        <f>INDEX(Sheet2!$B$2:$B$20,MATCH(Data!B391,Sheet2!$D$2:$D$20,0))</f>
        <v>Libya</v>
      </c>
    </row>
    <row r="392" spans="1:13" x14ac:dyDescent="0.2">
      <c r="A392">
        <v>4892</v>
      </c>
      <c r="B392" t="s">
        <v>1723</v>
      </c>
      <c r="C392" t="s">
        <v>205</v>
      </c>
      <c r="D392" s="2">
        <v>30146</v>
      </c>
      <c r="E392" s="5">
        <f t="shared" ca="1" si="14"/>
        <v>38</v>
      </c>
      <c r="F392" t="s">
        <v>1768</v>
      </c>
      <c r="G392" t="s">
        <v>1779</v>
      </c>
      <c r="H392">
        <v>2</v>
      </c>
      <c r="I392">
        <v>4</v>
      </c>
      <c r="J392" t="s">
        <v>1773</v>
      </c>
      <c r="K392" s="3">
        <v>211</v>
      </c>
      <c r="L392">
        <f t="shared" si="13"/>
        <v>0</v>
      </c>
      <c r="M392" t="str">
        <f>INDEX(Sheet2!$B$2:$B$20,MATCH(Data!B392,Sheet2!$D$2:$D$20,0))</f>
        <v>Iraq</v>
      </c>
    </row>
    <row r="393" spans="1:13" x14ac:dyDescent="0.2">
      <c r="A393">
        <v>5354</v>
      </c>
      <c r="B393" t="s">
        <v>1732</v>
      </c>
      <c r="C393" t="s">
        <v>1358</v>
      </c>
      <c r="D393" s="2">
        <v>32554</v>
      </c>
      <c r="E393" s="5">
        <f t="shared" ca="1" si="14"/>
        <v>31</v>
      </c>
      <c r="F393" t="s">
        <v>1768</v>
      </c>
      <c r="G393" t="s">
        <v>1779</v>
      </c>
      <c r="H393">
        <v>6</v>
      </c>
      <c r="I393">
        <v>1</v>
      </c>
      <c r="J393" t="s">
        <v>1773</v>
      </c>
      <c r="K393" s="3">
        <v>123</v>
      </c>
      <c r="L393">
        <f t="shared" si="13"/>
        <v>0</v>
      </c>
      <c r="M393" t="str">
        <f>INDEX(Sheet2!$B$2:$B$20,MATCH(Data!B393,Sheet2!$D$2:$D$20,0))</f>
        <v>Yemen</v>
      </c>
    </row>
    <row r="394" spans="1:13" x14ac:dyDescent="0.2">
      <c r="A394">
        <v>4804</v>
      </c>
      <c r="B394" t="s">
        <v>1716</v>
      </c>
      <c r="C394" t="s">
        <v>894</v>
      </c>
      <c r="D394" s="2">
        <v>28511</v>
      </c>
      <c r="E394" s="5">
        <f t="shared" ca="1" si="14"/>
        <v>42</v>
      </c>
      <c r="F394" t="s">
        <v>1767</v>
      </c>
      <c r="G394" t="s">
        <v>1769</v>
      </c>
      <c r="H394">
        <v>2</v>
      </c>
      <c r="I394">
        <v>5</v>
      </c>
      <c r="J394" t="s">
        <v>1773</v>
      </c>
      <c r="K394" s="3">
        <v>113</v>
      </c>
      <c r="L394">
        <f t="shared" si="13"/>
        <v>0</v>
      </c>
      <c r="M394" t="str">
        <f>INDEX(Sheet2!$B$2:$B$20,MATCH(Data!B394,Sheet2!$D$2:$D$20,0))</f>
        <v>Syria</v>
      </c>
    </row>
    <row r="395" spans="1:13" x14ac:dyDescent="0.2">
      <c r="A395">
        <v>6007</v>
      </c>
      <c r="B395" t="s">
        <v>1718</v>
      </c>
      <c r="C395" t="s">
        <v>998</v>
      </c>
      <c r="D395" s="2">
        <v>34192</v>
      </c>
      <c r="E395" s="5">
        <f t="shared" ca="1" si="14"/>
        <v>27</v>
      </c>
      <c r="F395" t="s">
        <v>1768</v>
      </c>
      <c r="G395" t="s">
        <v>1769</v>
      </c>
      <c r="H395">
        <v>3</v>
      </c>
      <c r="I395">
        <v>5</v>
      </c>
      <c r="J395" t="s">
        <v>1771</v>
      </c>
      <c r="K395" s="3">
        <v>177</v>
      </c>
      <c r="L395">
        <f t="shared" si="13"/>
        <v>0</v>
      </c>
      <c r="M395" t="str">
        <f>INDEX(Sheet2!$B$2:$B$20,MATCH(Data!B395,Sheet2!$D$2:$D$20,0))</f>
        <v>Yemen</v>
      </c>
    </row>
    <row r="396" spans="1:13" x14ac:dyDescent="0.2">
      <c r="A396">
        <v>5633</v>
      </c>
      <c r="B396" t="s">
        <v>1725</v>
      </c>
      <c r="C396" t="s">
        <v>1666</v>
      </c>
      <c r="D396" s="2">
        <v>23930</v>
      </c>
      <c r="E396" s="5">
        <f t="shared" ca="1" si="14"/>
        <v>55</v>
      </c>
      <c r="F396" t="s">
        <v>1767</v>
      </c>
      <c r="G396" t="s">
        <v>1769</v>
      </c>
      <c r="H396">
        <v>2</v>
      </c>
      <c r="I396">
        <v>6</v>
      </c>
      <c r="J396" t="s">
        <v>1773</v>
      </c>
      <c r="K396" s="3">
        <v>0</v>
      </c>
      <c r="L396">
        <f t="shared" si="13"/>
        <v>2</v>
      </c>
      <c r="M396" t="str">
        <f>INDEX(Sheet2!$B$2:$B$20,MATCH(Data!B396,Sheet2!$D$2:$D$20,0))</f>
        <v>Yemen</v>
      </c>
    </row>
    <row r="397" spans="1:13" x14ac:dyDescent="0.2">
      <c r="A397">
        <v>6130</v>
      </c>
      <c r="B397" t="s">
        <v>1722</v>
      </c>
      <c r="C397" t="s">
        <v>1365</v>
      </c>
      <c r="D397" s="2">
        <v>24444</v>
      </c>
      <c r="E397" s="5">
        <f t="shared" ca="1" si="14"/>
        <v>54</v>
      </c>
      <c r="F397" t="s">
        <v>1767</v>
      </c>
      <c r="G397" t="s">
        <v>1781</v>
      </c>
      <c r="H397">
        <v>7</v>
      </c>
      <c r="I397">
        <v>2</v>
      </c>
      <c r="J397" t="s">
        <v>1771</v>
      </c>
      <c r="K397" s="3">
        <v>110</v>
      </c>
      <c r="L397">
        <f t="shared" si="13"/>
        <v>0</v>
      </c>
      <c r="M397" t="str">
        <f>INDEX(Sheet2!$B$2:$B$20,MATCH(Data!B397,Sheet2!$D$2:$D$20,0))</f>
        <v>Syria</v>
      </c>
    </row>
    <row r="398" spans="1:13" x14ac:dyDescent="0.2">
      <c r="A398">
        <v>5415</v>
      </c>
      <c r="B398" t="s">
        <v>1732</v>
      </c>
      <c r="C398" t="s">
        <v>531</v>
      </c>
      <c r="D398" s="2">
        <v>15806</v>
      </c>
      <c r="E398" s="5">
        <f t="shared" ca="1" si="14"/>
        <v>77</v>
      </c>
      <c r="F398" t="s">
        <v>1767</v>
      </c>
      <c r="G398" t="s">
        <v>1778</v>
      </c>
      <c r="H398">
        <v>3</v>
      </c>
      <c r="I398">
        <v>2</v>
      </c>
      <c r="J398" t="s">
        <v>1771</v>
      </c>
      <c r="K398" s="3">
        <v>84</v>
      </c>
      <c r="L398">
        <f t="shared" ref="L398:L461" si="15">IF(AND(J398="خيمة",K398=0,F398="الأم"),5,IF(AND(F398="الأم",K398=0),4,IF(AND(F398="الأم",J398="خيمة"),3,IF(K398=0,2,0))))</f>
        <v>0</v>
      </c>
      <c r="M398" t="str">
        <f>INDEX(Sheet2!$B$2:$B$20,MATCH(Data!B398,Sheet2!$D$2:$D$20,0))</f>
        <v>Yemen</v>
      </c>
    </row>
    <row r="399" spans="1:13" x14ac:dyDescent="0.2">
      <c r="A399">
        <v>4989</v>
      </c>
      <c r="B399" t="s">
        <v>1731</v>
      </c>
      <c r="C399" t="s">
        <v>1219</v>
      </c>
      <c r="D399" s="2">
        <v>23996</v>
      </c>
      <c r="E399" s="5">
        <f t="shared" ca="1" si="14"/>
        <v>55</v>
      </c>
      <c r="F399" t="s">
        <v>1767</v>
      </c>
      <c r="G399" t="s">
        <v>1778</v>
      </c>
      <c r="H399">
        <v>3</v>
      </c>
      <c r="I399">
        <v>6</v>
      </c>
      <c r="J399" t="s">
        <v>1773</v>
      </c>
      <c r="K399" s="3">
        <v>157</v>
      </c>
      <c r="L399">
        <f t="shared" si="15"/>
        <v>0</v>
      </c>
      <c r="M399" t="str">
        <f>INDEX(Sheet2!$B$2:$B$20,MATCH(Data!B399,Sheet2!$D$2:$D$20,0))</f>
        <v>Syria</v>
      </c>
    </row>
    <row r="400" spans="1:13" x14ac:dyDescent="0.2">
      <c r="A400">
        <v>5829</v>
      </c>
      <c r="B400" t="s">
        <v>1724</v>
      </c>
      <c r="C400" t="s">
        <v>68</v>
      </c>
      <c r="D400" s="2">
        <v>30218</v>
      </c>
      <c r="E400" s="5">
        <f t="shared" ca="1" si="14"/>
        <v>38</v>
      </c>
      <c r="F400" t="s">
        <v>1767</v>
      </c>
      <c r="G400" t="s">
        <v>1769</v>
      </c>
      <c r="H400">
        <v>8</v>
      </c>
      <c r="I400">
        <v>1</v>
      </c>
      <c r="J400" t="s">
        <v>1773</v>
      </c>
      <c r="K400" s="3">
        <v>173</v>
      </c>
      <c r="L400">
        <f t="shared" si="15"/>
        <v>0</v>
      </c>
      <c r="M400" t="str">
        <f>INDEX(Sheet2!$B$2:$B$20,MATCH(Data!B400,Sheet2!$D$2:$D$20,0))</f>
        <v>Libya</v>
      </c>
    </row>
    <row r="401" spans="1:13" x14ac:dyDescent="0.2">
      <c r="A401">
        <v>4853</v>
      </c>
      <c r="B401" t="s">
        <v>1716</v>
      </c>
      <c r="C401" t="s">
        <v>626</v>
      </c>
      <c r="D401" s="2">
        <v>25046</v>
      </c>
      <c r="E401" s="5">
        <f t="shared" ca="1" si="14"/>
        <v>52</v>
      </c>
      <c r="F401" t="s">
        <v>1768</v>
      </c>
      <c r="G401" t="s">
        <v>1769</v>
      </c>
      <c r="H401">
        <v>2</v>
      </c>
      <c r="I401">
        <v>4</v>
      </c>
      <c r="J401" t="s">
        <v>1771</v>
      </c>
      <c r="K401" s="3">
        <v>80</v>
      </c>
      <c r="L401">
        <f t="shared" si="15"/>
        <v>0</v>
      </c>
      <c r="M401" t="str">
        <f>INDEX(Sheet2!$B$2:$B$20,MATCH(Data!B401,Sheet2!$D$2:$D$20,0))</f>
        <v>Syria</v>
      </c>
    </row>
    <row r="402" spans="1:13" x14ac:dyDescent="0.2">
      <c r="A402">
        <v>5337</v>
      </c>
      <c r="B402" t="s">
        <v>1723</v>
      </c>
      <c r="C402" t="s">
        <v>1076</v>
      </c>
      <c r="D402" s="2">
        <v>24567</v>
      </c>
      <c r="E402" s="5">
        <f t="shared" ref="E402:E465" ca="1" si="16">(YEAR(NOW())-YEAR(D402))</f>
        <v>53</v>
      </c>
      <c r="F402" t="s">
        <v>1768</v>
      </c>
      <c r="G402" t="s">
        <v>1780</v>
      </c>
      <c r="H402">
        <v>7</v>
      </c>
      <c r="I402">
        <v>2</v>
      </c>
      <c r="J402" t="s">
        <v>1771</v>
      </c>
      <c r="K402" s="3">
        <v>119</v>
      </c>
      <c r="L402">
        <f t="shared" si="15"/>
        <v>0</v>
      </c>
      <c r="M402" t="str">
        <f>INDEX(Sheet2!$B$2:$B$20,MATCH(Data!B402,Sheet2!$D$2:$D$20,0))</f>
        <v>Iraq</v>
      </c>
    </row>
    <row r="403" spans="1:13" x14ac:dyDescent="0.2">
      <c r="A403">
        <v>5029</v>
      </c>
      <c r="B403" t="s">
        <v>1727</v>
      </c>
      <c r="C403" t="s">
        <v>794</v>
      </c>
      <c r="D403" s="2">
        <v>30941</v>
      </c>
      <c r="E403" s="5">
        <f t="shared" ca="1" si="16"/>
        <v>36</v>
      </c>
      <c r="F403" t="s">
        <v>1767</v>
      </c>
      <c r="G403" t="s">
        <v>1780</v>
      </c>
      <c r="H403">
        <v>5</v>
      </c>
      <c r="I403">
        <v>4</v>
      </c>
      <c r="J403" t="s">
        <v>1774</v>
      </c>
      <c r="K403" s="3">
        <v>158</v>
      </c>
      <c r="L403">
        <f t="shared" si="15"/>
        <v>0</v>
      </c>
      <c r="M403" t="str">
        <f>INDEX(Sheet2!$B$2:$B$20,MATCH(Data!B403,Sheet2!$D$2:$D$20,0))</f>
        <v>Libya</v>
      </c>
    </row>
    <row r="404" spans="1:13" x14ac:dyDescent="0.2">
      <c r="A404">
        <v>5796</v>
      </c>
      <c r="B404" t="s">
        <v>1722</v>
      </c>
      <c r="C404" t="s">
        <v>599</v>
      </c>
      <c r="D404" s="2">
        <v>19602</v>
      </c>
      <c r="E404" s="5">
        <f t="shared" ca="1" si="16"/>
        <v>67</v>
      </c>
      <c r="F404" t="s">
        <v>1767</v>
      </c>
      <c r="G404" t="s">
        <v>1778</v>
      </c>
      <c r="H404">
        <v>2</v>
      </c>
      <c r="I404">
        <v>5</v>
      </c>
      <c r="J404" t="s">
        <v>1773</v>
      </c>
      <c r="K404" s="3">
        <v>0</v>
      </c>
      <c r="L404">
        <f t="shared" si="15"/>
        <v>2</v>
      </c>
      <c r="M404" t="str">
        <f>INDEX(Sheet2!$B$2:$B$20,MATCH(Data!B404,Sheet2!$D$2:$D$20,0))</f>
        <v>Syria</v>
      </c>
    </row>
    <row r="405" spans="1:13" x14ac:dyDescent="0.2">
      <c r="A405">
        <v>6181</v>
      </c>
      <c r="B405" t="s">
        <v>1716</v>
      </c>
      <c r="C405" t="s">
        <v>153</v>
      </c>
      <c r="D405" s="2">
        <v>29100</v>
      </c>
      <c r="E405" s="5">
        <f t="shared" ca="1" si="16"/>
        <v>41</v>
      </c>
      <c r="F405" t="s">
        <v>1767</v>
      </c>
      <c r="G405" t="s">
        <v>1769</v>
      </c>
      <c r="H405">
        <v>7</v>
      </c>
      <c r="I405">
        <v>2</v>
      </c>
      <c r="J405" t="s">
        <v>1771</v>
      </c>
      <c r="K405" s="3">
        <v>0</v>
      </c>
      <c r="L405">
        <f t="shared" si="15"/>
        <v>2</v>
      </c>
      <c r="M405" t="str">
        <f>INDEX(Sheet2!$B$2:$B$20,MATCH(Data!B405,Sheet2!$D$2:$D$20,0))</f>
        <v>Syria</v>
      </c>
    </row>
    <row r="406" spans="1:13" x14ac:dyDescent="0.2">
      <c r="A406">
        <v>5280</v>
      </c>
      <c r="B406" t="s">
        <v>1717</v>
      </c>
      <c r="C406" t="s">
        <v>541</v>
      </c>
      <c r="D406" s="2">
        <v>23387</v>
      </c>
      <c r="E406" s="5">
        <f t="shared" ca="1" si="16"/>
        <v>56</v>
      </c>
      <c r="F406" t="s">
        <v>1768</v>
      </c>
      <c r="G406" t="s">
        <v>1770</v>
      </c>
      <c r="H406">
        <v>2</v>
      </c>
      <c r="I406">
        <v>3</v>
      </c>
      <c r="J406" t="s">
        <v>1773</v>
      </c>
      <c r="K406" s="3">
        <v>157</v>
      </c>
      <c r="L406">
        <f t="shared" si="15"/>
        <v>0</v>
      </c>
      <c r="M406" t="str">
        <f>INDEX(Sheet2!$B$2:$B$20,MATCH(Data!B406,Sheet2!$D$2:$D$20,0))</f>
        <v>Yemen</v>
      </c>
    </row>
    <row r="407" spans="1:13" x14ac:dyDescent="0.2">
      <c r="A407">
        <v>4910</v>
      </c>
      <c r="B407" t="s">
        <v>1726</v>
      </c>
      <c r="C407" t="s">
        <v>606</v>
      </c>
      <c r="D407" s="2">
        <v>33104</v>
      </c>
      <c r="E407" s="5">
        <f t="shared" ca="1" si="16"/>
        <v>30</v>
      </c>
      <c r="F407" t="s">
        <v>1767</v>
      </c>
      <c r="G407" t="s">
        <v>1780</v>
      </c>
      <c r="H407">
        <v>7</v>
      </c>
      <c r="I407">
        <v>2</v>
      </c>
      <c r="J407" t="s">
        <v>1774</v>
      </c>
      <c r="K407" s="3">
        <v>0</v>
      </c>
      <c r="L407">
        <f t="shared" si="15"/>
        <v>2</v>
      </c>
      <c r="M407" t="str">
        <f>INDEX(Sheet2!$B$2:$B$20,MATCH(Data!B407,Sheet2!$D$2:$D$20,0))</f>
        <v>Libya</v>
      </c>
    </row>
    <row r="408" spans="1:13" x14ac:dyDescent="0.2">
      <c r="A408">
        <v>4784</v>
      </c>
      <c r="B408" t="s">
        <v>1723</v>
      </c>
      <c r="C408" t="s">
        <v>326</v>
      </c>
      <c r="D408" s="2">
        <v>28987</v>
      </c>
      <c r="E408" s="5">
        <f t="shared" ca="1" si="16"/>
        <v>41</v>
      </c>
      <c r="F408" t="s">
        <v>1767</v>
      </c>
      <c r="G408" t="s">
        <v>1781</v>
      </c>
      <c r="H408">
        <v>6</v>
      </c>
      <c r="I408">
        <v>2</v>
      </c>
      <c r="J408" t="s">
        <v>1773</v>
      </c>
      <c r="K408" s="3">
        <v>138</v>
      </c>
      <c r="L408">
        <f t="shared" si="15"/>
        <v>0</v>
      </c>
      <c r="M408" t="str">
        <f>INDEX(Sheet2!$B$2:$B$20,MATCH(Data!B408,Sheet2!$D$2:$D$20,0))</f>
        <v>Iraq</v>
      </c>
    </row>
    <row r="409" spans="1:13" x14ac:dyDescent="0.2">
      <c r="A409">
        <v>6010</v>
      </c>
      <c r="B409" t="s">
        <v>1721</v>
      </c>
      <c r="C409" t="s">
        <v>1056</v>
      </c>
      <c r="D409" s="2">
        <v>17986</v>
      </c>
      <c r="E409" s="5">
        <f t="shared" ca="1" si="16"/>
        <v>71</v>
      </c>
      <c r="F409" t="s">
        <v>1768</v>
      </c>
      <c r="G409" t="s">
        <v>1769</v>
      </c>
      <c r="H409">
        <v>3</v>
      </c>
      <c r="I409">
        <v>1</v>
      </c>
      <c r="J409" t="s">
        <v>1774</v>
      </c>
      <c r="K409" s="3">
        <v>129</v>
      </c>
      <c r="L409">
        <f t="shared" si="15"/>
        <v>3</v>
      </c>
      <c r="M409" t="str">
        <f>INDEX(Sheet2!$B$2:$B$20,MATCH(Data!B409,Sheet2!$D$2:$D$20,0))</f>
        <v>Libya</v>
      </c>
    </row>
    <row r="410" spans="1:13" x14ac:dyDescent="0.2">
      <c r="A410">
        <v>6067</v>
      </c>
      <c r="B410" t="s">
        <v>1726</v>
      </c>
      <c r="C410" t="s">
        <v>232</v>
      </c>
      <c r="D410" s="2">
        <v>24455</v>
      </c>
      <c r="E410" s="5">
        <f t="shared" ca="1" si="16"/>
        <v>54</v>
      </c>
      <c r="F410" t="s">
        <v>1767</v>
      </c>
      <c r="G410" t="s">
        <v>1781</v>
      </c>
      <c r="H410">
        <v>2</v>
      </c>
      <c r="I410">
        <v>3</v>
      </c>
      <c r="J410" t="s">
        <v>1771</v>
      </c>
      <c r="K410" s="3">
        <v>215</v>
      </c>
      <c r="L410">
        <f t="shared" si="15"/>
        <v>0</v>
      </c>
      <c r="M410" t="str">
        <f>INDEX(Sheet2!$B$2:$B$20,MATCH(Data!B410,Sheet2!$D$2:$D$20,0))</f>
        <v>Libya</v>
      </c>
    </row>
    <row r="411" spans="1:13" x14ac:dyDescent="0.2">
      <c r="A411">
        <v>5899</v>
      </c>
      <c r="B411" t="s">
        <v>1725</v>
      </c>
      <c r="C411" t="s">
        <v>719</v>
      </c>
      <c r="D411" s="2">
        <v>29099</v>
      </c>
      <c r="E411" s="5">
        <f t="shared" ca="1" si="16"/>
        <v>41</v>
      </c>
      <c r="F411" t="s">
        <v>1768</v>
      </c>
      <c r="G411" t="s">
        <v>1769</v>
      </c>
      <c r="H411">
        <v>1</v>
      </c>
      <c r="I411">
        <v>3</v>
      </c>
      <c r="J411" t="s">
        <v>1771</v>
      </c>
      <c r="K411" s="3">
        <v>188</v>
      </c>
      <c r="L411">
        <f t="shared" si="15"/>
        <v>0</v>
      </c>
      <c r="M411" t="str">
        <f>INDEX(Sheet2!$B$2:$B$20,MATCH(Data!B411,Sheet2!$D$2:$D$20,0))</f>
        <v>Yemen</v>
      </c>
    </row>
    <row r="412" spans="1:13" x14ac:dyDescent="0.2">
      <c r="A412">
        <v>5671</v>
      </c>
      <c r="B412" t="s">
        <v>1731</v>
      </c>
      <c r="C412" t="s">
        <v>612</v>
      </c>
      <c r="D412" s="2">
        <v>24014</v>
      </c>
      <c r="E412" s="5">
        <f t="shared" ca="1" si="16"/>
        <v>55</v>
      </c>
      <c r="F412" t="s">
        <v>1767</v>
      </c>
      <c r="G412" t="s">
        <v>1778</v>
      </c>
      <c r="H412">
        <v>3</v>
      </c>
      <c r="I412">
        <v>1</v>
      </c>
      <c r="J412" t="s">
        <v>1773</v>
      </c>
      <c r="K412" s="3">
        <v>209</v>
      </c>
      <c r="L412">
        <f t="shared" si="15"/>
        <v>0</v>
      </c>
      <c r="M412" t="str">
        <f>INDEX(Sheet2!$B$2:$B$20,MATCH(Data!B412,Sheet2!$D$2:$D$20,0))</f>
        <v>Syria</v>
      </c>
    </row>
    <row r="413" spans="1:13" x14ac:dyDescent="0.2">
      <c r="A413">
        <v>6129</v>
      </c>
      <c r="B413" t="s">
        <v>1731</v>
      </c>
      <c r="C413" t="s">
        <v>1334</v>
      </c>
      <c r="D413" s="2">
        <v>22256</v>
      </c>
      <c r="E413" s="5">
        <f t="shared" ca="1" si="16"/>
        <v>60</v>
      </c>
      <c r="F413" t="s">
        <v>1767</v>
      </c>
      <c r="G413" t="s">
        <v>1780</v>
      </c>
      <c r="H413">
        <v>5</v>
      </c>
      <c r="I413">
        <v>2</v>
      </c>
      <c r="J413" t="s">
        <v>1772</v>
      </c>
      <c r="K413" s="3">
        <v>143</v>
      </c>
      <c r="L413">
        <f t="shared" si="15"/>
        <v>0</v>
      </c>
      <c r="M413" t="str">
        <f>INDEX(Sheet2!$B$2:$B$20,MATCH(Data!B413,Sheet2!$D$2:$D$20,0))</f>
        <v>Syria</v>
      </c>
    </row>
    <row r="414" spans="1:13" x14ac:dyDescent="0.2">
      <c r="A414">
        <v>5375</v>
      </c>
      <c r="B414" t="s">
        <v>1731</v>
      </c>
      <c r="C414" t="s">
        <v>1652</v>
      </c>
      <c r="D414" s="2">
        <v>33395</v>
      </c>
      <c r="E414" s="5">
        <f t="shared" ca="1" si="16"/>
        <v>29</v>
      </c>
      <c r="F414" t="s">
        <v>1768</v>
      </c>
      <c r="G414" t="s">
        <v>1778</v>
      </c>
      <c r="H414">
        <v>8</v>
      </c>
      <c r="I414">
        <v>1</v>
      </c>
      <c r="J414" t="s">
        <v>1774</v>
      </c>
      <c r="K414" s="3">
        <v>66</v>
      </c>
      <c r="L414">
        <f t="shared" si="15"/>
        <v>3</v>
      </c>
      <c r="M414" t="str">
        <f>INDEX(Sheet2!$B$2:$B$20,MATCH(Data!B414,Sheet2!$D$2:$D$20,0))</f>
        <v>Syria</v>
      </c>
    </row>
    <row r="415" spans="1:13" x14ac:dyDescent="0.2">
      <c r="A415">
        <v>5980</v>
      </c>
      <c r="B415" t="s">
        <v>1718</v>
      </c>
      <c r="C415" t="s">
        <v>627</v>
      </c>
      <c r="D415" s="2">
        <v>29930</v>
      </c>
      <c r="E415" s="5">
        <f t="shared" ca="1" si="16"/>
        <v>39</v>
      </c>
      <c r="F415" t="s">
        <v>1767</v>
      </c>
      <c r="G415" t="s">
        <v>1778</v>
      </c>
      <c r="H415">
        <v>2</v>
      </c>
      <c r="I415">
        <v>4</v>
      </c>
      <c r="J415" t="s">
        <v>1772</v>
      </c>
      <c r="K415" s="3">
        <v>107</v>
      </c>
      <c r="L415">
        <f t="shared" si="15"/>
        <v>0</v>
      </c>
      <c r="M415" t="str">
        <f>INDEX(Sheet2!$B$2:$B$20,MATCH(Data!B415,Sheet2!$D$2:$D$20,0))</f>
        <v>Yemen</v>
      </c>
    </row>
    <row r="416" spans="1:13" x14ac:dyDescent="0.2">
      <c r="A416">
        <v>5580</v>
      </c>
      <c r="B416" t="s">
        <v>1724</v>
      </c>
      <c r="C416" t="s">
        <v>1101</v>
      </c>
      <c r="D416" s="2">
        <v>16349</v>
      </c>
      <c r="E416" s="5">
        <f t="shared" ca="1" si="16"/>
        <v>76</v>
      </c>
      <c r="F416" t="s">
        <v>1767</v>
      </c>
      <c r="G416" t="s">
        <v>1769</v>
      </c>
      <c r="H416">
        <v>2</v>
      </c>
      <c r="I416">
        <v>2</v>
      </c>
      <c r="J416" t="s">
        <v>1771</v>
      </c>
      <c r="K416" s="3">
        <v>57</v>
      </c>
      <c r="L416">
        <f t="shared" si="15"/>
        <v>0</v>
      </c>
      <c r="M416" t="str">
        <f>INDEX(Sheet2!$B$2:$B$20,MATCH(Data!B416,Sheet2!$D$2:$D$20,0))</f>
        <v>Libya</v>
      </c>
    </row>
    <row r="417" spans="1:13" x14ac:dyDescent="0.2">
      <c r="A417">
        <v>5903</v>
      </c>
      <c r="B417" t="s">
        <v>1718</v>
      </c>
      <c r="C417" t="s">
        <v>792</v>
      </c>
      <c r="D417" s="2">
        <v>17206</v>
      </c>
      <c r="E417" s="5">
        <f t="shared" ca="1" si="16"/>
        <v>73</v>
      </c>
      <c r="F417" t="s">
        <v>1768</v>
      </c>
      <c r="G417" t="s">
        <v>1781</v>
      </c>
      <c r="H417">
        <v>5</v>
      </c>
      <c r="I417">
        <v>1</v>
      </c>
      <c r="J417" t="s">
        <v>1771</v>
      </c>
      <c r="K417" s="3">
        <v>0</v>
      </c>
      <c r="L417">
        <f t="shared" si="15"/>
        <v>4</v>
      </c>
      <c r="M417" t="str">
        <f>INDEX(Sheet2!$B$2:$B$20,MATCH(Data!B417,Sheet2!$D$2:$D$20,0))</f>
        <v>Yemen</v>
      </c>
    </row>
    <row r="418" spans="1:13" x14ac:dyDescent="0.2">
      <c r="A418">
        <v>5445</v>
      </c>
      <c r="B418" t="s">
        <v>1732</v>
      </c>
      <c r="C418" t="s">
        <v>940</v>
      </c>
      <c r="D418" s="2">
        <v>32419</v>
      </c>
      <c r="E418" s="5">
        <f t="shared" ca="1" si="16"/>
        <v>32</v>
      </c>
      <c r="F418" t="s">
        <v>1767</v>
      </c>
      <c r="G418" t="s">
        <v>1769</v>
      </c>
      <c r="H418">
        <v>3</v>
      </c>
      <c r="I418">
        <v>1</v>
      </c>
      <c r="J418" t="s">
        <v>1771</v>
      </c>
      <c r="K418" s="3">
        <v>68</v>
      </c>
      <c r="L418">
        <f t="shared" si="15"/>
        <v>0</v>
      </c>
      <c r="M418" t="str">
        <f>INDEX(Sheet2!$B$2:$B$20,MATCH(Data!B418,Sheet2!$D$2:$D$20,0))</f>
        <v>Yemen</v>
      </c>
    </row>
    <row r="419" spans="1:13" x14ac:dyDescent="0.2">
      <c r="A419">
        <v>5661</v>
      </c>
      <c r="B419" t="s">
        <v>1724</v>
      </c>
      <c r="C419" t="s">
        <v>470</v>
      </c>
      <c r="D419" s="2">
        <v>31359</v>
      </c>
      <c r="E419" s="5">
        <f t="shared" ca="1" si="16"/>
        <v>35</v>
      </c>
      <c r="F419" t="s">
        <v>1767</v>
      </c>
      <c r="G419" t="s">
        <v>1781</v>
      </c>
      <c r="H419">
        <v>5</v>
      </c>
      <c r="I419">
        <v>1</v>
      </c>
      <c r="J419" t="s">
        <v>1773</v>
      </c>
      <c r="K419" s="3">
        <v>75</v>
      </c>
      <c r="L419">
        <f t="shared" si="15"/>
        <v>0</v>
      </c>
      <c r="M419" t="str">
        <f>INDEX(Sheet2!$B$2:$B$20,MATCH(Data!B419,Sheet2!$D$2:$D$20,0))</f>
        <v>Libya</v>
      </c>
    </row>
    <row r="420" spans="1:13" x14ac:dyDescent="0.2">
      <c r="A420">
        <v>5334</v>
      </c>
      <c r="B420" t="s">
        <v>1730</v>
      </c>
      <c r="C420" t="s">
        <v>1063</v>
      </c>
      <c r="D420" s="2">
        <v>22654</v>
      </c>
      <c r="E420" s="5">
        <f t="shared" ca="1" si="16"/>
        <v>58</v>
      </c>
      <c r="F420" t="s">
        <v>1767</v>
      </c>
      <c r="G420" t="s">
        <v>1769</v>
      </c>
      <c r="H420">
        <v>2</v>
      </c>
      <c r="I420">
        <v>8</v>
      </c>
      <c r="J420" t="s">
        <v>1773</v>
      </c>
      <c r="K420" s="3">
        <v>159</v>
      </c>
      <c r="L420">
        <f t="shared" si="15"/>
        <v>0</v>
      </c>
      <c r="M420" t="str">
        <f>INDEX(Sheet2!$B$2:$B$20,MATCH(Data!B420,Sheet2!$D$2:$D$20,0))</f>
        <v>Yemen</v>
      </c>
    </row>
    <row r="421" spans="1:13" x14ac:dyDescent="0.2">
      <c r="A421">
        <v>5412</v>
      </c>
      <c r="B421" t="s">
        <v>1727</v>
      </c>
      <c r="C421" t="s">
        <v>503</v>
      </c>
      <c r="D421" s="2">
        <v>16327</v>
      </c>
      <c r="E421" s="5">
        <f t="shared" ca="1" si="16"/>
        <v>76</v>
      </c>
      <c r="F421" t="s">
        <v>1767</v>
      </c>
      <c r="G421" t="s">
        <v>1770</v>
      </c>
      <c r="H421">
        <v>2</v>
      </c>
      <c r="I421">
        <v>5</v>
      </c>
      <c r="J421" t="s">
        <v>1773</v>
      </c>
      <c r="K421" s="3">
        <v>163</v>
      </c>
      <c r="L421">
        <f t="shared" si="15"/>
        <v>0</v>
      </c>
      <c r="M421" t="str">
        <f>INDEX(Sheet2!$B$2:$B$20,MATCH(Data!B421,Sheet2!$D$2:$D$20,0))</f>
        <v>Libya</v>
      </c>
    </row>
    <row r="422" spans="1:13" x14ac:dyDescent="0.2">
      <c r="A422">
        <v>5990</v>
      </c>
      <c r="B422" t="s">
        <v>1726</v>
      </c>
      <c r="C422" t="s">
        <v>734</v>
      </c>
      <c r="D422" s="2">
        <v>26571</v>
      </c>
      <c r="E422" s="5">
        <f t="shared" ca="1" si="16"/>
        <v>48</v>
      </c>
      <c r="F422" t="s">
        <v>1767</v>
      </c>
      <c r="G422" t="s">
        <v>1780</v>
      </c>
      <c r="H422">
        <v>2</v>
      </c>
      <c r="I422">
        <v>7</v>
      </c>
      <c r="J422" t="s">
        <v>1774</v>
      </c>
      <c r="K422" s="3">
        <v>126</v>
      </c>
      <c r="L422">
        <f t="shared" si="15"/>
        <v>0</v>
      </c>
      <c r="M422" t="str">
        <f>INDEX(Sheet2!$B$2:$B$20,MATCH(Data!B422,Sheet2!$D$2:$D$20,0))</f>
        <v>Libya</v>
      </c>
    </row>
    <row r="423" spans="1:13" x14ac:dyDescent="0.2">
      <c r="A423">
        <v>5819</v>
      </c>
      <c r="B423" t="s">
        <v>1715</v>
      </c>
      <c r="C423" t="s">
        <v>928</v>
      </c>
      <c r="D423" s="2">
        <v>17942</v>
      </c>
      <c r="E423" s="5">
        <f t="shared" ca="1" si="16"/>
        <v>71</v>
      </c>
      <c r="F423" t="s">
        <v>1767</v>
      </c>
      <c r="G423" t="s">
        <v>1769</v>
      </c>
      <c r="H423">
        <v>5</v>
      </c>
      <c r="I423">
        <v>4</v>
      </c>
      <c r="J423" t="s">
        <v>1773</v>
      </c>
      <c r="K423" s="3">
        <v>117</v>
      </c>
      <c r="L423">
        <f t="shared" si="15"/>
        <v>0</v>
      </c>
      <c r="M423" t="str">
        <f>INDEX(Sheet2!$B$2:$B$20,MATCH(Data!B423,Sheet2!$D$2:$D$20,0))</f>
        <v>Iraq</v>
      </c>
    </row>
    <row r="424" spans="1:13" x14ac:dyDescent="0.2">
      <c r="A424">
        <v>4970</v>
      </c>
      <c r="B424" t="s">
        <v>1719</v>
      </c>
      <c r="C424" t="s">
        <v>853</v>
      </c>
      <c r="D424" s="2">
        <v>23287</v>
      </c>
      <c r="E424" s="5">
        <f t="shared" ca="1" si="16"/>
        <v>57</v>
      </c>
      <c r="F424" t="s">
        <v>1767</v>
      </c>
      <c r="G424" t="s">
        <v>1769</v>
      </c>
      <c r="H424">
        <v>7</v>
      </c>
      <c r="I424">
        <v>2</v>
      </c>
      <c r="J424" t="s">
        <v>1771</v>
      </c>
      <c r="K424" s="3">
        <v>103</v>
      </c>
      <c r="L424">
        <f t="shared" si="15"/>
        <v>0</v>
      </c>
      <c r="M424" t="str">
        <f>INDEX(Sheet2!$B$2:$B$20,MATCH(Data!B424,Sheet2!$D$2:$D$20,0))</f>
        <v>Iraq</v>
      </c>
    </row>
    <row r="425" spans="1:13" x14ac:dyDescent="0.2">
      <c r="A425">
        <v>5026</v>
      </c>
      <c r="B425" t="s">
        <v>1723</v>
      </c>
      <c r="C425" t="s">
        <v>756</v>
      </c>
      <c r="D425" s="2">
        <v>27807</v>
      </c>
      <c r="E425" s="5">
        <f t="shared" ca="1" si="16"/>
        <v>44</v>
      </c>
      <c r="F425" t="s">
        <v>1768</v>
      </c>
      <c r="G425" t="s">
        <v>1770</v>
      </c>
      <c r="H425">
        <v>2</v>
      </c>
      <c r="I425">
        <v>5</v>
      </c>
      <c r="J425" t="s">
        <v>1772</v>
      </c>
      <c r="K425" s="3">
        <v>0</v>
      </c>
      <c r="L425">
        <f t="shared" si="15"/>
        <v>4</v>
      </c>
      <c r="M425" t="str">
        <f>INDEX(Sheet2!$B$2:$B$20,MATCH(Data!B425,Sheet2!$D$2:$D$20,0))</f>
        <v>Iraq</v>
      </c>
    </row>
    <row r="426" spans="1:13" x14ac:dyDescent="0.2">
      <c r="A426">
        <v>5700</v>
      </c>
      <c r="B426" t="s">
        <v>1733</v>
      </c>
      <c r="C426" t="s">
        <v>1004</v>
      </c>
      <c r="D426" s="2">
        <v>33222</v>
      </c>
      <c r="E426" s="5">
        <f t="shared" ca="1" si="16"/>
        <v>30</v>
      </c>
      <c r="F426" t="s">
        <v>1768</v>
      </c>
      <c r="G426" t="s">
        <v>1769</v>
      </c>
      <c r="H426">
        <v>2</v>
      </c>
      <c r="I426">
        <v>5</v>
      </c>
      <c r="J426" t="s">
        <v>1773</v>
      </c>
      <c r="K426" s="3">
        <v>176</v>
      </c>
      <c r="L426">
        <f t="shared" si="15"/>
        <v>0</v>
      </c>
      <c r="M426" t="str">
        <f>INDEX(Sheet2!$B$2:$B$20,MATCH(Data!B426,Sheet2!$D$2:$D$20,0))</f>
        <v>Syria</v>
      </c>
    </row>
    <row r="427" spans="1:13" x14ac:dyDescent="0.2">
      <c r="A427">
        <v>6242</v>
      </c>
      <c r="B427" t="s">
        <v>1713</v>
      </c>
      <c r="C427" t="s">
        <v>1287</v>
      </c>
      <c r="D427" s="2">
        <v>32472</v>
      </c>
      <c r="E427" s="5">
        <f t="shared" ca="1" si="16"/>
        <v>32</v>
      </c>
      <c r="F427" t="s">
        <v>1767</v>
      </c>
      <c r="G427" t="s">
        <v>1778</v>
      </c>
      <c r="H427">
        <v>2</v>
      </c>
      <c r="I427">
        <v>2</v>
      </c>
      <c r="J427" t="s">
        <v>1771</v>
      </c>
      <c r="K427" s="3">
        <v>178</v>
      </c>
      <c r="L427">
        <f t="shared" si="15"/>
        <v>0</v>
      </c>
      <c r="M427" t="str">
        <f>INDEX(Sheet2!$B$2:$B$20,MATCH(Data!B427,Sheet2!$D$2:$D$20,0))</f>
        <v>Iraq</v>
      </c>
    </row>
    <row r="428" spans="1:13" x14ac:dyDescent="0.2">
      <c r="A428">
        <v>6307</v>
      </c>
      <c r="B428" t="s">
        <v>1717</v>
      </c>
      <c r="C428" t="s">
        <v>618</v>
      </c>
      <c r="D428" s="2">
        <v>15140</v>
      </c>
      <c r="E428" s="5">
        <f t="shared" ca="1" si="16"/>
        <v>79</v>
      </c>
      <c r="F428" t="s">
        <v>1767</v>
      </c>
      <c r="G428" t="s">
        <v>1780</v>
      </c>
      <c r="H428">
        <v>1</v>
      </c>
      <c r="I428">
        <v>3</v>
      </c>
      <c r="J428" t="s">
        <v>1772</v>
      </c>
      <c r="K428" s="3">
        <v>59</v>
      </c>
      <c r="L428">
        <f t="shared" si="15"/>
        <v>0</v>
      </c>
      <c r="M428" t="str">
        <f>INDEX(Sheet2!$B$2:$B$20,MATCH(Data!B428,Sheet2!$D$2:$D$20,0))</f>
        <v>Yemen</v>
      </c>
    </row>
    <row r="429" spans="1:13" x14ac:dyDescent="0.2">
      <c r="A429">
        <v>5311</v>
      </c>
      <c r="B429" t="s">
        <v>1731</v>
      </c>
      <c r="C429" t="s">
        <v>881</v>
      </c>
      <c r="D429" s="2">
        <v>24321</v>
      </c>
      <c r="E429" s="5">
        <f t="shared" ca="1" si="16"/>
        <v>54</v>
      </c>
      <c r="F429" t="s">
        <v>1768</v>
      </c>
      <c r="G429" t="s">
        <v>1778</v>
      </c>
      <c r="H429">
        <v>2</v>
      </c>
      <c r="I429">
        <v>3</v>
      </c>
      <c r="J429" t="s">
        <v>1771</v>
      </c>
      <c r="K429" s="3">
        <v>0</v>
      </c>
      <c r="L429">
        <f t="shared" si="15"/>
        <v>4</v>
      </c>
      <c r="M429" t="str">
        <f>INDEX(Sheet2!$B$2:$B$20,MATCH(Data!B429,Sheet2!$D$2:$D$20,0))</f>
        <v>Syria</v>
      </c>
    </row>
    <row r="430" spans="1:13" x14ac:dyDescent="0.2">
      <c r="A430">
        <v>5987</v>
      </c>
      <c r="B430" t="s">
        <v>1724</v>
      </c>
      <c r="C430" t="s">
        <v>696</v>
      </c>
      <c r="D430" s="2">
        <v>31041</v>
      </c>
      <c r="E430" s="5">
        <f t="shared" ca="1" si="16"/>
        <v>36</v>
      </c>
      <c r="F430" t="s">
        <v>1767</v>
      </c>
      <c r="G430" t="s">
        <v>1769</v>
      </c>
      <c r="H430">
        <v>2</v>
      </c>
      <c r="I430">
        <v>2</v>
      </c>
      <c r="J430" t="s">
        <v>1771</v>
      </c>
      <c r="K430" s="3">
        <v>0</v>
      </c>
      <c r="L430">
        <f t="shared" si="15"/>
        <v>2</v>
      </c>
      <c r="M430" t="str">
        <f>INDEX(Sheet2!$B$2:$B$20,MATCH(Data!B430,Sheet2!$D$2:$D$20,0))</f>
        <v>Libya</v>
      </c>
    </row>
    <row r="431" spans="1:13" x14ac:dyDescent="0.2">
      <c r="A431">
        <v>6328</v>
      </c>
      <c r="B431" t="s">
        <v>1722</v>
      </c>
      <c r="C431" t="s">
        <v>1054</v>
      </c>
      <c r="D431" s="2">
        <v>33034</v>
      </c>
      <c r="E431" s="5">
        <f t="shared" ca="1" si="16"/>
        <v>30</v>
      </c>
      <c r="F431" t="s">
        <v>1768</v>
      </c>
      <c r="G431" t="s">
        <v>1769</v>
      </c>
      <c r="H431">
        <v>4</v>
      </c>
      <c r="I431">
        <v>3</v>
      </c>
      <c r="J431" t="s">
        <v>1773</v>
      </c>
      <c r="K431" s="3">
        <v>97</v>
      </c>
      <c r="L431">
        <f t="shared" si="15"/>
        <v>0</v>
      </c>
      <c r="M431" t="str">
        <f>INDEX(Sheet2!$B$2:$B$20,MATCH(Data!B431,Sheet2!$D$2:$D$20,0))</f>
        <v>Syria</v>
      </c>
    </row>
    <row r="432" spans="1:13" x14ac:dyDescent="0.2">
      <c r="A432">
        <v>5307</v>
      </c>
      <c r="B432" t="s">
        <v>1729</v>
      </c>
      <c r="C432" t="s">
        <v>840</v>
      </c>
      <c r="D432" s="2">
        <v>15345</v>
      </c>
      <c r="E432" s="5">
        <f t="shared" ca="1" si="16"/>
        <v>78</v>
      </c>
      <c r="F432" t="s">
        <v>1768</v>
      </c>
      <c r="G432" t="s">
        <v>1769</v>
      </c>
      <c r="H432">
        <v>2</v>
      </c>
      <c r="I432">
        <v>3</v>
      </c>
      <c r="J432" t="s">
        <v>1771</v>
      </c>
      <c r="K432" s="3">
        <v>191</v>
      </c>
      <c r="L432">
        <f t="shared" si="15"/>
        <v>0</v>
      </c>
      <c r="M432" t="str">
        <f>INDEX(Sheet2!$B$2:$B$20,MATCH(Data!B432,Sheet2!$D$2:$D$20,0))</f>
        <v>Syria</v>
      </c>
    </row>
    <row r="433" spans="1:13" x14ac:dyDescent="0.2">
      <c r="A433">
        <v>5741</v>
      </c>
      <c r="B433" t="s">
        <v>1727</v>
      </c>
      <c r="C433" t="s">
        <v>1500</v>
      </c>
      <c r="D433" s="2">
        <v>32409</v>
      </c>
      <c r="E433" s="5">
        <f t="shared" ca="1" si="16"/>
        <v>32</v>
      </c>
      <c r="F433" t="s">
        <v>1767</v>
      </c>
      <c r="G433" t="s">
        <v>1778</v>
      </c>
      <c r="H433">
        <v>5</v>
      </c>
      <c r="I433">
        <v>1</v>
      </c>
      <c r="J433" t="s">
        <v>1772</v>
      </c>
      <c r="K433" s="3">
        <v>0</v>
      </c>
      <c r="L433">
        <f t="shared" si="15"/>
        <v>2</v>
      </c>
      <c r="M433" t="str">
        <f>INDEX(Sheet2!$B$2:$B$20,MATCH(Data!B433,Sheet2!$D$2:$D$20,0))</f>
        <v>Libya</v>
      </c>
    </row>
    <row r="434" spans="1:13" x14ac:dyDescent="0.2">
      <c r="A434">
        <v>5976</v>
      </c>
      <c r="B434" t="s">
        <v>1717</v>
      </c>
      <c r="C434" t="s">
        <v>590</v>
      </c>
      <c r="D434" s="2">
        <v>28572</v>
      </c>
      <c r="E434" s="5">
        <f t="shared" ca="1" si="16"/>
        <v>42</v>
      </c>
      <c r="F434" t="s">
        <v>1767</v>
      </c>
      <c r="G434" t="s">
        <v>1769</v>
      </c>
      <c r="H434">
        <v>6</v>
      </c>
      <c r="I434">
        <v>1</v>
      </c>
      <c r="J434" t="s">
        <v>1773</v>
      </c>
      <c r="K434" s="3">
        <v>181</v>
      </c>
      <c r="L434">
        <f t="shared" si="15"/>
        <v>0</v>
      </c>
      <c r="M434" t="str">
        <f>INDEX(Sheet2!$B$2:$B$20,MATCH(Data!B434,Sheet2!$D$2:$D$20,0))</f>
        <v>Yemen</v>
      </c>
    </row>
    <row r="435" spans="1:13" x14ac:dyDescent="0.2">
      <c r="A435">
        <v>5504</v>
      </c>
      <c r="B435" t="s">
        <v>1716</v>
      </c>
      <c r="C435" t="s">
        <v>1696</v>
      </c>
      <c r="D435" s="2">
        <v>28059</v>
      </c>
      <c r="E435" s="5">
        <f t="shared" ca="1" si="16"/>
        <v>44</v>
      </c>
      <c r="F435" t="s">
        <v>1768</v>
      </c>
      <c r="G435" t="s">
        <v>1769</v>
      </c>
      <c r="H435">
        <v>2</v>
      </c>
      <c r="I435">
        <v>2</v>
      </c>
      <c r="J435" t="s">
        <v>1771</v>
      </c>
      <c r="K435" s="3">
        <v>70</v>
      </c>
      <c r="L435">
        <f t="shared" si="15"/>
        <v>0</v>
      </c>
      <c r="M435" t="str">
        <f>INDEX(Sheet2!$B$2:$B$20,MATCH(Data!B435,Sheet2!$D$2:$D$20,0))</f>
        <v>Syria</v>
      </c>
    </row>
    <row r="436" spans="1:13" x14ac:dyDescent="0.2">
      <c r="A436">
        <v>5431</v>
      </c>
      <c r="B436" t="s">
        <v>1718</v>
      </c>
      <c r="C436" t="s">
        <v>789</v>
      </c>
      <c r="D436" s="2">
        <v>30633</v>
      </c>
      <c r="E436" s="5">
        <f t="shared" ca="1" si="16"/>
        <v>37</v>
      </c>
      <c r="F436" t="s">
        <v>1768</v>
      </c>
      <c r="G436" t="s">
        <v>1769</v>
      </c>
      <c r="H436">
        <v>7</v>
      </c>
      <c r="I436">
        <v>2</v>
      </c>
      <c r="J436" t="s">
        <v>1771</v>
      </c>
      <c r="K436" s="3">
        <v>153</v>
      </c>
      <c r="L436">
        <f t="shared" si="15"/>
        <v>0</v>
      </c>
      <c r="M436" t="str">
        <f>INDEX(Sheet2!$B$2:$B$20,MATCH(Data!B436,Sheet2!$D$2:$D$20,0))</f>
        <v>Yemen</v>
      </c>
    </row>
    <row r="437" spans="1:13" x14ac:dyDescent="0.2">
      <c r="A437">
        <v>4704</v>
      </c>
      <c r="B437" t="s">
        <v>1727</v>
      </c>
      <c r="C437" t="s">
        <v>1381</v>
      </c>
      <c r="D437" s="2">
        <v>31506</v>
      </c>
      <c r="E437" s="5">
        <f t="shared" ca="1" si="16"/>
        <v>34</v>
      </c>
      <c r="F437" t="s">
        <v>1767</v>
      </c>
      <c r="G437" t="s">
        <v>1781</v>
      </c>
      <c r="H437">
        <v>8</v>
      </c>
      <c r="I437">
        <v>2</v>
      </c>
      <c r="J437" t="s">
        <v>1773</v>
      </c>
      <c r="K437" s="3">
        <v>119</v>
      </c>
      <c r="L437">
        <f t="shared" si="15"/>
        <v>0</v>
      </c>
      <c r="M437" t="str">
        <f>INDEX(Sheet2!$B$2:$B$20,MATCH(Data!B437,Sheet2!$D$2:$D$20,0))</f>
        <v>Libya</v>
      </c>
    </row>
    <row r="438" spans="1:13" x14ac:dyDescent="0.2">
      <c r="A438">
        <v>5241</v>
      </c>
      <c r="B438" t="s">
        <v>1731</v>
      </c>
      <c r="C438" t="s">
        <v>622</v>
      </c>
      <c r="D438" s="2">
        <v>26555</v>
      </c>
      <c r="E438" s="5">
        <f t="shared" ca="1" si="16"/>
        <v>48</v>
      </c>
      <c r="F438" t="s">
        <v>1767</v>
      </c>
      <c r="G438" t="s">
        <v>1769</v>
      </c>
      <c r="H438">
        <v>4</v>
      </c>
      <c r="I438">
        <v>2</v>
      </c>
      <c r="J438" t="s">
        <v>1774</v>
      </c>
      <c r="K438" s="3">
        <v>0</v>
      </c>
      <c r="L438">
        <f t="shared" si="15"/>
        <v>2</v>
      </c>
      <c r="M438" t="str">
        <f>INDEX(Sheet2!$B$2:$B$20,MATCH(Data!B438,Sheet2!$D$2:$D$20,0))</f>
        <v>Syria</v>
      </c>
    </row>
    <row r="439" spans="1:13" x14ac:dyDescent="0.2">
      <c r="A439">
        <v>4876</v>
      </c>
      <c r="B439" t="s">
        <v>1727</v>
      </c>
      <c r="C439" t="s">
        <v>1337</v>
      </c>
      <c r="D439" s="2">
        <v>21136</v>
      </c>
      <c r="E439" s="5">
        <f t="shared" ca="1" si="16"/>
        <v>63</v>
      </c>
      <c r="F439" t="s">
        <v>1767</v>
      </c>
      <c r="G439" t="s">
        <v>1770</v>
      </c>
      <c r="H439">
        <v>5</v>
      </c>
      <c r="I439">
        <v>1</v>
      </c>
      <c r="J439" t="s">
        <v>1774</v>
      </c>
      <c r="K439" s="3">
        <v>120</v>
      </c>
      <c r="L439">
        <f t="shared" si="15"/>
        <v>0</v>
      </c>
      <c r="M439" t="str">
        <f>INDEX(Sheet2!$B$2:$B$20,MATCH(Data!B439,Sheet2!$D$2:$D$20,0))</f>
        <v>Libya</v>
      </c>
    </row>
    <row r="440" spans="1:13" x14ac:dyDescent="0.2">
      <c r="A440">
        <v>4965</v>
      </c>
      <c r="B440" t="s">
        <v>1731</v>
      </c>
      <c r="C440" t="s">
        <v>583</v>
      </c>
      <c r="D440" s="2">
        <v>26127</v>
      </c>
      <c r="E440" s="5">
        <f t="shared" ca="1" si="16"/>
        <v>49</v>
      </c>
      <c r="F440" t="s">
        <v>1767</v>
      </c>
      <c r="G440" t="s">
        <v>1780</v>
      </c>
      <c r="H440">
        <v>9</v>
      </c>
      <c r="I440">
        <v>1</v>
      </c>
      <c r="J440" t="s">
        <v>1774</v>
      </c>
      <c r="K440" s="3">
        <v>99</v>
      </c>
      <c r="L440">
        <f t="shared" si="15"/>
        <v>0</v>
      </c>
      <c r="M440" t="str">
        <f>INDEX(Sheet2!$B$2:$B$20,MATCH(Data!B440,Sheet2!$D$2:$D$20,0))</f>
        <v>Syria</v>
      </c>
    </row>
    <row r="441" spans="1:13" x14ac:dyDescent="0.2">
      <c r="A441">
        <v>6336</v>
      </c>
      <c r="B441" t="s">
        <v>1724</v>
      </c>
      <c r="C441" t="s">
        <v>1242</v>
      </c>
      <c r="D441" s="2">
        <v>14941</v>
      </c>
      <c r="E441" s="5">
        <f t="shared" ca="1" si="16"/>
        <v>80</v>
      </c>
      <c r="F441" t="s">
        <v>1767</v>
      </c>
      <c r="G441" t="s">
        <v>1778</v>
      </c>
      <c r="H441">
        <v>3</v>
      </c>
      <c r="I441">
        <v>7</v>
      </c>
      <c r="J441" t="s">
        <v>1771</v>
      </c>
      <c r="K441" s="3">
        <v>0</v>
      </c>
      <c r="L441">
        <f t="shared" si="15"/>
        <v>2</v>
      </c>
      <c r="M441" t="str">
        <f>INDEX(Sheet2!$B$2:$B$20,MATCH(Data!B441,Sheet2!$D$2:$D$20,0))</f>
        <v>Libya</v>
      </c>
    </row>
    <row r="442" spans="1:13" x14ac:dyDescent="0.2">
      <c r="A442">
        <v>5634</v>
      </c>
      <c r="B442" t="s">
        <v>1717</v>
      </c>
      <c r="C442" t="s">
        <v>1687</v>
      </c>
      <c r="D442" s="2">
        <v>31352</v>
      </c>
      <c r="E442" s="5">
        <f t="shared" ca="1" si="16"/>
        <v>35</v>
      </c>
      <c r="F442" t="s">
        <v>1767</v>
      </c>
      <c r="G442" t="s">
        <v>1781</v>
      </c>
      <c r="H442">
        <v>2</v>
      </c>
      <c r="I442">
        <v>2</v>
      </c>
      <c r="J442" t="s">
        <v>1774</v>
      </c>
      <c r="K442" s="3">
        <v>0</v>
      </c>
      <c r="L442">
        <f t="shared" si="15"/>
        <v>2</v>
      </c>
      <c r="M442" t="str">
        <f>INDEX(Sheet2!$B$2:$B$20,MATCH(Data!B442,Sheet2!$D$2:$D$20,0))</f>
        <v>Yemen</v>
      </c>
    </row>
    <row r="443" spans="1:13" x14ac:dyDescent="0.2">
      <c r="A443">
        <v>4741</v>
      </c>
      <c r="B443" t="s">
        <v>1716</v>
      </c>
      <c r="C443" t="s">
        <v>671</v>
      </c>
      <c r="D443" s="2">
        <v>17444</v>
      </c>
      <c r="E443" s="5">
        <f t="shared" ca="1" si="16"/>
        <v>73</v>
      </c>
      <c r="F443" t="s">
        <v>1767</v>
      </c>
      <c r="G443" t="s">
        <v>1778</v>
      </c>
      <c r="H443">
        <v>8</v>
      </c>
      <c r="I443">
        <v>1</v>
      </c>
      <c r="J443" t="s">
        <v>1771</v>
      </c>
      <c r="K443" s="3">
        <v>0</v>
      </c>
      <c r="L443">
        <f t="shared" si="15"/>
        <v>2</v>
      </c>
      <c r="M443" t="str">
        <f>INDEX(Sheet2!$B$2:$B$20,MATCH(Data!B443,Sheet2!$D$2:$D$20,0))</f>
        <v>Syria</v>
      </c>
    </row>
    <row r="444" spans="1:13" x14ac:dyDescent="0.2">
      <c r="A444">
        <v>5078</v>
      </c>
      <c r="B444" t="s">
        <v>1721</v>
      </c>
      <c r="C444" t="s">
        <v>715</v>
      </c>
      <c r="D444" s="2">
        <v>28727</v>
      </c>
      <c r="E444" s="5">
        <f t="shared" ca="1" si="16"/>
        <v>42</v>
      </c>
      <c r="F444" t="s">
        <v>1768</v>
      </c>
      <c r="G444" t="s">
        <v>1769</v>
      </c>
      <c r="H444">
        <v>2</v>
      </c>
      <c r="I444">
        <v>3</v>
      </c>
      <c r="J444" t="s">
        <v>1772</v>
      </c>
      <c r="K444" s="3">
        <v>116</v>
      </c>
      <c r="L444">
        <f t="shared" si="15"/>
        <v>0</v>
      </c>
      <c r="M444" t="str">
        <f>INDEX(Sheet2!$B$2:$B$20,MATCH(Data!B444,Sheet2!$D$2:$D$20,0))</f>
        <v>Libya</v>
      </c>
    </row>
    <row r="445" spans="1:13" x14ac:dyDescent="0.2">
      <c r="A445">
        <v>4863</v>
      </c>
      <c r="B445" t="s">
        <v>1717</v>
      </c>
      <c r="C445" t="s">
        <v>953</v>
      </c>
      <c r="D445" s="2">
        <v>28910</v>
      </c>
      <c r="E445" s="5">
        <f t="shared" ca="1" si="16"/>
        <v>41</v>
      </c>
      <c r="F445" t="s">
        <v>1768</v>
      </c>
      <c r="G445" t="s">
        <v>1769</v>
      </c>
      <c r="H445">
        <v>3</v>
      </c>
      <c r="I445">
        <v>1</v>
      </c>
      <c r="J445" t="s">
        <v>1773</v>
      </c>
      <c r="K445" s="3">
        <v>109</v>
      </c>
      <c r="L445">
        <f t="shared" si="15"/>
        <v>0</v>
      </c>
      <c r="M445" t="str">
        <f>INDEX(Sheet2!$B$2:$B$20,MATCH(Data!B445,Sheet2!$D$2:$D$20,0))</f>
        <v>Yemen</v>
      </c>
    </row>
    <row r="446" spans="1:13" x14ac:dyDescent="0.2">
      <c r="A446">
        <v>5391</v>
      </c>
      <c r="B446" t="s">
        <v>1726</v>
      </c>
      <c r="C446" t="s">
        <v>46</v>
      </c>
      <c r="D446" s="2">
        <v>34143</v>
      </c>
      <c r="E446" s="5">
        <f t="shared" ca="1" si="16"/>
        <v>27</v>
      </c>
      <c r="F446" t="s">
        <v>1768</v>
      </c>
      <c r="G446" t="s">
        <v>1780</v>
      </c>
      <c r="H446">
        <v>4</v>
      </c>
      <c r="I446">
        <v>2</v>
      </c>
      <c r="J446" t="s">
        <v>1774</v>
      </c>
      <c r="K446" s="3">
        <v>64</v>
      </c>
      <c r="L446">
        <f t="shared" si="15"/>
        <v>3</v>
      </c>
      <c r="M446" t="str">
        <f>INDEX(Sheet2!$B$2:$B$20,MATCH(Data!B446,Sheet2!$D$2:$D$20,0))</f>
        <v>Libya</v>
      </c>
    </row>
    <row r="447" spans="1:13" x14ac:dyDescent="0.2">
      <c r="A447">
        <v>4662</v>
      </c>
      <c r="B447" t="s">
        <v>1733</v>
      </c>
      <c r="C447" t="s">
        <v>185</v>
      </c>
      <c r="D447" s="2">
        <v>31433</v>
      </c>
      <c r="E447" s="5">
        <f t="shared" ca="1" si="16"/>
        <v>34</v>
      </c>
      <c r="F447" t="s">
        <v>1768</v>
      </c>
      <c r="G447" t="s">
        <v>1780</v>
      </c>
      <c r="H447">
        <v>4</v>
      </c>
      <c r="I447">
        <v>2</v>
      </c>
      <c r="J447" t="s">
        <v>1773</v>
      </c>
      <c r="K447" s="3">
        <v>157</v>
      </c>
      <c r="L447">
        <f t="shared" si="15"/>
        <v>0</v>
      </c>
      <c r="M447" t="str">
        <f>INDEX(Sheet2!$B$2:$B$20,MATCH(Data!B447,Sheet2!$D$2:$D$20,0))</f>
        <v>Syria</v>
      </c>
    </row>
    <row r="448" spans="1:13" x14ac:dyDescent="0.2">
      <c r="A448">
        <v>5045</v>
      </c>
      <c r="B448" t="s">
        <v>1732</v>
      </c>
      <c r="C448" t="s">
        <v>1297</v>
      </c>
      <c r="D448" s="2">
        <v>21402</v>
      </c>
      <c r="E448" s="5">
        <f t="shared" ca="1" si="16"/>
        <v>62</v>
      </c>
      <c r="F448" t="s">
        <v>1767</v>
      </c>
      <c r="G448" t="s">
        <v>1769</v>
      </c>
      <c r="H448">
        <v>2</v>
      </c>
      <c r="I448">
        <v>2</v>
      </c>
      <c r="J448" t="s">
        <v>1774</v>
      </c>
      <c r="K448" s="3">
        <v>0</v>
      </c>
      <c r="L448">
        <f t="shared" si="15"/>
        <v>2</v>
      </c>
      <c r="M448" t="str">
        <f>INDEX(Sheet2!$B$2:$B$20,MATCH(Data!B448,Sheet2!$D$2:$D$20,0))</f>
        <v>Yemen</v>
      </c>
    </row>
    <row r="449" spans="1:13" x14ac:dyDescent="0.2">
      <c r="A449">
        <v>4675</v>
      </c>
      <c r="B449" t="s">
        <v>1713</v>
      </c>
      <c r="C449" t="s">
        <v>537</v>
      </c>
      <c r="D449" s="2">
        <v>21459</v>
      </c>
      <c r="E449" s="5">
        <f t="shared" ca="1" si="16"/>
        <v>62</v>
      </c>
      <c r="F449" t="s">
        <v>1767</v>
      </c>
      <c r="G449" t="s">
        <v>1770</v>
      </c>
      <c r="H449">
        <v>5</v>
      </c>
      <c r="I449">
        <v>2</v>
      </c>
      <c r="J449" t="s">
        <v>1771</v>
      </c>
      <c r="K449" s="3">
        <v>0</v>
      </c>
      <c r="L449">
        <f t="shared" si="15"/>
        <v>2</v>
      </c>
      <c r="M449" t="str">
        <f>INDEX(Sheet2!$B$2:$B$20,MATCH(Data!B449,Sheet2!$D$2:$D$20,0))</f>
        <v>Iraq</v>
      </c>
    </row>
    <row r="450" spans="1:13" x14ac:dyDescent="0.2">
      <c r="A450">
        <v>5425</v>
      </c>
      <c r="B450" t="s">
        <v>1718</v>
      </c>
      <c r="C450" t="s">
        <v>706</v>
      </c>
      <c r="D450" s="2">
        <v>18917</v>
      </c>
      <c r="E450" s="5">
        <f t="shared" ca="1" si="16"/>
        <v>69</v>
      </c>
      <c r="F450" t="s">
        <v>1767</v>
      </c>
      <c r="G450" t="s">
        <v>1769</v>
      </c>
      <c r="H450">
        <v>4</v>
      </c>
      <c r="I450">
        <v>3</v>
      </c>
      <c r="J450" t="s">
        <v>1773</v>
      </c>
      <c r="K450" s="3">
        <v>117</v>
      </c>
      <c r="L450">
        <f t="shared" si="15"/>
        <v>0</v>
      </c>
      <c r="M450" t="str">
        <f>INDEX(Sheet2!$B$2:$B$20,MATCH(Data!B450,Sheet2!$D$2:$D$20,0))</f>
        <v>Yemen</v>
      </c>
    </row>
    <row r="451" spans="1:13" x14ac:dyDescent="0.2">
      <c r="A451">
        <v>5660</v>
      </c>
      <c r="B451" t="s">
        <v>1715</v>
      </c>
      <c r="C451" t="s">
        <v>468</v>
      </c>
      <c r="D451" s="2">
        <v>29213</v>
      </c>
      <c r="E451" s="5">
        <f t="shared" ca="1" si="16"/>
        <v>41</v>
      </c>
      <c r="F451" t="s">
        <v>1768</v>
      </c>
      <c r="G451" t="s">
        <v>1778</v>
      </c>
      <c r="H451">
        <v>6</v>
      </c>
      <c r="I451">
        <v>2</v>
      </c>
      <c r="J451" t="s">
        <v>1773</v>
      </c>
      <c r="K451" s="3">
        <v>118</v>
      </c>
      <c r="L451">
        <f t="shared" si="15"/>
        <v>0</v>
      </c>
      <c r="M451" t="str">
        <f>INDEX(Sheet2!$B$2:$B$20,MATCH(Data!B451,Sheet2!$D$2:$D$20,0))</f>
        <v>Iraq</v>
      </c>
    </row>
    <row r="452" spans="1:13" x14ac:dyDescent="0.2">
      <c r="A452">
        <v>4742</v>
      </c>
      <c r="B452" t="s">
        <v>1723</v>
      </c>
      <c r="C452" t="s">
        <v>705</v>
      </c>
      <c r="D452" s="2">
        <v>14662</v>
      </c>
      <c r="E452" s="5">
        <f t="shared" ca="1" si="16"/>
        <v>80</v>
      </c>
      <c r="F452" t="s">
        <v>1767</v>
      </c>
      <c r="G452" t="s">
        <v>1769</v>
      </c>
      <c r="H452">
        <v>5</v>
      </c>
      <c r="I452">
        <v>2</v>
      </c>
      <c r="J452" t="s">
        <v>1773</v>
      </c>
      <c r="K452" s="3">
        <v>0</v>
      </c>
      <c r="L452">
        <f t="shared" si="15"/>
        <v>2</v>
      </c>
      <c r="M452" t="str">
        <f>INDEX(Sheet2!$B$2:$B$20,MATCH(Data!B452,Sheet2!$D$2:$D$20,0))</f>
        <v>Iraq</v>
      </c>
    </row>
    <row r="453" spans="1:13" x14ac:dyDescent="0.2">
      <c r="A453">
        <v>5961</v>
      </c>
      <c r="B453" t="s">
        <v>1715</v>
      </c>
      <c r="C453" t="s">
        <v>208</v>
      </c>
      <c r="D453" s="2">
        <v>17039</v>
      </c>
      <c r="E453" s="5">
        <f t="shared" ca="1" si="16"/>
        <v>74</v>
      </c>
      <c r="F453" t="s">
        <v>1767</v>
      </c>
      <c r="G453" t="s">
        <v>1781</v>
      </c>
      <c r="H453">
        <v>7</v>
      </c>
      <c r="I453">
        <v>1</v>
      </c>
      <c r="J453" t="s">
        <v>1773</v>
      </c>
      <c r="K453" s="3">
        <v>227</v>
      </c>
      <c r="L453">
        <f t="shared" si="15"/>
        <v>0</v>
      </c>
      <c r="M453" t="str">
        <f>INDEX(Sheet2!$B$2:$B$20,MATCH(Data!B453,Sheet2!$D$2:$D$20,0))</f>
        <v>Iraq</v>
      </c>
    </row>
    <row r="454" spans="1:13" x14ac:dyDescent="0.2">
      <c r="A454">
        <v>5869</v>
      </c>
      <c r="B454" t="s">
        <v>1725</v>
      </c>
      <c r="C454" t="s">
        <v>265</v>
      </c>
      <c r="D454" s="2">
        <v>30893</v>
      </c>
      <c r="E454" s="5">
        <f t="shared" ca="1" si="16"/>
        <v>36</v>
      </c>
      <c r="F454" t="s">
        <v>1767</v>
      </c>
      <c r="G454" t="s">
        <v>1778</v>
      </c>
      <c r="H454">
        <v>2</v>
      </c>
      <c r="I454">
        <v>4</v>
      </c>
      <c r="J454" t="s">
        <v>1771</v>
      </c>
      <c r="K454" s="3">
        <v>0</v>
      </c>
      <c r="L454">
        <f t="shared" si="15"/>
        <v>2</v>
      </c>
      <c r="M454" t="str">
        <f>INDEX(Sheet2!$B$2:$B$20,MATCH(Data!B454,Sheet2!$D$2:$D$20,0))</f>
        <v>Yemen</v>
      </c>
    </row>
    <row r="455" spans="1:13" x14ac:dyDescent="0.2">
      <c r="A455">
        <v>4817</v>
      </c>
      <c r="B455" t="s">
        <v>1723</v>
      </c>
      <c r="C455" t="s">
        <v>1210</v>
      </c>
      <c r="D455" s="2">
        <v>32064</v>
      </c>
      <c r="E455" s="5">
        <f t="shared" ca="1" si="16"/>
        <v>33</v>
      </c>
      <c r="F455" t="s">
        <v>1768</v>
      </c>
      <c r="G455" t="s">
        <v>1769</v>
      </c>
      <c r="H455">
        <v>6</v>
      </c>
      <c r="I455">
        <v>1</v>
      </c>
      <c r="J455" t="s">
        <v>1771</v>
      </c>
      <c r="K455" s="3">
        <v>0</v>
      </c>
      <c r="L455">
        <f t="shared" si="15"/>
        <v>4</v>
      </c>
      <c r="M455" t="str">
        <f>INDEX(Sheet2!$B$2:$B$20,MATCH(Data!B455,Sheet2!$D$2:$D$20,0))</f>
        <v>Iraq</v>
      </c>
    </row>
    <row r="456" spans="1:13" x14ac:dyDescent="0.2">
      <c r="A456">
        <v>5492</v>
      </c>
      <c r="B456" t="s">
        <v>1717</v>
      </c>
      <c r="C456" t="s">
        <v>1541</v>
      </c>
      <c r="D456" s="2">
        <v>28500</v>
      </c>
      <c r="E456" s="5">
        <f t="shared" ca="1" si="16"/>
        <v>42</v>
      </c>
      <c r="F456" t="s">
        <v>1768</v>
      </c>
      <c r="G456" t="s">
        <v>1769</v>
      </c>
      <c r="H456">
        <v>2</v>
      </c>
      <c r="I456">
        <v>5</v>
      </c>
      <c r="J456" t="s">
        <v>1771</v>
      </c>
      <c r="K456" s="3">
        <v>104</v>
      </c>
      <c r="L456">
        <f t="shared" si="15"/>
        <v>0</v>
      </c>
      <c r="M456" t="str">
        <f>INDEX(Sheet2!$B$2:$B$20,MATCH(Data!B456,Sheet2!$D$2:$D$20,0))</f>
        <v>Yemen</v>
      </c>
    </row>
    <row r="457" spans="1:13" x14ac:dyDescent="0.2">
      <c r="A457">
        <v>5771</v>
      </c>
      <c r="B457" t="s">
        <v>1721</v>
      </c>
      <c r="C457" t="s">
        <v>41</v>
      </c>
      <c r="D457" s="2">
        <v>28886</v>
      </c>
      <c r="E457" s="5">
        <f t="shared" ca="1" si="16"/>
        <v>41</v>
      </c>
      <c r="F457" t="s">
        <v>1767</v>
      </c>
      <c r="G457" t="s">
        <v>1769</v>
      </c>
      <c r="H457">
        <v>6</v>
      </c>
      <c r="I457">
        <v>1</v>
      </c>
      <c r="J457" t="s">
        <v>1771</v>
      </c>
      <c r="K457" s="3">
        <v>101</v>
      </c>
      <c r="L457">
        <f t="shared" si="15"/>
        <v>0</v>
      </c>
      <c r="M457" t="str">
        <f>INDEX(Sheet2!$B$2:$B$20,MATCH(Data!B457,Sheet2!$D$2:$D$20,0))</f>
        <v>Libya</v>
      </c>
    </row>
    <row r="458" spans="1:13" x14ac:dyDescent="0.2">
      <c r="A458">
        <v>4811</v>
      </c>
      <c r="B458" t="s">
        <v>1732</v>
      </c>
      <c r="C458" t="s">
        <v>1002</v>
      </c>
      <c r="D458" s="2">
        <v>23521</v>
      </c>
      <c r="E458" s="5">
        <f t="shared" ca="1" si="16"/>
        <v>56</v>
      </c>
      <c r="F458" t="s">
        <v>1767</v>
      </c>
      <c r="G458" t="s">
        <v>1778</v>
      </c>
      <c r="H458">
        <v>2</v>
      </c>
      <c r="I458">
        <v>2</v>
      </c>
      <c r="J458" t="s">
        <v>1773</v>
      </c>
      <c r="K458" s="3">
        <v>59</v>
      </c>
      <c r="L458">
        <f t="shared" si="15"/>
        <v>0</v>
      </c>
      <c r="M458" t="str">
        <f>INDEX(Sheet2!$B$2:$B$20,MATCH(Data!B458,Sheet2!$D$2:$D$20,0))</f>
        <v>Yemen</v>
      </c>
    </row>
    <row r="459" spans="1:13" x14ac:dyDescent="0.2">
      <c r="A459">
        <v>5312</v>
      </c>
      <c r="B459" t="s">
        <v>1718</v>
      </c>
      <c r="C459" t="s">
        <v>925</v>
      </c>
      <c r="D459" s="2">
        <v>30510</v>
      </c>
      <c r="E459" s="5">
        <f t="shared" ca="1" si="16"/>
        <v>37</v>
      </c>
      <c r="F459" t="s">
        <v>1767</v>
      </c>
      <c r="G459" t="s">
        <v>1769</v>
      </c>
      <c r="H459">
        <v>4</v>
      </c>
      <c r="I459">
        <v>5</v>
      </c>
      <c r="J459" t="s">
        <v>1771</v>
      </c>
      <c r="K459" s="3">
        <v>69</v>
      </c>
      <c r="L459">
        <f t="shared" si="15"/>
        <v>0</v>
      </c>
      <c r="M459" t="str">
        <f>INDEX(Sheet2!$B$2:$B$20,MATCH(Data!B459,Sheet2!$D$2:$D$20,0))</f>
        <v>Yemen</v>
      </c>
    </row>
    <row r="460" spans="1:13" x14ac:dyDescent="0.2">
      <c r="A460">
        <v>5257</v>
      </c>
      <c r="B460" t="s">
        <v>1717</v>
      </c>
      <c r="C460" t="s">
        <v>62</v>
      </c>
      <c r="D460" s="2">
        <v>16988</v>
      </c>
      <c r="E460" s="5">
        <f t="shared" ca="1" si="16"/>
        <v>74</v>
      </c>
      <c r="F460" t="s">
        <v>1768</v>
      </c>
      <c r="G460" t="s">
        <v>1778</v>
      </c>
      <c r="H460">
        <v>2</v>
      </c>
      <c r="I460">
        <v>4</v>
      </c>
      <c r="J460" t="s">
        <v>1771</v>
      </c>
      <c r="K460" s="3">
        <v>69</v>
      </c>
      <c r="L460">
        <f t="shared" si="15"/>
        <v>0</v>
      </c>
      <c r="M460" t="str">
        <f>INDEX(Sheet2!$B$2:$B$20,MATCH(Data!B460,Sheet2!$D$2:$D$20,0))</f>
        <v>Yemen</v>
      </c>
    </row>
    <row r="461" spans="1:13" x14ac:dyDescent="0.2">
      <c r="A461">
        <v>6219</v>
      </c>
      <c r="B461" t="s">
        <v>1719</v>
      </c>
      <c r="C461" t="s">
        <v>908</v>
      </c>
      <c r="D461" s="2">
        <v>22379</v>
      </c>
      <c r="E461" s="5">
        <f t="shared" ca="1" si="16"/>
        <v>59</v>
      </c>
      <c r="F461" t="s">
        <v>1767</v>
      </c>
      <c r="G461" t="s">
        <v>1778</v>
      </c>
      <c r="H461">
        <v>2</v>
      </c>
      <c r="I461">
        <v>7</v>
      </c>
      <c r="J461" t="s">
        <v>1771</v>
      </c>
      <c r="K461" s="3">
        <v>105</v>
      </c>
      <c r="L461">
        <f t="shared" si="15"/>
        <v>0</v>
      </c>
      <c r="M461" t="str">
        <f>INDEX(Sheet2!$B$2:$B$20,MATCH(Data!B461,Sheet2!$D$2:$D$20,0))</f>
        <v>Iraq</v>
      </c>
    </row>
    <row r="462" spans="1:13" x14ac:dyDescent="0.2">
      <c r="A462">
        <v>5438</v>
      </c>
      <c r="B462" t="s">
        <v>1729</v>
      </c>
      <c r="C462" t="s">
        <v>863</v>
      </c>
      <c r="D462" s="2">
        <v>28424</v>
      </c>
      <c r="E462" s="5">
        <f t="shared" ca="1" si="16"/>
        <v>43</v>
      </c>
      <c r="F462" t="s">
        <v>1768</v>
      </c>
      <c r="G462" t="s">
        <v>1781</v>
      </c>
      <c r="H462">
        <v>4</v>
      </c>
      <c r="I462">
        <v>6</v>
      </c>
      <c r="J462" t="s">
        <v>1774</v>
      </c>
      <c r="K462" s="3">
        <v>0</v>
      </c>
      <c r="L462">
        <f t="shared" ref="L462:L525" si="17">IF(AND(J462="خيمة",K462=0,F462="الأم"),5,IF(AND(F462="الأم",K462=0),4,IF(AND(F462="الأم",J462="خيمة"),3,IF(K462=0,2,0))))</f>
        <v>5</v>
      </c>
      <c r="M462" t="str">
        <f>INDEX(Sheet2!$B$2:$B$20,MATCH(Data!B462,Sheet2!$D$2:$D$20,0))</f>
        <v>Syria</v>
      </c>
    </row>
    <row r="463" spans="1:13" x14ac:dyDescent="0.2">
      <c r="A463">
        <v>5537</v>
      </c>
      <c r="B463" t="s">
        <v>1727</v>
      </c>
      <c r="C463" t="s">
        <v>461</v>
      </c>
      <c r="D463" s="2">
        <v>19061</v>
      </c>
      <c r="E463" s="5">
        <f t="shared" ca="1" si="16"/>
        <v>68</v>
      </c>
      <c r="F463" t="s">
        <v>1767</v>
      </c>
      <c r="G463" t="s">
        <v>1769</v>
      </c>
      <c r="H463">
        <v>3</v>
      </c>
      <c r="I463">
        <v>4</v>
      </c>
      <c r="J463" t="s">
        <v>1771</v>
      </c>
      <c r="K463" s="3">
        <v>98</v>
      </c>
      <c r="L463">
        <f t="shared" si="17"/>
        <v>0</v>
      </c>
      <c r="M463" t="str">
        <f>INDEX(Sheet2!$B$2:$B$20,MATCH(Data!B463,Sheet2!$D$2:$D$20,0))</f>
        <v>Libya</v>
      </c>
    </row>
    <row r="464" spans="1:13" x14ac:dyDescent="0.2">
      <c r="A464">
        <v>4922</v>
      </c>
      <c r="B464" t="s">
        <v>1718</v>
      </c>
      <c r="C464" t="s">
        <v>947</v>
      </c>
      <c r="D464" s="2">
        <v>24650</v>
      </c>
      <c r="E464" s="5">
        <f t="shared" ca="1" si="16"/>
        <v>53</v>
      </c>
      <c r="F464" t="s">
        <v>1767</v>
      </c>
      <c r="G464" t="s">
        <v>1778</v>
      </c>
      <c r="H464">
        <v>6</v>
      </c>
      <c r="I464">
        <v>3</v>
      </c>
      <c r="J464" t="s">
        <v>1773</v>
      </c>
      <c r="K464" s="3">
        <v>0</v>
      </c>
      <c r="L464">
        <f t="shared" si="17"/>
        <v>2</v>
      </c>
      <c r="M464" t="str">
        <f>INDEX(Sheet2!$B$2:$B$20,MATCH(Data!B464,Sheet2!$D$2:$D$20,0))</f>
        <v>Yemen</v>
      </c>
    </row>
    <row r="465" spans="1:13" x14ac:dyDescent="0.2">
      <c r="A465">
        <v>5004</v>
      </c>
      <c r="B465" t="s">
        <v>1733</v>
      </c>
      <c r="C465" t="s">
        <v>1695</v>
      </c>
      <c r="D465" s="2">
        <v>24079</v>
      </c>
      <c r="E465" s="5">
        <f t="shared" ca="1" si="16"/>
        <v>55</v>
      </c>
      <c r="F465" t="s">
        <v>1768</v>
      </c>
      <c r="G465" t="s">
        <v>1781</v>
      </c>
      <c r="H465">
        <v>4</v>
      </c>
      <c r="I465">
        <v>2</v>
      </c>
      <c r="J465" t="s">
        <v>1774</v>
      </c>
      <c r="K465" s="3">
        <v>145</v>
      </c>
      <c r="L465">
        <f t="shared" si="17"/>
        <v>3</v>
      </c>
      <c r="M465" t="str">
        <f>INDEX(Sheet2!$B$2:$B$20,MATCH(Data!B465,Sheet2!$D$2:$D$20,0))</f>
        <v>Syria</v>
      </c>
    </row>
    <row r="466" spans="1:13" x14ac:dyDescent="0.2">
      <c r="A466">
        <v>4936</v>
      </c>
      <c r="B466" t="s">
        <v>1721</v>
      </c>
      <c r="C466" t="s">
        <v>30</v>
      </c>
      <c r="D466" s="2">
        <v>27495</v>
      </c>
      <c r="E466" s="5">
        <f t="shared" ref="E466:E529" ca="1" si="18">(YEAR(NOW())-YEAR(D466))</f>
        <v>45</v>
      </c>
      <c r="F466" t="s">
        <v>1767</v>
      </c>
      <c r="G466" t="s">
        <v>1770</v>
      </c>
      <c r="H466">
        <v>6</v>
      </c>
      <c r="I466">
        <v>2</v>
      </c>
      <c r="J466" t="s">
        <v>1773</v>
      </c>
      <c r="K466" s="3">
        <v>78</v>
      </c>
      <c r="L466">
        <f t="shared" si="17"/>
        <v>0</v>
      </c>
      <c r="M466" t="str">
        <f>INDEX(Sheet2!$B$2:$B$20,MATCH(Data!B466,Sheet2!$D$2:$D$20,0))</f>
        <v>Libya</v>
      </c>
    </row>
    <row r="467" spans="1:13" x14ac:dyDescent="0.2">
      <c r="A467">
        <v>5390</v>
      </c>
      <c r="B467" t="s">
        <v>1724</v>
      </c>
      <c r="C467" t="s">
        <v>106</v>
      </c>
      <c r="D467" s="2">
        <v>21515</v>
      </c>
      <c r="E467" s="5">
        <f t="shared" ca="1" si="18"/>
        <v>62</v>
      </c>
      <c r="F467" t="s">
        <v>1767</v>
      </c>
      <c r="G467" t="s">
        <v>1769</v>
      </c>
      <c r="H467">
        <v>4</v>
      </c>
      <c r="I467">
        <v>1</v>
      </c>
      <c r="J467" t="s">
        <v>1771</v>
      </c>
      <c r="K467" s="3">
        <v>149</v>
      </c>
      <c r="L467">
        <f t="shared" si="17"/>
        <v>0</v>
      </c>
      <c r="M467" t="str">
        <f>INDEX(Sheet2!$B$2:$B$20,MATCH(Data!B467,Sheet2!$D$2:$D$20,0))</f>
        <v>Libya</v>
      </c>
    </row>
    <row r="468" spans="1:13" x14ac:dyDescent="0.2">
      <c r="A468">
        <v>4939</v>
      </c>
      <c r="B468" t="s">
        <v>1726</v>
      </c>
      <c r="C468" t="s">
        <v>1400</v>
      </c>
      <c r="D468" s="2">
        <v>14941</v>
      </c>
      <c r="E468" s="5">
        <f t="shared" ca="1" si="18"/>
        <v>80</v>
      </c>
      <c r="F468" t="s">
        <v>1767</v>
      </c>
      <c r="G468" t="s">
        <v>1769</v>
      </c>
      <c r="H468">
        <v>3</v>
      </c>
      <c r="I468">
        <v>4</v>
      </c>
      <c r="J468" t="s">
        <v>1774</v>
      </c>
      <c r="K468" s="3">
        <v>0</v>
      </c>
      <c r="L468">
        <f t="shared" si="17"/>
        <v>2</v>
      </c>
      <c r="M468" t="str">
        <f>INDEX(Sheet2!$B$2:$B$20,MATCH(Data!B468,Sheet2!$D$2:$D$20,0))</f>
        <v>Libya</v>
      </c>
    </row>
    <row r="469" spans="1:13" x14ac:dyDescent="0.2">
      <c r="A469">
        <v>6255</v>
      </c>
      <c r="B469" t="s">
        <v>1732</v>
      </c>
      <c r="C469" t="s">
        <v>1426</v>
      </c>
      <c r="D469" s="2">
        <v>21801</v>
      </c>
      <c r="E469" s="5">
        <f t="shared" ca="1" si="18"/>
        <v>61</v>
      </c>
      <c r="F469" t="s">
        <v>1768</v>
      </c>
      <c r="G469" t="s">
        <v>1781</v>
      </c>
      <c r="H469">
        <v>9</v>
      </c>
      <c r="I469">
        <v>1</v>
      </c>
      <c r="J469" t="s">
        <v>1771</v>
      </c>
      <c r="K469" s="3">
        <v>215</v>
      </c>
      <c r="L469">
        <f t="shared" si="17"/>
        <v>0</v>
      </c>
      <c r="M469" t="str">
        <f>INDEX(Sheet2!$B$2:$B$20,MATCH(Data!B469,Sheet2!$D$2:$D$20,0))</f>
        <v>Yemen</v>
      </c>
    </row>
    <row r="470" spans="1:13" x14ac:dyDescent="0.2">
      <c r="A470">
        <v>5587</v>
      </c>
      <c r="B470" t="s">
        <v>1729</v>
      </c>
      <c r="C470" t="s">
        <v>1171</v>
      </c>
      <c r="D470" s="2">
        <v>33121</v>
      </c>
      <c r="E470" s="5">
        <f t="shared" ca="1" si="18"/>
        <v>30</v>
      </c>
      <c r="F470" t="s">
        <v>1767</v>
      </c>
      <c r="G470" t="s">
        <v>1781</v>
      </c>
      <c r="H470">
        <v>5</v>
      </c>
      <c r="I470">
        <v>1</v>
      </c>
      <c r="J470" t="s">
        <v>1771</v>
      </c>
      <c r="K470" s="3">
        <v>104</v>
      </c>
      <c r="L470">
        <f t="shared" si="17"/>
        <v>0</v>
      </c>
      <c r="M470" t="str">
        <f>INDEX(Sheet2!$B$2:$B$20,MATCH(Data!B470,Sheet2!$D$2:$D$20,0))</f>
        <v>Syria</v>
      </c>
    </row>
    <row r="471" spans="1:13" x14ac:dyDescent="0.2">
      <c r="A471">
        <v>5496</v>
      </c>
      <c r="B471" t="s">
        <v>1730</v>
      </c>
      <c r="C471" t="s">
        <v>1579</v>
      </c>
      <c r="D471" s="2">
        <v>22178</v>
      </c>
      <c r="E471" s="5">
        <f t="shared" ca="1" si="18"/>
        <v>60</v>
      </c>
      <c r="F471" t="s">
        <v>1768</v>
      </c>
      <c r="G471" t="s">
        <v>1781</v>
      </c>
      <c r="H471">
        <v>6</v>
      </c>
      <c r="I471">
        <v>2</v>
      </c>
      <c r="J471" t="s">
        <v>1774</v>
      </c>
      <c r="K471" s="3">
        <v>0</v>
      </c>
      <c r="L471">
        <f t="shared" si="17"/>
        <v>5</v>
      </c>
      <c r="M471" t="str">
        <f>INDEX(Sheet2!$B$2:$B$20,MATCH(Data!B471,Sheet2!$D$2:$D$20,0))</f>
        <v>Yemen</v>
      </c>
    </row>
    <row r="472" spans="1:13" x14ac:dyDescent="0.2">
      <c r="A472">
        <v>4693</v>
      </c>
      <c r="B472" t="s">
        <v>1717</v>
      </c>
      <c r="C472" t="s">
        <v>1078</v>
      </c>
      <c r="D472" s="2">
        <v>16478</v>
      </c>
      <c r="E472" s="5">
        <f t="shared" ca="1" si="18"/>
        <v>75</v>
      </c>
      <c r="F472" t="s">
        <v>1768</v>
      </c>
      <c r="G472" t="s">
        <v>1769</v>
      </c>
      <c r="H472">
        <v>5</v>
      </c>
      <c r="I472">
        <v>1</v>
      </c>
      <c r="J472" t="s">
        <v>1771</v>
      </c>
      <c r="K472" s="3">
        <v>230</v>
      </c>
      <c r="L472">
        <f t="shared" si="17"/>
        <v>0</v>
      </c>
      <c r="M472" t="str">
        <f>INDEX(Sheet2!$B$2:$B$20,MATCH(Data!B472,Sheet2!$D$2:$D$20,0))</f>
        <v>Yemen</v>
      </c>
    </row>
    <row r="473" spans="1:13" x14ac:dyDescent="0.2">
      <c r="A473">
        <v>5377</v>
      </c>
      <c r="B473" t="s">
        <v>1727</v>
      </c>
      <c r="C473" t="s">
        <v>11</v>
      </c>
      <c r="D473" s="2">
        <v>34401</v>
      </c>
      <c r="E473" s="5">
        <f t="shared" ca="1" si="18"/>
        <v>26</v>
      </c>
      <c r="F473" t="s">
        <v>1767</v>
      </c>
      <c r="G473" t="s">
        <v>1769</v>
      </c>
      <c r="H473">
        <v>5</v>
      </c>
      <c r="I473">
        <v>3</v>
      </c>
      <c r="J473" t="s">
        <v>1774</v>
      </c>
      <c r="K473" s="3">
        <v>57</v>
      </c>
      <c r="L473">
        <f t="shared" si="17"/>
        <v>0</v>
      </c>
      <c r="M473" t="str">
        <f>INDEX(Sheet2!$B$2:$B$20,MATCH(Data!B473,Sheet2!$D$2:$D$20,0))</f>
        <v>Libya</v>
      </c>
    </row>
    <row r="474" spans="1:13" x14ac:dyDescent="0.2">
      <c r="A474">
        <v>5736</v>
      </c>
      <c r="B474" t="s">
        <v>1718</v>
      </c>
      <c r="C474" t="s">
        <v>1438</v>
      </c>
      <c r="D474" s="2">
        <v>19893</v>
      </c>
      <c r="E474" s="5">
        <f t="shared" ca="1" si="18"/>
        <v>66</v>
      </c>
      <c r="F474" t="s">
        <v>1767</v>
      </c>
      <c r="G474" t="s">
        <v>1769</v>
      </c>
      <c r="H474">
        <v>2</v>
      </c>
      <c r="I474">
        <v>4</v>
      </c>
      <c r="J474" t="s">
        <v>1771</v>
      </c>
      <c r="K474" s="3">
        <v>0</v>
      </c>
      <c r="L474">
        <f t="shared" si="17"/>
        <v>2</v>
      </c>
      <c r="M474" t="str">
        <f>INDEX(Sheet2!$B$2:$B$20,MATCH(Data!B474,Sheet2!$D$2:$D$20,0))</f>
        <v>Yemen</v>
      </c>
    </row>
    <row r="475" spans="1:13" x14ac:dyDescent="0.2">
      <c r="A475">
        <v>6105</v>
      </c>
      <c r="B475" t="s">
        <v>1731</v>
      </c>
      <c r="C475" t="s">
        <v>805</v>
      </c>
      <c r="D475" s="2">
        <v>22367</v>
      </c>
      <c r="E475" s="5">
        <f t="shared" ca="1" si="18"/>
        <v>59</v>
      </c>
      <c r="F475" t="s">
        <v>1767</v>
      </c>
      <c r="G475" t="s">
        <v>1781</v>
      </c>
      <c r="H475">
        <v>7</v>
      </c>
      <c r="I475">
        <v>2</v>
      </c>
      <c r="J475" t="s">
        <v>1774</v>
      </c>
      <c r="K475" s="3">
        <v>0</v>
      </c>
      <c r="L475">
        <f t="shared" si="17"/>
        <v>2</v>
      </c>
      <c r="M475" t="str">
        <f>INDEX(Sheet2!$B$2:$B$20,MATCH(Data!B475,Sheet2!$D$2:$D$20,0))</f>
        <v>Syria</v>
      </c>
    </row>
    <row r="476" spans="1:13" x14ac:dyDescent="0.2">
      <c r="A476">
        <v>5784</v>
      </c>
      <c r="B476" t="s">
        <v>1715</v>
      </c>
      <c r="C476" t="s">
        <v>465</v>
      </c>
      <c r="D476" s="2">
        <v>23452</v>
      </c>
      <c r="E476" s="5">
        <f t="shared" ca="1" si="18"/>
        <v>56</v>
      </c>
      <c r="F476" t="s">
        <v>1767</v>
      </c>
      <c r="G476" t="s">
        <v>1769</v>
      </c>
      <c r="H476">
        <v>5</v>
      </c>
      <c r="I476">
        <v>5</v>
      </c>
      <c r="J476" t="s">
        <v>1772</v>
      </c>
      <c r="K476" s="3">
        <v>0</v>
      </c>
      <c r="L476">
        <f t="shared" si="17"/>
        <v>2</v>
      </c>
      <c r="M476" t="str">
        <f>INDEX(Sheet2!$B$2:$B$20,MATCH(Data!B476,Sheet2!$D$2:$D$20,0))</f>
        <v>Iraq</v>
      </c>
    </row>
    <row r="477" spans="1:13" x14ac:dyDescent="0.2">
      <c r="A477">
        <v>4903</v>
      </c>
      <c r="B477" t="s">
        <v>1724</v>
      </c>
      <c r="C477" t="s">
        <v>398</v>
      </c>
      <c r="D477" s="2">
        <v>30583</v>
      </c>
      <c r="E477" s="5">
        <f t="shared" ca="1" si="18"/>
        <v>37</v>
      </c>
      <c r="F477" t="s">
        <v>1767</v>
      </c>
      <c r="G477" t="s">
        <v>1769</v>
      </c>
      <c r="H477">
        <v>2</v>
      </c>
      <c r="I477">
        <v>3</v>
      </c>
      <c r="J477" t="s">
        <v>1773</v>
      </c>
      <c r="K477" s="3">
        <v>110</v>
      </c>
      <c r="L477">
        <f t="shared" si="17"/>
        <v>0</v>
      </c>
      <c r="M477" t="str">
        <f>INDEX(Sheet2!$B$2:$B$20,MATCH(Data!B477,Sheet2!$D$2:$D$20,0))</f>
        <v>Libya</v>
      </c>
    </row>
    <row r="478" spans="1:13" x14ac:dyDescent="0.2">
      <c r="A478">
        <v>5118</v>
      </c>
      <c r="B478" t="s">
        <v>1729</v>
      </c>
      <c r="C478" t="s">
        <v>256</v>
      </c>
      <c r="D478" s="2">
        <v>23883</v>
      </c>
      <c r="E478" s="5">
        <f t="shared" ca="1" si="18"/>
        <v>55</v>
      </c>
      <c r="F478" t="s">
        <v>1768</v>
      </c>
      <c r="G478" t="s">
        <v>1769</v>
      </c>
      <c r="H478">
        <v>6</v>
      </c>
      <c r="I478">
        <v>1</v>
      </c>
      <c r="J478" t="s">
        <v>1773</v>
      </c>
      <c r="K478" s="3">
        <v>84</v>
      </c>
      <c r="L478">
        <f t="shared" si="17"/>
        <v>0</v>
      </c>
      <c r="M478" t="str">
        <f>INDEX(Sheet2!$B$2:$B$20,MATCH(Data!B478,Sheet2!$D$2:$D$20,0))</f>
        <v>Syria</v>
      </c>
    </row>
    <row r="479" spans="1:13" x14ac:dyDescent="0.2">
      <c r="A479">
        <v>6151</v>
      </c>
      <c r="B479" t="s">
        <v>1717</v>
      </c>
      <c r="C479" t="s">
        <v>1686</v>
      </c>
      <c r="D479" s="2">
        <v>24896</v>
      </c>
      <c r="E479" s="5">
        <f t="shared" ca="1" si="18"/>
        <v>52</v>
      </c>
      <c r="F479" t="s">
        <v>1767</v>
      </c>
      <c r="G479" t="s">
        <v>1769</v>
      </c>
      <c r="H479">
        <v>3</v>
      </c>
      <c r="I479">
        <v>3</v>
      </c>
      <c r="J479" t="s">
        <v>1773</v>
      </c>
      <c r="K479" s="3">
        <v>0</v>
      </c>
      <c r="L479">
        <f t="shared" si="17"/>
        <v>2</v>
      </c>
      <c r="M479" t="str">
        <f>INDEX(Sheet2!$B$2:$B$20,MATCH(Data!B479,Sheet2!$D$2:$D$20,0))</f>
        <v>Yemen</v>
      </c>
    </row>
    <row r="480" spans="1:13" x14ac:dyDescent="0.2">
      <c r="A480">
        <v>4683</v>
      </c>
      <c r="B480" t="s">
        <v>1713</v>
      </c>
      <c r="C480" t="s">
        <v>787</v>
      </c>
      <c r="D480" s="2">
        <v>32101</v>
      </c>
      <c r="E480" s="5">
        <f t="shared" ca="1" si="18"/>
        <v>33</v>
      </c>
      <c r="F480" t="s">
        <v>1768</v>
      </c>
      <c r="G480" t="s">
        <v>1778</v>
      </c>
      <c r="H480">
        <v>2</v>
      </c>
      <c r="I480">
        <v>6</v>
      </c>
      <c r="J480" t="s">
        <v>1773</v>
      </c>
      <c r="K480" s="3">
        <v>0</v>
      </c>
      <c r="L480">
        <f t="shared" si="17"/>
        <v>4</v>
      </c>
      <c r="M480" t="str">
        <f>INDEX(Sheet2!$B$2:$B$20,MATCH(Data!B480,Sheet2!$D$2:$D$20,0))</f>
        <v>Iraq</v>
      </c>
    </row>
    <row r="481" spans="1:13" x14ac:dyDescent="0.2">
      <c r="A481">
        <v>5185</v>
      </c>
      <c r="B481" t="s">
        <v>1713</v>
      </c>
      <c r="C481" t="s">
        <v>1018</v>
      </c>
      <c r="D481" s="2">
        <v>30995</v>
      </c>
      <c r="E481" s="5">
        <f t="shared" ca="1" si="18"/>
        <v>36</v>
      </c>
      <c r="F481" t="s">
        <v>1768</v>
      </c>
      <c r="G481" t="s">
        <v>1778</v>
      </c>
      <c r="H481">
        <v>5</v>
      </c>
      <c r="I481">
        <v>5</v>
      </c>
      <c r="J481" t="s">
        <v>1774</v>
      </c>
      <c r="K481" s="3">
        <v>173</v>
      </c>
      <c r="L481">
        <f t="shared" si="17"/>
        <v>3</v>
      </c>
      <c r="M481" t="str">
        <f>INDEX(Sheet2!$B$2:$B$20,MATCH(Data!B481,Sheet2!$D$2:$D$20,0))</f>
        <v>Iraq</v>
      </c>
    </row>
    <row r="482" spans="1:13" x14ac:dyDescent="0.2">
      <c r="A482">
        <v>4774</v>
      </c>
      <c r="B482" t="s">
        <v>1726</v>
      </c>
      <c r="C482" t="s">
        <v>227</v>
      </c>
      <c r="D482" s="2">
        <v>19959</v>
      </c>
      <c r="E482" s="5">
        <f t="shared" ca="1" si="18"/>
        <v>66</v>
      </c>
      <c r="F482" t="s">
        <v>1767</v>
      </c>
      <c r="G482" t="s">
        <v>1778</v>
      </c>
      <c r="H482">
        <v>5</v>
      </c>
      <c r="I482">
        <v>1</v>
      </c>
      <c r="J482" t="s">
        <v>1771</v>
      </c>
      <c r="K482" s="3">
        <v>108</v>
      </c>
      <c r="L482">
        <f t="shared" si="17"/>
        <v>0</v>
      </c>
      <c r="M482" t="str">
        <f>INDEX(Sheet2!$B$2:$B$20,MATCH(Data!B482,Sheet2!$D$2:$D$20,0))</f>
        <v>Libya</v>
      </c>
    </row>
    <row r="483" spans="1:13" x14ac:dyDescent="0.2">
      <c r="A483">
        <v>5964</v>
      </c>
      <c r="B483" t="s">
        <v>1716</v>
      </c>
      <c r="C483" t="s">
        <v>329</v>
      </c>
      <c r="D483" s="2">
        <v>21289</v>
      </c>
      <c r="E483" s="5">
        <f t="shared" ca="1" si="18"/>
        <v>62</v>
      </c>
      <c r="F483" t="s">
        <v>1767</v>
      </c>
      <c r="G483" t="s">
        <v>1770</v>
      </c>
      <c r="H483">
        <v>9</v>
      </c>
      <c r="I483">
        <v>1</v>
      </c>
      <c r="J483" t="s">
        <v>1773</v>
      </c>
      <c r="K483" s="3">
        <v>0</v>
      </c>
      <c r="L483">
        <f t="shared" si="17"/>
        <v>2</v>
      </c>
      <c r="M483" t="str">
        <f>INDEX(Sheet2!$B$2:$B$20,MATCH(Data!B483,Sheet2!$D$2:$D$20,0))</f>
        <v>Syria</v>
      </c>
    </row>
    <row r="484" spans="1:13" x14ac:dyDescent="0.2">
      <c r="A484">
        <v>5169</v>
      </c>
      <c r="B484" t="s">
        <v>1726</v>
      </c>
      <c r="C484" t="s">
        <v>824</v>
      </c>
      <c r="D484" s="2">
        <v>16043</v>
      </c>
      <c r="E484" s="5">
        <f t="shared" ca="1" si="18"/>
        <v>77</v>
      </c>
      <c r="F484" t="s">
        <v>1767</v>
      </c>
      <c r="G484" t="s">
        <v>1770</v>
      </c>
      <c r="H484">
        <v>7</v>
      </c>
      <c r="I484">
        <v>2</v>
      </c>
      <c r="J484" t="s">
        <v>1771</v>
      </c>
      <c r="K484" s="3">
        <v>81</v>
      </c>
      <c r="L484">
        <f t="shared" si="17"/>
        <v>0</v>
      </c>
      <c r="M484" t="str">
        <f>INDEX(Sheet2!$B$2:$B$20,MATCH(Data!B484,Sheet2!$D$2:$D$20,0))</f>
        <v>Libya</v>
      </c>
    </row>
    <row r="485" spans="1:13" x14ac:dyDescent="0.2">
      <c r="A485">
        <v>6352</v>
      </c>
      <c r="B485" t="s">
        <v>1713</v>
      </c>
      <c r="C485" t="s">
        <v>1391</v>
      </c>
      <c r="D485" s="2">
        <v>27620</v>
      </c>
      <c r="E485" s="5">
        <f t="shared" ca="1" si="18"/>
        <v>45</v>
      </c>
      <c r="F485" t="s">
        <v>1767</v>
      </c>
      <c r="G485" t="s">
        <v>1778</v>
      </c>
      <c r="H485">
        <v>2</v>
      </c>
      <c r="I485">
        <v>8</v>
      </c>
      <c r="J485" t="s">
        <v>1773</v>
      </c>
      <c r="K485" s="3">
        <v>230</v>
      </c>
      <c r="L485">
        <f t="shared" si="17"/>
        <v>0</v>
      </c>
      <c r="M485" t="str">
        <f>INDEX(Sheet2!$B$2:$B$20,MATCH(Data!B485,Sheet2!$D$2:$D$20,0))</f>
        <v>Iraq</v>
      </c>
    </row>
    <row r="486" spans="1:13" x14ac:dyDescent="0.2">
      <c r="A486">
        <v>5543</v>
      </c>
      <c r="B486" t="s">
        <v>1732</v>
      </c>
      <c r="C486" t="s">
        <v>592</v>
      </c>
      <c r="D486" s="2">
        <v>30963</v>
      </c>
      <c r="E486" s="5">
        <f t="shared" ca="1" si="18"/>
        <v>36</v>
      </c>
      <c r="F486" t="s">
        <v>1767</v>
      </c>
      <c r="G486" t="s">
        <v>1770</v>
      </c>
      <c r="H486">
        <v>5</v>
      </c>
      <c r="I486">
        <v>1</v>
      </c>
      <c r="J486" t="s">
        <v>1771</v>
      </c>
      <c r="K486" s="3">
        <v>81</v>
      </c>
      <c r="L486">
        <f t="shared" si="17"/>
        <v>0</v>
      </c>
      <c r="M486" t="str">
        <f>INDEX(Sheet2!$B$2:$B$20,MATCH(Data!B486,Sheet2!$D$2:$D$20,0))</f>
        <v>Yemen</v>
      </c>
    </row>
    <row r="487" spans="1:13" x14ac:dyDescent="0.2">
      <c r="A487">
        <v>5937</v>
      </c>
      <c r="B487" t="s">
        <v>1731</v>
      </c>
      <c r="C487" t="s">
        <v>1418</v>
      </c>
      <c r="D487" s="2">
        <v>22238</v>
      </c>
      <c r="E487" s="5">
        <f t="shared" ca="1" si="18"/>
        <v>60</v>
      </c>
      <c r="F487" t="s">
        <v>1768</v>
      </c>
      <c r="G487" t="s">
        <v>1781</v>
      </c>
      <c r="H487">
        <v>2</v>
      </c>
      <c r="I487">
        <v>8</v>
      </c>
      <c r="J487" t="s">
        <v>1771</v>
      </c>
      <c r="K487" s="3">
        <v>0</v>
      </c>
      <c r="L487">
        <f t="shared" si="17"/>
        <v>4</v>
      </c>
      <c r="M487" t="str">
        <f>INDEX(Sheet2!$B$2:$B$20,MATCH(Data!B487,Sheet2!$D$2:$D$20,0))</f>
        <v>Syria</v>
      </c>
    </row>
    <row r="488" spans="1:13" x14ac:dyDescent="0.2">
      <c r="A488">
        <v>5730</v>
      </c>
      <c r="B488" t="s">
        <v>1731</v>
      </c>
      <c r="C488" t="s">
        <v>1382</v>
      </c>
      <c r="D488" s="2">
        <v>15879</v>
      </c>
      <c r="E488" s="5">
        <f t="shared" ca="1" si="18"/>
        <v>77</v>
      </c>
      <c r="F488" t="s">
        <v>1768</v>
      </c>
      <c r="G488" t="s">
        <v>1769</v>
      </c>
      <c r="H488">
        <v>6</v>
      </c>
      <c r="I488">
        <v>3</v>
      </c>
      <c r="J488" t="s">
        <v>1771</v>
      </c>
      <c r="K488" s="3">
        <v>216</v>
      </c>
      <c r="L488">
        <f t="shared" si="17"/>
        <v>0</v>
      </c>
      <c r="M488" t="str">
        <f>INDEX(Sheet2!$B$2:$B$20,MATCH(Data!B488,Sheet2!$D$2:$D$20,0))</f>
        <v>Syria</v>
      </c>
    </row>
    <row r="489" spans="1:13" x14ac:dyDescent="0.2">
      <c r="A489">
        <v>5781</v>
      </c>
      <c r="B489" t="s">
        <v>1717</v>
      </c>
      <c r="C489" t="s">
        <v>426</v>
      </c>
      <c r="D489" s="2">
        <v>28918</v>
      </c>
      <c r="E489" s="5">
        <f t="shared" ca="1" si="18"/>
        <v>41</v>
      </c>
      <c r="F489" t="s">
        <v>1767</v>
      </c>
      <c r="G489" t="s">
        <v>1769</v>
      </c>
      <c r="H489">
        <v>5</v>
      </c>
      <c r="I489">
        <v>2</v>
      </c>
      <c r="J489" t="s">
        <v>1774</v>
      </c>
      <c r="K489" s="3">
        <v>169</v>
      </c>
      <c r="L489">
        <f t="shared" si="17"/>
        <v>0</v>
      </c>
      <c r="M489" t="str">
        <f>INDEX(Sheet2!$B$2:$B$20,MATCH(Data!B489,Sheet2!$D$2:$D$20,0))</f>
        <v>Yemen</v>
      </c>
    </row>
    <row r="490" spans="1:13" x14ac:dyDescent="0.2">
      <c r="A490">
        <v>4719</v>
      </c>
      <c r="B490" t="s">
        <v>1727</v>
      </c>
      <c r="C490" t="s">
        <v>47</v>
      </c>
      <c r="D490" s="2">
        <v>18189</v>
      </c>
      <c r="E490" s="5">
        <f t="shared" ca="1" si="18"/>
        <v>71</v>
      </c>
      <c r="F490" t="s">
        <v>1767</v>
      </c>
      <c r="G490" t="s">
        <v>1769</v>
      </c>
      <c r="H490">
        <v>3</v>
      </c>
      <c r="I490">
        <v>6</v>
      </c>
      <c r="J490" t="s">
        <v>1771</v>
      </c>
      <c r="K490" s="3">
        <v>0</v>
      </c>
      <c r="L490">
        <f t="shared" si="17"/>
        <v>2</v>
      </c>
      <c r="M490" t="str">
        <f>INDEX(Sheet2!$B$2:$B$20,MATCH(Data!B490,Sheet2!$D$2:$D$20,0))</f>
        <v>Libya</v>
      </c>
    </row>
    <row r="491" spans="1:13" x14ac:dyDescent="0.2">
      <c r="A491">
        <v>4944</v>
      </c>
      <c r="B491" t="s">
        <v>1730</v>
      </c>
      <c r="C491" t="s">
        <v>1567</v>
      </c>
      <c r="D491" s="2">
        <v>31333</v>
      </c>
      <c r="E491" s="5">
        <f t="shared" ca="1" si="18"/>
        <v>35</v>
      </c>
      <c r="F491" t="s">
        <v>1767</v>
      </c>
      <c r="G491" t="s">
        <v>1780</v>
      </c>
      <c r="H491">
        <v>5</v>
      </c>
      <c r="I491">
        <v>1</v>
      </c>
      <c r="J491" t="s">
        <v>1772</v>
      </c>
      <c r="K491" s="3">
        <v>179</v>
      </c>
      <c r="L491">
        <f t="shared" si="17"/>
        <v>0</v>
      </c>
      <c r="M491" t="str">
        <f>INDEX(Sheet2!$B$2:$B$20,MATCH(Data!B491,Sheet2!$D$2:$D$20,0))</f>
        <v>Yemen</v>
      </c>
    </row>
    <row r="492" spans="1:13" x14ac:dyDescent="0.2">
      <c r="A492">
        <v>5124</v>
      </c>
      <c r="B492" t="s">
        <v>1721</v>
      </c>
      <c r="C492" t="s">
        <v>109</v>
      </c>
      <c r="D492" s="2">
        <v>24840</v>
      </c>
      <c r="E492" s="5">
        <f t="shared" ca="1" si="18"/>
        <v>52</v>
      </c>
      <c r="F492" t="s">
        <v>1768</v>
      </c>
      <c r="G492" t="s">
        <v>1781</v>
      </c>
      <c r="H492">
        <v>4</v>
      </c>
      <c r="I492">
        <v>3</v>
      </c>
      <c r="J492" t="s">
        <v>1773</v>
      </c>
      <c r="K492" s="3">
        <v>103</v>
      </c>
      <c r="L492">
        <f t="shared" si="17"/>
        <v>0</v>
      </c>
      <c r="M492" t="str">
        <f>INDEX(Sheet2!$B$2:$B$20,MATCH(Data!B492,Sheet2!$D$2:$D$20,0))</f>
        <v>Libya</v>
      </c>
    </row>
    <row r="493" spans="1:13" x14ac:dyDescent="0.2">
      <c r="A493">
        <v>6024</v>
      </c>
      <c r="B493" t="s">
        <v>1716</v>
      </c>
      <c r="C493" t="s">
        <v>29</v>
      </c>
      <c r="D493" s="2">
        <v>34032</v>
      </c>
      <c r="E493" s="5">
        <f t="shared" ca="1" si="18"/>
        <v>27</v>
      </c>
      <c r="F493" t="s">
        <v>1768</v>
      </c>
      <c r="G493" t="s">
        <v>1769</v>
      </c>
      <c r="H493">
        <v>6</v>
      </c>
      <c r="I493">
        <v>4</v>
      </c>
      <c r="J493" t="s">
        <v>1771</v>
      </c>
      <c r="K493" s="3">
        <v>114</v>
      </c>
      <c r="L493">
        <f t="shared" si="17"/>
        <v>0</v>
      </c>
      <c r="M493" t="str">
        <f>INDEX(Sheet2!$B$2:$B$20,MATCH(Data!B493,Sheet2!$D$2:$D$20,0))</f>
        <v>Syria</v>
      </c>
    </row>
    <row r="494" spans="1:13" x14ac:dyDescent="0.2">
      <c r="A494">
        <v>6314</v>
      </c>
      <c r="B494" t="s">
        <v>1721</v>
      </c>
      <c r="C494" t="s">
        <v>738</v>
      </c>
      <c r="D494" s="2">
        <v>26722</v>
      </c>
      <c r="E494" s="5">
        <f t="shared" ca="1" si="18"/>
        <v>47</v>
      </c>
      <c r="F494" t="s">
        <v>1767</v>
      </c>
      <c r="G494" t="s">
        <v>1770</v>
      </c>
      <c r="H494">
        <v>5</v>
      </c>
      <c r="I494">
        <v>2</v>
      </c>
      <c r="J494" t="s">
        <v>1773</v>
      </c>
      <c r="K494" s="3">
        <v>0</v>
      </c>
      <c r="L494">
        <f t="shared" si="17"/>
        <v>2</v>
      </c>
      <c r="M494" t="str">
        <f>INDEX(Sheet2!$B$2:$B$20,MATCH(Data!B494,Sheet2!$D$2:$D$20,0))</f>
        <v>Libya</v>
      </c>
    </row>
    <row r="495" spans="1:13" x14ac:dyDescent="0.2">
      <c r="A495">
        <v>6005</v>
      </c>
      <c r="B495" t="s">
        <v>1731</v>
      </c>
      <c r="C495" t="s">
        <v>983</v>
      </c>
      <c r="D495" s="2">
        <v>19138</v>
      </c>
      <c r="E495" s="5">
        <f t="shared" ca="1" si="18"/>
        <v>68</v>
      </c>
      <c r="F495" t="s">
        <v>1767</v>
      </c>
      <c r="G495" t="s">
        <v>1770</v>
      </c>
      <c r="H495">
        <v>5</v>
      </c>
      <c r="I495">
        <v>3</v>
      </c>
      <c r="J495" t="s">
        <v>1774</v>
      </c>
      <c r="K495" s="3">
        <v>0</v>
      </c>
      <c r="L495">
        <f t="shared" si="17"/>
        <v>2</v>
      </c>
      <c r="M495" t="str">
        <f>INDEX(Sheet2!$B$2:$B$20,MATCH(Data!B495,Sheet2!$D$2:$D$20,0))</f>
        <v>Syria</v>
      </c>
    </row>
    <row r="496" spans="1:13" x14ac:dyDescent="0.2">
      <c r="A496">
        <v>5200</v>
      </c>
      <c r="B496" t="s">
        <v>1718</v>
      </c>
      <c r="C496" t="s">
        <v>1200</v>
      </c>
      <c r="D496" s="2">
        <v>19137</v>
      </c>
      <c r="E496" s="5">
        <f t="shared" ca="1" si="18"/>
        <v>68</v>
      </c>
      <c r="F496" t="s">
        <v>1767</v>
      </c>
      <c r="G496" t="s">
        <v>1770</v>
      </c>
      <c r="H496">
        <v>2</v>
      </c>
      <c r="I496">
        <v>2</v>
      </c>
      <c r="J496" t="s">
        <v>1773</v>
      </c>
      <c r="K496" s="3">
        <v>180</v>
      </c>
      <c r="L496">
        <f t="shared" si="17"/>
        <v>0</v>
      </c>
      <c r="M496" t="str">
        <f>INDEX(Sheet2!$B$2:$B$20,MATCH(Data!B496,Sheet2!$D$2:$D$20,0))</f>
        <v>Yemen</v>
      </c>
    </row>
    <row r="497" spans="1:13" x14ac:dyDescent="0.2">
      <c r="A497">
        <v>5142</v>
      </c>
      <c r="B497" t="s">
        <v>1715</v>
      </c>
      <c r="C497" t="s">
        <v>360</v>
      </c>
      <c r="D497" s="2">
        <v>33660</v>
      </c>
      <c r="E497" s="5">
        <f t="shared" ca="1" si="18"/>
        <v>28</v>
      </c>
      <c r="F497" t="s">
        <v>1768</v>
      </c>
      <c r="G497" t="s">
        <v>1770</v>
      </c>
      <c r="H497">
        <v>2</v>
      </c>
      <c r="I497">
        <v>2</v>
      </c>
      <c r="J497" t="s">
        <v>1771</v>
      </c>
      <c r="K497" s="3">
        <v>225</v>
      </c>
      <c r="L497">
        <f t="shared" si="17"/>
        <v>0</v>
      </c>
      <c r="M497" t="str">
        <f>INDEX(Sheet2!$B$2:$B$20,MATCH(Data!B497,Sheet2!$D$2:$D$20,0))</f>
        <v>Iraq</v>
      </c>
    </row>
    <row r="498" spans="1:13" x14ac:dyDescent="0.2">
      <c r="A498">
        <v>5467</v>
      </c>
      <c r="B498" t="s">
        <v>1717</v>
      </c>
      <c r="C498" t="s">
        <v>1299</v>
      </c>
      <c r="D498" s="2">
        <v>33165</v>
      </c>
      <c r="E498" s="5">
        <f t="shared" ca="1" si="18"/>
        <v>30</v>
      </c>
      <c r="F498" t="s">
        <v>1768</v>
      </c>
      <c r="G498" t="s">
        <v>1780</v>
      </c>
      <c r="H498">
        <v>3</v>
      </c>
      <c r="I498">
        <v>3</v>
      </c>
      <c r="J498" t="s">
        <v>1771</v>
      </c>
      <c r="K498" s="3">
        <v>0</v>
      </c>
      <c r="L498">
        <f t="shared" si="17"/>
        <v>4</v>
      </c>
      <c r="M498" t="str">
        <f>INDEX(Sheet2!$B$2:$B$20,MATCH(Data!B498,Sheet2!$D$2:$D$20,0))</f>
        <v>Yemen</v>
      </c>
    </row>
    <row r="499" spans="1:13" x14ac:dyDescent="0.2">
      <c r="A499">
        <v>6360</v>
      </c>
      <c r="B499" t="s">
        <v>1721</v>
      </c>
      <c r="C499" t="s">
        <v>1600</v>
      </c>
      <c r="D499" s="2">
        <v>20135</v>
      </c>
      <c r="E499" s="5">
        <f t="shared" ca="1" si="18"/>
        <v>65</v>
      </c>
      <c r="F499" t="s">
        <v>1768</v>
      </c>
      <c r="G499" t="s">
        <v>1778</v>
      </c>
      <c r="H499">
        <v>5</v>
      </c>
      <c r="I499">
        <v>3</v>
      </c>
      <c r="J499" t="s">
        <v>1774</v>
      </c>
      <c r="K499" s="3">
        <v>0</v>
      </c>
      <c r="L499">
        <f t="shared" si="17"/>
        <v>5</v>
      </c>
      <c r="M499" t="str">
        <f>INDEX(Sheet2!$B$2:$B$20,MATCH(Data!B499,Sheet2!$D$2:$D$20,0))</f>
        <v>Libya</v>
      </c>
    </row>
    <row r="500" spans="1:13" x14ac:dyDescent="0.2">
      <c r="A500">
        <v>6260</v>
      </c>
      <c r="B500" t="s">
        <v>1717</v>
      </c>
      <c r="C500" t="s">
        <v>1485</v>
      </c>
      <c r="D500" s="2">
        <v>22694</v>
      </c>
      <c r="E500" s="5">
        <f t="shared" ca="1" si="18"/>
        <v>58</v>
      </c>
      <c r="F500" t="s">
        <v>1768</v>
      </c>
      <c r="G500" t="s">
        <v>1769</v>
      </c>
      <c r="H500">
        <v>5</v>
      </c>
      <c r="I500">
        <v>3</v>
      </c>
      <c r="J500" t="s">
        <v>1774</v>
      </c>
      <c r="K500" s="3">
        <v>211</v>
      </c>
      <c r="L500">
        <f t="shared" si="17"/>
        <v>3</v>
      </c>
      <c r="M500" t="str">
        <f>INDEX(Sheet2!$B$2:$B$20,MATCH(Data!B500,Sheet2!$D$2:$D$20,0))</f>
        <v>Yemen</v>
      </c>
    </row>
    <row r="501" spans="1:13" x14ac:dyDescent="0.2">
      <c r="A501">
        <v>6131</v>
      </c>
      <c r="B501" t="s">
        <v>1724</v>
      </c>
      <c r="C501" t="s">
        <v>1375</v>
      </c>
      <c r="D501" s="2">
        <v>19792</v>
      </c>
      <c r="E501" s="5">
        <f t="shared" ca="1" si="18"/>
        <v>66</v>
      </c>
      <c r="F501" t="s">
        <v>1767</v>
      </c>
      <c r="G501" t="s">
        <v>1770</v>
      </c>
      <c r="H501">
        <v>8</v>
      </c>
      <c r="I501">
        <v>1</v>
      </c>
      <c r="J501" t="s">
        <v>1774</v>
      </c>
      <c r="K501" s="3">
        <v>62</v>
      </c>
      <c r="L501">
        <f t="shared" si="17"/>
        <v>0</v>
      </c>
      <c r="M501" t="str">
        <f>INDEX(Sheet2!$B$2:$B$20,MATCH(Data!B501,Sheet2!$D$2:$D$20,0))</f>
        <v>Libya</v>
      </c>
    </row>
    <row r="502" spans="1:13" x14ac:dyDescent="0.2">
      <c r="A502">
        <v>6102</v>
      </c>
      <c r="B502" t="s">
        <v>1718</v>
      </c>
      <c r="C502" t="s">
        <v>777</v>
      </c>
      <c r="D502" s="2">
        <v>27705</v>
      </c>
      <c r="E502" s="5">
        <f t="shared" ca="1" si="18"/>
        <v>45</v>
      </c>
      <c r="F502" t="s">
        <v>1767</v>
      </c>
      <c r="G502" t="s">
        <v>1769</v>
      </c>
      <c r="H502">
        <v>3</v>
      </c>
      <c r="I502">
        <v>2</v>
      </c>
      <c r="J502" t="s">
        <v>1771</v>
      </c>
      <c r="K502" s="3">
        <v>0</v>
      </c>
      <c r="L502">
        <f t="shared" si="17"/>
        <v>2</v>
      </c>
      <c r="M502" t="str">
        <f>INDEX(Sheet2!$B$2:$B$20,MATCH(Data!B502,Sheet2!$D$2:$D$20,0))</f>
        <v>Yemen</v>
      </c>
    </row>
    <row r="503" spans="1:13" x14ac:dyDescent="0.2">
      <c r="A503">
        <v>5125</v>
      </c>
      <c r="B503" t="s">
        <v>1723</v>
      </c>
      <c r="C503" t="s">
        <v>177</v>
      </c>
      <c r="D503" s="2">
        <v>31605</v>
      </c>
      <c r="E503" s="5">
        <f t="shared" ca="1" si="18"/>
        <v>34</v>
      </c>
      <c r="F503" t="s">
        <v>1767</v>
      </c>
      <c r="G503" t="s">
        <v>1769</v>
      </c>
      <c r="H503">
        <v>6</v>
      </c>
      <c r="I503">
        <v>4</v>
      </c>
      <c r="J503" t="s">
        <v>1773</v>
      </c>
      <c r="K503" s="3">
        <v>0</v>
      </c>
      <c r="L503">
        <f t="shared" si="17"/>
        <v>2</v>
      </c>
      <c r="M503" t="str">
        <f>INDEX(Sheet2!$B$2:$B$20,MATCH(Data!B503,Sheet2!$D$2:$D$20,0))</f>
        <v>Iraq</v>
      </c>
    </row>
    <row r="504" spans="1:13" x14ac:dyDescent="0.2">
      <c r="A504">
        <v>5054</v>
      </c>
      <c r="B504" t="s">
        <v>1713</v>
      </c>
      <c r="C504" t="s">
        <v>1703</v>
      </c>
      <c r="D504" s="2">
        <v>32163</v>
      </c>
      <c r="E504" s="5">
        <f t="shared" ca="1" si="18"/>
        <v>32</v>
      </c>
      <c r="F504" t="s">
        <v>1767</v>
      </c>
      <c r="G504" t="s">
        <v>1769</v>
      </c>
      <c r="H504">
        <v>4</v>
      </c>
      <c r="I504">
        <v>1</v>
      </c>
      <c r="J504" t="s">
        <v>1771</v>
      </c>
      <c r="K504" s="3">
        <v>206</v>
      </c>
      <c r="L504">
        <f t="shared" si="17"/>
        <v>0</v>
      </c>
      <c r="M504" t="str">
        <f>INDEX(Sheet2!$B$2:$B$20,MATCH(Data!B504,Sheet2!$D$2:$D$20,0))</f>
        <v>Iraq</v>
      </c>
    </row>
    <row r="505" spans="1:13" x14ac:dyDescent="0.2">
      <c r="A505">
        <v>5997</v>
      </c>
      <c r="B505" t="s">
        <v>1721</v>
      </c>
      <c r="C505" t="s">
        <v>844</v>
      </c>
      <c r="D505" s="2">
        <v>15358</v>
      </c>
      <c r="E505" s="5">
        <f t="shared" ca="1" si="18"/>
        <v>78</v>
      </c>
      <c r="F505" t="s">
        <v>1768</v>
      </c>
      <c r="G505" t="s">
        <v>1769</v>
      </c>
      <c r="H505">
        <v>4</v>
      </c>
      <c r="I505">
        <v>2</v>
      </c>
      <c r="J505" t="s">
        <v>1771</v>
      </c>
      <c r="K505" s="3">
        <v>187</v>
      </c>
      <c r="L505">
        <f t="shared" si="17"/>
        <v>0</v>
      </c>
      <c r="M505" t="str">
        <f>INDEX(Sheet2!$B$2:$B$20,MATCH(Data!B505,Sheet2!$D$2:$D$20,0))</f>
        <v>Libya</v>
      </c>
    </row>
    <row r="506" spans="1:13" x14ac:dyDescent="0.2">
      <c r="A506">
        <v>5477</v>
      </c>
      <c r="B506" t="s">
        <v>1724</v>
      </c>
      <c r="C506" t="s">
        <v>1430</v>
      </c>
      <c r="D506" s="2">
        <v>18810</v>
      </c>
      <c r="E506" s="5">
        <f t="shared" ca="1" si="18"/>
        <v>69</v>
      </c>
      <c r="F506" t="s">
        <v>1767</v>
      </c>
      <c r="G506" t="s">
        <v>1781</v>
      </c>
      <c r="H506">
        <v>3</v>
      </c>
      <c r="I506">
        <v>6</v>
      </c>
      <c r="J506" t="s">
        <v>1771</v>
      </c>
      <c r="K506" s="3">
        <v>89</v>
      </c>
      <c r="L506">
        <f t="shared" si="17"/>
        <v>0</v>
      </c>
      <c r="M506" t="str">
        <f>INDEX(Sheet2!$B$2:$B$20,MATCH(Data!B506,Sheet2!$D$2:$D$20,0))</f>
        <v>Libya</v>
      </c>
    </row>
    <row r="507" spans="1:13" x14ac:dyDescent="0.2">
      <c r="A507">
        <v>4851</v>
      </c>
      <c r="B507" t="s">
        <v>1715</v>
      </c>
      <c r="C507" t="s">
        <v>530</v>
      </c>
      <c r="D507" s="2">
        <v>17087</v>
      </c>
      <c r="E507" s="5">
        <f t="shared" ca="1" si="18"/>
        <v>74</v>
      </c>
      <c r="F507" t="s">
        <v>1767</v>
      </c>
      <c r="G507" t="s">
        <v>1770</v>
      </c>
      <c r="H507">
        <v>5</v>
      </c>
      <c r="I507">
        <v>3</v>
      </c>
      <c r="J507" t="s">
        <v>1771</v>
      </c>
      <c r="K507" s="3">
        <v>64</v>
      </c>
      <c r="L507">
        <f t="shared" si="17"/>
        <v>0</v>
      </c>
      <c r="M507" t="str">
        <f>INDEX(Sheet2!$B$2:$B$20,MATCH(Data!B507,Sheet2!$D$2:$D$20,0))</f>
        <v>Iraq</v>
      </c>
    </row>
    <row r="508" spans="1:13" x14ac:dyDescent="0.2">
      <c r="A508">
        <v>4881</v>
      </c>
      <c r="B508" t="s">
        <v>1718</v>
      </c>
      <c r="C508" t="s">
        <v>1476</v>
      </c>
      <c r="D508" s="2">
        <v>17106</v>
      </c>
      <c r="E508" s="5">
        <f t="shared" ca="1" si="18"/>
        <v>74</v>
      </c>
      <c r="F508" t="s">
        <v>1767</v>
      </c>
      <c r="G508" t="s">
        <v>1769</v>
      </c>
      <c r="H508">
        <v>2</v>
      </c>
      <c r="I508">
        <v>5</v>
      </c>
      <c r="J508" t="s">
        <v>1774</v>
      </c>
      <c r="K508" s="3">
        <v>104</v>
      </c>
      <c r="L508">
        <f t="shared" si="17"/>
        <v>0</v>
      </c>
      <c r="M508" t="str">
        <f>INDEX(Sheet2!$B$2:$B$20,MATCH(Data!B508,Sheet2!$D$2:$D$20,0))</f>
        <v>Yemen</v>
      </c>
    </row>
    <row r="509" spans="1:13" x14ac:dyDescent="0.2">
      <c r="A509">
        <v>5806</v>
      </c>
      <c r="B509" t="s">
        <v>1719</v>
      </c>
      <c r="C509" t="s">
        <v>712</v>
      </c>
      <c r="D509" s="2">
        <v>22611</v>
      </c>
      <c r="E509" s="5">
        <f t="shared" ca="1" si="18"/>
        <v>59</v>
      </c>
      <c r="F509" t="s">
        <v>1767</v>
      </c>
      <c r="G509" t="s">
        <v>1781</v>
      </c>
      <c r="H509">
        <v>5</v>
      </c>
      <c r="I509">
        <v>5</v>
      </c>
      <c r="J509" t="s">
        <v>1774</v>
      </c>
      <c r="K509" s="3">
        <v>206</v>
      </c>
      <c r="L509">
        <f t="shared" si="17"/>
        <v>0</v>
      </c>
      <c r="M509" t="str">
        <f>INDEX(Sheet2!$B$2:$B$20,MATCH(Data!B509,Sheet2!$D$2:$D$20,0))</f>
        <v>Iraq</v>
      </c>
    </row>
    <row r="510" spans="1:13" x14ac:dyDescent="0.2">
      <c r="A510">
        <v>5861</v>
      </c>
      <c r="B510" t="s">
        <v>1726</v>
      </c>
      <c r="C510" t="s">
        <v>167</v>
      </c>
      <c r="D510" s="2">
        <v>27130</v>
      </c>
      <c r="E510" s="5">
        <f t="shared" ca="1" si="18"/>
        <v>46</v>
      </c>
      <c r="F510" t="s">
        <v>1768</v>
      </c>
      <c r="G510" t="s">
        <v>1778</v>
      </c>
      <c r="H510">
        <v>3</v>
      </c>
      <c r="I510">
        <v>1</v>
      </c>
      <c r="J510" t="s">
        <v>1774</v>
      </c>
      <c r="K510" s="3">
        <v>113</v>
      </c>
      <c r="L510">
        <f t="shared" si="17"/>
        <v>3</v>
      </c>
      <c r="M510" t="str">
        <f>INDEX(Sheet2!$B$2:$B$20,MATCH(Data!B510,Sheet2!$D$2:$D$20,0))</f>
        <v>Libya</v>
      </c>
    </row>
    <row r="511" spans="1:13" x14ac:dyDescent="0.2">
      <c r="A511">
        <v>4677</v>
      </c>
      <c r="B511" t="s">
        <v>1717</v>
      </c>
      <c r="C511" t="s">
        <v>609</v>
      </c>
      <c r="D511" s="2">
        <v>31132</v>
      </c>
      <c r="E511" s="5">
        <f t="shared" ca="1" si="18"/>
        <v>35</v>
      </c>
      <c r="F511" t="s">
        <v>1767</v>
      </c>
      <c r="G511" t="s">
        <v>1778</v>
      </c>
      <c r="H511">
        <v>2</v>
      </c>
      <c r="I511">
        <v>4</v>
      </c>
      <c r="J511" t="s">
        <v>1771</v>
      </c>
      <c r="K511" s="3">
        <v>0</v>
      </c>
      <c r="L511">
        <f t="shared" si="17"/>
        <v>2</v>
      </c>
      <c r="M511" t="str">
        <f>INDEX(Sheet2!$B$2:$B$20,MATCH(Data!B511,Sheet2!$D$2:$D$20,0))</f>
        <v>Yemen</v>
      </c>
    </row>
    <row r="512" spans="1:13" x14ac:dyDescent="0.2">
      <c r="A512">
        <v>5617</v>
      </c>
      <c r="B512" t="s">
        <v>1721</v>
      </c>
      <c r="C512" t="s">
        <v>1551</v>
      </c>
      <c r="D512" s="2">
        <v>26040</v>
      </c>
      <c r="E512" s="5">
        <f t="shared" ca="1" si="18"/>
        <v>49</v>
      </c>
      <c r="F512" t="s">
        <v>1767</v>
      </c>
      <c r="G512" t="s">
        <v>1778</v>
      </c>
      <c r="H512">
        <v>7</v>
      </c>
      <c r="I512">
        <v>2</v>
      </c>
      <c r="J512" t="s">
        <v>1773</v>
      </c>
      <c r="K512" s="3">
        <v>222</v>
      </c>
      <c r="L512">
        <f t="shared" si="17"/>
        <v>0</v>
      </c>
      <c r="M512" t="str">
        <f>INDEX(Sheet2!$B$2:$B$20,MATCH(Data!B512,Sheet2!$D$2:$D$20,0))</f>
        <v>Libya</v>
      </c>
    </row>
    <row r="513" spans="1:13" x14ac:dyDescent="0.2">
      <c r="A513">
        <v>5518</v>
      </c>
      <c r="B513" t="s">
        <v>1732</v>
      </c>
      <c r="C513" t="s">
        <v>179</v>
      </c>
      <c r="D513" s="2">
        <v>28353</v>
      </c>
      <c r="E513" s="5">
        <f t="shared" ca="1" si="18"/>
        <v>43</v>
      </c>
      <c r="F513" t="s">
        <v>1767</v>
      </c>
      <c r="G513" t="s">
        <v>1770</v>
      </c>
      <c r="H513">
        <v>3</v>
      </c>
      <c r="I513">
        <v>3</v>
      </c>
      <c r="J513" t="s">
        <v>1773</v>
      </c>
      <c r="K513" s="3">
        <v>117</v>
      </c>
      <c r="L513">
        <f t="shared" si="17"/>
        <v>0</v>
      </c>
      <c r="M513" t="str">
        <f>INDEX(Sheet2!$B$2:$B$20,MATCH(Data!B513,Sheet2!$D$2:$D$20,0))</f>
        <v>Yemen</v>
      </c>
    </row>
    <row r="514" spans="1:13" x14ac:dyDescent="0.2">
      <c r="A514">
        <v>4760</v>
      </c>
      <c r="B514" t="s">
        <v>1717</v>
      </c>
      <c r="C514" t="s">
        <v>1283</v>
      </c>
      <c r="D514" s="2">
        <v>26341</v>
      </c>
      <c r="E514" s="5">
        <f t="shared" ca="1" si="18"/>
        <v>48</v>
      </c>
      <c r="F514" t="s">
        <v>1767</v>
      </c>
      <c r="G514" t="s">
        <v>1770</v>
      </c>
      <c r="H514">
        <v>5</v>
      </c>
      <c r="I514">
        <v>4</v>
      </c>
      <c r="J514" t="s">
        <v>1771</v>
      </c>
      <c r="K514" s="3">
        <v>0</v>
      </c>
      <c r="L514">
        <f t="shared" si="17"/>
        <v>2</v>
      </c>
      <c r="M514" t="str">
        <f>INDEX(Sheet2!$B$2:$B$20,MATCH(Data!B514,Sheet2!$D$2:$D$20,0))</f>
        <v>Yemen</v>
      </c>
    </row>
    <row r="515" spans="1:13" x14ac:dyDescent="0.2">
      <c r="A515">
        <v>6096</v>
      </c>
      <c r="B515" t="s">
        <v>1723</v>
      </c>
      <c r="C515" t="s">
        <v>664</v>
      </c>
      <c r="D515" s="2">
        <v>17148</v>
      </c>
      <c r="E515" s="5">
        <f t="shared" ca="1" si="18"/>
        <v>74</v>
      </c>
      <c r="F515" t="s">
        <v>1767</v>
      </c>
      <c r="G515" t="s">
        <v>1769</v>
      </c>
      <c r="H515">
        <v>3</v>
      </c>
      <c r="I515">
        <v>2</v>
      </c>
      <c r="J515" t="s">
        <v>1773</v>
      </c>
      <c r="K515" s="3">
        <v>77</v>
      </c>
      <c r="L515">
        <f t="shared" si="17"/>
        <v>0</v>
      </c>
      <c r="M515" t="str">
        <f>INDEX(Sheet2!$B$2:$B$20,MATCH(Data!B515,Sheet2!$D$2:$D$20,0))</f>
        <v>Iraq</v>
      </c>
    </row>
    <row r="516" spans="1:13" x14ac:dyDescent="0.2">
      <c r="A516">
        <v>6273</v>
      </c>
      <c r="B516" t="s">
        <v>1717</v>
      </c>
      <c r="C516" t="s">
        <v>290</v>
      </c>
      <c r="D516" s="2">
        <v>31148</v>
      </c>
      <c r="E516" s="5">
        <f t="shared" ca="1" si="18"/>
        <v>35</v>
      </c>
      <c r="F516" t="s">
        <v>1768</v>
      </c>
      <c r="G516" t="s">
        <v>1769</v>
      </c>
      <c r="H516">
        <v>3</v>
      </c>
      <c r="I516">
        <v>5</v>
      </c>
      <c r="J516" t="s">
        <v>1774</v>
      </c>
      <c r="K516" s="3">
        <v>171</v>
      </c>
      <c r="L516">
        <f t="shared" si="17"/>
        <v>3</v>
      </c>
      <c r="M516" t="str">
        <f>INDEX(Sheet2!$B$2:$B$20,MATCH(Data!B516,Sheet2!$D$2:$D$20,0))</f>
        <v>Yemen</v>
      </c>
    </row>
    <row r="517" spans="1:13" x14ac:dyDescent="0.2">
      <c r="A517">
        <v>6239</v>
      </c>
      <c r="B517" t="s">
        <v>1717</v>
      </c>
      <c r="C517" t="s">
        <v>1234</v>
      </c>
      <c r="D517" s="2">
        <v>25362</v>
      </c>
      <c r="E517" s="5">
        <f t="shared" ca="1" si="18"/>
        <v>51</v>
      </c>
      <c r="F517" t="s">
        <v>1767</v>
      </c>
      <c r="G517" t="s">
        <v>1769</v>
      </c>
      <c r="H517">
        <v>5</v>
      </c>
      <c r="I517">
        <v>1</v>
      </c>
      <c r="J517" t="s">
        <v>1771</v>
      </c>
      <c r="K517" s="3">
        <v>182</v>
      </c>
      <c r="L517">
        <f t="shared" si="17"/>
        <v>0</v>
      </c>
      <c r="M517" t="str">
        <f>INDEX(Sheet2!$B$2:$B$20,MATCH(Data!B517,Sheet2!$D$2:$D$20,0))</f>
        <v>Yemen</v>
      </c>
    </row>
    <row r="518" spans="1:13" x14ac:dyDescent="0.2">
      <c r="A518">
        <v>4946</v>
      </c>
      <c r="B518" t="s">
        <v>1731</v>
      </c>
      <c r="C518" t="s">
        <v>1654</v>
      </c>
      <c r="D518" s="2">
        <v>19660</v>
      </c>
      <c r="E518" s="5">
        <f t="shared" ca="1" si="18"/>
        <v>67</v>
      </c>
      <c r="F518" t="s">
        <v>1767</v>
      </c>
      <c r="G518" t="s">
        <v>1769</v>
      </c>
      <c r="H518">
        <v>2</v>
      </c>
      <c r="I518">
        <v>2</v>
      </c>
      <c r="J518" t="s">
        <v>1774</v>
      </c>
      <c r="K518" s="3">
        <v>0</v>
      </c>
      <c r="L518">
        <f t="shared" si="17"/>
        <v>2</v>
      </c>
      <c r="M518" t="str">
        <f>INDEX(Sheet2!$B$2:$B$20,MATCH(Data!B518,Sheet2!$D$2:$D$20,0))</f>
        <v>Syria</v>
      </c>
    </row>
    <row r="519" spans="1:13" x14ac:dyDescent="0.2">
      <c r="A519">
        <v>5229</v>
      </c>
      <c r="B519" t="s">
        <v>1730</v>
      </c>
      <c r="C519" t="s">
        <v>1612</v>
      </c>
      <c r="D519" s="2">
        <v>17596</v>
      </c>
      <c r="E519" s="5">
        <f t="shared" ca="1" si="18"/>
        <v>72</v>
      </c>
      <c r="F519" t="s">
        <v>1768</v>
      </c>
      <c r="G519" t="s">
        <v>1781</v>
      </c>
      <c r="H519">
        <v>3</v>
      </c>
      <c r="I519">
        <v>6</v>
      </c>
      <c r="J519" t="s">
        <v>1774</v>
      </c>
      <c r="K519" s="3">
        <v>0</v>
      </c>
      <c r="L519">
        <f t="shared" si="17"/>
        <v>5</v>
      </c>
      <c r="M519" t="str">
        <f>INDEX(Sheet2!$B$2:$B$20,MATCH(Data!B519,Sheet2!$D$2:$D$20,0))</f>
        <v>Yemen</v>
      </c>
    </row>
    <row r="520" spans="1:13" x14ac:dyDescent="0.2">
      <c r="A520">
        <v>4840</v>
      </c>
      <c r="B520" t="s">
        <v>1728</v>
      </c>
      <c r="C520" t="s">
        <v>257</v>
      </c>
      <c r="D520" s="2">
        <v>29857</v>
      </c>
      <c r="E520" s="5">
        <f t="shared" ca="1" si="18"/>
        <v>39</v>
      </c>
      <c r="F520" t="s">
        <v>1767</v>
      </c>
      <c r="G520" t="s">
        <v>1770</v>
      </c>
      <c r="H520">
        <v>4</v>
      </c>
      <c r="I520">
        <v>1</v>
      </c>
      <c r="J520" t="s">
        <v>1774</v>
      </c>
      <c r="K520" s="3">
        <v>110</v>
      </c>
      <c r="L520">
        <f t="shared" si="17"/>
        <v>0</v>
      </c>
      <c r="M520" t="str">
        <f>INDEX(Sheet2!$B$2:$B$20,MATCH(Data!B520,Sheet2!$D$2:$D$20,0))</f>
        <v>Yemen</v>
      </c>
    </row>
    <row r="521" spans="1:13" x14ac:dyDescent="0.2">
      <c r="A521">
        <v>5652</v>
      </c>
      <c r="B521" t="s">
        <v>1719</v>
      </c>
      <c r="C521" t="s">
        <v>103</v>
      </c>
      <c r="D521" s="2">
        <v>14848</v>
      </c>
      <c r="E521" s="5">
        <f t="shared" ca="1" si="18"/>
        <v>80</v>
      </c>
      <c r="F521" t="s">
        <v>1768</v>
      </c>
      <c r="G521" t="s">
        <v>1778</v>
      </c>
      <c r="H521">
        <v>4</v>
      </c>
      <c r="I521">
        <v>4</v>
      </c>
      <c r="J521" t="s">
        <v>1774</v>
      </c>
      <c r="K521" s="3">
        <v>107</v>
      </c>
      <c r="L521">
        <f t="shared" si="17"/>
        <v>3</v>
      </c>
      <c r="M521" t="str">
        <f>INDEX(Sheet2!$B$2:$B$20,MATCH(Data!B521,Sheet2!$D$2:$D$20,0))</f>
        <v>Iraq</v>
      </c>
    </row>
    <row r="522" spans="1:13" x14ac:dyDescent="0.2">
      <c r="A522">
        <v>6104</v>
      </c>
      <c r="B522" t="s">
        <v>1733</v>
      </c>
      <c r="C522" t="s">
        <v>791</v>
      </c>
      <c r="D522" s="2">
        <v>25807</v>
      </c>
      <c r="E522" s="5">
        <f t="shared" ca="1" si="18"/>
        <v>50</v>
      </c>
      <c r="F522" t="s">
        <v>1767</v>
      </c>
      <c r="G522" t="s">
        <v>1781</v>
      </c>
      <c r="H522">
        <v>2</v>
      </c>
      <c r="I522">
        <v>8</v>
      </c>
      <c r="J522" t="s">
        <v>1773</v>
      </c>
      <c r="K522" s="3">
        <v>91</v>
      </c>
      <c r="L522">
        <f t="shared" si="17"/>
        <v>0</v>
      </c>
      <c r="M522" t="str">
        <f>INDEX(Sheet2!$B$2:$B$20,MATCH(Data!B522,Sheet2!$D$2:$D$20,0))</f>
        <v>Syria</v>
      </c>
    </row>
    <row r="523" spans="1:13" x14ac:dyDescent="0.2">
      <c r="A523">
        <v>6043</v>
      </c>
      <c r="B523" t="s">
        <v>1723</v>
      </c>
      <c r="C523" t="s">
        <v>1529</v>
      </c>
      <c r="D523" s="2">
        <v>19531</v>
      </c>
      <c r="E523" s="5">
        <f t="shared" ca="1" si="18"/>
        <v>67</v>
      </c>
      <c r="F523" t="s">
        <v>1767</v>
      </c>
      <c r="G523" t="s">
        <v>1770</v>
      </c>
      <c r="H523">
        <v>4</v>
      </c>
      <c r="I523">
        <v>2</v>
      </c>
      <c r="J523" t="s">
        <v>1774</v>
      </c>
      <c r="K523" s="3">
        <v>204</v>
      </c>
      <c r="L523">
        <f t="shared" si="17"/>
        <v>0</v>
      </c>
      <c r="M523" t="str">
        <f>INDEX(Sheet2!$B$2:$B$20,MATCH(Data!B523,Sheet2!$D$2:$D$20,0))</f>
        <v>Iraq</v>
      </c>
    </row>
    <row r="524" spans="1:13" x14ac:dyDescent="0.2">
      <c r="A524">
        <v>4791</v>
      </c>
      <c r="B524" t="s">
        <v>1721</v>
      </c>
      <c r="C524" t="s">
        <v>559</v>
      </c>
      <c r="D524" s="2">
        <v>26868</v>
      </c>
      <c r="E524" s="5">
        <f t="shared" ca="1" si="18"/>
        <v>47</v>
      </c>
      <c r="F524" t="s">
        <v>1767</v>
      </c>
      <c r="G524" t="s">
        <v>1770</v>
      </c>
      <c r="H524">
        <v>4</v>
      </c>
      <c r="I524">
        <v>2</v>
      </c>
      <c r="J524" t="s">
        <v>1774</v>
      </c>
      <c r="K524" s="3">
        <v>0</v>
      </c>
      <c r="L524">
        <f t="shared" si="17"/>
        <v>2</v>
      </c>
      <c r="M524" t="str">
        <f>INDEX(Sheet2!$B$2:$B$20,MATCH(Data!B524,Sheet2!$D$2:$D$20,0))</f>
        <v>Libya</v>
      </c>
    </row>
    <row r="525" spans="1:13" x14ac:dyDescent="0.2">
      <c r="A525">
        <v>6335</v>
      </c>
      <c r="B525" t="s">
        <v>1724</v>
      </c>
      <c r="C525" t="s">
        <v>1180</v>
      </c>
      <c r="D525" s="2">
        <v>25763</v>
      </c>
      <c r="E525" s="5">
        <f t="shared" ca="1" si="18"/>
        <v>50</v>
      </c>
      <c r="F525" t="s">
        <v>1768</v>
      </c>
      <c r="G525" t="s">
        <v>1769</v>
      </c>
      <c r="H525">
        <v>3</v>
      </c>
      <c r="I525">
        <v>3</v>
      </c>
      <c r="J525" t="s">
        <v>1773</v>
      </c>
      <c r="K525" s="3">
        <v>112</v>
      </c>
      <c r="L525">
        <f t="shared" si="17"/>
        <v>0</v>
      </c>
      <c r="M525" t="str">
        <f>INDEX(Sheet2!$B$2:$B$20,MATCH(Data!B525,Sheet2!$D$2:$D$20,0))</f>
        <v>Libya</v>
      </c>
    </row>
    <row r="526" spans="1:13" x14ac:dyDescent="0.2">
      <c r="A526">
        <v>6146</v>
      </c>
      <c r="B526" t="s">
        <v>1717</v>
      </c>
      <c r="C526" t="s">
        <v>1593</v>
      </c>
      <c r="D526" s="2">
        <v>26684</v>
      </c>
      <c r="E526" s="5">
        <f t="shared" ca="1" si="18"/>
        <v>47</v>
      </c>
      <c r="F526" t="s">
        <v>1768</v>
      </c>
      <c r="G526" t="s">
        <v>1770</v>
      </c>
      <c r="H526">
        <v>2</v>
      </c>
      <c r="I526">
        <v>4</v>
      </c>
      <c r="J526" t="s">
        <v>1773</v>
      </c>
      <c r="K526" s="3">
        <v>0</v>
      </c>
      <c r="L526">
        <f t="shared" ref="L526:L589" si="19">IF(AND(J526="خيمة",K526=0,F526="الأم"),5,IF(AND(F526="الأم",K526=0),4,IF(AND(F526="الأم",J526="خيمة"),3,IF(K526=0,2,0))))</f>
        <v>4</v>
      </c>
      <c r="M526" t="str">
        <f>INDEX(Sheet2!$B$2:$B$20,MATCH(Data!B526,Sheet2!$D$2:$D$20,0))</f>
        <v>Yemen</v>
      </c>
    </row>
    <row r="527" spans="1:13" x14ac:dyDescent="0.2">
      <c r="A527">
        <v>6354</v>
      </c>
      <c r="B527" t="s">
        <v>1729</v>
      </c>
      <c r="C527" t="s">
        <v>1399</v>
      </c>
      <c r="D527" s="2">
        <v>16760</v>
      </c>
      <c r="E527" s="5">
        <f t="shared" ca="1" si="18"/>
        <v>75</v>
      </c>
      <c r="F527" t="s">
        <v>1767</v>
      </c>
      <c r="G527" t="s">
        <v>1770</v>
      </c>
      <c r="H527">
        <v>6</v>
      </c>
      <c r="I527">
        <v>2</v>
      </c>
      <c r="J527" t="s">
        <v>1771</v>
      </c>
      <c r="K527" s="3">
        <v>110</v>
      </c>
      <c r="L527">
        <f t="shared" si="19"/>
        <v>0</v>
      </c>
      <c r="M527" t="str">
        <f>INDEX(Sheet2!$B$2:$B$20,MATCH(Data!B527,Sheet2!$D$2:$D$20,0))</f>
        <v>Syria</v>
      </c>
    </row>
    <row r="528" spans="1:13" x14ac:dyDescent="0.2">
      <c r="A528">
        <v>5110</v>
      </c>
      <c r="B528" t="s">
        <v>1717</v>
      </c>
      <c r="C528" t="s">
        <v>330</v>
      </c>
      <c r="D528" s="2">
        <v>30622</v>
      </c>
      <c r="E528" s="5">
        <f t="shared" ca="1" si="18"/>
        <v>37</v>
      </c>
      <c r="F528" t="s">
        <v>1767</v>
      </c>
      <c r="G528" t="s">
        <v>1778</v>
      </c>
      <c r="H528">
        <v>3</v>
      </c>
      <c r="I528">
        <v>2</v>
      </c>
      <c r="J528" t="s">
        <v>1771</v>
      </c>
      <c r="K528" s="3">
        <v>203</v>
      </c>
      <c r="L528">
        <f t="shared" si="19"/>
        <v>0</v>
      </c>
      <c r="M528" t="str">
        <f>INDEX(Sheet2!$B$2:$B$20,MATCH(Data!B528,Sheet2!$D$2:$D$20,0))</f>
        <v>Yemen</v>
      </c>
    </row>
    <row r="529" spans="1:13" x14ac:dyDescent="0.2">
      <c r="A529">
        <v>4769</v>
      </c>
      <c r="B529" t="s">
        <v>1719</v>
      </c>
      <c r="C529" t="s">
        <v>1589</v>
      </c>
      <c r="D529" s="2">
        <v>19509</v>
      </c>
      <c r="E529" s="5">
        <f t="shared" ca="1" si="18"/>
        <v>67</v>
      </c>
      <c r="F529" t="s">
        <v>1767</v>
      </c>
      <c r="G529" t="s">
        <v>1780</v>
      </c>
      <c r="H529">
        <v>2</v>
      </c>
      <c r="I529">
        <v>3</v>
      </c>
      <c r="J529" t="s">
        <v>1772</v>
      </c>
      <c r="K529" s="3">
        <v>104</v>
      </c>
      <c r="L529">
        <f t="shared" si="19"/>
        <v>0</v>
      </c>
      <c r="M529" t="str">
        <f>INDEX(Sheet2!$B$2:$B$20,MATCH(Data!B529,Sheet2!$D$2:$D$20,0))</f>
        <v>Iraq</v>
      </c>
    </row>
    <row r="530" spans="1:13" x14ac:dyDescent="0.2">
      <c r="A530">
        <v>5457</v>
      </c>
      <c r="B530" t="s">
        <v>1721</v>
      </c>
      <c r="C530" t="s">
        <v>1159</v>
      </c>
      <c r="D530" s="2">
        <v>15985</v>
      </c>
      <c r="E530" s="5">
        <f t="shared" ref="E530:E593" ca="1" si="20">(YEAR(NOW())-YEAR(D530))</f>
        <v>77</v>
      </c>
      <c r="F530" t="s">
        <v>1767</v>
      </c>
      <c r="G530" t="s">
        <v>1780</v>
      </c>
      <c r="H530">
        <v>4</v>
      </c>
      <c r="I530">
        <v>5</v>
      </c>
      <c r="J530" t="s">
        <v>1771</v>
      </c>
      <c r="K530" s="3">
        <v>0</v>
      </c>
      <c r="L530">
        <f t="shared" si="19"/>
        <v>2</v>
      </c>
      <c r="M530" t="str">
        <f>INDEX(Sheet2!$B$2:$B$20,MATCH(Data!B530,Sheet2!$D$2:$D$20,0))</f>
        <v>Libya</v>
      </c>
    </row>
    <row r="531" spans="1:13" x14ac:dyDescent="0.2">
      <c r="A531">
        <v>5261</v>
      </c>
      <c r="B531" t="s">
        <v>1715</v>
      </c>
      <c r="C531" t="s">
        <v>269</v>
      </c>
      <c r="D531" s="2">
        <v>20816</v>
      </c>
      <c r="E531" s="5">
        <f t="shared" ca="1" si="20"/>
        <v>64</v>
      </c>
      <c r="F531" t="s">
        <v>1767</v>
      </c>
      <c r="G531" t="s">
        <v>1778</v>
      </c>
      <c r="H531">
        <v>2</v>
      </c>
      <c r="I531">
        <v>4</v>
      </c>
      <c r="J531" t="s">
        <v>1773</v>
      </c>
      <c r="K531" s="3">
        <v>116</v>
      </c>
      <c r="L531">
        <f t="shared" si="19"/>
        <v>0</v>
      </c>
      <c r="M531" t="str">
        <f>INDEX(Sheet2!$B$2:$B$20,MATCH(Data!B531,Sheet2!$D$2:$D$20,0))</f>
        <v>Iraq</v>
      </c>
    </row>
    <row r="532" spans="1:13" x14ac:dyDescent="0.2">
      <c r="A532">
        <v>4958</v>
      </c>
      <c r="B532" t="s">
        <v>1729</v>
      </c>
      <c r="C532" t="s">
        <v>306</v>
      </c>
      <c r="D532" s="2">
        <v>31341</v>
      </c>
      <c r="E532" s="5">
        <f t="shared" ca="1" si="20"/>
        <v>35</v>
      </c>
      <c r="F532" t="s">
        <v>1767</v>
      </c>
      <c r="G532" t="s">
        <v>1778</v>
      </c>
      <c r="H532">
        <v>9</v>
      </c>
      <c r="I532">
        <v>1</v>
      </c>
      <c r="J532" t="s">
        <v>1771</v>
      </c>
      <c r="K532" s="3">
        <v>191</v>
      </c>
      <c r="L532">
        <f t="shared" si="19"/>
        <v>0</v>
      </c>
      <c r="M532" t="str">
        <f>INDEX(Sheet2!$B$2:$B$20,MATCH(Data!B532,Sheet2!$D$2:$D$20,0))</f>
        <v>Syria</v>
      </c>
    </row>
    <row r="533" spans="1:13" x14ac:dyDescent="0.2">
      <c r="A533">
        <v>5770</v>
      </c>
      <c r="B533" t="s">
        <v>1726</v>
      </c>
      <c r="C533" t="s">
        <v>44</v>
      </c>
      <c r="D533" s="2">
        <v>26081</v>
      </c>
      <c r="E533" s="5">
        <f t="shared" ca="1" si="20"/>
        <v>49</v>
      </c>
      <c r="F533" t="s">
        <v>1767</v>
      </c>
      <c r="G533" t="s">
        <v>1778</v>
      </c>
      <c r="H533">
        <v>7</v>
      </c>
      <c r="I533">
        <v>2</v>
      </c>
      <c r="J533" t="s">
        <v>1771</v>
      </c>
      <c r="K533" s="3">
        <v>120</v>
      </c>
      <c r="L533">
        <f t="shared" si="19"/>
        <v>0</v>
      </c>
      <c r="M533" t="str">
        <f>INDEX(Sheet2!$B$2:$B$20,MATCH(Data!B533,Sheet2!$D$2:$D$20,0))</f>
        <v>Libya</v>
      </c>
    </row>
    <row r="534" spans="1:13" x14ac:dyDescent="0.2">
      <c r="A534">
        <v>6186</v>
      </c>
      <c r="B534" t="s">
        <v>1716</v>
      </c>
      <c r="C534" t="s">
        <v>345</v>
      </c>
      <c r="D534" s="2">
        <v>18261</v>
      </c>
      <c r="E534" s="5">
        <f t="shared" ca="1" si="20"/>
        <v>71</v>
      </c>
      <c r="F534" t="s">
        <v>1768</v>
      </c>
      <c r="G534" t="s">
        <v>1769</v>
      </c>
      <c r="H534">
        <v>3</v>
      </c>
      <c r="I534">
        <v>2</v>
      </c>
      <c r="J534" t="s">
        <v>1773</v>
      </c>
      <c r="K534" s="3">
        <v>152</v>
      </c>
      <c r="L534">
        <f t="shared" si="19"/>
        <v>0</v>
      </c>
      <c r="M534" t="str">
        <f>INDEX(Sheet2!$B$2:$B$20,MATCH(Data!B534,Sheet2!$D$2:$D$20,0))</f>
        <v>Syria</v>
      </c>
    </row>
    <row r="535" spans="1:13" x14ac:dyDescent="0.2">
      <c r="A535">
        <v>4805</v>
      </c>
      <c r="B535" t="s">
        <v>1724</v>
      </c>
      <c r="C535" t="s">
        <v>901</v>
      </c>
      <c r="D535" s="2">
        <v>20758</v>
      </c>
      <c r="E535" s="5">
        <f t="shared" ca="1" si="20"/>
        <v>64</v>
      </c>
      <c r="F535" t="s">
        <v>1768</v>
      </c>
      <c r="G535" t="s">
        <v>1769</v>
      </c>
      <c r="H535">
        <v>2</v>
      </c>
      <c r="I535">
        <v>7</v>
      </c>
      <c r="J535" t="s">
        <v>1771</v>
      </c>
      <c r="K535" s="3">
        <v>0</v>
      </c>
      <c r="L535">
        <f t="shared" si="19"/>
        <v>4</v>
      </c>
      <c r="M535" t="str">
        <f>INDEX(Sheet2!$B$2:$B$20,MATCH(Data!B535,Sheet2!$D$2:$D$20,0))</f>
        <v>Libya</v>
      </c>
    </row>
    <row r="536" spans="1:13" x14ac:dyDescent="0.2">
      <c r="A536">
        <v>6051</v>
      </c>
      <c r="B536" t="s">
        <v>1715</v>
      </c>
      <c r="C536" t="s">
        <v>1649</v>
      </c>
      <c r="D536" s="2">
        <v>19800</v>
      </c>
      <c r="E536" s="5">
        <f t="shared" ca="1" si="20"/>
        <v>66</v>
      </c>
      <c r="F536" t="s">
        <v>1767</v>
      </c>
      <c r="G536" t="s">
        <v>1769</v>
      </c>
      <c r="H536">
        <v>2</v>
      </c>
      <c r="I536">
        <v>6</v>
      </c>
      <c r="J536" t="s">
        <v>1773</v>
      </c>
      <c r="K536" s="3">
        <v>0</v>
      </c>
      <c r="L536">
        <f t="shared" si="19"/>
        <v>2</v>
      </c>
      <c r="M536" t="str">
        <f>INDEX(Sheet2!$B$2:$B$20,MATCH(Data!B536,Sheet2!$D$2:$D$20,0))</f>
        <v>Iraq</v>
      </c>
    </row>
    <row r="537" spans="1:13" x14ac:dyDescent="0.2">
      <c r="A537">
        <v>6058</v>
      </c>
      <c r="B537" t="s">
        <v>1724</v>
      </c>
      <c r="C537" t="s">
        <v>39</v>
      </c>
      <c r="D537" s="2">
        <v>25654</v>
      </c>
      <c r="E537" s="5">
        <f t="shared" ca="1" si="20"/>
        <v>50</v>
      </c>
      <c r="F537" t="s">
        <v>1767</v>
      </c>
      <c r="G537" t="s">
        <v>1769</v>
      </c>
      <c r="H537">
        <v>5</v>
      </c>
      <c r="I537">
        <v>3</v>
      </c>
      <c r="J537" t="s">
        <v>1773</v>
      </c>
      <c r="K537" s="3">
        <v>0</v>
      </c>
      <c r="L537">
        <f t="shared" si="19"/>
        <v>2</v>
      </c>
      <c r="M537" t="str">
        <f>INDEX(Sheet2!$B$2:$B$20,MATCH(Data!B537,Sheet2!$D$2:$D$20,0))</f>
        <v>Libya</v>
      </c>
    </row>
    <row r="538" spans="1:13" x14ac:dyDescent="0.2">
      <c r="A538">
        <v>5133</v>
      </c>
      <c r="B538" t="s">
        <v>1726</v>
      </c>
      <c r="C538" t="s">
        <v>176</v>
      </c>
      <c r="D538" s="2">
        <v>29207</v>
      </c>
      <c r="E538" s="5">
        <f t="shared" ca="1" si="20"/>
        <v>41</v>
      </c>
      <c r="F538" t="s">
        <v>1768</v>
      </c>
      <c r="G538" t="s">
        <v>1779</v>
      </c>
      <c r="H538">
        <v>5</v>
      </c>
      <c r="I538">
        <v>2</v>
      </c>
      <c r="J538" t="s">
        <v>1773</v>
      </c>
      <c r="K538" s="3">
        <v>184</v>
      </c>
      <c r="L538">
        <f t="shared" si="19"/>
        <v>0</v>
      </c>
      <c r="M538" t="str">
        <f>INDEX(Sheet2!$B$2:$B$20,MATCH(Data!B538,Sheet2!$D$2:$D$20,0))</f>
        <v>Libya</v>
      </c>
    </row>
    <row r="539" spans="1:13" x14ac:dyDescent="0.2">
      <c r="A539">
        <v>4929</v>
      </c>
      <c r="B539" t="s">
        <v>1727</v>
      </c>
      <c r="C539" t="s">
        <v>1162</v>
      </c>
      <c r="D539" s="2">
        <v>27684</v>
      </c>
      <c r="E539" s="5">
        <f t="shared" ca="1" si="20"/>
        <v>45</v>
      </c>
      <c r="F539" t="s">
        <v>1767</v>
      </c>
      <c r="G539" t="s">
        <v>1780</v>
      </c>
      <c r="H539">
        <v>2</v>
      </c>
      <c r="I539">
        <v>5</v>
      </c>
      <c r="J539" t="s">
        <v>1773</v>
      </c>
      <c r="K539" s="3">
        <v>0</v>
      </c>
      <c r="L539">
        <f t="shared" si="19"/>
        <v>2</v>
      </c>
      <c r="M539" t="str">
        <f>INDEX(Sheet2!$B$2:$B$20,MATCH(Data!B539,Sheet2!$D$2:$D$20,0))</f>
        <v>Libya</v>
      </c>
    </row>
    <row r="540" spans="1:13" x14ac:dyDescent="0.2">
      <c r="A540">
        <v>4780</v>
      </c>
      <c r="B540" t="s">
        <v>1717</v>
      </c>
      <c r="C540" t="s">
        <v>318</v>
      </c>
      <c r="D540" s="2">
        <v>26507</v>
      </c>
      <c r="E540" s="5">
        <f t="shared" ca="1" si="20"/>
        <v>48</v>
      </c>
      <c r="F540" t="s">
        <v>1768</v>
      </c>
      <c r="G540" t="s">
        <v>1769</v>
      </c>
      <c r="H540">
        <v>7</v>
      </c>
      <c r="I540">
        <v>3</v>
      </c>
      <c r="J540" t="s">
        <v>1771</v>
      </c>
      <c r="K540" s="3">
        <v>0</v>
      </c>
      <c r="L540">
        <f t="shared" si="19"/>
        <v>4</v>
      </c>
      <c r="M540" t="str">
        <f>INDEX(Sheet2!$B$2:$B$20,MATCH(Data!B540,Sheet2!$D$2:$D$20,0))</f>
        <v>Yemen</v>
      </c>
    </row>
    <row r="541" spans="1:13" x14ac:dyDescent="0.2">
      <c r="A541">
        <v>6267</v>
      </c>
      <c r="B541" t="s">
        <v>1732</v>
      </c>
      <c r="C541" t="s">
        <v>1655</v>
      </c>
      <c r="D541" s="2">
        <v>16470</v>
      </c>
      <c r="E541" s="5">
        <f t="shared" ca="1" si="20"/>
        <v>75</v>
      </c>
      <c r="F541" t="s">
        <v>1767</v>
      </c>
      <c r="G541" t="s">
        <v>1778</v>
      </c>
      <c r="H541">
        <v>3</v>
      </c>
      <c r="I541">
        <v>1</v>
      </c>
      <c r="J541" t="s">
        <v>1771</v>
      </c>
      <c r="K541" s="3">
        <v>0</v>
      </c>
      <c r="L541">
        <f t="shared" si="19"/>
        <v>2</v>
      </c>
      <c r="M541" t="str">
        <f>INDEX(Sheet2!$B$2:$B$20,MATCH(Data!B541,Sheet2!$D$2:$D$20,0))</f>
        <v>Yemen</v>
      </c>
    </row>
    <row r="542" spans="1:13" x14ac:dyDescent="0.2">
      <c r="A542">
        <v>6237</v>
      </c>
      <c r="B542" t="s">
        <v>1721</v>
      </c>
      <c r="C542" t="s">
        <v>1156</v>
      </c>
      <c r="D542" s="2">
        <v>24451</v>
      </c>
      <c r="E542" s="5">
        <f t="shared" ca="1" si="20"/>
        <v>54</v>
      </c>
      <c r="F542" t="s">
        <v>1767</v>
      </c>
      <c r="G542" t="s">
        <v>1769</v>
      </c>
      <c r="H542">
        <v>8</v>
      </c>
      <c r="I542">
        <v>2</v>
      </c>
      <c r="J542" t="s">
        <v>1773</v>
      </c>
      <c r="K542" s="3">
        <v>114</v>
      </c>
      <c r="L542">
        <f t="shared" si="19"/>
        <v>0</v>
      </c>
      <c r="M542" t="str">
        <f>INDEX(Sheet2!$B$2:$B$20,MATCH(Data!B542,Sheet2!$D$2:$D$20,0))</f>
        <v>Libya</v>
      </c>
    </row>
    <row r="543" spans="1:13" x14ac:dyDescent="0.2">
      <c r="A543">
        <v>4767</v>
      </c>
      <c r="B543" t="s">
        <v>1724</v>
      </c>
      <c r="C543" t="s">
        <v>1539</v>
      </c>
      <c r="D543" s="2">
        <v>31674</v>
      </c>
      <c r="E543" s="5">
        <f t="shared" ca="1" si="20"/>
        <v>34</v>
      </c>
      <c r="F543" t="s">
        <v>1768</v>
      </c>
      <c r="G543" t="s">
        <v>1778</v>
      </c>
      <c r="H543">
        <v>2</v>
      </c>
      <c r="I543">
        <v>6</v>
      </c>
      <c r="J543" t="s">
        <v>1772</v>
      </c>
      <c r="K543" s="3">
        <v>0</v>
      </c>
      <c r="L543">
        <f t="shared" si="19"/>
        <v>4</v>
      </c>
      <c r="M543" t="str">
        <f>INDEX(Sheet2!$B$2:$B$20,MATCH(Data!B543,Sheet2!$D$2:$D$20,0))</f>
        <v>Libya</v>
      </c>
    </row>
    <row r="544" spans="1:13" x14ac:dyDescent="0.2">
      <c r="A544">
        <v>4975</v>
      </c>
      <c r="B544" t="s">
        <v>1715</v>
      </c>
      <c r="C544" t="s">
        <v>899</v>
      </c>
      <c r="D544" s="2">
        <v>16553</v>
      </c>
      <c r="E544" s="5">
        <f t="shared" ca="1" si="20"/>
        <v>75</v>
      </c>
      <c r="F544" t="s">
        <v>1767</v>
      </c>
      <c r="G544" t="s">
        <v>1769</v>
      </c>
      <c r="H544">
        <v>3</v>
      </c>
      <c r="I544">
        <v>2</v>
      </c>
      <c r="J544" t="s">
        <v>1773</v>
      </c>
      <c r="K544" s="3">
        <v>101</v>
      </c>
      <c r="L544">
        <f t="shared" si="19"/>
        <v>0</v>
      </c>
      <c r="M544" t="str">
        <f>INDEX(Sheet2!$B$2:$B$20,MATCH(Data!B544,Sheet2!$D$2:$D$20,0))</f>
        <v>Iraq</v>
      </c>
    </row>
    <row r="545" spans="1:13" x14ac:dyDescent="0.2">
      <c r="A545">
        <v>5836</v>
      </c>
      <c r="B545" t="s">
        <v>1724</v>
      </c>
      <c r="C545" t="s">
        <v>1357</v>
      </c>
      <c r="D545" s="2">
        <v>17747</v>
      </c>
      <c r="E545" s="5">
        <f t="shared" ca="1" si="20"/>
        <v>72</v>
      </c>
      <c r="F545" t="s">
        <v>1768</v>
      </c>
      <c r="G545" t="s">
        <v>1769</v>
      </c>
      <c r="H545">
        <v>3</v>
      </c>
      <c r="I545">
        <v>1</v>
      </c>
      <c r="J545" t="s">
        <v>1773</v>
      </c>
      <c r="K545" s="3">
        <v>67</v>
      </c>
      <c r="L545">
        <f t="shared" si="19"/>
        <v>0</v>
      </c>
      <c r="M545" t="str">
        <f>INDEX(Sheet2!$B$2:$B$20,MATCH(Data!B545,Sheet2!$D$2:$D$20,0))</f>
        <v>Libya</v>
      </c>
    </row>
    <row r="546" spans="1:13" x14ac:dyDescent="0.2">
      <c r="A546">
        <v>6154</v>
      </c>
      <c r="B546" t="s">
        <v>1715</v>
      </c>
      <c r="C546" t="s">
        <v>148</v>
      </c>
      <c r="D546" s="2">
        <v>33388</v>
      </c>
      <c r="E546" s="5">
        <f t="shared" ca="1" si="20"/>
        <v>29</v>
      </c>
      <c r="F546" t="s">
        <v>1767</v>
      </c>
      <c r="G546" t="s">
        <v>1769</v>
      </c>
      <c r="H546">
        <v>2</v>
      </c>
      <c r="I546">
        <v>5</v>
      </c>
      <c r="J546" t="s">
        <v>1774</v>
      </c>
      <c r="K546" s="3">
        <v>98</v>
      </c>
      <c r="L546">
        <f t="shared" si="19"/>
        <v>0</v>
      </c>
      <c r="M546" t="str">
        <f>INDEX(Sheet2!$B$2:$B$20,MATCH(Data!B546,Sheet2!$D$2:$D$20,0))</f>
        <v>Iraq</v>
      </c>
    </row>
    <row r="547" spans="1:13" x14ac:dyDescent="0.2">
      <c r="A547">
        <v>5560</v>
      </c>
      <c r="B547" t="s">
        <v>1721</v>
      </c>
      <c r="C547" t="s">
        <v>800</v>
      </c>
      <c r="D547" s="2">
        <v>21899</v>
      </c>
      <c r="E547" s="5">
        <f t="shared" ca="1" si="20"/>
        <v>61</v>
      </c>
      <c r="F547" t="s">
        <v>1767</v>
      </c>
      <c r="G547" t="s">
        <v>1769</v>
      </c>
      <c r="H547">
        <v>2</v>
      </c>
      <c r="I547">
        <v>6</v>
      </c>
      <c r="J547" t="s">
        <v>1774</v>
      </c>
      <c r="K547" s="3">
        <v>96</v>
      </c>
      <c r="L547">
        <f t="shared" si="19"/>
        <v>0</v>
      </c>
      <c r="M547" t="str">
        <f>INDEX(Sheet2!$B$2:$B$20,MATCH(Data!B547,Sheet2!$D$2:$D$20,0))</f>
        <v>Libya</v>
      </c>
    </row>
    <row r="548" spans="1:13" x14ac:dyDescent="0.2">
      <c r="A548">
        <v>5355</v>
      </c>
      <c r="B548" t="s">
        <v>1733</v>
      </c>
      <c r="C548" t="s">
        <v>1363</v>
      </c>
      <c r="D548" s="2">
        <v>19964</v>
      </c>
      <c r="E548" s="5">
        <f t="shared" ca="1" si="20"/>
        <v>66</v>
      </c>
      <c r="F548" t="s">
        <v>1767</v>
      </c>
      <c r="G548" t="s">
        <v>1778</v>
      </c>
      <c r="H548">
        <v>4</v>
      </c>
      <c r="I548">
        <v>2</v>
      </c>
      <c r="J548" t="s">
        <v>1771</v>
      </c>
      <c r="K548" s="3">
        <v>86</v>
      </c>
      <c r="L548">
        <f t="shared" si="19"/>
        <v>0</v>
      </c>
      <c r="M548" t="str">
        <f>INDEX(Sheet2!$B$2:$B$20,MATCH(Data!B548,Sheet2!$D$2:$D$20,0))</f>
        <v>Syria</v>
      </c>
    </row>
    <row r="549" spans="1:13" x14ac:dyDescent="0.2">
      <c r="A549">
        <v>5928</v>
      </c>
      <c r="B549" t="s">
        <v>1723</v>
      </c>
      <c r="C549" t="s">
        <v>1274</v>
      </c>
      <c r="D549" s="2">
        <v>31499</v>
      </c>
      <c r="E549" s="5">
        <f t="shared" ca="1" si="20"/>
        <v>34</v>
      </c>
      <c r="F549" t="s">
        <v>1767</v>
      </c>
      <c r="G549" t="s">
        <v>1781</v>
      </c>
      <c r="H549">
        <v>2</v>
      </c>
      <c r="I549">
        <v>2</v>
      </c>
      <c r="J549" t="s">
        <v>1771</v>
      </c>
      <c r="K549" s="3">
        <v>212</v>
      </c>
      <c r="L549">
        <f t="shared" si="19"/>
        <v>0</v>
      </c>
      <c r="M549" t="str">
        <f>INDEX(Sheet2!$B$2:$B$20,MATCH(Data!B549,Sheet2!$D$2:$D$20,0))</f>
        <v>Iraq</v>
      </c>
    </row>
    <row r="550" spans="1:13" x14ac:dyDescent="0.2">
      <c r="A550">
        <v>5221</v>
      </c>
      <c r="B550" t="s">
        <v>1732</v>
      </c>
      <c r="C550" t="s">
        <v>1499</v>
      </c>
      <c r="D550" s="2">
        <v>21359</v>
      </c>
      <c r="E550" s="5">
        <f t="shared" ca="1" si="20"/>
        <v>62</v>
      </c>
      <c r="F550" t="s">
        <v>1767</v>
      </c>
      <c r="G550" t="s">
        <v>1781</v>
      </c>
      <c r="H550">
        <v>3</v>
      </c>
      <c r="I550">
        <v>6</v>
      </c>
      <c r="J550" t="s">
        <v>1773</v>
      </c>
      <c r="K550" s="3">
        <v>138</v>
      </c>
      <c r="L550">
        <f t="shared" si="19"/>
        <v>0</v>
      </c>
      <c r="M550" t="str">
        <f>INDEX(Sheet2!$B$2:$B$20,MATCH(Data!B550,Sheet2!$D$2:$D$20,0))</f>
        <v>Yemen</v>
      </c>
    </row>
    <row r="551" spans="1:13" x14ac:dyDescent="0.2">
      <c r="A551">
        <v>5918</v>
      </c>
      <c r="B551" t="s">
        <v>1713</v>
      </c>
      <c r="C551" t="s">
        <v>1057</v>
      </c>
      <c r="D551" s="2">
        <v>26435</v>
      </c>
      <c r="E551" s="5">
        <f t="shared" ca="1" si="20"/>
        <v>48</v>
      </c>
      <c r="F551" t="s">
        <v>1767</v>
      </c>
      <c r="G551" t="s">
        <v>1769</v>
      </c>
      <c r="H551">
        <v>4</v>
      </c>
      <c r="I551">
        <v>2</v>
      </c>
      <c r="J551" t="s">
        <v>1772</v>
      </c>
      <c r="K551" s="3">
        <v>110</v>
      </c>
      <c r="L551">
        <f t="shared" si="19"/>
        <v>0</v>
      </c>
      <c r="M551" t="str">
        <f>INDEX(Sheet2!$B$2:$B$20,MATCH(Data!B551,Sheet2!$D$2:$D$20,0))</f>
        <v>Iraq</v>
      </c>
    </row>
    <row r="552" spans="1:13" x14ac:dyDescent="0.2">
      <c r="A552">
        <v>6009</v>
      </c>
      <c r="B552" t="s">
        <v>1715</v>
      </c>
      <c r="C552" t="s">
        <v>1047</v>
      </c>
      <c r="D552" s="2">
        <v>27546</v>
      </c>
      <c r="E552" s="5">
        <f t="shared" ca="1" si="20"/>
        <v>45</v>
      </c>
      <c r="F552" t="s">
        <v>1767</v>
      </c>
      <c r="G552" t="s">
        <v>1770</v>
      </c>
      <c r="H552">
        <v>5</v>
      </c>
      <c r="I552">
        <v>2</v>
      </c>
      <c r="J552" t="s">
        <v>1772</v>
      </c>
      <c r="K552" s="3">
        <v>90</v>
      </c>
      <c r="L552">
        <f t="shared" si="19"/>
        <v>0</v>
      </c>
      <c r="M552" t="str">
        <f>INDEX(Sheet2!$B$2:$B$20,MATCH(Data!B552,Sheet2!$D$2:$D$20,0))</f>
        <v>Iraq</v>
      </c>
    </row>
    <row r="553" spans="1:13" x14ac:dyDescent="0.2">
      <c r="A553">
        <v>6119</v>
      </c>
      <c r="B553" t="s">
        <v>1723</v>
      </c>
      <c r="C553" t="s">
        <v>1196</v>
      </c>
      <c r="D553" s="2">
        <v>25223</v>
      </c>
      <c r="E553" s="5">
        <f t="shared" ca="1" si="20"/>
        <v>51</v>
      </c>
      <c r="F553" t="s">
        <v>1768</v>
      </c>
      <c r="G553" t="s">
        <v>1770</v>
      </c>
      <c r="H553">
        <v>7</v>
      </c>
      <c r="I553">
        <v>3</v>
      </c>
      <c r="J553" t="s">
        <v>1774</v>
      </c>
      <c r="K553" s="3">
        <v>102</v>
      </c>
      <c r="L553">
        <f t="shared" si="19"/>
        <v>3</v>
      </c>
      <c r="M553" t="str">
        <f>INDEX(Sheet2!$B$2:$B$20,MATCH(Data!B553,Sheet2!$D$2:$D$20,0))</f>
        <v>Iraq</v>
      </c>
    </row>
    <row r="554" spans="1:13" x14ac:dyDescent="0.2">
      <c r="A554">
        <v>5144</v>
      </c>
      <c r="B554" t="s">
        <v>1727</v>
      </c>
      <c r="C554" t="s">
        <v>370</v>
      </c>
      <c r="D554" s="2">
        <v>20269</v>
      </c>
      <c r="E554" s="5">
        <f t="shared" ca="1" si="20"/>
        <v>65</v>
      </c>
      <c r="F554" t="s">
        <v>1768</v>
      </c>
      <c r="G554" t="s">
        <v>1780</v>
      </c>
      <c r="H554">
        <v>9</v>
      </c>
      <c r="I554">
        <v>1</v>
      </c>
      <c r="J554" t="s">
        <v>1773</v>
      </c>
      <c r="K554" s="3">
        <v>157</v>
      </c>
      <c r="L554">
        <f t="shared" si="19"/>
        <v>0</v>
      </c>
      <c r="M554" t="str">
        <f>INDEX(Sheet2!$B$2:$B$20,MATCH(Data!B554,Sheet2!$D$2:$D$20,0))</f>
        <v>Libya</v>
      </c>
    </row>
    <row r="555" spans="1:13" x14ac:dyDescent="0.2">
      <c r="A555">
        <v>6029</v>
      </c>
      <c r="B555" t="s">
        <v>1730</v>
      </c>
      <c r="C555" t="s">
        <v>1324</v>
      </c>
      <c r="D555" s="2">
        <v>33529</v>
      </c>
      <c r="E555" s="5">
        <f t="shared" ca="1" si="20"/>
        <v>29</v>
      </c>
      <c r="F555" t="s">
        <v>1767</v>
      </c>
      <c r="G555" t="s">
        <v>1778</v>
      </c>
      <c r="H555">
        <v>4</v>
      </c>
      <c r="I555">
        <v>3</v>
      </c>
      <c r="J555" t="s">
        <v>1774</v>
      </c>
      <c r="K555" s="3">
        <v>0</v>
      </c>
      <c r="L555">
        <f t="shared" si="19"/>
        <v>2</v>
      </c>
      <c r="M555" t="str">
        <f>INDEX(Sheet2!$B$2:$B$20,MATCH(Data!B555,Sheet2!$D$2:$D$20,0))</f>
        <v>Yemen</v>
      </c>
    </row>
    <row r="556" spans="1:13" x14ac:dyDescent="0.2">
      <c r="A556">
        <v>4792</v>
      </c>
      <c r="B556" t="s">
        <v>1716</v>
      </c>
      <c r="C556" t="s">
        <v>565</v>
      </c>
      <c r="D556" s="2">
        <v>24003</v>
      </c>
      <c r="E556" s="5">
        <f t="shared" ca="1" si="20"/>
        <v>55</v>
      </c>
      <c r="F556" t="s">
        <v>1767</v>
      </c>
      <c r="G556" t="s">
        <v>1780</v>
      </c>
      <c r="H556">
        <v>3</v>
      </c>
      <c r="I556">
        <v>3</v>
      </c>
      <c r="J556" t="s">
        <v>1774</v>
      </c>
      <c r="K556" s="3">
        <v>213</v>
      </c>
      <c r="L556">
        <f t="shared" si="19"/>
        <v>0</v>
      </c>
      <c r="M556" t="str">
        <f>INDEX(Sheet2!$B$2:$B$20,MATCH(Data!B556,Sheet2!$D$2:$D$20,0))</f>
        <v>Syria</v>
      </c>
    </row>
    <row r="557" spans="1:13" x14ac:dyDescent="0.2">
      <c r="A557">
        <v>4956</v>
      </c>
      <c r="B557" t="s">
        <v>1731</v>
      </c>
      <c r="C557" t="s">
        <v>261</v>
      </c>
      <c r="D557" s="2">
        <v>31207</v>
      </c>
      <c r="E557" s="5">
        <f t="shared" ca="1" si="20"/>
        <v>35</v>
      </c>
      <c r="F557" t="s">
        <v>1768</v>
      </c>
      <c r="G557" t="s">
        <v>1778</v>
      </c>
      <c r="H557">
        <v>3</v>
      </c>
      <c r="I557">
        <v>2</v>
      </c>
      <c r="J557" t="s">
        <v>1774</v>
      </c>
      <c r="K557" s="3">
        <v>211</v>
      </c>
      <c r="L557">
        <f t="shared" si="19"/>
        <v>3</v>
      </c>
      <c r="M557" t="str">
        <f>INDEX(Sheet2!$B$2:$B$20,MATCH(Data!B557,Sheet2!$D$2:$D$20,0))</f>
        <v>Syria</v>
      </c>
    </row>
    <row r="558" spans="1:13" x14ac:dyDescent="0.2">
      <c r="A558">
        <v>4913</v>
      </c>
      <c r="B558" t="s">
        <v>1724</v>
      </c>
      <c r="C558" t="s">
        <v>717</v>
      </c>
      <c r="D558" s="2">
        <v>31384</v>
      </c>
      <c r="E558" s="5">
        <f t="shared" ca="1" si="20"/>
        <v>35</v>
      </c>
      <c r="F558" t="s">
        <v>1768</v>
      </c>
      <c r="G558" t="s">
        <v>1769</v>
      </c>
      <c r="H558">
        <v>3</v>
      </c>
      <c r="I558">
        <v>5</v>
      </c>
      <c r="J558" t="s">
        <v>1771</v>
      </c>
      <c r="K558" s="3">
        <v>0</v>
      </c>
      <c r="L558">
        <f t="shared" si="19"/>
        <v>4</v>
      </c>
      <c r="M558" t="str">
        <f>INDEX(Sheet2!$B$2:$B$20,MATCH(Data!B558,Sheet2!$D$2:$D$20,0))</f>
        <v>Libya</v>
      </c>
    </row>
    <row r="559" spans="1:13" x14ac:dyDescent="0.2">
      <c r="A559">
        <v>5339</v>
      </c>
      <c r="B559" t="s">
        <v>1721</v>
      </c>
      <c r="C559" t="s">
        <v>1145</v>
      </c>
      <c r="D559" s="2">
        <v>25038</v>
      </c>
      <c r="E559" s="5">
        <f t="shared" ca="1" si="20"/>
        <v>52</v>
      </c>
      <c r="F559" t="s">
        <v>1768</v>
      </c>
      <c r="G559" t="s">
        <v>1779</v>
      </c>
      <c r="H559">
        <v>2</v>
      </c>
      <c r="I559">
        <v>7</v>
      </c>
      <c r="J559" t="s">
        <v>1771</v>
      </c>
      <c r="K559" s="3">
        <v>97</v>
      </c>
      <c r="L559">
        <f t="shared" si="19"/>
        <v>0</v>
      </c>
      <c r="M559" t="str">
        <f>INDEX(Sheet2!$B$2:$B$20,MATCH(Data!B559,Sheet2!$D$2:$D$20,0))</f>
        <v>Libya</v>
      </c>
    </row>
    <row r="560" spans="1:13" x14ac:dyDescent="0.2">
      <c r="A560">
        <v>5343</v>
      </c>
      <c r="B560" t="s">
        <v>1733</v>
      </c>
      <c r="C560" t="s">
        <v>1233</v>
      </c>
      <c r="D560" s="2">
        <v>22126</v>
      </c>
      <c r="E560" s="5">
        <f t="shared" ca="1" si="20"/>
        <v>60</v>
      </c>
      <c r="F560" t="s">
        <v>1767</v>
      </c>
      <c r="G560" t="s">
        <v>1781</v>
      </c>
      <c r="H560">
        <v>5</v>
      </c>
      <c r="I560">
        <v>4</v>
      </c>
      <c r="J560" t="s">
        <v>1773</v>
      </c>
      <c r="K560" s="3">
        <v>0</v>
      </c>
      <c r="L560">
        <f t="shared" si="19"/>
        <v>2</v>
      </c>
      <c r="M560" t="str">
        <f>INDEX(Sheet2!$B$2:$B$20,MATCH(Data!B560,Sheet2!$D$2:$D$20,0))</f>
        <v>Syria</v>
      </c>
    </row>
    <row r="561" spans="1:13" x14ac:dyDescent="0.2">
      <c r="A561">
        <v>5625</v>
      </c>
      <c r="B561" t="s">
        <v>1715</v>
      </c>
      <c r="C561" t="s">
        <v>1617</v>
      </c>
      <c r="D561" s="2">
        <v>22807</v>
      </c>
      <c r="E561" s="5">
        <f t="shared" ca="1" si="20"/>
        <v>58</v>
      </c>
      <c r="F561" t="s">
        <v>1767</v>
      </c>
      <c r="G561" t="s">
        <v>1778</v>
      </c>
      <c r="H561">
        <v>8</v>
      </c>
      <c r="I561">
        <v>1</v>
      </c>
      <c r="J561" t="s">
        <v>1771</v>
      </c>
      <c r="K561" s="3">
        <v>85</v>
      </c>
      <c r="L561">
        <f t="shared" si="19"/>
        <v>0</v>
      </c>
      <c r="M561" t="str">
        <f>INDEX(Sheet2!$B$2:$B$20,MATCH(Data!B561,Sheet2!$D$2:$D$20,0))</f>
        <v>Iraq</v>
      </c>
    </row>
    <row r="562" spans="1:13" x14ac:dyDescent="0.2">
      <c r="A562">
        <v>5247</v>
      </c>
      <c r="B562" t="s">
        <v>1719</v>
      </c>
      <c r="C562" t="s">
        <v>240</v>
      </c>
      <c r="D562" s="2">
        <v>22478</v>
      </c>
      <c r="E562" s="5">
        <f t="shared" ca="1" si="20"/>
        <v>59</v>
      </c>
      <c r="F562" t="s">
        <v>1768</v>
      </c>
      <c r="G562" t="s">
        <v>1778</v>
      </c>
      <c r="H562">
        <v>3</v>
      </c>
      <c r="I562">
        <v>6</v>
      </c>
      <c r="J562" t="s">
        <v>1774</v>
      </c>
      <c r="K562" s="3">
        <v>186</v>
      </c>
      <c r="L562">
        <f t="shared" si="19"/>
        <v>3</v>
      </c>
      <c r="M562" t="str">
        <f>INDEX(Sheet2!$B$2:$B$20,MATCH(Data!B562,Sheet2!$D$2:$D$20,0))</f>
        <v>Iraq</v>
      </c>
    </row>
    <row r="563" spans="1:13" x14ac:dyDescent="0.2">
      <c r="A563">
        <v>6039</v>
      </c>
      <c r="B563" t="s">
        <v>1732</v>
      </c>
      <c r="C563" t="s">
        <v>1492</v>
      </c>
      <c r="D563" s="2">
        <v>16763</v>
      </c>
      <c r="E563" s="5">
        <f t="shared" ca="1" si="20"/>
        <v>75</v>
      </c>
      <c r="F563" t="s">
        <v>1767</v>
      </c>
      <c r="G563" t="s">
        <v>1769</v>
      </c>
      <c r="H563">
        <v>2</v>
      </c>
      <c r="I563">
        <v>5</v>
      </c>
      <c r="J563" t="s">
        <v>1772</v>
      </c>
      <c r="K563" s="3">
        <v>116</v>
      </c>
      <c r="L563">
        <f t="shared" si="19"/>
        <v>0</v>
      </c>
      <c r="M563" t="str">
        <f>INDEX(Sheet2!$B$2:$B$20,MATCH(Data!B563,Sheet2!$D$2:$D$20,0))</f>
        <v>Yemen</v>
      </c>
    </row>
    <row r="564" spans="1:13" x14ac:dyDescent="0.2">
      <c r="A564">
        <v>5535</v>
      </c>
      <c r="B564" t="s">
        <v>1726</v>
      </c>
      <c r="C564" t="s">
        <v>406</v>
      </c>
      <c r="D564" s="2">
        <v>28330</v>
      </c>
      <c r="E564" s="5">
        <f t="shared" ca="1" si="20"/>
        <v>43</v>
      </c>
      <c r="F564" t="s">
        <v>1768</v>
      </c>
      <c r="G564" t="s">
        <v>1778</v>
      </c>
      <c r="H564">
        <v>3</v>
      </c>
      <c r="I564">
        <v>2</v>
      </c>
      <c r="J564" t="s">
        <v>1771</v>
      </c>
      <c r="K564" s="3">
        <v>177</v>
      </c>
      <c r="L564">
        <f t="shared" si="19"/>
        <v>0</v>
      </c>
      <c r="M564" t="str">
        <f>INDEX(Sheet2!$B$2:$B$20,MATCH(Data!B564,Sheet2!$D$2:$D$20,0))</f>
        <v>Libya</v>
      </c>
    </row>
    <row r="565" spans="1:13" x14ac:dyDescent="0.2">
      <c r="A565">
        <v>4985</v>
      </c>
      <c r="B565" t="s">
        <v>1715</v>
      </c>
      <c r="C565" t="s">
        <v>1135</v>
      </c>
      <c r="D565" s="2">
        <v>14954</v>
      </c>
      <c r="E565" s="5">
        <f t="shared" ca="1" si="20"/>
        <v>80</v>
      </c>
      <c r="F565" t="s">
        <v>1767</v>
      </c>
      <c r="G565" t="s">
        <v>1778</v>
      </c>
      <c r="H565">
        <v>2</v>
      </c>
      <c r="I565">
        <v>8</v>
      </c>
      <c r="J565" t="s">
        <v>1773</v>
      </c>
      <c r="K565" s="3">
        <v>0</v>
      </c>
      <c r="L565">
        <f t="shared" si="19"/>
        <v>2</v>
      </c>
      <c r="M565" t="str">
        <f>INDEX(Sheet2!$B$2:$B$20,MATCH(Data!B565,Sheet2!$D$2:$D$20,0))</f>
        <v>Iraq</v>
      </c>
    </row>
    <row r="566" spans="1:13" x14ac:dyDescent="0.2">
      <c r="A566">
        <v>5265</v>
      </c>
      <c r="B566" t="s">
        <v>1732</v>
      </c>
      <c r="C566" t="s">
        <v>79</v>
      </c>
      <c r="D566" s="2">
        <v>28262</v>
      </c>
      <c r="E566" s="5">
        <f t="shared" ca="1" si="20"/>
        <v>43</v>
      </c>
      <c r="F566" t="s">
        <v>1767</v>
      </c>
      <c r="G566" t="s">
        <v>1778</v>
      </c>
      <c r="H566">
        <v>3</v>
      </c>
      <c r="I566">
        <v>4</v>
      </c>
      <c r="J566" t="s">
        <v>1774</v>
      </c>
      <c r="K566" s="3">
        <v>120</v>
      </c>
      <c r="L566">
        <f t="shared" si="19"/>
        <v>0</v>
      </c>
      <c r="M566" t="str">
        <f>INDEX(Sheet2!$B$2:$B$20,MATCH(Data!B566,Sheet2!$D$2:$D$20,0))</f>
        <v>Yemen</v>
      </c>
    </row>
    <row r="567" spans="1:13" x14ac:dyDescent="0.2">
      <c r="A567">
        <v>6197</v>
      </c>
      <c r="B567" t="s">
        <v>1730</v>
      </c>
      <c r="C567" t="s">
        <v>494</v>
      </c>
      <c r="D567" s="2">
        <v>19280</v>
      </c>
      <c r="E567" s="5">
        <f t="shared" ca="1" si="20"/>
        <v>68</v>
      </c>
      <c r="F567" t="s">
        <v>1767</v>
      </c>
      <c r="G567" t="s">
        <v>1769</v>
      </c>
      <c r="H567">
        <v>9</v>
      </c>
      <c r="I567">
        <v>1</v>
      </c>
      <c r="J567" t="s">
        <v>1771</v>
      </c>
      <c r="K567" s="3">
        <v>117</v>
      </c>
      <c r="L567">
        <f t="shared" si="19"/>
        <v>0</v>
      </c>
      <c r="M567" t="str">
        <f>INDEX(Sheet2!$B$2:$B$20,MATCH(Data!B567,Sheet2!$D$2:$D$20,0))</f>
        <v>Yemen</v>
      </c>
    </row>
    <row r="568" spans="1:13" x14ac:dyDescent="0.2">
      <c r="A568">
        <v>6175</v>
      </c>
      <c r="B568" t="s">
        <v>1723</v>
      </c>
      <c r="C568" t="s">
        <v>317</v>
      </c>
      <c r="D568" s="2">
        <v>26860</v>
      </c>
      <c r="E568" s="5">
        <f t="shared" ca="1" si="20"/>
        <v>47</v>
      </c>
      <c r="F568" t="s">
        <v>1767</v>
      </c>
      <c r="G568" t="s">
        <v>1769</v>
      </c>
      <c r="H568">
        <v>2</v>
      </c>
      <c r="I568">
        <v>2</v>
      </c>
      <c r="J568" t="s">
        <v>1773</v>
      </c>
      <c r="K568" s="3">
        <v>108</v>
      </c>
      <c r="L568">
        <f t="shared" si="19"/>
        <v>0</v>
      </c>
      <c r="M568" t="str">
        <f>INDEX(Sheet2!$B$2:$B$20,MATCH(Data!B568,Sheet2!$D$2:$D$20,0))</f>
        <v>Iraq</v>
      </c>
    </row>
    <row r="569" spans="1:13" x14ac:dyDescent="0.2">
      <c r="A569">
        <v>5571</v>
      </c>
      <c r="B569" t="s">
        <v>1723</v>
      </c>
      <c r="C569" t="s">
        <v>946</v>
      </c>
      <c r="D569" s="2">
        <v>20438</v>
      </c>
      <c r="E569" s="5">
        <f t="shared" ca="1" si="20"/>
        <v>65</v>
      </c>
      <c r="F569" t="s">
        <v>1768</v>
      </c>
      <c r="G569" t="s">
        <v>1769</v>
      </c>
      <c r="H569">
        <v>3</v>
      </c>
      <c r="I569">
        <v>7</v>
      </c>
      <c r="J569" t="s">
        <v>1771</v>
      </c>
      <c r="K569" s="3">
        <v>0</v>
      </c>
      <c r="L569">
        <f t="shared" si="19"/>
        <v>4</v>
      </c>
      <c r="M569" t="str">
        <f>INDEX(Sheet2!$B$2:$B$20,MATCH(Data!B569,Sheet2!$D$2:$D$20,0))</f>
        <v>Iraq</v>
      </c>
    </row>
    <row r="570" spans="1:13" x14ac:dyDescent="0.2">
      <c r="A570">
        <v>4809</v>
      </c>
      <c r="B570" t="s">
        <v>1727</v>
      </c>
      <c r="C570" t="s">
        <v>962</v>
      </c>
      <c r="D570" s="2">
        <v>28914</v>
      </c>
      <c r="E570" s="5">
        <f t="shared" ca="1" si="20"/>
        <v>41</v>
      </c>
      <c r="F570" t="s">
        <v>1767</v>
      </c>
      <c r="G570" t="s">
        <v>1770</v>
      </c>
      <c r="H570">
        <v>3</v>
      </c>
      <c r="I570">
        <v>1</v>
      </c>
      <c r="J570" t="s">
        <v>1771</v>
      </c>
      <c r="K570" s="3">
        <v>54</v>
      </c>
      <c r="L570">
        <f t="shared" si="19"/>
        <v>0</v>
      </c>
      <c r="M570" t="str">
        <f>INDEX(Sheet2!$B$2:$B$20,MATCH(Data!B570,Sheet2!$D$2:$D$20,0))</f>
        <v>Libya</v>
      </c>
    </row>
    <row r="571" spans="1:13" x14ac:dyDescent="0.2">
      <c r="A571">
        <v>5592</v>
      </c>
      <c r="B571" t="s">
        <v>1721</v>
      </c>
      <c r="C571" t="s">
        <v>1230</v>
      </c>
      <c r="D571" s="2">
        <v>34407</v>
      </c>
      <c r="E571" s="5">
        <f t="shared" ca="1" si="20"/>
        <v>26</v>
      </c>
      <c r="F571" t="s">
        <v>1768</v>
      </c>
      <c r="G571" t="s">
        <v>1778</v>
      </c>
      <c r="H571">
        <v>7</v>
      </c>
      <c r="I571">
        <v>1</v>
      </c>
      <c r="J571" t="s">
        <v>1774</v>
      </c>
      <c r="K571" s="3">
        <v>0</v>
      </c>
      <c r="L571">
        <f t="shared" si="19"/>
        <v>5</v>
      </c>
      <c r="M571" t="str">
        <f>INDEX(Sheet2!$B$2:$B$20,MATCH(Data!B571,Sheet2!$D$2:$D$20,0))</f>
        <v>Libya</v>
      </c>
    </row>
    <row r="572" spans="1:13" x14ac:dyDescent="0.2">
      <c r="A572">
        <v>5743</v>
      </c>
      <c r="B572" t="s">
        <v>1724</v>
      </c>
      <c r="C572" t="s">
        <v>1508</v>
      </c>
      <c r="D572" s="2">
        <v>28449</v>
      </c>
      <c r="E572" s="5">
        <f t="shared" ca="1" si="20"/>
        <v>43</v>
      </c>
      <c r="F572" t="s">
        <v>1767</v>
      </c>
      <c r="G572" t="s">
        <v>1778</v>
      </c>
      <c r="H572">
        <v>2</v>
      </c>
      <c r="I572">
        <v>2</v>
      </c>
      <c r="J572" t="s">
        <v>1771</v>
      </c>
      <c r="K572" s="3">
        <v>95</v>
      </c>
      <c r="L572">
        <f t="shared" si="19"/>
        <v>0</v>
      </c>
      <c r="M572" t="str">
        <f>INDEX(Sheet2!$B$2:$B$20,MATCH(Data!B572,Sheet2!$D$2:$D$20,0))</f>
        <v>Libya</v>
      </c>
    </row>
    <row r="573" spans="1:13" x14ac:dyDescent="0.2">
      <c r="A573">
        <v>5426</v>
      </c>
      <c r="B573" t="s">
        <v>1724</v>
      </c>
      <c r="C573" t="s">
        <v>711</v>
      </c>
      <c r="D573" s="2">
        <v>31089</v>
      </c>
      <c r="E573" s="5">
        <f t="shared" ca="1" si="20"/>
        <v>35</v>
      </c>
      <c r="F573" t="s">
        <v>1767</v>
      </c>
      <c r="G573" t="s">
        <v>1769</v>
      </c>
      <c r="H573">
        <v>8</v>
      </c>
      <c r="I573">
        <v>1</v>
      </c>
      <c r="J573" t="s">
        <v>1773</v>
      </c>
      <c r="K573" s="3">
        <v>212</v>
      </c>
      <c r="L573">
        <f t="shared" si="19"/>
        <v>0</v>
      </c>
      <c r="M573" t="str">
        <f>INDEX(Sheet2!$B$2:$B$20,MATCH(Data!B573,Sheet2!$D$2:$D$20,0))</f>
        <v>Libya</v>
      </c>
    </row>
    <row r="574" spans="1:13" x14ac:dyDescent="0.2">
      <c r="A574">
        <v>5226</v>
      </c>
      <c r="B574" t="s">
        <v>1726</v>
      </c>
      <c r="C574" t="s">
        <v>1588</v>
      </c>
      <c r="D574" s="2">
        <v>30821</v>
      </c>
      <c r="E574" s="5">
        <f t="shared" ca="1" si="20"/>
        <v>36</v>
      </c>
      <c r="F574" t="s">
        <v>1768</v>
      </c>
      <c r="G574" t="s">
        <v>1769</v>
      </c>
      <c r="H574">
        <v>3</v>
      </c>
      <c r="I574">
        <v>2</v>
      </c>
      <c r="J574" t="s">
        <v>1773</v>
      </c>
      <c r="K574" s="3">
        <v>0</v>
      </c>
      <c r="L574">
        <f t="shared" si="19"/>
        <v>4</v>
      </c>
      <c r="M574" t="str">
        <f>INDEX(Sheet2!$B$2:$B$20,MATCH(Data!B574,Sheet2!$D$2:$D$20,0))</f>
        <v>Libya</v>
      </c>
    </row>
    <row r="575" spans="1:13" x14ac:dyDescent="0.2">
      <c r="A575">
        <v>5417</v>
      </c>
      <c r="B575" t="s">
        <v>1727</v>
      </c>
      <c r="C575" t="s">
        <v>558</v>
      </c>
      <c r="D575" s="2">
        <v>21804</v>
      </c>
      <c r="E575" s="5">
        <f t="shared" ca="1" si="20"/>
        <v>61</v>
      </c>
      <c r="F575" t="s">
        <v>1767</v>
      </c>
      <c r="G575" t="s">
        <v>1769</v>
      </c>
      <c r="H575">
        <v>2</v>
      </c>
      <c r="I575">
        <v>2</v>
      </c>
      <c r="J575" t="s">
        <v>1771</v>
      </c>
      <c r="K575" s="3">
        <v>176</v>
      </c>
      <c r="L575">
        <f t="shared" si="19"/>
        <v>0</v>
      </c>
      <c r="M575" t="str">
        <f>INDEX(Sheet2!$B$2:$B$20,MATCH(Data!B575,Sheet2!$D$2:$D$20,0))</f>
        <v>Libya</v>
      </c>
    </row>
    <row r="576" spans="1:13" x14ac:dyDescent="0.2">
      <c r="A576">
        <v>4715</v>
      </c>
      <c r="B576" t="s">
        <v>1721</v>
      </c>
      <c r="C576" t="s">
        <v>1643</v>
      </c>
      <c r="D576" s="2">
        <v>17398</v>
      </c>
      <c r="E576" s="5">
        <f t="shared" ca="1" si="20"/>
        <v>73</v>
      </c>
      <c r="F576" t="s">
        <v>1767</v>
      </c>
      <c r="G576" t="s">
        <v>1780</v>
      </c>
      <c r="H576">
        <v>4</v>
      </c>
      <c r="I576">
        <v>5</v>
      </c>
      <c r="J576" t="s">
        <v>1771</v>
      </c>
      <c r="K576" s="3">
        <v>0</v>
      </c>
      <c r="L576">
        <f t="shared" si="19"/>
        <v>2</v>
      </c>
      <c r="M576" t="str">
        <f>INDEX(Sheet2!$B$2:$B$20,MATCH(Data!B576,Sheet2!$D$2:$D$20,0))</f>
        <v>Libya</v>
      </c>
    </row>
    <row r="577" spans="1:13" x14ac:dyDescent="0.2">
      <c r="A577">
        <v>5940</v>
      </c>
      <c r="B577" t="s">
        <v>1732</v>
      </c>
      <c r="C577" t="s">
        <v>1458</v>
      </c>
      <c r="D577" s="2">
        <v>29890</v>
      </c>
      <c r="E577" s="5">
        <f t="shared" ca="1" si="20"/>
        <v>39</v>
      </c>
      <c r="F577" t="s">
        <v>1767</v>
      </c>
      <c r="G577" t="s">
        <v>1769</v>
      </c>
      <c r="H577">
        <v>8</v>
      </c>
      <c r="I577">
        <v>1</v>
      </c>
      <c r="J577" t="s">
        <v>1774</v>
      </c>
      <c r="K577" s="3">
        <v>0</v>
      </c>
      <c r="L577">
        <f t="shared" si="19"/>
        <v>2</v>
      </c>
      <c r="M577" t="str">
        <f>INDEX(Sheet2!$B$2:$B$20,MATCH(Data!B577,Sheet2!$D$2:$D$20,0))</f>
        <v>Yemen</v>
      </c>
    </row>
    <row r="578" spans="1:13" x14ac:dyDescent="0.2">
      <c r="A578">
        <v>4867</v>
      </c>
      <c r="B578" t="s">
        <v>1725</v>
      </c>
      <c r="C578" t="s">
        <v>1046</v>
      </c>
      <c r="D578" s="2">
        <v>22862</v>
      </c>
      <c r="E578" s="5">
        <f t="shared" ca="1" si="20"/>
        <v>58</v>
      </c>
      <c r="F578" t="s">
        <v>1767</v>
      </c>
      <c r="G578" t="s">
        <v>1778</v>
      </c>
      <c r="H578">
        <v>5</v>
      </c>
      <c r="I578">
        <v>5</v>
      </c>
      <c r="J578" t="s">
        <v>1773</v>
      </c>
      <c r="K578" s="3">
        <v>0</v>
      </c>
      <c r="L578">
        <f t="shared" si="19"/>
        <v>2</v>
      </c>
      <c r="M578" t="str">
        <f>INDEX(Sheet2!$B$2:$B$20,MATCH(Data!B578,Sheet2!$D$2:$D$20,0))</f>
        <v>Yemen</v>
      </c>
    </row>
    <row r="579" spans="1:13" x14ac:dyDescent="0.2">
      <c r="A579">
        <v>4771</v>
      </c>
      <c r="B579" t="s">
        <v>1723</v>
      </c>
      <c r="C579" t="s">
        <v>1682</v>
      </c>
      <c r="D579" s="2">
        <v>34055</v>
      </c>
      <c r="E579" s="5">
        <f t="shared" ca="1" si="20"/>
        <v>27</v>
      </c>
      <c r="F579" t="s">
        <v>1768</v>
      </c>
      <c r="G579" t="s">
        <v>1769</v>
      </c>
      <c r="H579">
        <v>2</v>
      </c>
      <c r="I579">
        <v>3</v>
      </c>
      <c r="J579" t="s">
        <v>1771</v>
      </c>
      <c r="K579" s="3">
        <v>67</v>
      </c>
      <c r="L579">
        <f t="shared" si="19"/>
        <v>0</v>
      </c>
      <c r="M579" t="str">
        <f>INDEX(Sheet2!$B$2:$B$20,MATCH(Data!B579,Sheet2!$D$2:$D$20,0))</f>
        <v>Iraq</v>
      </c>
    </row>
    <row r="580" spans="1:13" x14ac:dyDescent="0.2">
      <c r="A580">
        <v>5582</v>
      </c>
      <c r="B580" t="s">
        <v>1723</v>
      </c>
      <c r="C580" t="s">
        <v>1137</v>
      </c>
      <c r="D580" s="2">
        <v>31272</v>
      </c>
      <c r="E580" s="5">
        <f t="shared" ca="1" si="20"/>
        <v>35</v>
      </c>
      <c r="F580" t="s">
        <v>1767</v>
      </c>
      <c r="G580" t="s">
        <v>1778</v>
      </c>
      <c r="H580">
        <v>4</v>
      </c>
      <c r="I580">
        <v>4</v>
      </c>
      <c r="J580" t="s">
        <v>1773</v>
      </c>
      <c r="K580" s="3">
        <v>0</v>
      </c>
      <c r="L580">
        <f t="shared" si="19"/>
        <v>2</v>
      </c>
      <c r="M580" t="str">
        <f>INDEX(Sheet2!$B$2:$B$20,MATCH(Data!B580,Sheet2!$D$2:$D$20,0))</f>
        <v>Iraq</v>
      </c>
    </row>
    <row r="581" spans="1:13" x14ac:dyDescent="0.2">
      <c r="A581">
        <v>5473</v>
      </c>
      <c r="B581" t="s">
        <v>1732</v>
      </c>
      <c r="C581" t="s">
        <v>1370</v>
      </c>
      <c r="D581" s="2">
        <v>31697</v>
      </c>
      <c r="E581" s="5">
        <f t="shared" ca="1" si="20"/>
        <v>34</v>
      </c>
      <c r="F581" t="s">
        <v>1767</v>
      </c>
      <c r="G581" t="s">
        <v>1769</v>
      </c>
      <c r="H581">
        <v>5</v>
      </c>
      <c r="I581">
        <v>3</v>
      </c>
      <c r="J581" t="s">
        <v>1774</v>
      </c>
      <c r="K581" s="3">
        <v>211</v>
      </c>
      <c r="L581">
        <f t="shared" si="19"/>
        <v>0</v>
      </c>
      <c r="M581" t="str">
        <f>INDEX(Sheet2!$B$2:$B$20,MATCH(Data!B581,Sheet2!$D$2:$D$20,0))</f>
        <v>Yemen</v>
      </c>
    </row>
    <row r="582" spans="1:13" x14ac:dyDescent="0.2">
      <c r="A582">
        <v>5919</v>
      </c>
      <c r="B582" t="s">
        <v>1727</v>
      </c>
      <c r="C582" t="s">
        <v>1058</v>
      </c>
      <c r="D582" s="2">
        <v>24688</v>
      </c>
      <c r="E582" s="5">
        <f t="shared" ca="1" si="20"/>
        <v>53</v>
      </c>
      <c r="F582" t="s">
        <v>1767</v>
      </c>
      <c r="G582" t="s">
        <v>1769</v>
      </c>
      <c r="H582">
        <v>5</v>
      </c>
      <c r="I582">
        <v>5</v>
      </c>
      <c r="J582" t="s">
        <v>1773</v>
      </c>
      <c r="K582" s="3">
        <v>0</v>
      </c>
      <c r="L582">
        <f t="shared" si="19"/>
        <v>2</v>
      </c>
      <c r="M582" t="str">
        <f>INDEX(Sheet2!$B$2:$B$20,MATCH(Data!B582,Sheet2!$D$2:$D$20,0))</f>
        <v>Libya</v>
      </c>
    </row>
    <row r="583" spans="1:13" x14ac:dyDescent="0.2">
      <c r="A583">
        <v>5115</v>
      </c>
      <c r="B583" t="s">
        <v>1713</v>
      </c>
      <c r="C583" t="s">
        <v>76</v>
      </c>
      <c r="D583" s="2">
        <v>22643</v>
      </c>
      <c r="E583" s="5">
        <f t="shared" ca="1" si="20"/>
        <v>59</v>
      </c>
      <c r="F583" t="s">
        <v>1768</v>
      </c>
      <c r="G583" t="s">
        <v>1769</v>
      </c>
      <c r="H583">
        <v>1</v>
      </c>
      <c r="I583">
        <v>3</v>
      </c>
      <c r="J583" t="s">
        <v>1773</v>
      </c>
      <c r="K583" s="3">
        <v>0</v>
      </c>
      <c r="L583">
        <f t="shared" si="19"/>
        <v>4</v>
      </c>
      <c r="M583" t="str">
        <f>INDEX(Sheet2!$B$2:$B$20,MATCH(Data!B583,Sheet2!$D$2:$D$20,0))</f>
        <v>Iraq</v>
      </c>
    </row>
    <row r="584" spans="1:13" x14ac:dyDescent="0.2">
      <c r="A584">
        <v>4763</v>
      </c>
      <c r="B584" t="s">
        <v>1713</v>
      </c>
      <c r="C584" t="s">
        <v>1369</v>
      </c>
      <c r="D584" s="2">
        <v>16485</v>
      </c>
      <c r="E584" s="5">
        <f t="shared" ca="1" si="20"/>
        <v>75</v>
      </c>
      <c r="F584" t="s">
        <v>1767</v>
      </c>
      <c r="G584" t="s">
        <v>1769</v>
      </c>
      <c r="H584">
        <v>4</v>
      </c>
      <c r="I584">
        <v>5</v>
      </c>
      <c r="J584" t="s">
        <v>1773</v>
      </c>
      <c r="K584" s="3">
        <v>101</v>
      </c>
      <c r="L584">
        <f t="shared" si="19"/>
        <v>0</v>
      </c>
      <c r="M584" t="str">
        <f>INDEX(Sheet2!$B$2:$B$20,MATCH(Data!B584,Sheet2!$D$2:$D$20,0))</f>
        <v>Iraq</v>
      </c>
    </row>
    <row r="585" spans="1:13" x14ac:dyDescent="0.2">
      <c r="A585">
        <v>5945</v>
      </c>
      <c r="B585" t="s">
        <v>1716</v>
      </c>
      <c r="C585" t="s">
        <v>1559</v>
      </c>
      <c r="D585" s="2">
        <v>19207</v>
      </c>
      <c r="E585" s="5">
        <f t="shared" ca="1" si="20"/>
        <v>68</v>
      </c>
      <c r="F585" t="s">
        <v>1767</v>
      </c>
      <c r="G585" t="s">
        <v>1769</v>
      </c>
      <c r="H585">
        <v>5</v>
      </c>
      <c r="I585">
        <v>2</v>
      </c>
      <c r="J585" t="s">
        <v>1771</v>
      </c>
      <c r="K585" s="3">
        <v>0</v>
      </c>
      <c r="L585">
        <f t="shared" si="19"/>
        <v>2</v>
      </c>
      <c r="M585" t="str">
        <f>INDEX(Sheet2!$B$2:$B$20,MATCH(Data!B585,Sheet2!$D$2:$D$20,0))</f>
        <v>Syria</v>
      </c>
    </row>
    <row r="586" spans="1:13" x14ac:dyDescent="0.2">
      <c r="A586">
        <v>5263</v>
      </c>
      <c r="B586" t="s">
        <v>1727</v>
      </c>
      <c r="C586" t="s">
        <v>203</v>
      </c>
      <c r="D586" s="2">
        <v>21984</v>
      </c>
      <c r="E586" s="5">
        <f t="shared" ca="1" si="20"/>
        <v>60</v>
      </c>
      <c r="F586" t="s">
        <v>1767</v>
      </c>
      <c r="G586" t="s">
        <v>1778</v>
      </c>
      <c r="H586">
        <v>3</v>
      </c>
      <c r="I586">
        <v>3</v>
      </c>
      <c r="J586" t="s">
        <v>1774</v>
      </c>
      <c r="K586" s="3">
        <v>0</v>
      </c>
      <c r="L586">
        <f t="shared" si="19"/>
        <v>2</v>
      </c>
      <c r="M586" t="str">
        <f>INDEX(Sheet2!$B$2:$B$20,MATCH(Data!B586,Sheet2!$D$2:$D$20,0))</f>
        <v>Libya</v>
      </c>
    </row>
    <row r="587" spans="1:13" x14ac:dyDescent="0.2">
      <c r="A587">
        <v>6172</v>
      </c>
      <c r="B587" t="s">
        <v>1715</v>
      </c>
      <c r="C587" t="s">
        <v>211</v>
      </c>
      <c r="D587" s="2">
        <v>25682</v>
      </c>
      <c r="E587" s="5">
        <f t="shared" ca="1" si="20"/>
        <v>50</v>
      </c>
      <c r="F587" t="s">
        <v>1767</v>
      </c>
      <c r="G587" t="s">
        <v>1781</v>
      </c>
      <c r="H587">
        <v>5</v>
      </c>
      <c r="I587">
        <v>4</v>
      </c>
      <c r="J587" t="s">
        <v>1772</v>
      </c>
      <c r="K587" s="3">
        <v>0</v>
      </c>
      <c r="L587">
        <f t="shared" si="19"/>
        <v>2</v>
      </c>
      <c r="M587" t="str">
        <f>INDEX(Sheet2!$B$2:$B$20,MATCH(Data!B587,Sheet2!$D$2:$D$20,0))</f>
        <v>Iraq</v>
      </c>
    </row>
    <row r="588" spans="1:13" x14ac:dyDescent="0.2">
      <c r="A588">
        <v>4744</v>
      </c>
      <c r="B588" t="s">
        <v>1713</v>
      </c>
      <c r="C588" t="s">
        <v>867</v>
      </c>
      <c r="D588" s="2">
        <v>26687</v>
      </c>
      <c r="E588" s="5">
        <f t="shared" ca="1" si="20"/>
        <v>47</v>
      </c>
      <c r="F588" t="s">
        <v>1767</v>
      </c>
      <c r="G588" t="s">
        <v>1769</v>
      </c>
      <c r="H588">
        <v>6</v>
      </c>
      <c r="I588">
        <v>3</v>
      </c>
      <c r="J588" t="s">
        <v>1773</v>
      </c>
      <c r="K588" s="3">
        <v>0</v>
      </c>
      <c r="L588">
        <f t="shared" si="19"/>
        <v>2</v>
      </c>
      <c r="M588" t="str">
        <f>INDEX(Sheet2!$B$2:$B$20,MATCH(Data!B588,Sheet2!$D$2:$D$20,0))</f>
        <v>Iraq</v>
      </c>
    </row>
    <row r="589" spans="1:13" x14ac:dyDescent="0.2">
      <c r="A589">
        <v>5843</v>
      </c>
      <c r="B589" t="s">
        <v>1726</v>
      </c>
      <c r="C589" t="s">
        <v>24</v>
      </c>
      <c r="D589" s="2">
        <v>33076</v>
      </c>
      <c r="E589" s="5">
        <f t="shared" ca="1" si="20"/>
        <v>30</v>
      </c>
      <c r="F589" t="s">
        <v>1768</v>
      </c>
      <c r="G589" t="s">
        <v>1780</v>
      </c>
      <c r="H589">
        <v>5</v>
      </c>
      <c r="I589">
        <v>1</v>
      </c>
      <c r="J589" t="s">
        <v>1771</v>
      </c>
      <c r="K589" s="3">
        <v>0</v>
      </c>
      <c r="L589">
        <f t="shared" si="19"/>
        <v>4</v>
      </c>
      <c r="M589" t="str">
        <f>INDEX(Sheet2!$B$2:$B$20,MATCH(Data!B589,Sheet2!$D$2:$D$20,0))</f>
        <v>Libya</v>
      </c>
    </row>
    <row r="590" spans="1:13" x14ac:dyDescent="0.2">
      <c r="A590">
        <v>5600</v>
      </c>
      <c r="B590" t="s">
        <v>1726</v>
      </c>
      <c r="C590" t="s">
        <v>1317</v>
      </c>
      <c r="D590" s="2">
        <v>24165</v>
      </c>
      <c r="E590" s="5">
        <f t="shared" ca="1" si="20"/>
        <v>54</v>
      </c>
      <c r="F590" t="s">
        <v>1767</v>
      </c>
      <c r="G590" t="s">
        <v>1781</v>
      </c>
      <c r="H590">
        <v>9</v>
      </c>
      <c r="I590">
        <v>1</v>
      </c>
      <c r="J590" t="s">
        <v>1771</v>
      </c>
      <c r="K590" s="3">
        <v>113</v>
      </c>
      <c r="L590">
        <f t="shared" ref="L590:L653" si="21">IF(AND(J590="خيمة",K590=0,F590="الأم"),5,IF(AND(F590="الأم",K590=0),4,IF(AND(F590="الأم",J590="خيمة"),3,IF(K590=0,2,0))))</f>
        <v>0</v>
      </c>
      <c r="M590" t="str">
        <f>INDEX(Sheet2!$B$2:$B$20,MATCH(Data!B590,Sheet2!$D$2:$D$20,0))</f>
        <v>Libya</v>
      </c>
    </row>
    <row r="591" spans="1:13" x14ac:dyDescent="0.2">
      <c r="A591">
        <v>5480</v>
      </c>
      <c r="B591" t="s">
        <v>1725</v>
      </c>
      <c r="C591" t="s">
        <v>1469</v>
      </c>
      <c r="D591" s="2">
        <v>20315</v>
      </c>
      <c r="E591" s="5">
        <f t="shared" ca="1" si="20"/>
        <v>65</v>
      </c>
      <c r="F591" t="s">
        <v>1768</v>
      </c>
      <c r="G591" t="s">
        <v>1778</v>
      </c>
      <c r="H591">
        <v>2</v>
      </c>
      <c r="I591">
        <v>6</v>
      </c>
      <c r="J591" t="s">
        <v>1774</v>
      </c>
      <c r="K591" s="3">
        <v>0</v>
      </c>
      <c r="L591">
        <f t="shared" si="21"/>
        <v>5</v>
      </c>
      <c r="M591" t="str">
        <f>INDEX(Sheet2!$B$2:$B$20,MATCH(Data!B591,Sheet2!$D$2:$D$20,0))</f>
        <v>Yemen</v>
      </c>
    </row>
    <row r="592" spans="1:13" x14ac:dyDescent="0.2">
      <c r="A592">
        <v>5973</v>
      </c>
      <c r="B592" t="s">
        <v>1723</v>
      </c>
      <c r="C592" t="s">
        <v>516</v>
      </c>
      <c r="D592" s="2">
        <v>24217</v>
      </c>
      <c r="E592" s="5">
        <f t="shared" ca="1" si="20"/>
        <v>54</v>
      </c>
      <c r="F592" t="s">
        <v>1768</v>
      </c>
      <c r="G592" t="s">
        <v>1769</v>
      </c>
      <c r="H592">
        <v>6</v>
      </c>
      <c r="I592">
        <v>2</v>
      </c>
      <c r="J592" t="s">
        <v>1773</v>
      </c>
      <c r="K592" s="3">
        <v>0</v>
      </c>
      <c r="L592">
        <f t="shared" si="21"/>
        <v>4</v>
      </c>
      <c r="M592" t="str">
        <f>INDEX(Sheet2!$B$2:$B$20,MATCH(Data!B592,Sheet2!$D$2:$D$20,0))</f>
        <v>Iraq</v>
      </c>
    </row>
    <row r="593" spans="1:13" x14ac:dyDescent="0.2">
      <c r="A593">
        <v>5598</v>
      </c>
      <c r="B593" t="s">
        <v>1724</v>
      </c>
      <c r="C593" t="s">
        <v>1295</v>
      </c>
      <c r="D593" s="2">
        <v>25117</v>
      </c>
      <c r="E593" s="5">
        <f t="shared" ca="1" si="20"/>
        <v>52</v>
      </c>
      <c r="F593" t="s">
        <v>1768</v>
      </c>
      <c r="G593" t="s">
        <v>1770</v>
      </c>
      <c r="H593">
        <v>5</v>
      </c>
      <c r="I593">
        <v>3</v>
      </c>
      <c r="J593" t="s">
        <v>1771</v>
      </c>
      <c r="K593" s="3">
        <v>192</v>
      </c>
      <c r="L593">
        <f t="shared" si="21"/>
        <v>0</v>
      </c>
      <c r="M593" t="str">
        <f>INDEX(Sheet2!$B$2:$B$20,MATCH(Data!B593,Sheet2!$D$2:$D$20,0))</f>
        <v>Libya</v>
      </c>
    </row>
    <row r="594" spans="1:13" x14ac:dyDescent="0.2">
      <c r="A594">
        <v>5464</v>
      </c>
      <c r="B594" t="s">
        <v>1723</v>
      </c>
      <c r="C594" t="s">
        <v>1280</v>
      </c>
      <c r="D594" s="2">
        <v>16486</v>
      </c>
      <c r="E594" s="5">
        <f t="shared" ref="E594:E657" ca="1" si="22">(YEAR(NOW())-YEAR(D594))</f>
        <v>75</v>
      </c>
      <c r="F594" t="s">
        <v>1768</v>
      </c>
      <c r="G594" t="s">
        <v>1770</v>
      </c>
      <c r="H594">
        <v>5</v>
      </c>
      <c r="I594">
        <v>3</v>
      </c>
      <c r="J594" t="s">
        <v>1772</v>
      </c>
      <c r="K594" s="3">
        <v>170</v>
      </c>
      <c r="L594">
        <f t="shared" si="21"/>
        <v>0</v>
      </c>
      <c r="M594" t="str">
        <f>INDEX(Sheet2!$B$2:$B$20,MATCH(Data!B594,Sheet2!$D$2:$D$20,0))</f>
        <v>Iraq</v>
      </c>
    </row>
    <row r="595" spans="1:13" x14ac:dyDescent="0.2">
      <c r="A595">
        <v>6290</v>
      </c>
      <c r="B595" t="s">
        <v>1733</v>
      </c>
      <c r="C595" t="s">
        <v>412</v>
      </c>
      <c r="D595" s="2">
        <v>25845</v>
      </c>
      <c r="E595" s="5">
        <f t="shared" ca="1" si="22"/>
        <v>50</v>
      </c>
      <c r="F595" t="s">
        <v>1767</v>
      </c>
      <c r="G595" t="s">
        <v>1778</v>
      </c>
      <c r="H595">
        <v>2</v>
      </c>
      <c r="I595">
        <v>7</v>
      </c>
      <c r="J595" t="s">
        <v>1772</v>
      </c>
      <c r="K595" s="3">
        <v>100</v>
      </c>
      <c r="L595">
        <f t="shared" si="21"/>
        <v>0</v>
      </c>
      <c r="M595" t="str">
        <f>INDEX(Sheet2!$B$2:$B$20,MATCH(Data!B595,Sheet2!$D$2:$D$20,0))</f>
        <v>Syria</v>
      </c>
    </row>
    <row r="596" spans="1:13" x14ac:dyDescent="0.2">
      <c r="A596">
        <v>6215</v>
      </c>
      <c r="B596" t="s">
        <v>1713</v>
      </c>
      <c r="C596" t="s">
        <v>860</v>
      </c>
      <c r="D596" s="2">
        <v>31685</v>
      </c>
      <c r="E596" s="5">
        <f t="shared" ca="1" si="22"/>
        <v>34</v>
      </c>
      <c r="F596" t="s">
        <v>1767</v>
      </c>
      <c r="G596" t="s">
        <v>1769</v>
      </c>
      <c r="H596">
        <v>4</v>
      </c>
      <c r="I596">
        <v>6</v>
      </c>
      <c r="J596" t="s">
        <v>1773</v>
      </c>
      <c r="K596" s="3">
        <v>145</v>
      </c>
      <c r="L596">
        <f t="shared" si="21"/>
        <v>0</v>
      </c>
      <c r="M596" t="str">
        <f>INDEX(Sheet2!$B$2:$B$20,MATCH(Data!B596,Sheet2!$D$2:$D$20,0))</f>
        <v>Iraq</v>
      </c>
    </row>
    <row r="597" spans="1:13" x14ac:dyDescent="0.2">
      <c r="A597">
        <v>5025</v>
      </c>
      <c r="B597" t="s">
        <v>1716</v>
      </c>
      <c r="C597" t="s">
        <v>737</v>
      </c>
      <c r="D597" s="2">
        <v>31937</v>
      </c>
      <c r="E597" s="5">
        <f t="shared" ca="1" si="22"/>
        <v>33</v>
      </c>
      <c r="F597" t="s">
        <v>1767</v>
      </c>
      <c r="G597" t="s">
        <v>1781</v>
      </c>
      <c r="H597">
        <v>4</v>
      </c>
      <c r="I597">
        <v>2</v>
      </c>
      <c r="J597" t="s">
        <v>1771</v>
      </c>
      <c r="K597" s="3">
        <v>0</v>
      </c>
      <c r="L597">
        <f t="shared" si="21"/>
        <v>2</v>
      </c>
      <c r="M597" t="str">
        <f>INDEX(Sheet2!$B$2:$B$20,MATCH(Data!B597,Sheet2!$D$2:$D$20,0))</f>
        <v>Syria</v>
      </c>
    </row>
    <row r="598" spans="1:13" x14ac:dyDescent="0.2">
      <c r="A598">
        <v>4764</v>
      </c>
      <c r="B598" t="s">
        <v>1728</v>
      </c>
      <c r="C598" t="s">
        <v>1379</v>
      </c>
      <c r="D598" s="2">
        <v>19066</v>
      </c>
      <c r="E598" s="5">
        <f t="shared" ca="1" si="22"/>
        <v>68</v>
      </c>
      <c r="F598" t="s">
        <v>1768</v>
      </c>
      <c r="G598" t="s">
        <v>1778</v>
      </c>
      <c r="H598">
        <v>3</v>
      </c>
      <c r="I598">
        <v>3</v>
      </c>
      <c r="J598" t="s">
        <v>1773</v>
      </c>
      <c r="K598" s="3">
        <v>0</v>
      </c>
      <c r="L598">
        <f t="shared" si="21"/>
        <v>4</v>
      </c>
      <c r="M598" t="str">
        <f>INDEX(Sheet2!$B$2:$B$20,MATCH(Data!B598,Sheet2!$D$2:$D$20,0))</f>
        <v>Yemen</v>
      </c>
    </row>
    <row r="599" spans="1:13" x14ac:dyDescent="0.2">
      <c r="A599">
        <v>5449</v>
      </c>
      <c r="B599" t="s">
        <v>1728</v>
      </c>
      <c r="C599" t="s">
        <v>954</v>
      </c>
      <c r="D599" s="2">
        <v>20434</v>
      </c>
      <c r="E599" s="5">
        <f t="shared" ca="1" si="22"/>
        <v>65</v>
      </c>
      <c r="F599" t="s">
        <v>1767</v>
      </c>
      <c r="G599" t="s">
        <v>1780</v>
      </c>
      <c r="H599">
        <v>6</v>
      </c>
      <c r="I599">
        <v>3</v>
      </c>
      <c r="J599" t="s">
        <v>1773</v>
      </c>
      <c r="K599" s="3">
        <v>133</v>
      </c>
      <c r="L599">
        <f t="shared" si="21"/>
        <v>0</v>
      </c>
      <c r="M599" t="str">
        <f>INDEX(Sheet2!$B$2:$B$20,MATCH(Data!B599,Sheet2!$D$2:$D$20,0))</f>
        <v>Yemen</v>
      </c>
    </row>
    <row r="600" spans="1:13" x14ac:dyDescent="0.2">
      <c r="A600">
        <v>4728</v>
      </c>
      <c r="B600" t="s">
        <v>1725</v>
      </c>
      <c r="C600" t="s">
        <v>36</v>
      </c>
      <c r="D600" s="2">
        <v>29968</v>
      </c>
      <c r="E600" s="5">
        <f t="shared" ca="1" si="22"/>
        <v>38</v>
      </c>
      <c r="F600" t="s">
        <v>1767</v>
      </c>
      <c r="G600" t="s">
        <v>1769</v>
      </c>
      <c r="H600">
        <v>4</v>
      </c>
      <c r="I600">
        <v>2</v>
      </c>
      <c r="J600" t="s">
        <v>1773</v>
      </c>
      <c r="K600" s="3">
        <v>0</v>
      </c>
      <c r="L600">
        <f t="shared" si="21"/>
        <v>2</v>
      </c>
      <c r="M600" t="str">
        <f>INDEX(Sheet2!$B$2:$B$20,MATCH(Data!B600,Sheet2!$D$2:$D$20,0))</f>
        <v>Yemen</v>
      </c>
    </row>
    <row r="601" spans="1:13" x14ac:dyDescent="0.2">
      <c r="A601">
        <v>6302</v>
      </c>
      <c r="B601" t="s">
        <v>1729</v>
      </c>
      <c r="C601" t="s">
        <v>490</v>
      </c>
      <c r="D601" s="2">
        <v>22015</v>
      </c>
      <c r="E601" s="5">
        <f t="shared" ca="1" si="22"/>
        <v>60</v>
      </c>
      <c r="F601" t="s">
        <v>1768</v>
      </c>
      <c r="G601" t="s">
        <v>1779</v>
      </c>
      <c r="H601">
        <v>4</v>
      </c>
      <c r="I601">
        <v>4</v>
      </c>
      <c r="J601" t="s">
        <v>1771</v>
      </c>
      <c r="K601" s="3">
        <v>91</v>
      </c>
      <c r="L601">
        <f t="shared" si="21"/>
        <v>0</v>
      </c>
      <c r="M601" t="str">
        <f>INDEX(Sheet2!$B$2:$B$20,MATCH(Data!B601,Sheet2!$D$2:$D$20,0))</f>
        <v>Syria</v>
      </c>
    </row>
    <row r="602" spans="1:13" x14ac:dyDescent="0.2">
      <c r="A602">
        <v>5424</v>
      </c>
      <c r="B602" t="s">
        <v>1732</v>
      </c>
      <c r="C602" t="s">
        <v>698</v>
      </c>
      <c r="D602" s="2">
        <v>30914</v>
      </c>
      <c r="E602" s="5">
        <f t="shared" ca="1" si="22"/>
        <v>36</v>
      </c>
      <c r="F602" t="s">
        <v>1767</v>
      </c>
      <c r="G602" t="s">
        <v>1769</v>
      </c>
      <c r="H602">
        <v>3</v>
      </c>
      <c r="I602">
        <v>1</v>
      </c>
      <c r="J602" t="s">
        <v>1771</v>
      </c>
      <c r="K602" s="3">
        <v>0</v>
      </c>
      <c r="L602">
        <f t="shared" si="21"/>
        <v>2</v>
      </c>
      <c r="M602" t="str">
        <f>INDEX(Sheet2!$B$2:$B$20,MATCH(Data!B602,Sheet2!$D$2:$D$20,0))</f>
        <v>Yemen</v>
      </c>
    </row>
    <row r="603" spans="1:13" x14ac:dyDescent="0.2">
      <c r="A603">
        <v>5611</v>
      </c>
      <c r="B603" t="s">
        <v>1725</v>
      </c>
      <c r="C603" t="s">
        <v>1475</v>
      </c>
      <c r="D603" s="2">
        <v>15507</v>
      </c>
      <c r="E603" s="5">
        <f t="shared" ca="1" si="22"/>
        <v>78</v>
      </c>
      <c r="F603" t="s">
        <v>1768</v>
      </c>
      <c r="G603" t="s">
        <v>1781</v>
      </c>
      <c r="H603">
        <v>2</v>
      </c>
      <c r="I603">
        <v>3</v>
      </c>
      <c r="J603" t="s">
        <v>1773</v>
      </c>
      <c r="K603" s="3">
        <v>0</v>
      </c>
      <c r="L603">
        <f t="shared" si="21"/>
        <v>4</v>
      </c>
      <c r="M603" t="str">
        <f>INDEX(Sheet2!$B$2:$B$20,MATCH(Data!B603,Sheet2!$D$2:$D$20,0))</f>
        <v>Yemen</v>
      </c>
    </row>
    <row r="604" spans="1:13" x14ac:dyDescent="0.2">
      <c r="A604">
        <v>4905</v>
      </c>
      <c r="B604" t="s">
        <v>1726</v>
      </c>
      <c r="C604" t="s">
        <v>420</v>
      </c>
      <c r="D604" s="2">
        <v>29579</v>
      </c>
      <c r="E604" s="5">
        <f t="shared" ca="1" si="22"/>
        <v>40</v>
      </c>
      <c r="F604" t="s">
        <v>1768</v>
      </c>
      <c r="G604" t="s">
        <v>1780</v>
      </c>
      <c r="H604">
        <v>4</v>
      </c>
      <c r="I604">
        <v>3</v>
      </c>
      <c r="J604" t="s">
        <v>1773</v>
      </c>
      <c r="K604" s="3">
        <v>0</v>
      </c>
      <c r="L604">
        <f t="shared" si="21"/>
        <v>4</v>
      </c>
      <c r="M604" t="str">
        <f>INDEX(Sheet2!$B$2:$B$20,MATCH(Data!B604,Sheet2!$D$2:$D$20,0))</f>
        <v>Libya</v>
      </c>
    </row>
    <row r="605" spans="1:13" x14ac:dyDescent="0.2">
      <c r="A605">
        <v>6304</v>
      </c>
      <c r="B605" t="s">
        <v>1719</v>
      </c>
      <c r="C605" t="s">
        <v>584</v>
      </c>
      <c r="D605" s="2">
        <v>34608</v>
      </c>
      <c r="E605" s="5">
        <f t="shared" ca="1" si="22"/>
        <v>26</v>
      </c>
      <c r="F605" t="s">
        <v>1768</v>
      </c>
      <c r="G605" t="s">
        <v>1778</v>
      </c>
      <c r="H605">
        <v>3</v>
      </c>
      <c r="I605">
        <v>1</v>
      </c>
      <c r="J605" t="s">
        <v>1773</v>
      </c>
      <c r="K605" s="3">
        <v>161</v>
      </c>
      <c r="L605">
        <f t="shared" si="21"/>
        <v>0</v>
      </c>
      <c r="M605" t="str">
        <f>INDEX(Sheet2!$B$2:$B$20,MATCH(Data!B605,Sheet2!$D$2:$D$20,0))</f>
        <v>Iraq</v>
      </c>
    </row>
    <row r="606" spans="1:13" x14ac:dyDescent="0.2">
      <c r="A606">
        <v>5321</v>
      </c>
      <c r="B606" t="s">
        <v>1713</v>
      </c>
      <c r="C606" t="s">
        <v>976</v>
      </c>
      <c r="D606" s="2">
        <v>34292</v>
      </c>
      <c r="E606" s="5">
        <f t="shared" ca="1" si="22"/>
        <v>27</v>
      </c>
      <c r="F606" t="s">
        <v>1768</v>
      </c>
      <c r="G606" t="s">
        <v>1770</v>
      </c>
      <c r="H606">
        <v>4</v>
      </c>
      <c r="I606">
        <v>2</v>
      </c>
      <c r="J606" t="s">
        <v>1773</v>
      </c>
      <c r="K606" s="3">
        <v>0</v>
      </c>
      <c r="L606">
        <f t="shared" si="21"/>
        <v>4</v>
      </c>
      <c r="M606" t="str">
        <f>INDEX(Sheet2!$B$2:$B$20,MATCH(Data!B606,Sheet2!$D$2:$D$20,0))</f>
        <v>Iraq</v>
      </c>
    </row>
    <row r="607" spans="1:13" x14ac:dyDescent="0.2">
      <c r="A607">
        <v>5512</v>
      </c>
      <c r="B607" t="s">
        <v>1733</v>
      </c>
      <c r="C607" t="s">
        <v>235</v>
      </c>
      <c r="D607" s="2">
        <v>16064</v>
      </c>
      <c r="E607" s="5">
        <f t="shared" ca="1" si="22"/>
        <v>77</v>
      </c>
      <c r="F607" t="s">
        <v>1767</v>
      </c>
      <c r="G607" t="s">
        <v>1769</v>
      </c>
      <c r="H607">
        <v>3</v>
      </c>
      <c r="I607">
        <v>5</v>
      </c>
      <c r="J607" t="s">
        <v>1773</v>
      </c>
      <c r="K607" s="3">
        <v>0</v>
      </c>
      <c r="L607">
        <f t="shared" si="21"/>
        <v>2</v>
      </c>
      <c r="M607" t="str">
        <f>INDEX(Sheet2!$B$2:$B$20,MATCH(Data!B607,Sheet2!$D$2:$D$20,0))</f>
        <v>Syria</v>
      </c>
    </row>
    <row r="608" spans="1:13" x14ac:dyDescent="0.2">
      <c r="A608">
        <v>5947</v>
      </c>
      <c r="B608" t="s">
        <v>1726</v>
      </c>
      <c r="C608" t="s">
        <v>1574</v>
      </c>
      <c r="D608" s="2">
        <v>30492</v>
      </c>
      <c r="E608" s="5">
        <f t="shared" ca="1" si="22"/>
        <v>37</v>
      </c>
      <c r="F608" t="s">
        <v>1767</v>
      </c>
      <c r="G608" t="s">
        <v>1770</v>
      </c>
      <c r="H608">
        <v>7</v>
      </c>
      <c r="I608">
        <v>1</v>
      </c>
      <c r="J608" t="s">
        <v>1773</v>
      </c>
      <c r="K608" s="3">
        <v>156</v>
      </c>
      <c r="L608">
        <f t="shared" si="21"/>
        <v>0</v>
      </c>
      <c r="M608" t="str">
        <f>INDEX(Sheet2!$B$2:$B$20,MATCH(Data!B608,Sheet2!$D$2:$D$20,0))</f>
        <v>Libya</v>
      </c>
    </row>
    <row r="609" spans="1:13" x14ac:dyDescent="0.2">
      <c r="A609">
        <v>6245</v>
      </c>
      <c r="B609" t="s">
        <v>1727</v>
      </c>
      <c r="C609" t="s">
        <v>1300</v>
      </c>
      <c r="D609" s="2">
        <v>15763</v>
      </c>
      <c r="E609" s="5">
        <f t="shared" ca="1" si="22"/>
        <v>77</v>
      </c>
      <c r="F609" t="s">
        <v>1768</v>
      </c>
      <c r="G609" t="s">
        <v>1778</v>
      </c>
      <c r="H609">
        <v>7</v>
      </c>
      <c r="I609">
        <v>2</v>
      </c>
      <c r="J609" t="s">
        <v>1774</v>
      </c>
      <c r="K609" s="3">
        <v>229</v>
      </c>
      <c r="L609">
        <f t="shared" si="21"/>
        <v>3</v>
      </c>
      <c r="M609" t="str">
        <f>INDEX(Sheet2!$B$2:$B$20,MATCH(Data!B609,Sheet2!$D$2:$D$20,0))</f>
        <v>Libya</v>
      </c>
    </row>
    <row r="610" spans="1:13" x14ac:dyDescent="0.2">
      <c r="A610">
        <v>4962</v>
      </c>
      <c r="B610" t="s">
        <v>1728</v>
      </c>
      <c r="C610" t="s">
        <v>449</v>
      </c>
      <c r="D610" s="2">
        <v>27574</v>
      </c>
      <c r="E610" s="5">
        <f t="shared" ca="1" si="22"/>
        <v>45</v>
      </c>
      <c r="F610" t="s">
        <v>1767</v>
      </c>
      <c r="G610" t="s">
        <v>1769</v>
      </c>
      <c r="H610">
        <v>3</v>
      </c>
      <c r="I610">
        <v>4</v>
      </c>
      <c r="J610" t="s">
        <v>1773</v>
      </c>
      <c r="K610" s="3">
        <v>0</v>
      </c>
      <c r="L610">
        <f t="shared" si="21"/>
        <v>2</v>
      </c>
      <c r="M610" t="str">
        <f>INDEX(Sheet2!$B$2:$B$20,MATCH(Data!B610,Sheet2!$D$2:$D$20,0))</f>
        <v>Yemen</v>
      </c>
    </row>
    <row r="611" spans="1:13" x14ac:dyDescent="0.2">
      <c r="A611">
        <v>4948</v>
      </c>
      <c r="B611" t="s">
        <v>1732</v>
      </c>
      <c r="C611" t="s">
        <v>1700</v>
      </c>
      <c r="D611" s="2">
        <v>19730</v>
      </c>
      <c r="E611" s="5">
        <f t="shared" ca="1" si="22"/>
        <v>66</v>
      </c>
      <c r="F611" t="s">
        <v>1767</v>
      </c>
      <c r="G611" t="s">
        <v>1769</v>
      </c>
      <c r="H611">
        <v>2</v>
      </c>
      <c r="I611">
        <v>2</v>
      </c>
      <c r="J611" t="s">
        <v>1771</v>
      </c>
      <c r="K611" s="3">
        <v>108</v>
      </c>
      <c r="L611">
        <f t="shared" si="21"/>
        <v>0</v>
      </c>
      <c r="M611" t="str">
        <f>INDEX(Sheet2!$B$2:$B$20,MATCH(Data!B611,Sheet2!$D$2:$D$20,0))</f>
        <v>Yemen</v>
      </c>
    </row>
    <row r="612" spans="1:13" x14ac:dyDescent="0.2">
      <c r="A612">
        <v>5925</v>
      </c>
      <c r="B612" t="s">
        <v>1732</v>
      </c>
      <c r="C612" t="s">
        <v>1177</v>
      </c>
      <c r="D612" s="2">
        <v>20790</v>
      </c>
      <c r="E612" s="5">
        <f t="shared" ca="1" si="22"/>
        <v>64</v>
      </c>
      <c r="F612" t="s">
        <v>1768</v>
      </c>
      <c r="G612" t="s">
        <v>1769</v>
      </c>
      <c r="H612">
        <v>6</v>
      </c>
      <c r="I612">
        <v>3</v>
      </c>
      <c r="J612" t="s">
        <v>1773</v>
      </c>
      <c r="K612" s="3">
        <v>0</v>
      </c>
      <c r="L612">
        <f t="shared" si="21"/>
        <v>4</v>
      </c>
      <c r="M612" t="str">
        <f>INDEX(Sheet2!$B$2:$B$20,MATCH(Data!B612,Sheet2!$D$2:$D$20,0))</f>
        <v>Yemen</v>
      </c>
    </row>
    <row r="613" spans="1:13" x14ac:dyDescent="0.2">
      <c r="A613">
        <v>6157</v>
      </c>
      <c r="B613" t="s">
        <v>1727</v>
      </c>
      <c r="C613" t="s">
        <v>143</v>
      </c>
      <c r="D613" s="2">
        <v>15412</v>
      </c>
      <c r="E613" s="5">
        <f t="shared" ca="1" si="22"/>
        <v>78</v>
      </c>
      <c r="F613" t="s">
        <v>1767</v>
      </c>
      <c r="G613" t="s">
        <v>1769</v>
      </c>
      <c r="H613">
        <v>6</v>
      </c>
      <c r="I613">
        <v>3</v>
      </c>
      <c r="J613" t="s">
        <v>1774</v>
      </c>
      <c r="K613" s="3">
        <v>163</v>
      </c>
      <c r="L613">
        <f t="shared" si="21"/>
        <v>0</v>
      </c>
      <c r="M613" t="str">
        <f>INDEX(Sheet2!$B$2:$B$20,MATCH(Data!B613,Sheet2!$D$2:$D$20,0))</f>
        <v>Libya</v>
      </c>
    </row>
    <row r="614" spans="1:13" x14ac:dyDescent="0.2">
      <c r="A614">
        <v>5550</v>
      </c>
      <c r="B614" t="s">
        <v>1730</v>
      </c>
      <c r="C614" t="s">
        <v>682</v>
      </c>
      <c r="D614" s="2">
        <v>17529</v>
      </c>
      <c r="E614" s="5">
        <f t="shared" ca="1" si="22"/>
        <v>73</v>
      </c>
      <c r="F614" t="s">
        <v>1767</v>
      </c>
      <c r="G614" t="s">
        <v>1780</v>
      </c>
      <c r="H614">
        <v>4</v>
      </c>
      <c r="I614">
        <v>1</v>
      </c>
      <c r="J614" t="s">
        <v>1771</v>
      </c>
      <c r="K614" s="3">
        <v>190</v>
      </c>
      <c r="L614">
        <f t="shared" si="21"/>
        <v>0</v>
      </c>
      <c r="M614" t="str">
        <f>INDEX(Sheet2!$B$2:$B$20,MATCH(Data!B614,Sheet2!$D$2:$D$20,0))</f>
        <v>Yemen</v>
      </c>
    </row>
    <row r="615" spans="1:13" x14ac:dyDescent="0.2">
      <c r="A615">
        <v>5767</v>
      </c>
      <c r="B615" t="s">
        <v>1721</v>
      </c>
      <c r="C615" t="s">
        <v>187</v>
      </c>
      <c r="D615" s="2">
        <v>23831</v>
      </c>
      <c r="E615" s="5">
        <f t="shared" ca="1" si="22"/>
        <v>55</v>
      </c>
      <c r="F615" t="s">
        <v>1767</v>
      </c>
      <c r="G615" t="s">
        <v>1769</v>
      </c>
      <c r="H615">
        <v>2</v>
      </c>
      <c r="I615">
        <v>4</v>
      </c>
      <c r="J615" t="s">
        <v>1771</v>
      </c>
      <c r="K615" s="3">
        <v>119</v>
      </c>
      <c r="L615">
        <f t="shared" si="21"/>
        <v>0</v>
      </c>
      <c r="M615" t="str">
        <f>INDEX(Sheet2!$B$2:$B$20,MATCH(Data!B615,Sheet2!$D$2:$D$20,0))</f>
        <v>Libya</v>
      </c>
    </row>
    <row r="616" spans="1:13" x14ac:dyDescent="0.2">
      <c r="A616">
        <v>6334</v>
      </c>
      <c r="B616" t="s">
        <v>1725</v>
      </c>
      <c r="C616" t="s">
        <v>1172</v>
      </c>
      <c r="D616" s="2">
        <v>34028</v>
      </c>
      <c r="E616" s="5">
        <f t="shared" ca="1" si="22"/>
        <v>27</v>
      </c>
      <c r="F616" t="s">
        <v>1768</v>
      </c>
      <c r="G616" t="s">
        <v>1769</v>
      </c>
      <c r="H616">
        <v>3</v>
      </c>
      <c r="I616">
        <v>6</v>
      </c>
      <c r="J616" t="s">
        <v>1771</v>
      </c>
      <c r="K616" s="3">
        <v>115</v>
      </c>
      <c r="L616">
        <f t="shared" si="21"/>
        <v>0</v>
      </c>
      <c r="M616" t="str">
        <f>INDEX(Sheet2!$B$2:$B$20,MATCH(Data!B616,Sheet2!$D$2:$D$20,0))</f>
        <v>Yemen</v>
      </c>
    </row>
    <row r="617" spans="1:13" x14ac:dyDescent="0.2">
      <c r="A617">
        <v>6083</v>
      </c>
      <c r="B617" t="s">
        <v>1716</v>
      </c>
      <c r="C617" t="s">
        <v>486</v>
      </c>
      <c r="D617" s="2">
        <v>17448</v>
      </c>
      <c r="E617" s="5">
        <f t="shared" ca="1" si="22"/>
        <v>73</v>
      </c>
      <c r="F617" t="s">
        <v>1767</v>
      </c>
      <c r="G617" t="s">
        <v>1780</v>
      </c>
      <c r="H617">
        <v>3</v>
      </c>
      <c r="I617">
        <v>2</v>
      </c>
      <c r="J617" t="s">
        <v>1771</v>
      </c>
      <c r="K617" s="3">
        <v>111</v>
      </c>
      <c r="L617">
        <f t="shared" si="21"/>
        <v>0</v>
      </c>
      <c r="M617" t="str">
        <f>INDEX(Sheet2!$B$2:$B$20,MATCH(Data!B617,Sheet2!$D$2:$D$20,0))</f>
        <v>Syria</v>
      </c>
    </row>
    <row r="618" spans="1:13" x14ac:dyDescent="0.2">
      <c r="A618">
        <v>5718</v>
      </c>
      <c r="B618" t="s">
        <v>1713</v>
      </c>
      <c r="C618" t="s">
        <v>1222</v>
      </c>
      <c r="D618" s="2">
        <v>32041</v>
      </c>
      <c r="E618" s="5">
        <f t="shared" ca="1" si="22"/>
        <v>33</v>
      </c>
      <c r="F618" t="s">
        <v>1767</v>
      </c>
      <c r="G618" t="s">
        <v>1770</v>
      </c>
      <c r="H618">
        <v>2</v>
      </c>
      <c r="I618">
        <v>2</v>
      </c>
      <c r="J618" t="s">
        <v>1774</v>
      </c>
      <c r="K618" s="3">
        <v>220</v>
      </c>
      <c r="L618">
        <f t="shared" si="21"/>
        <v>0</v>
      </c>
      <c r="M618" t="str">
        <f>INDEX(Sheet2!$B$2:$B$20,MATCH(Data!B618,Sheet2!$D$2:$D$20,0))</f>
        <v>Iraq</v>
      </c>
    </row>
    <row r="619" spans="1:13" x14ac:dyDescent="0.2">
      <c r="A619">
        <v>5644</v>
      </c>
      <c r="B619" t="s">
        <v>1721</v>
      </c>
      <c r="C619" t="s">
        <v>87</v>
      </c>
      <c r="D619" s="2">
        <v>20985</v>
      </c>
      <c r="E619" s="5">
        <f t="shared" ca="1" si="22"/>
        <v>63</v>
      </c>
      <c r="F619" t="s">
        <v>1767</v>
      </c>
      <c r="G619" t="s">
        <v>1769</v>
      </c>
      <c r="H619">
        <v>2</v>
      </c>
      <c r="I619">
        <v>4</v>
      </c>
      <c r="J619" t="s">
        <v>1773</v>
      </c>
      <c r="K619" s="3">
        <v>105</v>
      </c>
      <c r="L619">
        <f t="shared" si="21"/>
        <v>0</v>
      </c>
      <c r="M619" t="str">
        <f>INDEX(Sheet2!$B$2:$B$20,MATCH(Data!B619,Sheet2!$D$2:$D$20,0))</f>
        <v>Libya</v>
      </c>
    </row>
    <row r="620" spans="1:13" x14ac:dyDescent="0.2">
      <c r="A620">
        <v>5489</v>
      </c>
      <c r="B620" t="s">
        <v>1723</v>
      </c>
      <c r="C620" t="s">
        <v>1525</v>
      </c>
      <c r="D620" s="2">
        <v>20497</v>
      </c>
      <c r="E620" s="5">
        <f t="shared" ca="1" si="22"/>
        <v>64</v>
      </c>
      <c r="F620" t="s">
        <v>1767</v>
      </c>
      <c r="G620" t="s">
        <v>1769</v>
      </c>
      <c r="H620">
        <v>3</v>
      </c>
      <c r="I620">
        <v>2</v>
      </c>
      <c r="J620" t="s">
        <v>1773</v>
      </c>
      <c r="K620" s="3">
        <v>0</v>
      </c>
      <c r="L620">
        <f t="shared" si="21"/>
        <v>2</v>
      </c>
      <c r="M620" t="str">
        <f>INDEX(Sheet2!$B$2:$B$20,MATCH(Data!B620,Sheet2!$D$2:$D$20,0))</f>
        <v>Iraq</v>
      </c>
    </row>
    <row r="621" spans="1:13" x14ac:dyDescent="0.2">
      <c r="A621">
        <v>5609</v>
      </c>
      <c r="B621" t="s">
        <v>1726</v>
      </c>
      <c r="C621" t="s">
        <v>1466</v>
      </c>
      <c r="D621" s="2">
        <v>26646</v>
      </c>
      <c r="E621" s="5">
        <f t="shared" ca="1" si="22"/>
        <v>48</v>
      </c>
      <c r="F621" t="s">
        <v>1767</v>
      </c>
      <c r="G621" t="s">
        <v>1769</v>
      </c>
      <c r="H621">
        <v>2</v>
      </c>
      <c r="I621">
        <v>7</v>
      </c>
      <c r="J621" t="s">
        <v>1771</v>
      </c>
      <c r="K621" s="3">
        <v>128</v>
      </c>
      <c r="L621">
        <f t="shared" si="21"/>
        <v>0</v>
      </c>
      <c r="M621" t="str">
        <f>INDEX(Sheet2!$B$2:$B$20,MATCH(Data!B621,Sheet2!$D$2:$D$20,0))</f>
        <v>Libya</v>
      </c>
    </row>
    <row r="622" spans="1:13" x14ac:dyDescent="0.2">
      <c r="A622">
        <v>5404</v>
      </c>
      <c r="B622" t="s">
        <v>1723</v>
      </c>
      <c r="C622" t="s">
        <v>386</v>
      </c>
      <c r="D622" s="2">
        <v>25205</v>
      </c>
      <c r="E622" s="5">
        <f t="shared" ca="1" si="22"/>
        <v>51</v>
      </c>
      <c r="F622" t="s">
        <v>1768</v>
      </c>
      <c r="G622" t="s">
        <v>1781</v>
      </c>
      <c r="H622">
        <v>5</v>
      </c>
      <c r="I622">
        <v>2</v>
      </c>
      <c r="J622" t="s">
        <v>1774</v>
      </c>
      <c r="K622" s="3">
        <v>108</v>
      </c>
      <c r="L622">
        <f t="shared" si="21"/>
        <v>3</v>
      </c>
      <c r="M622" t="str">
        <f>INDEX(Sheet2!$B$2:$B$20,MATCH(Data!B622,Sheet2!$D$2:$D$20,0))</f>
        <v>Iraq</v>
      </c>
    </row>
    <row r="623" spans="1:13" x14ac:dyDescent="0.2">
      <c r="A623">
        <v>5275</v>
      </c>
      <c r="B623" t="s">
        <v>1722</v>
      </c>
      <c r="C623" t="s">
        <v>472</v>
      </c>
      <c r="D623" s="2">
        <v>19383</v>
      </c>
      <c r="E623" s="5">
        <f t="shared" ca="1" si="22"/>
        <v>67</v>
      </c>
      <c r="F623" t="s">
        <v>1767</v>
      </c>
      <c r="G623" t="s">
        <v>1769</v>
      </c>
      <c r="H623">
        <v>6</v>
      </c>
      <c r="I623">
        <v>2</v>
      </c>
      <c r="J623" t="s">
        <v>1774</v>
      </c>
      <c r="K623" s="3">
        <v>128</v>
      </c>
      <c r="L623">
        <f t="shared" si="21"/>
        <v>0</v>
      </c>
      <c r="M623" t="str">
        <f>INDEX(Sheet2!$B$2:$B$20,MATCH(Data!B623,Sheet2!$D$2:$D$20,0))</f>
        <v>Syria</v>
      </c>
    </row>
    <row r="624" spans="1:13" x14ac:dyDescent="0.2">
      <c r="A624">
        <v>6180</v>
      </c>
      <c r="B624" t="s">
        <v>1713</v>
      </c>
      <c r="C624" t="s">
        <v>56</v>
      </c>
      <c r="D624" s="2">
        <v>24345</v>
      </c>
      <c r="E624" s="5">
        <f t="shared" ca="1" si="22"/>
        <v>54</v>
      </c>
      <c r="F624" t="s">
        <v>1767</v>
      </c>
      <c r="G624" t="s">
        <v>1780</v>
      </c>
      <c r="H624">
        <v>5</v>
      </c>
      <c r="I624">
        <v>5</v>
      </c>
      <c r="J624" t="s">
        <v>1771</v>
      </c>
      <c r="K624" s="3">
        <v>0</v>
      </c>
      <c r="L624">
        <f t="shared" si="21"/>
        <v>2</v>
      </c>
      <c r="M624" t="str">
        <f>INDEX(Sheet2!$B$2:$B$20,MATCH(Data!B624,Sheet2!$D$2:$D$20,0))</f>
        <v>Iraq</v>
      </c>
    </row>
    <row r="625" spans="1:13" x14ac:dyDescent="0.2">
      <c r="A625">
        <v>5872</v>
      </c>
      <c r="B625" t="s">
        <v>1728</v>
      </c>
      <c r="C625" t="s">
        <v>43</v>
      </c>
      <c r="D625" s="2">
        <v>19368</v>
      </c>
      <c r="E625" s="5">
        <f t="shared" ca="1" si="22"/>
        <v>67</v>
      </c>
      <c r="F625" t="s">
        <v>1767</v>
      </c>
      <c r="G625" t="s">
        <v>1778</v>
      </c>
      <c r="H625">
        <v>1</v>
      </c>
      <c r="I625">
        <v>3</v>
      </c>
      <c r="J625" t="s">
        <v>1774</v>
      </c>
      <c r="K625" s="3">
        <v>136</v>
      </c>
      <c r="L625">
        <f t="shared" si="21"/>
        <v>0</v>
      </c>
      <c r="M625" t="str">
        <f>INDEX(Sheet2!$B$2:$B$20,MATCH(Data!B625,Sheet2!$D$2:$D$20,0))</f>
        <v>Yemen</v>
      </c>
    </row>
    <row r="626" spans="1:13" x14ac:dyDescent="0.2">
      <c r="A626">
        <v>4694</v>
      </c>
      <c r="B626" t="s">
        <v>1724</v>
      </c>
      <c r="C626" t="s">
        <v>1091</v>
      </c>
      <c r="D626" s="2">
        <v>19559</v>
      </c>
      <c r="E626" s="5">
        <f t="shared" ca="1" si="22"/>
        <v>67</v>
      </c>
      <c r="F626" t="s">
        <v>1768</v>
      </c>
      <c r="G626" t="s">
        <v>1780</v>
      </c>
      <c r="H626">
        <v>3</v>
      </c>
      <c r="I626">
        <v>5</v>
      </c>
      <c r="J626" t="s">
        <v>1774</v>
      </c>
      <c r="K626" s="3">
        <v>0</v>
      </c>
      <c r="L626">
        <f t="shared" si="21"/>
        <v>5</v>
      </c>
      <c r="M626" t="str">
        <f>INDEX(Sheet2!$B$2:$B$20,MATCH(Data!B626,Sheet2!$D$2:$D$20,0))</f>
        <v>Libya</v>
      </c>
    </row>
    <row r="627" spans="1:13" x14ac:dyDescent="0.2">
      <c r="A627">
        <v>6006</v>
      </c>
      <c r="B627" t="s">
        <v>1719</v>
      </c>
      <c r="C627" t="s">
        <v>991</v>
      </c>
      <c r="D627" s="2">
        <v>19685</v>
      </c>
      <c r="E627" s="5">
        <f t="shared" ca="1" si="22"/>
        <v>67</v>
      </c>
      <c r="F627" t="s">
        <v>1768</v>
      </c>
      <c r="G627" t="s">
        <v>1769</v>
      </c>
      <c r="H627">
        <v>2</v>
      </c>
      <c r="I627">
        <v>5</v>
      </c>
      <c r="J627" t="s">
        <v>1771</v>
      </c>
      <c r="K627" s="3">
        <v>0</v>
      </c>
      <c r="L627">
        <f t="shared" si="21"/>
        <v>4</v>
      </c>
      <c r="M627" t="str">
        <f>INDEX(Sheet2!$B$2:$B$20,MATCH(Data!B627,Sheet2!$D$2:$D$20,0))</f>
        <v>Iraq</v>
      </c>
    </row>
    <row r="628" spans="1:13" x14ac:dyDescent="0.2">
      <c r="A628">
        <v>4796</v>
      </c>
      <c r="B628" t="s">
        <v>1731</v>
      </c>
      <c r="C628" t="s">
        <v>661</v>
      </c>
      <c r="D628" s="2">
        <v>27947</v>
      </c>
      <c r="E628" s="5">
        <f t="shared" ca="1" si="22"/>
        <v>44</v>
      </c>
      <c r="F628" t="s">
        <v>1767</v>
      </c>
      <c r="G628" t="s">
        <v>1780</v>
      </c>
      <c r="H628">
        <v>2</v>
      </c>
      <c r="I628">
        <v>2</v>
      </c>
      <c r="J628" t="s">
        <v>1773</v>
      </c>
      <c r="K628" s="3">
        <v>117</v>
      </c>
      <c r="L628">
        <f t="shared" si="21"/>
        <v>0</v>
      </c>
      <c r="M628" t="str">
        <f>INDEX(Sheet2!$B$2:$B$20,MATCH(Data!B628,Sheet2!$D$2:$D$20,0))</f>
        <v>Syria</v>
      </c>
    </row>
    <row r="629" spans="1:13" x14ac:dyDescent="0.2">
      <c r="A629">
        <v>6063</v>
      </c>
      <c r="B629" t="s">
        <v>1726</v>
      </c>
      <c r="C629" t="s">
        <v>282</v>
      </c>
      <c r="D629" s="2">
        <v>20886</v>
      </c>
      <c r="E629" s="5">
        <f t="shared" ca="1" si="22"/>
        <v>63</v>
      </c>
      <c r="F629" t="s">
        <v>1768</v>
      </c>
      <c r="G629" t="s">
        <v>1780</v>
      </c>
      <c r="H629">
        <v>8</v>
      </c>
      <c r="I629">
        <v>2</v>
      </c>
      <c r="J629" t="s">
        <v>1772</v>
      </c>
      <c r="K629" s="3">
        <v>207</v>
      </c>
      <c r="L629">
        <f t="shared" si="21"/>
        <v>0</v>
      </c>
      <c r="M629" t="str">
        <f>INDEX(Sheet2!$B$2:$B$20,MATCH(Data!B629,Sheet2!$D$2:$D$20,0))</f>
        <v>Libya</v>
      </c>
    </row>
    <row r="630" spans="1:13" x14ac:dyDescent="0.2">
      <c r="A630">
        <v>6222</v>
      </c>
      <c r="B630" t="s">
        <v>1725</v>
      </c>
      <c r="C630" t="s">
        <v>921</v>
      </c>
      <c r="D630" s="2">
        <v>19746</v>
      </c>
      <c r="E630" s="5">
        <f t="shared" ca="1" si="22"/>
        <v>66</v>
      </c>
      <c r="F630" t="s">
        <v>1767</v>
      </c>
      <c r="G630" t="s">
        <v>1769</v>
      </c>
      <c r="H630">
        <v>5</v>
      </c>
      <c r="I630">
        <v>1</v>
      </c>
      <c r="J630" t="s">
        <v>1771</v>
      </c>
      <c r="K630" s="3">
        <v>84</v>
      </c>
      <c r="L630">
        <f t="shared" si="21"/>
        <v>0</v>
      </c>
      <c r="M630" t="str">
        <f>INDEX(Sheet2!$B$2:$B$20,MATCH(Data!B630,Sheet2!$D$2:$D$20,0))</f>
        <v>Yemen</v>
      </c>
    </row>
    <row r="631" spans="1:13" x14ac:dyDescent="0.2">
      <c r="A631">
        <v>6353</v>
      </c>
      <c r="B631" t="s">
        <v>1713</v>
      </c>
      <c r="C631" t="s">
        <v>1395</v>
      </c>
      <c r="D631" s="2">
        <v>20993</v>
      </c>
      <c r="E631" s="5">
        <f t="shared" ca="1" si="22"/>
        <v>63</v>
      </c>
      <c r="F631" t="s">
        <v>1767</v>
      </c>
      <c r="G631" t="s">
        <v>1769</v>
      </c>
      <c r="H631">
        <v>3</v>
      </c>
      <c r="I631">
        <v>2</v>
      </c>
      <c r="J631" t="s">
        <v>1773</v>
      </c>
      <c r="K631" s="3">
        <v>120</v>
      </c>
      <c r="L631">
        <f t="shared" si="21"/>
        <v>0</v>
      </c>
      <c r="M631" t="str">
        <f>INDEX(Sheet2!$B$2:$B$20,MATCH(Data!B631,Sheet2!$D$2:$D$20,0))</f>
        <v>Iraq</v>
      </c>
    </row>
    <row r="632" spans="1:13" x14ac:dyDescent="0.2">
      <c r="A632">
        <v>5194</v>
      </c>
      <c r="B632" t="s">
        <v>1721</v>
      </c>
      <c r="C632" t="s">
        <v>1104</v>
      </c>
      <c r="D632" s="2">
        <v>15716</v>
      </c>
      <c r="E632" s="5">
        <f t="shared" ca="1" si="22"/>
        <v>77</v>
      </c>
      <c r="F632" t="s">
        <v>1768</v>
      </c>
      <c r="G632" t="s">
        <v>1781</v>
      </c>
      <c r="H632">
        <v>5</v>
      </c>
      <c r="I632">
        <v>3</v>
      </c>
      <c r="J632" t="s">
        <v>1771</v>
      </c>
      <c r="K632" s="3">
        <v>0</v>
      </c>
      <c r="L632">
        <f t="shared" si="21"/>
        <v>4</v>
      </c>
      <c r="M632" t="str">
        <f>INDEX(Sheet2!$B$2:$B$20,MATCH(Data!B632,Sheet2!$D$2:$D$20,0))</f>
        <v>Libya</v>
      </c>
    </row>
    <row r="633" spans="1:13" x14ac:dyDescent="0.2">
      <c r="A633">
        <v>5866</v>
      </c>
      <c r="B633" t="s">
        <v>1733</v>
      </c>
      <c r="C633" t="s">
        <v>45</v>
      </c>
      <c r="D633" s="2">
        <v>32084</v>
      </c>
      <c r="E633" s="5">
        <f t="shared" ca="1" si="22"/>
        <v>33</v>
      </c>
      <c r="F633" t="s">
        <v>1768</v>
      </c>
      <c r="G633" t="s">
        <v>1769</v>
      </c>
      <c r="H633">
        <v>2</v>
      </c>
      <c r="I633">
        <v>4</v>
      </c>
      <c r="J633" t="s">
        <v>1772</v>
      </c>
      <c r="K633" s="3">
        <v>136</v>
      </c>
      <c r="L633">
        <f t="shared" si="21"/>
        <v>0</v>
      </c>
      <c r="M633" t="str">
        <f>INDEX(Sheet2!$B$2:$B$20,MATCH(Data!B633,Sheet2!$D$2:$D$20,0))</f>
        <v>Syria</v>
      </c>
    </row>
    <row r="634" spans="1:13" x14ac:dyDescent="0.2">
      <c r="A634">
        <v>5454</v>
      </c>
      <c r="B634" t="s">
        <v>1728</v>
      </c>
      <c r="C634" t="s">
        <v>1117</v>
      </c>
      <c r="D634" s="2">
        <v>23436</v>
      </c>
      <c r="E634" s="5">
        <f t="shared" ca="1" si="22"/>
        <v>56</v>
      </c>
      <c r="F634" t="s">
        <v>1767</v>
      </c>
      <c r="G634" t="s">
        <v>1781</v>
      </c>
      <c r="H634">
        <v>3</v>
      </c>
      <c r="I634">
        <v>3</v>
      </c>
      <c r="J634" t="s">
        <v>1771</v>
      </c>
      <c r="K634" s="3">
        <v>0</v>
      </c>
      <c r="L634">
        <f t="shared" si="21"/>
        <v>2</v>
      </c>
      <c r="M634" t="str">
        <f>INDEX(Sheet2!$B$2:$B$20,MATCH(Data!B634,Sheet2!$D$2:$D$20,0))</f>
        <v>Yemen</v>
      </c>
    </row>
    <row r="635" spans="1:13" x14ac:dyDescent="0.2">
      <c r="A635">
        <v>5505</v>
      </c>
      <c r="B635" t="s">
        <v>1724</v>
      </c>
      <c r="C635" t="s">
        <v>1697</v>
      </c>
      <c r="D635" s="2">
        <v>28649</v>
      </c>
      <c r="E635" s="5">
        <f t="shared" ca="1" si="22"/>
        <v>42</v>
      </c>
      <c r="F635" t="s">
        <v>1767</v>
      </c>
      <c r="G635" t="s">
        <v>1769</v>
      </c>
      <c r="H635">
        <v>2</v>
      </c>
      <c r="I635">
        <v>6</v>
      </c>
      <c r="J635" t="s">
        <v>1771</v>
      </c>
      <c r="K635" s="3">
        <v>130</v>
      </c>
      <c r="L635">
        <f t="shared" si="21"/>
        <v>0</v>
      </c>
      <c r="M635" t="str">
        <f>INDEX(Sheet2!$B$2:$B$20,MATCH(Data!B635,Sheet2!$D$2:$D$20,0))</f>
        <v>Libya</v>
      </c>
    </row>
    <row r="636" spans="1:13" x14ac:dyDescent="0.2">
      <c r="A636">
        <v>4670</v>
      </c>
      <c r="B636" t="s">
        <v>1732</v>
      </c>
      <c r="C636" t="s">
        <v>334</v>
      </c>
      <c r="D636" s="2">
        <v>33546</v>
      </c>
      <c r="E636" s="5">
        <f t="shared" ca="1" si="22"/>
        <v>29</v>
      </c>
      <c r="F636" t="s">
        <v>1767</v>
      </c>
      <c r="G636" t="s">
        <v>1781</v>
      </c>
      <c r="H636">
        <v>3</v>
      </c>
      <c r="I636">
        <v>3</v>
      </c>
      <c r="J636" t="s">
        <v>1773</v>
      </c>
      <c r="K636" s="3">
        <v>152</v>
      </c>
      <c r="L636">
        <f t="shared" si="21"/>
        <v>0</v>
      </c>
      <c r="M636" t="str">
        <f>INDEX(Sheet2!$B$2:$B$20,MATCH(Data!B636,Sheet2!$D$2:$D$20,0))</f>
        <v>Yemen</v>
      </c>
    </row>
    <row r="637" spans="1:13" x14ac:dyDescent="0.2">
      <c r="A637">
        <v>6310</v>
      </c>
      <c r="B637" t="s">
        <v>1727</v>
      </c>
      <c r="C637" t="s">
        <v>694</v>
      </c>
      <c r="D637" s="2">
        <v>27316</v>
      </c>
      <c r="E637" s="5">
        <f t="shared" ca="1" si="22"/>
        <v>46</v>
      </c>
      <c r="F637" t="s">
        <v>1767</v>
      </c>
      <c r="G637" t="s">
        <v>1769</v>
      </c>
      <c r="H637">
        <v>6</v>
      </c>
      <c r="I637">
        <v>2</v>
      </c>
      <c r="J637" t="s">
        <v>1771</v>
      </c>
      <c r="K637" s="3">
        <v>210</v>
      </c>
      <c r="L637">
        <f t="shared" si="21"/>
        <v>0</v>
      </c>
      <c r="M637" t="str">
        <f>INDEX(Sheet2!$B$2:$B$20,MATCH(Data!B637,Sheet2!$D$2:$D$20,0))</f>
        <v>Libya</v>
      </c>
    </row>
    <row r="638" spans="1:13" x14ac:dyDescent="0.2">
      <c r="A638">
        <v>5276</v>
      </c>
      <c r="B638" t="s">
        <v>1721</v>
      </c>
      <c r="C638" t="s">
        <v>473</v>
      </c>
      <c r="D638" s="2">
        <v>28833</v>
      </c>
      <c r="E638" s="5">
        <f t="shared" ca="1" si="22"/>
        <v>42</v>
      </c>
      <c r="F638" t="s">
        <v>1767</v>
      </c>
      <c r="G638" t="s">
        <v>1769</v>
      </c>
      <c r="H638">
        <v>5</v>
      </c>
      <c r="I638">
        <v>3</v>
      </c>
      <c r="J638" t="s">
        <v>1774</v>
      </c>
      <c r="K638" s="3">
        <v>72</v>
      </c>
      <c r="L638">
        <f t="shared" si="21"/>
        <v>0</v>
      </c>
      <c r="M638" t="str">
        <f>INDEX(Sheet2!$B$2:$B$20,MATCH(Data!B638,Sheet2!$D$2:$D$20,0))</f>
        <v>Libya</v>
      </c>
    </row>
    <row r="639" spans="1:13" x14ac:dyDescent="0.2">
      <c r="A639">
        <v>6176</v>
      </c>
      <c r="B639" t="s">
        <v>1728</v>
      </c>
      <c r="C639" t="s">
        <v>273</v>
      </c>
      <c r="D639" s="2">
        <v>15653</v>
      </c>
      <c r="E639" s="5">
        <f t="shared" ca="1" si="22"/>
        <v>78</v>
      </c>
      <c r="F639" t="s">
        <v>1768</v>
      </c>
      <c r="G639" t="s">
        <v>1769</v>
      </c>
      <c r="H639">
        <v>2</v>
      </c>
      <c r="I639">
        <v>3</v>
      </c>
      <c r="J639" t="s">
        <v>1773</v>
      </c>
      <c r="K639" s="3">
        <v>128</v>
      </c>
      <c r="L639">
        <f t="shared" si="21"/>
        <v>0</v>
      </c>
      <c r="M639" t="str">
        <f>INDEX(Sheet2!$B$2:$B$20,MATCH(Data!B639,Sheet2!$D$2:$D$20,0))</f>
        <v>Yemen</v>
      </c>
    </row>
    <row r="640" spans="1:13" x14ac:dyDescent="0.2">
      <c r="A640">
        <v>6210</v>
      </c>
      <c r="B640" t="s">
        <v>1727</v>
      </c>
      <c r="C640" t="s">
        <v>766</v>
      </c>
      <c r="D640" s="2">
        <v>34266</v>
      </c>
      <c r="E640" s="5">
        <f t="shared" ca="1" si="22"/>
        <v>27</v>
      </c>
      <c r="F640" t="s">
        <v>1767</v>
      </c>
      <c r="G640" t="s">
        <v>1769</v>
      </c>
      <c r="H640">
        <v>5</v>
      </c>
      <c r="I640">
        <v>3</v>
      </c>
      <c r="J640" t="s">
        <v>1773</v>
      </c>
      <c r="K640" s="3">
        <v>213</v>
      </c>
      <c r="L640">
        <f t="shared" si="21"/>
        <v>0</v>
      </c>
      <c r="M640" t="str">
        <f>INDEX(Sheet2!$B$2:$B$20,MATCH(Data!B640,Sheet2!$D$2:$D$20,0))</f>
        <v>Libya</v>
      </c>
    </row>
    <row r="641" spans="1:13" x14ac:dyDescent="0.2">
      <c r="A641">
        <v>6135</v>
      </c>
      <c r="B641" t="s">
        <v>1732</v>
      </c>
      <c r="C641" t="s">
        <v>1440</v>
      </c>
      <c r="D641" s="2">
        <v>30187</v>
      </c>
      <c r="E641" s="5">
        <f t="shared" ca="1" si="22"/>
        <v>38</v>
      </c>
      <c r="F641" t="s">
        <v>1768</v>
      </c>
      <c r="G641" t="s">
        <v>1778</v>
      </c>
      <c r="H641">
        <v>3</v>
      </c>
      <c r="I641">
        <v>1</v>
      </c>
      <c r="J641" t="s">
        <v>1771</v>
      </c>
      <c r="K641" s="3">
        <v>0</v>
      </c>
      <c r="L641">
        <f t="shared" si="21"/>
        <v>4</v>
      </c>
      <c r="M641" t="str">
        <f>INDEX(Sheet2!$B$2:$B$20,MATCH(Data!B641,Sheet2!$D$2:$D$20,0))</f>
        <v>Yemen</v>
      </c>
    </row>
    <row r="642" spans="1:13" x14ac:dyDescent="0.2">
      <c r="A642">
        <v>6327</v>
      </c>
      <c r="B642" t="s">
        <v>1721</v>
      </c>
      <c r="C642" t="s">
        <v>1035</v>
      </c>
      <c r="D642" s="2">
        <v>29851</v>
      </c>
      <c r="E642" s="5">
        <f t="shared" ca="1" si="22"/>
        <v>39</v>
      </c>
      <c r="F642" t="s">
        <v>1767</v>
      </c>
      <c r="G642" t="s">
        <v>1780</v>
      </c>
      <c r="H642">
        <v>5</v>
      </c>
      <c r="I642">
        <v>1</v>
      </c>
      <c r="J642" t="s">
        <v>1773</v>
      </c>
      <c r="K642" s="3">
        <v>151</v>
      </c>
      <c r="L642">
        <f t="shared" si="21"/>
        <v>0</v>
      </c>
      <c r="M642" t="str">
        <f>INDEX(Sheet2!$B$2:$B$20,MATCH(Data!B642,Sheet2!$D$2:$D$20,0))</f>
        <v>Libya</v>
      </c>
    </row>
    <row r="643" spans="1:13" x14ac:dyDescent="0.2">
      <c r="A643">
        <v>4759</v>
      </c>
      <c r="B643" t="s">
        <v>1726</v>
      </c>
      <c r="C643" t="s">
        <v>1282</v>
      </c>
      <c r="D643" s="2">
        <v>31677</v>
      </c>
      <c r="E643" s="5">
        <f t="shared" ca="1" si="22"/>
        <v>34</v>
      </c>
      <c r="F643" t="s">
        <v>1767</v>
      </c>
      <c r="G643" t="s">
        <v>1769</v>
      </c>
      <c r="H643">
        <v>4</v>
      </c>
      <c r="I643">
        <v>2</v>
      </c>
      <c r="J643" t="s">
        <v>1774</v>
      </c>
      <c r="K643" s="3">
        <v>0</v>
      </c>
      <c r="L643">
        <f t="shared" si="21"/>
        <v>2</v>
      </c>
      <c r="M643" t="str">
        <f>INDEX(Sheet2!$B$2:$B$20,MATCH(Data!B643,Sheet2!$D$2:$D$20,0))</f>
        <v>Libya</v>
      </c>
    </row>
    <row r="644" spans="1:13" x14ac:dyDescent="0.2">
      <c r="A644">
        <v>5635</v>
      </c>
      <c r="B644" t="s">
        <v>1724</v>
      </c>
      <c r="C644" t="s">
        <v>1694</v>
      </c>
      <c r="D644" s="2">
        <v>23200</v>
      </c>
      <c r="E644" s="5">
        <f t="shared" ca="1" si="22"/>
        <v>57</v>
      </c>
      <c r="F644" t="s">
        <v>1767</v>
      </c>
      <c r="G644" t="s">
        <v>1769</v>
      </c>
      <c r="H644">
        <v>2</v>
      </c>
      <c r="I644">
        <v>2</v>
      </c>
      <c r="J644" t="s">
        <v>1771</v>
      </c>
      <c r="K644" s="3">
        <v>0</v>
      </c>
      <c r="L644">
        <f t="shared" si="21"/>
        <v>2</v>
      </c>
      <c r="M644" t="str">
        <f>INDEX(Sheet2!$B$2:$B$20,MATCH(Data!B644,Sheet2!$D$2:$D$20,0))</f>
        <v>Libya</v>
      </c>
    </row>
    <row r="645" spans="1:13" x14ac:dyDescent="0.2">
      <c r="A645">
        <v>4751</v>
      </c>
      <c r="B645" t="s">
        <v>1730</v>
      </c>
      <c r="C645" t="s">
        <v>1098</v>
      </c>
      <c r="D645" s="2">
        <v>22257</v>
      </c>
      <c r="E645" s="5">
        <f t="shared" ca="1" si="22"/>
        <v>60</v>
      </c>
      <c r="F645" t="s">
        <v>1768</v>
      </c>
      <c r="G645" t="s">
        <v>1781</v>
      </c>
      <c r="H645">
        <v>4</v>
      </c>
      <c r="I645">
        <v>4</v>
      </c>
      <c r="J645" t="s">
        <v>1774</v>
      </c>
      <c r="K645" s="3">
        <v>94</v>
      </c>
      <c r="L645">
        <f t="shared" si="21"/>
        <v>3</v>
      </c>
      <c r="M645" t="str">
        <f>INDEX(Sheet2!$B$2:$B$20,MATCH(Data!B645,Sheet2!$D$2:$D$20,0))</f>
        <v>Yemen</v>
      </c>
    </row>
    <row r="646" spans="1:13" x14ac:dyDescent="0.2">
      <c r="A646">
        <v>5103</v>
      </c>
      <c r="B646" t="s">
        <v>1724</v>
      </c>
      <c r="C646" t="s">
        <v>1516</v>
      </c>
      <c r="D646" s="2">
        <v>21116</v>
      </c>
      <c r="E646" s="5">
        <f t="shared" ca="1" si="22"/>
        <v>63</v>
      </c>
      <c r="F646" t="s">
        <v>1768</v>
      </c>
      <c r="G646" t="s">
        <v>1769</v>
      </c>
      <c r="H646">
        <v>3</v>
      </c>
      <c r="I646">
        <v>1</v>
      </c>
      <c r="J646" t="s">
        <v>1771</v>
      </c>
      <c r="K646" s="3">
        <v>226</v>
      </c>
      <c r="L646">
        <f t="shared" si="21"/>
        <v>0</v>
      </c>
      <c r="M646" t="str">
        <f>INDEX(Sheet2!$B$2:$B$20,MATCH(Data!B646,Sheet2!$D$2:$D$20,0))</f>
        <v>Libya</v>
      </c>
    </row>
    <row r="647" spans="1:13" x14ac:dyDescent="0.2">
      <c r="A647">
        <v>4710</v>
      </c>
      <c r="B647" t="s">
        <v>1725</v>
      </c>
      <c r="C647" t="s">
        <v>1513</v>
      </c>
      <c r="D647" s="2">
        <v>18924</v>
      </c>
      <c r="E647" s="5">
        <f t="shared" ca="1" si="22"/>
        <v>69</v>
      </c>
      <c r="F647" t="s">
        <v>1767</v>
      </c>
      <c r="G647" t="s">
        <v>1781</v>
      </c>
      <c r="H647">
        <v>2</v>
      </c>
      <c r="I647">
        <v>5</v>
      </c>
      <c r="J647" t="s">
        <v>1774</v>
      </c>
      <c r="K647" s="3">
        <v>106</v>
      </c>
      <c r="L647">
        <f t="shared" si="21"/>
        <v>0</v>
      </c>
      <c r="M647" t="str">
        <f>INDEX(Sheet2!$B$2:$B$20,MATCH(Data!B647,Sheet2!$D$2:$D$20,0))</f>
        <v>Yemen</v>
      </c>
    </row>
    <row r="648" spans="1:13" x14ac:dyDescent="0.2">
      <c r="A648">
        <v>5217</v>
      </c>
      <c r="B648" t="s">
        <v>1726</v>
      </c>
      <c r="C648" t="s">
        <v>1435</v>
      </c>
      <c r="D648" s="2">
        <v>16482</v>
      </c>
      <c r="E648" s="5">
        <f t="shared" ca="1" si="22"/>
        <v>75</v>
      </c>
      <c r="F648" t="s">
        <v>1768</v>
      </c>
      <c r="G648" t="s">
        <v>1769</v>
      </c>
      <c r="H648">
        <v>5</v>
      </c>
      <c r="I648">
        <v>2</v>
      </c>
      <c r="J648" t="s">
        <v>1771</v>
      </c>
      <c r="K648" s="3">
        <v>0</v>
      </c>
      <c r="L648">
        <f t="shared" si="21"/>
        <v>4</v>
      </c>
      <c r="M648" t="str">
        <f>INDEX(Sheet2!$B$2:$B$20,MATCH(Data!B648,Sheet2!$D$2:$D$20,0))</f>
        <v>Libya</v>
      </c>
    </row>
    <row r="649" spans="1:13" x14ac:dyDescent="0.2">
      <c r="A649">
        <v>4723</v>
      </c>
      <c r="B649" t="s">
        <v>1731</v>
      </c>
      <c r="C649" t="s">
        <v>92</v>
      </c>
      <c r="D649" s="2">
        <v>31255</v>
      </c>
      <c r="E649" s="5">
        <f t="shared" ca="1" si="22"/>
        <v>35</v>
      </c>
      <c r="F649" t="s">
        <v>1768</v>
      </c>
      <c r="G649" t="s">
        <v>1769</v>
      </c>
      <c r="H649">
        <v>5</v>
      </c>
      <c r="I649">
        <v>3</v>
      </c>
      <c r="J649" t="s">
        <v>1774</v>
      </c>
      <c r="K649" s="3">
        <v>156</v>
      </c>
      <c r="L649">
        <f t="shared" si="21"/>
        <v>3</v>
      </c>
      <c r="M649" t="str">
        <f>INDEX(Sheet2!$B$2:$B$20,MATCH(Data!B649,Sheet2!$D$2:$D$20,0))</f>
        <v>Syria</v>
      </c>
    </row>
    <row r="650" spans="1:13" x14ac:dyDescent="0.2">
      <c r="A650">
        <v>4820</v>
      </c>
      <c r="B650" t="s">
        <v>1727</v>
      </c>
      <c r="C650" t="s">
        <v>1394</v>
      </c>
      <c r="D650" s="2">
        <v>31724</v>
      </c>
      <c r="E650" s="5">
        <f t="shared" ca="1" si="22"/>
        <v>34</v>
      </c>
      <c r="F650" t="s">
        <v>1767</v>
      </c>
      <c r="G650" t="s">
        <v>1780</v>
      </c>
      <c r="H650">
        <v>6</v>
      </c>
      <c r="I650">
        <v>2</v>
      </c>
      <c r="J650" t="s">
        <v>1774</v>
      </c>
      <c r="K650" s="3">
        <v>77</v>
      </c>
      <c r="L650">
        <f t="shared" si="21"/>
        <v>0</v>
      </c>
      <c r="M650" t="str">
        <f>INDEX(Sheet2!$B$2:$B$20,MATCH(Data!B650,Sheet2!$D$2:$D$20,0))</f>
        <v>Libya</v>
      </c>
    </row>
    <row r="651" spans="1:13" x14ac:dyDescent="0.2">
      <c r="A651">
        <v>5105</v>
      </c>
      <c r="B651" t="s">
        <v>1716</v>
      </c>
      <c r="C651" t="s">
        <v>1543</v>
      </c>
      <c r="D651" s="2">
        <v>33194</v>
      </c>
      <c r="E651" s="5">
        <f t="shared" ca="1" si="22"/>
        <v>30</v>
      </c>
      <c r="F651" t="s">
        <v>1768</v>
      </c>
      <c r="G651" t="s">
        <v>1778</v>
      </c>
      <c r="H651">
        <v>3</v>
      </c>
      <c r="I651">
        <v>1</v>
      </c>
      <c r="J651" t="s">
        <v>1772</v>
      </c>
      <c r="K651" s="3">
        <v>0</v>
      </c>
      <c r="L651">
        <f t="shared" si="21"/>
        <v>4</v>
      </c>
      <c r="M651" t="str">
        <f>INDEX(Sheet2!$B$2:$B$20,MATCH(Data!B651,Sheet2!$D$2:$D$20,0))</f>
        <v>Syria</v>
      </c>
    </row>
    <row r="652" spans="1:13" x14ac:dyDescent="0.2">
      <c r="A652">
        <v>5242</v>
      </c>
      <c r="B652" t="s">
        <v>1721</v>
      </c>
      <c r="C652" t="s">
        <v>673</v>
      </c>
      <c r="D652" s="2">
        <v>17043</v>
      </c>
      <c r="E652" s="5">
        <f t="shared" ca="1" si="22"/>
        <v>74</v>
      </c>
      <c r="F652" t="s">
        <v>1767</v>
      </c>
      <c r="G652" t="s">
        <v>1781</v>
      </c>
      <c r="H652">
        <v>6</v>
      </c>
      <c r="I652">
        <v>2</v>
      </c>
      <c r="J652" t="s">
        <v>1774</v>
      </c>
      <c r="K652" s="3">
        <v>186</v>
      </c>
      <c r="L652">
        <f t="shared" si="21"/>
        <v>0</v>
      </c>
      <c r="M652" t="str">
        <f>INDEX(Sheet2!$B$2:$B$20,MATCH(Data!B652,Sheet2!$D$2:$D$20,0))</f>
        <v>Libya</v>
      </c>
    </row>
    <row r="653" spans="1:13" x14ac:dyDescent="0.2">
      <c r="A653">
        <v>5565</v>
      </c>
      <c r="B653" t="s">
        <v>1721</v>
      </c>
      <c r="C653" t="s">
        <v>847</v>
      </c>
      <c r="D653" s="2">
        <v>16712</v>
      </c>
      <c r="E653" s="5">
        <f t="shared" ca="1" si="22"/>
        <v>75</v>
      </c>
      <c r="F653" t="s">
        <v>1767</v>
      </c>
      <c r="G653" t="s">
        <v>1769</v>
      </c>
      <c r="H653">
        <v>4</v>
      </c>
      <c r="I653">
        <v>3</v>
      </c>
      <c r="J653" t="s">
        <v>1771</v>
      </c>
      <c r="K653" s="3">
        <v>0</v>
      </c>
      <c r="L653">
        <f t="shared" si="21"/>
        <v>2</v>
      </c>
      <c r="M653" t="str">
        <f>INDEX(Sheet2!$B$2:$B$20,MATCH(Data!B653,Sheet2!$D$2:$D$20,0))</f>
        <v>Libya</v>
      </c>
    </row>
    <row r="654" spans="1:13" x14ac:dyDescent="0.2">
      <c r="A654">
        <v>5224</v>
      </c>
      <c r="B654" t="s">
        <v>1731</v>
      </c>
      <c r="C654" t="s">
        <v>1578</v>
      </c>
      <c r="D654" s="2">
        <v>19500</v>
      </c>
      <c r="E654" s="5">
        <f t="shared" ca="1" si="22"/>
        <v>67</v>
      </c>
      <c r="F654" t="s">
        <v>1768</v>
      </c>
      <c r="G654" t="s">
        <v>1780</v>
      </c>
      <c r="H654">
        <v>9</v>
      </c>
      <c r="I654">
        <v>1</v>
      </c>
      <c r="J654" t="s">
        <v>1774</v>
      </c>
      <c r="K654" s="3">
        <v>98</v>
      </c>
      <c r="L654">
        <f t="shared" ref="L654:L717" si="23">IF(AND(J654="خيمة",K654=0,F654="الأم"),5,IF(AND(F654="الأم",K654=0),4,IF(AND(F654="الأم",J654="خيمة"),3,IF(K654=0,2,0))))</f>
        <v>3</v>
      </c>
      <c r="M654" t="str">
        <f>INDEX(Sheet2!$B$2:$B$20,MATCH(Data!B654,Sheet2!$D$2:$D$20,0))</f>
        <v>Syria</v>
      </c>
    </row>
    <row r="655" spans="1:13" x14ac:dyDescent="0.2">
      <c r="A655">
        <v>6303</v>
      </c>
      <c r="B655" t="s">
        <v>1719</v>
      </c>
      <c r="C655" t="s">
        <v>524</v>
      </c>
      <c r="D655" s="2">
        <v>14844</v>
      </c>
      <c r="E655" s="5">
        <f t="shared" ca="1" si="22"/>
        <v>80</v>
      </c>
      <c r="F655" t="s">
        <v>1767</v>
      </c>
      <c r="G655" t="s">
        <v>1780</v>
      </c>
      <c r="H655">
        <v>2</v>
      </c>
      <c r="I655">
        <v>5</v>
      </c>
      <c r="J655" t="s">
        <v>1771</v>
      </c>
      <c r="K655" s="3">
        <v>0</v>
      </c>
      <c r="L655">
        <f t="shared" si="23"/>
        <v>2</v>
      </c>
      <c r="M655" t="str">
        <f>INDEX(Sheet2!$B$2:$B$20,MATCH(Data!B655,Sheet2!$D$2:$D$20,0))</f>
        <v>Iraq</v>
      </c>
    </row>
    <row r="656" spans="1:13" x14ac:dyDescent="0.2">
      <c r="A656">
        <v>5189</v>
      </c>
      <c r="B656" t="s">
        <v>1718</v>
      </c>
      <c r="C656" t="s">
        <v>1051</v>
      </c>
      <c r="D656" s="2">
        <v>24416</v>
      </c>
      <c r="E656" s="5">
        <f t="shared" ca="1" si="22"/>
        <v>54</v>
      </c>
      <c r="F656" t="s">
        <v>1768</v>
      </c>
      <c r="G656" t="s">
        <v>1769</v>
      </c>
      <c r="H656">
        <v>2</v>
      </c>
      <c r="I656">
        <v>4</v>
      </c>
      <c r="J656" t="s">
        <v>1771</v>
      </c>
      <c r="K656" s="3">
        <v>104</v>
      </c>
      <c r="L656">
        <f t="shared" si="23"/>
        <v>0</v>
      </c>
      <c r="M656" t="str">
        <f>INDEX(Sheet2!$B$2:$B$20,MATCH(Data!B656,Sheet2!$D$2:$D$20,0))</f>
        <v>Yemen</v>
      </c>
    </row>
    <row r="657" spans="1:13" x14ac:dyDescent="0.2">
      <c r="A657">
        <v>4795</v>
      </c>
      <c r="B657" t="s">
        <v>1722</v>
      </c>
      <c r="C657" t="s">
        <v>574</v>
      </c>
      <c r="D657" s="2">
        <v>32699</v>
      </c>
      <c r="E657" s="5">
        <f t="shared" ca="1" si="22"/>
        <v>31</v>
      </c>
      <c r="F657" t="s">
        <v>1768</v>
      </c>
      <c r="G657" t="s">
        <v>1770</v>
      </c>
      <c r="H657">
        <v>2</v>
      </c>
      <c r="I657">
        <v>3</v>
      </c>
      <c r="J657" t="s">
        <v>1771</v>
      </c>
      <c r="K657" s="3">
        <v>152</v>
      </c>
      <c r="L657">
        <f t="shared" si="23"/>
        <v>0</v>
      </c>
      <c r="M657" t="str">
        <f>INDEX(Sheet2!$B$2:$B$20,MATCH(Data!B657,Sheet2!$D$2:$D$20,0))</f>
        <v>Syria</v>
      </c>
    </row>
    <row r="658" spans="1:13" x14ac:dyDescent="0.2">
      <c r="A658">
        <v>5153</v>
      </c>
      <c r="B658" t="s">
        <v>1725</v>
      </c>
      <c r="C658" t="s">
        <v>526</v>
      </c>
      <c r="D658" s="2">
        <v>19343</v>
      </c>
      <c r="E658" s="5">
        <f t="shared" ref="E658:E721" ca="1" si="24">(YEAR(NOW())-YEAR(D658))</f>
        <v>68</v>
      </c>
      <c r="F658" t="s">
        <v>1768</v>
      </c>
      <c r="G658" t="s">
        <v>1778</v>
      </c>
      <c r="H658">
        <v>3</v>
      </c>
      <c r="I658">
        <v>3</v>
      </c>
      <c r="J658" t="s">
        <v>1772</v>
      </c>
      <c r="K658" s="3">
        <v>155</v>
      </c>
      <c r="L658">
        <f t="shared" si="23"/>
        <v>0</v>
      </c>
      <c r="M658" t="str">
        <f>INDEX(Sheet2!$B$2:$B$20,MATCH(Data!B658,Sheet2!$D$2:$D$20,0))</f>
        <v>Yemen</v>
      </c>
    </row>
    <row r="659" spans="1:13" x14ac:dyDescent="0.2">
      <c r="A659">
        <v>4705</v>
      </c>
      <c r="B659" t="s">
        <v>1727</v>
      </c>
      <c r="C659" t="s">
        <v>1392</v>
      </c>
      <c r="D659" s="2">
        <v>32842</v>
      </c>
      <c r="E659" s="5">
        <f t="shared" ca="1" si="24"/>
        <v>31</v>
      </c>
      <c r="F659" t="s">
        <v>1767</v>
      </c>
      <c r="G659" t="s">
        <v>1780</v>
      </c>
      <c r="H659">
        <v>5</v>
      </c>
      <c r="I659">
        <v>2</v>
      </c>
      <c r="J659" t="s">
        <v>1773</v>
      </c>
      <c r="K659" s="3">
        <v>117</v>
      </c>
      <c r="L659">
        <f t="shared" si="23"/>
        <v>0</v>
      </c>
      <c r="M659" t="str">
        <f>INDEX(Sheet2!$B$2:$B$20,MATCH(Data!B659,Sheet2!$D$2:$D$20,0))</f>
        <v>Libya</v>
      </c>
    </row>
    <row r="660" spans="1:13" x14ac:dyDescent="0.2">
      <c r="A660">
        <v>6351</v>
      </c>
      <c r="B660" t="s">
        <v>1730</v>
      </c>
      <c r="C660" t="s">
        <v>1383</v>
      </c>
      <c r="D660" s="2">
        <v>26326</v>
      </c>
      <c r="E660" s="5">
        <f t="shared" ca="1" si="24"/>
        <v>48</v>
      </c>
      <c r="F660" t="s">
        <v>1768</v>
      </c>
      <c r="G660" t="s">
        <v>1778</v>
      </c>
      <c r="H660">
        <v>2</v>
      </c>
      <c r="I660">
        <v>2</v>
      </c>
      <c r="J660" t="s">
        <v>1773</v>
      </c>
      <c r="K660" s="3">
        <v>118</v>
      </c>
      <c r="L660">
        <f t="shared" si="23"/>
        <v>0</v>
      </c>
      <c r="M660" t="str">
        <f>INDEX(Sheet2!$B$2:$B$20,MATCH(Data!B660,Sheet2!$D$2:$D$20,0))</f>
        <v>Yemen</v>
      </c>
    </row>
    <row r="661" spans="1:13" x14ac:dyDescent="0.2">
      <c r="A661">
        <v>5768</v>
      </c>
      <c r="B661" t="s">
        <v>1721</v>
      </c>
      <c r="C661" t="s">
        <v>223</v>
      </c>
      <c r="D661" s="2">
        <v>24694</v>
      </c>
      <c r="E661" s="5">
        <f t="shared" ca="1" si="24"/>
        <v>53</v>
      </c>
      <c r="F661" t="s">
        <v>1767</v>
      </c>
      <c r="G661" t="s">
        <v>1769</v>
      </c>
      <c r="H661">
        <v>4</v>
      </c>
      <c r="I661">
        <v>3</v>
      </c>
      <c r="J661" t="s">
        <v>1773</v>
      </c>
      <c r="K661" s="3">
        <v>180</v>
      </c>
      <c r="L661">
        <f t="shared" si="23"/>
        <v>0</v>
      </c>
      <c r="M661" t="str">
        <f>INDEX(Sheet2!$B$2:$B$20,MATCH(Data!B661,Sheet2!$D$2:$D$20,0))</f>
        <v>Libya</v>
      </c>
    </row>
    <row r="662" spans="1:13" x14ac:dyDescent="0.2">
      <c r="A662">
        <v>6189</v>
      </c>
      <c r="B662" t="s">
        <v>1721</v>
      </c>
      <c r="C662" t="s">
        <v>357</v>
      </c>
      <c r="D662" s="2">
        <v>27934</v>
      </c>
      <c r="E662" s="5">
        <f t="shared" ca="1" si="24"/>
        <v>44</v>
      </c>
      <c r="F662" t="s">
        <v>1768</v>
      </c>
      <c r="G662" t="s">
        <v>1778</v>
      </c>
      <c r="H662">
        <v>6</v>
      </c>
      <c r="I662">
        <v>4</v>
      </c>
      <c r="J662" t="s">
        <v>1773</v>
      </c>
      <c r="K662" s="3">
        <v>57</v>
      </c>
      <c r="L662">
        <f t="shared" si="23"/>
        <v>0</v>
      </c>
      <c r="M662" t="str">
        <f>INDEX(Sheet2!$B$2:$B$20,MATCH(Data!B662,Sheet2!$D$2:$D$20,0))</f>
        <v>Libya</v>
      </c>
    </row>
    <row r="663" spans="1:13" x14ac:dyDescent="0.2">
      <c r="A663">
        <v>5067</v>
      </c>
      <c r="B663" t="s">
        <v>1713</v>
      </c>
      <c r="C663" t="s">
        <v>373</v>
      </c>
      <c r="D663" s="2">
        <v>14845</v>
      </c>
      <c r="E663" s="5">
        <f t="shared" ca="1" si="24"/>
        <v>80</v>
      </c>
      <c r="F663" t="s">
        <v>1767</v>
      </c>
      <c r="G663" t="s">
        <v>1778</v>
      </c>
      <c r="H663">
        <v>4</v>
      </c>
      <c r="I663">
        <v>4</v>
      </c>
      <c r="J663" t="s">
        <v>1773</v>
      </c>
      <c r="K663" s="3">
        <v>58</v>
      </c>
      <c r="L663">
        <f t="shared" si="23"/>
        <v>0</v>
      </c>
      <c r="M663" t="str">
        <f>INDEX(Sheet2!$B$2:$B$20,MATCH(Data!B663,Sheet2!$D$2:$D$20,0))</f>
        <v>Iraq</v>
      </c>
    </row>
    <row r="664" spans="1:13" x14ac:dyDescent="0.2">
      <c r="A664">
        <v>6074</v>
      </c>
      <c r="B664" t="s">
        <v>1727</v>
      </c>
      <c r="C664" t="s">
        <v>358</v>
      </c>
      <c r="D664" s="2">
        <v>28962</v>
      </c>
      <c r="E664" s="5">
        <f t="shared" ca="1" si="24"/>
        <v>41</v>
      </c>
      <c r="F664" t="s">
        <v>1767</v>
      </c>
      <c r="G664" t="s">
        <v>1769</v>
      </c>
      <c r="H664">
        <v>6</v>
      </c>
      <c r="I664">
        <v>2</v>
      </c>
      <c r="J664" t="s">
        <v>1773</v>
      </c>
      <c r="K664" s="3">
        <v>0</v>
      </c>
      <c r="L664">
        <f t="shared" si="23"/>
        <v>2</v>
      </c>
      <c r="M664" t="str">
        <f>INDEX(Sheet2!$B$2:$B$20,MATCH(Data!B664,Sheet2!$D$2:$D$20,0))</f>
        <v>Libya</v>
      </c>
    </row>
    <row r="665" spans="1:13" x14ac:dyDescent="0.2">
      <c r="A665">
        <v>5941</v>
      </c>
      <c r="B665" t="s">
        <v>1727</v>
      </c>
      <c r="C665" t="s">
        <v>1473</v>
      </c>
      <c r="D665" s="2">
        <v>27310</v>
      </c>
      <c r="E665" s="5">
        <f t="shared" ca="1" si="24"/>
        <v>46</v>
      </c>
      <c r="F665" t="s">
        <v>1767</v>
      </c>
      <c r="G665" t="s">
        <v>1780</v>
      </c>
      <c r="H665">
        <v>3</v>
      </c>
      <c r="I665">
        <v>2</v>
      </c>
      <c r="J665" t="s">
        <v>1772</v>
      </c>
      <c r="K665" s="3">
        <v>113</v>
      </c>
      <c r="L665">
        <f t="shared" si="23"/>
        <v>0</v>
      </c>
      <c r="M665" t="str">
        <f>INDEX(Sheet2!$B$2:$B$20,MATCH(Data!B665,Sheet2!$D$2:$D$20,0))</f>
        <v>Libya</v>
      </c>
    </row>
    <row r="666" spans="1:13" x14ac:dyDescent="0.2">
      <c r="A666">
        <v>5887</v>
      </c>
      <c r="B666" t="s">
        <v>1716</v>
      </c>
      <c r="C666" t="s">
        <v>521</v>
      </c>
      <c r="D666" s="2">
        <v>30668</v>
      </c>
      <c r="E666" s="5">
        <f t="shared" ca="1" si="24"/>
        <v>37</v>
      </c>
      <c r="F666" t="s">
        <v>1767</v>
      </c>
      <c r="G666" t="s">
        <v>1781</v>
      </c>
      <c r="H666">
        <v>2</v>
      </c>
      <c r="I666">
        <v>6</v>
      </c>
      <c r="J666" t="s">
        <v>1771</v>
      </c>
      <c r="K666" s="3">
        <v>117</v>
      </c>
      <c r="L666">
        <f t="shared" si="23"/>
        <v>0</v>
      </c>
      <c r="M666" t="str">
        <f>INDEX(Sheet2!$B$2:$B$20,MATCH(Data!B666,Sheet2!$D$2:$D$20,0))</f>
        <v>Syria</v>
      </c>
    </row>
    <row r="667" spans="1:13" x14ac:dyDescent="0.2">
      <c r="A667">
        <v>4724</v>
      </c>
      <c r="B667" t="s">
        <v>1724</v>
      </c>
      <c r="C667" t="s">
        <v>293</v>
      </c>
      <c r="D667" s="2">
        <v>23820</v>
      </c>
      <c r="E667" s="5">
        <f t="shared" ca="1" si="24"/>
        <v>55</v>
      </c>
      <c r="F667" t="s">
        <v>1768</v>
      </c>
      <c r="G667" t="s">
        <v>1769</v>
      </c>
      <c r="H667">
        <v>1</v>
      </c>
      <c r="I667">
        <v>3</v>
      </c>
      <c r="J667" t="s">
        <v>1773</v>
      </c>
      <c r="K667" s="3">
        <v>94</v>
      </c>
      <c r="L667">
        <f t="shared" si="23"/>
        <v>0</v>
      </c>
      <c r="M667" t="str">
        <f>INDEX(Sheet2!$B$2:$B$20,MATCH(Data!B667,Sheet2!$D$2:$D$20,0))</f>
        <v>Libya</v>
      </c>
    </row>
    <row r="668" spans="1:13" x14ac:dyDescent="0.2">
      <c r="A668">
        <v>6080</v>
      </c>
      <c r="B668" t="s">
        <v>1719</v>
      </c>
      <c r="C668" t="s">
        <v>440</v>
      </c>
      <c r="D668" s="2">
        <v>33829</v>
      </c>
      <c r="E668" s="5">
        <f t="shared" ca="1" si="24"/>
        <v>28</v>
      </c>
      <c r="F668" t="s">
        <v>1767</v>
      </c>
      <c r="G668" t="s">
        <v>1769</v>
      </c>
      <c r="H668">
        <v>2</v>
      </c>
      <c r="I668">
        <v>5</v>
      </c>
      <c r="J668" t="s">
        <v>1772</v>
      </c>
      <c r="K668" s="3">
        <v>73</v>
      </c>
      <c r="L668">
        <f t="shared" si="23"/>
        <v>0</v>
      </c>
      <c r="M668" t="str">
        <f>INDEX(Sheet2!$B$2:$B$20,MATCH(Data!B668,Sheet2!$D$2:$D$20,0))</f>
        <v>Iraq</v>
      </c>
    </row>
    <row r="669" spans="1:13" x14ac:dyDescent="0.2">
      <c r="A669">
        <v>6225</v>
      </c>
      <c r="B669" t="s">
        <v>1728</v>
      </c>
      <c r="C669" t="s">
        <v>965</v>
      </c>
      <c r="D669" s="2">
        <v>22347</v>
      </c>
      <c r="E669" s="5">
        <f t="shared" ca="1" si="24"/>
        <v>59</v>
      </c>
      <c r="F669" t="s">
        <v>1767</v>
      </c>
      <c r="G669" t="s">
        <v>1769</v>
      </c>
      <c r="H669">
        <v>3</v>
      </c>
      <c r="I669">
        <v>2</v>
      </c>
      <c r="J669" t="s">
        <v>1773</v>
      </c>
      <c r="K669" s="3">
        <v>131</v>
      </c>
      <c r="L669">
        <f t="shared" si="23"/>
        <v>0</v>
      </c>
      <c r="M669" t="str">
        <f>INDEX(Sheet2!$B$2:$B$20,MATCH(Data!B669,Sheet2!$D$2:$D$20,0))</f>
        <v>Yemen</v>
      </c>
    </row>
    <row r="670" spans="1:13" x14ac:dyDescent="0.2">
      <c r="A670">
        <v>6050</v>
      </c>
      <c r="B670" t="s">
        <v>1721</v>
      </c>
      <c r="C670" t="s">
        <v>1639</v>
      </c>
      <c r="D670" s="2">
        <v>16201</v>
      </c>
      <c r="E670" s="5">
        <f t="shared" ca="1" si="24"/>
        <v>76</v>
      </c>
      <c r="F670" t="s">
        <v>1768</v>
      </c>
      <c r="G670" t="s">
        <v>1780</v>
      </c>
      <c r="H670">
        <v>3</v>
      </c>
      <c r="I670">
        <v>2</v>
      </c>
      <c r="J670" t="s">
        <v>1773</v>
      </c>
      <c r="K670" s="3">
        <v>77</v>
      </c>
      <c r="L670">
        <f t="shared" si="23"/>
        <v>0</v>
      </c>
      <c r="M670" t="str">
        <f>INDEX(Sheet2!$B$2:$B$20,MATCH(Data!B670,Sheet2!$D$2:$D$20,0))</f>
        <v>Libya</v>
      </c>
    </row>
    <row r="671" spans="1:13" x14ac:dyDescent="0.2">
      <c r="A671">
        <v>5782</v>
      </c>
      <c r="B671" t="s">
        <v>1724</v>
      </c>
      <c r="C671" t="s">
        <v>429</v>
      </c>
      <c r="D671" s="2">
        <v>22131</v>
      </c>
      <c r="E671" s="5">
        <f t="shared" ca="1" si="24"/>
        <v>60</v>
      </c>
      <c r="F671" t="s">
        <v>1767</v>
      </c>
      <c r="G671" t="s">
        <v>1778</v>
      </c>
      <c r="H671">
        <v>3</v>
      </c>
      <c r="I671">
        <v>2</v>
      </c>
      <c r="J671" t="s">
        <v>1773</v>
      </c>
      <c r="K671" s="3">
        <v>69</v>
      </c>
      <c r="L671">
        <f t="shared" si="23"/>
        <v>0</v>
      </c>
      <c r="M671" t="str">
        <f>INDEX(Sheet2!$B$2:$B$20,MATCH(Data!B671,Sheet2!$D$2:$D$20,0))</f>
        <v>Libya</v>
      </c>
    </row>
    <row r="672" spans="1:13" x14ac:dyDescent="0.2">
      <c r="A672">
        <v>4961</v>
      </c>
      <c r="B672" t="s">
        <v>1728</v>
      </c>
      <c r="C672" t="s">
        <v>430</v>
      </c>
      <c r="D672" s="2">
        <v>22141</v>
      </c>
      <c r="E672" s="5">
        <f t="shared" ca="1" si="24"/>
        <v>60</v>
      </c>
      <c r="F672" t="s">
        <v>1767</v>
      </c>
      <c r="G672" t="s">
        <v>1781</v>
      </c>
      <c r="H672">
        <v>5</v>
      </c>
      <c r="I672">
        <v>5</v>
      </c>
      <c r="J672" t="s">
        <v>1773</v>
      </c>
      <c r="K672" s="3">
        <v>155</v>
      </c>
      <c r="L672">
        <f t="shared" si="23"/>
        <v>0</v>
      </c>
      <c r="M672" t="str">
        <f>INDEX(Sheet2!$B$2:$B$20,MATCH(Data!B672,Sheet2!$D$2:$D$20,0))</f>
        <v>Yemen</v>
      </c>
    </row>
    <row r="673" spans="1:13" x14ac:dyDescent="0.2">
      <c r="A673">
        <v>4847</v>
      </c>
      <c r="B673" t="s">
        <v>1727</v>
      </c>
      <c r="C673" t="s">
        <v>413</v>
      </c>
      <c r="D673" s="2">
        <v>15167</v>
      </c>
      <c r="E673" s="5">
        <f t="shared" ca="1" si="24"/>
        <v>79</v>
      </c>
      <c r="F673" t="s">
        <v>1767</v>
      </c>
      <c r="G673" t="s">
        <v>1769</v>
      </c>
      <c r="H673">
        <v>4</v>
      </c>
      <c r="I673">
        <v>5</v>
      </c>
      <c r="J673" t="s">
        <v>1774</v>
      </c>
      <c r="K673" s="3">
        <v>0</v>
      </c>
      <c r="L673">
        <f t="shared" si="23"/>
        <v>2</v>
      </c>
      <c r="M673" t="str">
        <f>INDEX(Sheet2!$B$2:$B$20,MATCH(Data!B673,Sheet2!$D$2:$D$20,0))</f>
        <v>Libya</v>
      </c>
    </row>
    <row r="674" spans="1:13" x14ac:dyDescent="0.2">
      <c r="A674">
        <v>5909</v>
      </c>
      <c r="B674" t="s">
        <v>1725</v>
      </c>
      <c r="C674" t="s">
        <v>922</v>
      </c>
      <c r="D674" s="2">
        <v>34021</v>
      </c>
      <c r="E674" s="5">
        <f t="shared" ca="1" si="24"/>
        <v>27</v>
      </c>
      <c r="F674" t="s">
        <v>1767</v>
      </c>
      <c r="G674" t="s">
        <v>1778</v>
      </c>
      <c r="H674">
        <v>2</v>
      </c>
      <c r="I674">
        <v>3</v>
      </c>
      <c r="J674" t="s">
        <v>1772</v>
      </c>
      <c r="K674" s="3">
        <v>229</v>
      </c>
      <c r="L674">
        <f t="shared" si="23"/>
        <v>0</v>
      </c>
      <c r="M674" t="str">
        <f>INDEX(Sheet2!$B$2:$B$20,MATCH(Data!B674,Sheet2!$D$2:$D$20,0))</f>
        <v>Yemen</v>
      </c>
    </row>
    <row r="675" spans="1:13" x14ac:dyDescent="0.2">
      <c r="A675">
        <v>6057</v>
      </c>
      <c r="B675" t="s">
        <v>1724</v>
      </c>
      <c r="C675" t="s">
        <v>48</v>
      </c>
      <c r="D675" s="2">
        <v>23600</v>
      </c>
      <c r="E675" s="5">
        <f t="shared" ca="1" si="24"/>
        <v>56</v>
      </c>
      <c r="F675" t="s">
        <v>1768</v>
      </c>
      <c r="G675" t="s">
        <v>1779</v>
      </c>
      <c r="H675">
        <v>4</v>
      </c>
      <c r="I675">
        <v>6</v>
      </c>
      <c r="J675" t="s">
        <v>1773</v>
      </c>
      <c r="K675" s="3">
        <v>0</v>
      </c>
      <c r="L675">
        <f t="shared" si="23"/>
        <v>4</v>
      </c>
      <c r="M675" t="str">
        <f>INDEX(Sheet2!$B$2:$B$20,MATCH(Data!B675,Sheet2!$D$2:$D$20,0))</f>
        <v>Libya</v>
      </c>
    </row>
    <row r="676" spans="1:13" x14ac:dyDescent="0.2">
      <c r="A676">
        <v>4848</v>
      </c>
      <c r="B676" t="s">
        <v>1724</v>
      </c>
      <c r="C676" t="s">
        <v>422</v>
      </c>
      <c r="D676" s="2">
        <v>28295</v>
      </c>
      <c r="E676" s="5">
        <f t="shared" ca="1" si="24"/>
        <v>43</v>
      </c>
      <c r="F676" t="s">
        <v>1767</v>
      </c>
      <c r="G676" t="s">
        <v>1769</v>
      </c>
      <c r="H676">
        <v>3</v>
      </c>
      <c r="I676">
        <v>1</v>
      </c>
      <c r="J676" t="s">
        <v>1774</v>
      </c>
      <c r="K676" s="3">
        <v>75</v>
      </c>
      <c r="L676">
        <f t="shared" si="23"/>
        <v>0</v>
      </c>
      <c r="M676" t="str">
        <f>INDEX(Sheet2!$B$2:$B$20,MATCH(Data!B676,Sheet2!$D$2:$D$20,0))</f>
        <v>Libya</v>
      </c>
    </row>
    <row r="677" spans="1:13" x14ac:dyDescent="0.2">
      <c r="A677">
        <v>5552</v>
      </c>
      <c r="B677" t="s">
        <v>1726</v>
      </c>
      <c r="C677" t="s">
        <v>688</v>
      </c>
      <c r="D677" s="2">
        <v>30434</v>
      </c>
      <c r="E677" s="5">
        <f t="shared" ca="1" si="24"/>
        <v>37</v>
      </c>
      <c r="F677" t="s">
        <v>1767</v>
      </c>
      <c r="G677" t="s">
        <v>1780</v>
      </c>
      <c r="H677">
        <v>2</v>
      </c>
      <c r="I677">
        <v>6</v>
      </c>
      <c r="J677" t="s">
        <v>1773</v>
      </c>
      <c r="K677" s="3">
        <v>0</v>
      </c>
      <c r="L677">
        <f t="shared" si="23"/>
        <v>2</v>
      </c>
      <c r="M677" t="str">
        <f>INDEX(Sheet2!$B$2:$B$20,MATCH(Data!B677,Sheet2!$D$2:$D$20,0))</f>
        <v>Libya</v>
      </c>
    </row>
    <row r="678" spans="1:13" x14ac:dyDescent="0.2">
      <c r="A678">
        <v>6065</v>
      </c>
      <c r="B678" t="s">
        <v>1715</v>
      </c>
      <c r="C678" t="s">
        <v>291</v>
      </c>
      <c r="D678" s="2">
        <v>33004</v>
      </c>
      <c r="E678" s="5">
        <f t="shared" ca="1" si="24"/>
        <v>30</v>
      </c>
      <c r="F678" t="s">
        <v>1767</v>
      </c>
      <c r="G678" t="s">
        <v>1778</v>
      </c>
      <c r="H678">
        <v>2</v>
      </c>
      <c r="I678">
        <v>6</v>
      </c>
      <c r="J678" t="s">
        <v>1774</v>
      </c>
      <c r="K678" s="3">
        <v>0</v>
      </c>
      <c r="L678">
        <f t="shared" si="23"/>
        <v>2</v>
      </c>
      <c r="M678" t="str">
        <f>INDEX(Sheet2!$B$2:$B$20,MATCH(Data!B678,Sheet2!$D$2:$D$20,0))</f>
        <v>Iraq</v>
      </c>
    </row>
    <row r="679" spans="1:13" x14ac:dyDescent="0.2">
      <c r="A679">
        <v>4897</v>
      </c>
      <c r="B679" t="s">
        <v>1730</v>
      </c>
      <c r="C679" t="s">
        <v>120</v>
      </c>
      <c r="D679" s="2">
        <v>17414</v>
      </c>
      <c r="E679" s="5">
        <f t="shared" ca="1" si="24"/>
        <v>73</v>
      </c>
      <c r="F679" t="s">
        <v>1768</v>
      </c>
      <c r="G679" t="s">
        <v>1769</v>
      </c>
      <c r="H679">
        <v>5</v>
      </c>
      <c r="I679">
        <v>5</v>
      </c>
      <c r="J679" t="s">
        <v>1772</v>
      </c>
      <c r="K679" s="3">
        <v>113</v>
      </c>
      <c r="L679">
        <f t="shared" si="23"/>
        <v>0</v>
      </c>
      <c r="M679" t="str">
        <f>INDEX(Sheet2!$B$2:$B$20,MATCH(Data!B679,Sheet2!$D$2:$D$20,0))</f>
        <v>Yemen</v>
      </c>
    </row>
    <row r="680" spans="1:13" x14ac:dyDescent="0.2">
      <c r="A680">
        <v>6212</v>
      </c>
      <c r="B680" t="s">
        <v>1730</v>
      </c>
      <c r="C680" t="s">
        <v>774</v>
      </c>
      <c r="D680" s="2">
        <v>31722</v>
      </c>
      <c r="E680" s="5">
        <f t="shared" ca="1" si="24"/>
        <v>34</v>
      </c>
      <c r="F680" t="s">
        <v>1768</v>
      </c>
      <c r="G680" t="s">
        <v>1778</v>
      </c>
      <c r="H680">
        <v>7</v>
      </c>
      <c r="I680">
        <v>2</v>
      </c>
      <c r="J680" t="s">
        <v>1771</v>
      </c>
      <c r="K680" s="3">
        <v>76</v>
      </c>
      <c r="L680">
        <f t="shared" si="23"/>
        <v>0</v>
      </c>
      <c r="M680" t="str">
        <f>INDEX(Sheet2!$B$2:$B$20,MATCH(Data!B680,Sheet2!$D$2:$D$20,0))</f>
        <v>Yemen</v>
      </c>
    </row>
    <row r="681" spans="1:13" x14ac:dyDescent="0.2">
      <c r="A681">
        <v>5750</v>
      </c>
      <c r="B681" t="s">
        <v>1719</v>
      </c>
      <c r="C681" t="s">
        <v>1596</v>
      </c>
      <c r="D681" s="2">
        <v>29032</v>
      </c>
      <c r="E681" s="5">
        <f t="shared" ca="1" si="24"/>
        <v>41</v>
      </c>
      <c r="F681" t="s">
        <v>1767</v>
      </c>
      <c r="G681" t="s">
        <v>1778</v>
      </c>
      <c r="H681">
        <v>6</v>
      </c>
      <c r="I681">
        <v>2</v>
      </c>
      <c r="J681" t="s">
        <v>1771</v>
      </c>
      <c r="K681" s="3">
        <v>196</v>
      </c>
      <c r="L681">
        <f t="shared" si="23"/>
        <v>0</v>
      </c>
      <c r="M681" t="str">
        <f>INDEX(Sheet2!$B$2:$B$20,MATCH(Data!B681,Sheet2!$D$2:$D$20,0))</f>
        <v>Iraq</v>
      </c>
    </row>
    <row r="682" spans="1:13" x14ac:dyDescent="0.2">
      <c r="A682">
        <v>5939</v>
      </c>
      <c r="B682" t="s">
        <v>1732</v>
      </c>
      <c r="C682" t="s">
        <v>1441</v>
      </c>
      <c r="D682" s="2">
        <v>32191</v>
      </c>
      <c r="E682" s="5">
        <f t="shared" ca="1" si="24"/>
        <v>32</v>
      </c>
      <c r="F682" t="s">
        <v>1767</v>
      </c>
      <c r="G682" t="s">
        <v>1769</v>
      </c>
      <c r="H682">
        <v>3</v>
      </c>
      <c r="I682">
        <v>4</v>
      </c>
      <c r="J682" t="s">
        <v>1772</v>
      </c>
      <c r="K682" s="3">
        <v>117</v>
      </c>
      <c r="L682">
        <f t="shared" si="23"/>
        <v>0</v>
      </c>
      <c r="M682" t="str">
        <f>INDEX(Sheet2!$B$2:$B$20,MATCH(Data!B682,Sheet2!$D$2:$D$20,0))</f>
        <v>Yemen</v>
      </c>
    </row>
    <row r="683" spans="1:13" x14ac:dyDescent="0.2">
      <c r="A683">
        <v>5900</v>
      </c>
      <c r="B683" t="s">
        <v>1721</v>
      </c>
      <c r="C683" t="s">
        <v>747</v>
      </c>
      <c r="D683" s="2">
        <v>26398</v>
      </c>
      <c r="E683" s="5">
        <f t="shared" ca="1" si="24"/>
        <v>48</v>
      </c>
      <c r="F683" t="s">
        <v>1768</v>
      </c>
      <c r="G683" t="s">
        <v>1781</v>
      </c>
      <c r="H683">
        <v>2</v>
      </c>
      <c r="I683">
        <v>7</v>
      </c>
      <c r="J683" t="s">
        <v>1773</v>
      </c>
      <c r="K683" s="3">
        <v>184</v>
      </c>
      <c r="L683">
        <f t="shared" si="23"/>
        <v>0</v>
      </c>
      <c r="M683" t="str">
        <f>INDEX(Sheet2!$B$2:$B$20,MATCH(Data!B683,Sheet2!$D$2:$D$20,0))</f>
        <v>Libya</v>
      </c>
    </row>
    <row r="684" spans="1:13" x14ac:dyDescent="0.2">
      <c r="A684">
        <v>4890</v>
      </c>
      <c r="B684" t="s">
        <v>1713</v>
      </c>
      <c r="C684" t="s">
        <v>297</v>
      </c>
      <c r="D684" s="2">
        <v>18738</v>
      </c>
      <c r="E684" s="5">
        <f t="shared" ca="1" si="24"/>
        <v>69</v>
      </c>
      <c r="F684" t="s">
        <v>1767</v>
      </c>
      <c r="G684" t="s">
        <v>1780</v>
      </c>
      <c r="H684">
        <v>2</v>
      </c>
      <c r="I684">
        <v>4</v>
      </c>
      <c r="J684" t="s">
        <v>1773</v>
      </c>
      <c r="K684" s="3">
        <v>93</v>
      </c>
      <c r="L684">
        <f t="shared" si="23"/>
        <v>0</v>
      </c>
      <c r="M684" t="str">
        <f>INDEX(Sheet2!$B$2:$B$20,MATCH(Data!B684,Sheet2!$D$2:$D$20,0))</f>
        <v>Iraq</v>
      </c>
    </row>
    <row r="685" spans="1:13" x14ac:dyDescent="0.2">
      <c r="A685">
        <v>6248</v>
      </c>
      <c r="B685" t="s">
        <v>1719</v>
      </c>
      <c r="C685" t="s">
        <v>1311</v>
      </c>
      <c r="D685" s="2">
        <v>24032</v>
      </c>
      <c r="E685" s="5">
        <f t="shared" ca="1" si="24"/>
        <v>55</v>
      </c>
      <c r="F685" t="s">
        <v>1767</v>
      </c>
      <c r="G685" t="s">
        <v>1770</v>
      </c>
      <c r="H685">
        <v>6</v>
      </c>
      <c r="I685">
        <v>1</v>
      </c>
      <c r="J685" t="s">
        <v>1771</v>
      </c>
      <c r="K685" s="3">
        <v>0</v>
      </c>
      <c r="L685">
        <f t="shared" si="23"/>
        <v>2</v>
      </c>
      <c r="M685" t="str">
        <f>INDEX(Sheet2!$B$2:$B$20,MATCH(Data!B685,Sheet2!$D$2:$D$20,0))</f>
        <v>Iraq</v>
      </c>
    </row>
    <row r="686" spans="1:13" x14ac:dyDescent="0.2">
      <c r="A686">
        <v>5383</v>
      </c>
      <c r="B686" t="s">
        <v>1722</v>
      </c>
      <c r="C686" t="s">
        <v>85</v>
      </c>
      <c r="D686" s="2">
        <v>29136</v>
      </c>
      <c r="E686" s="5">
        <f t="shared" ca="1" si="24"/>
        <v>41</v>
      </c>
      <c r="F686" t="s">
        <v>1767</v>
      </c>
      <c r="G686" t="s">
        <v>1769</v>
      </c>
      <c r="H686">
        <v>4</v>
      </c>
      <c r="I686">
        <v>2</v>
      </c>
      <c r="J686" t="s">
        <v>1771</v>
      </c>
      <c r="K686" s="3">
        <v>227</v>
      </c>
      <c r="L686">
        <f t="shared" si="23"/>
        <v>0</v>
      </c>
      <c r="M686" t="str">
        <f>INDEX(Sheet2!$B$2:$B$20,MATCH(Data!B686,Sheet2!$D$2:$D$20,0))</f>
        <v>Syria</v>
      </c>
    </row>
    <row r="687" spans="1:13" x14ac:dyDescent="0.2">
      <c r="A687">
        <v>5186</v>
      </c>
      <c r="B687" t="s">
        <v>1727</v>
      </c>
      <c r="C687" t="s">
        <v>1044</v>
      </c>
      <c r="D687" s="2">
        <v>31169</v>
      </c>
      <c r="E687" s="5">
        <f t="shared" ca="1" si="24"/>
        <v>35</v>
      </c>
      <c r="F687" t="s">
        <v>1767</v>
      </c>
      <c r="G687" t="s">
        <v>1769</v>
      </c>
      <c r="H687">
        <v>3</v>
      </c>
      <c r="I687">
        <v>5</v>
      </c>
      <c r="J687" t="s">
        <v>1772</v>
      </c>
      <c r="K687" s="3">
        <v>0</v>
      </c>
      <c r="L687">
        <f t="shared" si="23"/>
        <v>2</v>
      </c>
      <c r="M687" t="str">
        <f>INDEX(Sheet2!$B$2:$B$20,MATCH(Data!B687,Sheet2!$D$2:$D$20,0))</f>
        <v>Libya</v>
      </c>
    </row>
    <row r="688" spans="1:13" x14ac:dyDescent="0.2">
      <c r="A688">
        <v>6011</v>
      </c>
      <c r="B688" t="s">
        <v>1725</v>
      </c>
      <c r="C688" t="s">
        <v>1061</v>
      </c>
      <c r="D688" s="2">
        <v>15251</v>
      </c>
      <c r="E688" s="5">
        <f t="shared" ca="1" si="24"/>
        <v>79</v>
      </c>
      <c r="F688" t="s">
        <v>1767</v>
      </c>
      <c r="G688" t="s">
        <v>1781</v>
      </c>
      <c r="H688">
        <v>3</v>
      </c>
      <c r="I688">
        <v>4</v>
      </c>
      <c r="J688" t="s">
        <v>1771</v>
      </c>
      <c r="K688" s="3">
        <v>0</v>
      </c>
      <c r="L688">
        <f t="shared" si="23"/>
        <v>2</v>
      </c>
      <c r="M688" t="str">
        <f>INDEX(Sheet2!$B$2:$B$20,MATCH(Data!B688,Sheet2!$D$2:$D$20,0))</f>
        <v>Yemen</v>
      </c>
    </row>
    <row r="689" spans="1:13" x14ac:dyDescent="0.2">
      <c r="A689">
        <v>5082</v>
      </c>
      <c r="B689" t="s">
        <v>1729</v>
      </c>
      <c r="C689" t="s">
        <v>783</v>
      </c>
      <c r="D689" s="2">
        <v>32115</v>
      </c>
      <c r="E689" s="5">
        <f t="shared" ca="1" si="24"/>
        <v>33</v>
      </c>
      <c r="F689" t="s">
        <v>1767</v>
      </c>
      <c r="G689" t="s">
        <v>1781</v>
      </c>
      <c r="H689">
        <v>7</v>
      </c>
      <c r="I689">
        <v>1</v>
      </c>
      <c r="J689" t="s">
        <v>1774</v>
      </c>
      <c r="K689" s="3">
        <v>112</v>
      </c>
      <c r="L689">
        <f t="shared" si="23"/>
        <v>0</v>
      </c>
      <c r="M689" t="str">
        <f>INDEX(Sheet2!$B$2:$B$20,MATCH(Data!B689,Sheet2!$D$2:$D$20,0))</f>
        <v>Syria</v>
      </c>
    </row>
    <row r="690" spans="1:13" x14ac:dyDescent="0.2">
      <c r="A690">
        <v>5060</v>
      </c>
      <c r="B690" t="s">
        <v>1723</v>
      </c>
      <c r="C690" t="s">
        <v>57</v>
      </c>
      <c r="D690" s="2">
        <v>31117</v>
      </c>
      <c r="E690" s="5">
        <f t="shared" ca="1" si="24"/>
        <v>35</v>
      </c>
      <c r="F690" t="s">
        <v>1767</v>
      </c>
      <c r="G690" t="s">
        <v>1780</v>
      </c>
      <c r="H690">
        <v>2</v>
      </c>
      <c r="I690">
        <v>6</v>
      </c>
      <c r="J690" t="s">
        <v>1773</v>
      </c>
      <c r="K690" s="3">
        <v>0</v>
      </c>
      <c r="L690">
        <f t="shared" si="23"/>
        <v>2</v>
      </c>
      <c r="M690" t="str">
        <f>INDEX(Sheet2!$B$2:$B$20,MATCH(Data!B690,Sheet2!$D$2:$D$20,0))</f>
        <v>Iraq</v>
      </c>
    </row>
    <row r="691" spans="1:13" x14ac:dyDescent="0.2">
      <c r="A691">
        <v>5672</v>
      </c>
      <c r="B691" t="s">
        <v>1719</v>
      </c>
      <c r="C691" t="s">
        <v>642</v>
      </c>
      <c r="D691" s="2">
        <v>22292</v>
      </c>
      <c r="E691" s="5">
        <f t="shared" ca="1" si="24"/>
        <v>59</v>
      </c>
      <c r="F691" t="s">
        <v>1767</v>
      </c>
      <c r="G691" t="s">
        <v>1770</v>
      </c>
      <c r="H691">
        <v>8</v>
      </c>
      <c r="I691">
        <v>2</v>
      </c>
      <c r="J691" t="s">
        <v>1774</v>
      </c>
      <c r="K691" s="3">
        <v>0</v>
      </c>
      <c r="L691">
        <f t="shared" si="23"/>
        <v>2</v>
      </c>
      <c r="M691" t="str">
        <f>INDEX(Sheet2!$B$2:$B$20,MATCH(Data!B691,Sheet2!$D$2:$D$20,0))</f>
        <v>Iraq</v>
      </c>
    </row>
    <row r="692" spans="1:13" x14ac:dyDescent="0.2">
      <c r="A692">
        <v>5808</v>
      </c>
      <c r="B692" t="s">
        <v>1722</v>
      </c>
      <c r="C692" t="s">
        <v>735</v>
      </c>
      <c r="D692" s="2">
        <v>23874</v>
      </c>
      <c r="E692" s="5">
        <f t="shared" ca="1" si="24"/>
        <v>55</v>
      </c>
      <c r="F692" t="s">
        <v>1767</v>
      </c>
      <c r="G692" t="s">
        <v>1769</v>
      </c>
      <c r="H692">
        <v>3</v>
      </c>
      <c r="I692">
        <v>6</v>
      </c>
      <c r="J692" t="s">
        <v>1771</v>
      </c>
      <c r="K692" s="3">
        <v>0</v>
      </c>
      <c r="L692">
        <f t="shared" si="23"/>
        <v>2</v>
      </c>
      <c r="M692" t="str">
        <f>INDEX(Sheet2!$B$2:$B$20,MATCH(Data!B692,Sheet2!$D$2:$D$20,0))</f>
        <v>Syria</v>
      </c>
    </row>
    <row r="693" spans="1:13" x14ac:dyDescent="0.2">
      <c r="A693">
        <v>4899</v>
      </c>
      <c r="B693" t="s">
        <v>1719</v>
      </c>
      <c r="C693" t="s">
        <v>313</v>
      </c>
      <c r="D693" s="2">
        <v>20665</v>
      </c>
      <c r="E693" s="5">
        <f t="shared" ca="1" si="24"/>
        <v>64</v>
      </c>
      <c r="F693" t="s">
        <v>1768</v>
      </c>
      <c r="G693" t="s">
        <v>1769</v>
      </c>
      <c r="H693">
        <v>2</v>
      </c>
      <c r="I693">
        <v>2</v>
      </c>
      <c r="J693" t="s">
        <v>1773</v>
      </c>
      <c r="K693" s="3">
        <v>198</v>
      </c>
      <c r="L693">
        <f t="shared" si="23"/>
        <v>0</v>
      </c>
      <c r="M693" t="str">
        <f>INDEX(Sheet2!$B$2:$B$20,MATCH(Data!B693,Sheet2!$D$2:$D$20,0))</f>
        <v>Iraq</v>
      </c>
    </row>
    <row r="694" spans="1:13" x14ac:dyDescent="0.2">
      <c r="A694">
        <v>6174</v>
      </c>
      <c r="B694" t="s">
        <v>1726</v>
      </c>
      <c r="C694" t="s">
        <v>70</v>
      </c>
      <c r="D694" s="2">
        <v>24512</v>
      </c>
      <c r="E694" s="5">
        <f t="shared" ca="1" si="24"/>
        <v>53</v>
      </c>
      <c r="F694" t="s">
        <v>1767</v>
      </c>
      <c r="G694" t="s">
        <v>1778</v>
      </c>
      <c r="H694">
        <v>3</v>
      </c>
      <c r="I694">
        <v>2</v>
      </c>
      <c r="J694" t="s">
        <v>1773</v>
      </c>
      <c r="K694" s="3">
        <v>220</v>
      </c>
      <c r="L694">
        <f t="shared" si="23"/>
        <v>0</v>
      </c>
      <c r="M694" t="str">
        <f>INDEX(Sheet2!$B$2:$B$20,MATCH(Data!B694,Sheet2!$D$2:$D$20,0))</f>
        <v>Libya</v>
      </c>
    </row>
    <row r="695" spans="1:13" x14ac:dyDescent="0.2">
      <c r="A695">
        <v>6223</v>
      </c>
      <c r="B695" t="s">
        <v>1727</v>
      </c>
      <c r="C695" t="s">
        <v>949</v>
      </c>
      <c r="D695" s="2">
        <v>33745</v>
      </c>
      <c r="E695" s="5">
        <f t="shared" ca="1" si="24"/>
        <v>28</v>
      </c>
      <c r="F695" t="s">
        <v>1768</v>
      </c>
      <c r="G695" t="s">
        <v>1770</v>
      </c>
      <c r="H695">
        <v>3</v>
      </c>
      <c r="I695">
        <v>3</v>
      </c>
      <c r="J695" t="s">
        <v>1773</v>
      </c>
      <c r="K695" s="3">
        <v>102</v>
      </c>
      <c r="L695">
        <f t="shared" si="23"/>
        <v>0</v>
      </c>
      <c r="M695" t="str">
        <f>INDEX(Sheet2!$B$2:$B$20,MATCH(Data!B695,Sheet2!$D$2:$D$20,0))</f>
        <v>Libya</v>
      </c>
    </row>
    <row r="696" spans="1:13" x14ac:dyDescent="0.2">
      <c r="A696">
        <v>4736</v>
      </c>
      <c r="B696" t="s">
        <v>1721</v>
      </c>
      <c r="C696" t="s">
        <v>435</v>
      </c>
      <c r="D696" s="2">
        <v>32568</v>
      </c>
      <c r="E696" s="5">
        <f t="shared" ca="1" si="24"/>
        <v>31</v>
      </c>
      <c r="F696" t="s">
        <v>1767</v>
      </c>
      <c r="G696" t="s">
        <v>1770</v>
      </c>
      <c r="H696">
        <v>6</v>
      </c>
      <c r="I696">
        <v>2</v>
      </c>
      <c r="J696" t="s">
        <v>1773</v>
      </c>
      <c r="K696" s="3">
        <v>97</v>
      </c>
      <c r="L696">
        <f t="shared" si="23"/>
        <v>0</v>
      </c>
      <c r="M696" t="str">
        <f>INDEX(Sheet2!$B$2:$B$20,MATCH(Data!B696,Sheet2!$D$2:$D$20,0))</f>
        <v>Libya</v>
      </c>
    </row>
    <row r="697" spans="1:13" x14ac:dyDescent="0.2">
      <c r="A697">
        <v>5010</v>
      </c>
      <c r="B697" t="s">
        <v>1713</v>
      </c>
      <c r="C697" t="s">
        <v>105</v>
      </c>
      <c r="D697" s="2">
        <v>21090</v>
      </c>
      <c r="E697" s="5">
        <f t="shared" ca="1" si="24"/>
        <v>63</v>
      </c>
      <c r="F697" t="s">
        <v>1767</v>
      </c>
      <c r="G697" t="s">
        <v>1769</v>
      </c>
      <c r="H697">
        <v>2</v>
      </c>
      <c r="I697">
        <v>4</v>
      </c>
      <c r="J697" t="s">
        <v>1773</v>
      </c>
      <c r="K697" s="3">
        <v>202</v>
      </c>
      <c r="L697">
        <f t="shared" si="23"/>
        <v>0</v>
      </c>
      <c r="M697" t="str">
        <f>INDEX(Sheet2!$B$2:$B$20,MATCH(Data!B697,Sheet2!$D$2:$D$20,0))</f>
        <v>Iraq</v>
      </c>
    </row>
    <row r="698" spans="1:13" x14ac:dyDescent="0.2">
      <c r="A698">
        <v>5485</v>
      </c>
      <c r="B698" t="s">
        <v>1721</v>
      </c>
      <c r="C698" t="s">
        <v>1514</v>
      </c>
      <c r="D698" s="2">
        <v>25242</v>
      </c>
      <c r="E698" s="5">
        <f t="shared" ca="1" si="24"/>
        <v>51</v>
      </c>
      <c r="F698" t="s">
        <v>1767</v>
      </c>
      <c r="G698" t="s">
        <v>1769</v>
      </c>
      <c r="H698">
        <v>7</v>
      </c>
      <c r="I698">
        <v>3</v>
      </c>
      <c r="J698" t="s">
        <v>1771</v>
      </c>
      <c r="K698" s="3">
        <v>127</v>
      </c>
      <c r="L698">
        <f t="shared" si="23"/>
        <v>0</v>
      </c>
      <c r="M698" t="str">
        <f>INDEX(Sheet2!$B$2:$B$20,MATCH(Data!B698,Sheet2!$D$2:$D$20,0))</f>
        <v>Libya</v>
      </c>
    </row>
    <row r="699" spans="1:13" x14ac:dyDescent="0.2">
      <c r="A699">
        <v>5663</v>
      </c>
      <c r="B699" t="s">
        <v>1729</v>
      </c>
      <c r="C699" t="s">
        <v>482</v>
      </c>
      <c r="D699" s="2">
        <v>33421</v>
      </c>
      <c r="E699" s="5">
        <f t="shared" ca="1" si="24"/>
        <v>29</v>
      </c>
      <c r="F699" t="s">
        <v>1768</v>
      </c>
      <c r="G699" t="s">
        <v>1769</v>
      </c>
      <c r="H699">
        <v>6</v>
      </c>
      <c r="I699">
        <v>4</v>
      </c>
      <c r="J699" t="s">
        <v>1773</v>
      </c>
      <c r="K699" s="3">
        <v>0</v>
      </c>
      <c r="L699">
        <f t="shared" si="23"/>
        <v>4</v>
      </c>
      <c r="M699" t="str">
        <f>INDEX(Sheet2!$B$2:$B$20,MATCH(Data!B699,Sheet2!$D$2:$D$20,0))</f>
        <v>Syria</v>
      </c>
    </row>
    <row r="700" spans="1:13" x14ac:dyDescent="0.2">
      <c r="A700">
        <v>5283</v>
      </c>
      <c r="B700" t="s">
        <v>1724</v>
      </c>
      <c r="C700" t="s">
        <v>554</v>
      </c>
      <c r="D700" s="2">
        <v>20814</v>
      </c>
      <c r="E700" s="5">
        <f t="shared" ca="1" si="24"/>
        <v>64</v>
      </c>
      <c r="F700" t="s">
        <v>1768</v>
      </c>
      <c r="G700" t="s">
        <v>1769</v>
      </c>
      <c r="H700">
        <v>7</v>
      </c>
      <c r="I700">
        <v>1</v>
      </c>
      <c r="J700" t="s">
        <v>1773</v>
      </c>
      <c r="K700" s="3">
        <v>187</v>
      </c>
      <c r="L700">
        <f t="shared" si="23"/>
        <v>0</v>
      </c>
      <c r="M700" t="str">
        <f>INDEX(Sheet2!$B$2:$B$20,MATCH(Data!B700,Sheet2!$D$2:$D$20,0))</f>
        <v>Libya</v>
      </c>
    </row>
    <row r="701" spans="1:13" x14ac:dyDescent="0.2">
      <c r="A701">
        <v>4815</v>
      </c>
      <c r="B701" t="s">
        <v>1718</v>
      </c>
      <c r="C701" t="s">
        <v>1186</v>
      </c>
      <c r="D701" s="2">
        <v>23707</v>
      </c>
      <c r="E701" s="5">
        <f t="shared" ca="1" si="24"/>
        <v>56</v>
      </c>
      <c r="F701" t="s">
        <v>1767</v>
      </c>
      <c r="G701" t="s">
        <v>1780</v>
      </c>
      <c r="H701">
        <v>4</v>
      </c>
      <c r="I701">
        <v>5</v>
      </c>
      <c r="J701" t="s">
        <v>1771</v>
      </c>
      <c r="K701" s="3">
        <v>0</v>
      </c>
      <c r="L701">
        <f t="shared" si="23"/>
        <v>2</v>
      </c>
      <c r="M701" t="str">
        <f>INDEX(Sheet2!$B$2:$B$20,MATCH(Data!B701,Sheet2!$D$2:$D$20,0))</f>
        <v>Yemen</v>
      </c>
    </row>
    <row r="702" spans="1:13" x14ac:dyDescent="0.2">
      <c r="A702">
        <v>4953</v>
      </c>
      <c r="B702" t="s">
        <v>1728</v>
      </c>
      <c r="C702" t="s">
        <v>150</v>
      </c>
      <c r="D702" s="2">
        <v>19952</v>
      </c>
      <c r="E702" s="5">
        <f t="shared" ca="1" si="24"/>
        <v>66</v>
      </c>
      <c r="F702" t="s">
        <v>1767</v>
      </c>
      <c r="G702" t="s">
        <v>1781</v>
      </c>
      <c r="H702">
        <v>4</v>
      </c>
      <c r="I702">
        <v>2</v>
      </c>
      <c r="J702" t="s">
        <v>1774</v>
      </c>
      <c r="K702" s="3">
        <v>0</v>
      </c>
      <c r="L702">
        <f t="shared" si="23"/>
        <v>2</v>
      </c>
      <c r="M702" t="str">
        <f>INDEX(Sheet2!$B$2:$B$20,MATCH(Data!B702,Sheet2!$D$2:$D$20,0))</f>
        <v>Yemen</v>
      </c>
    </row>
    <row r="703" spans="1:13" x14ac:dyDescent="0.2">
      <c r="A703">
        <v>5656</v>
      </c>
      <c r="B703" t="s">
        <v>1731</v>
      </c>
      <c r="C703" t="s">
        <v>380</v>
      </c>
      <c r="D703" s="2">
        <v>17516</v>
      </c>
      <c r="E703" s="5">
        <f t="shared" ca="1" si="24"/>
        <v>73</v>
      </c>
      <c r="F703" t="s">
        <v>1768</v>
      </c>
      <c r="G703" t="s">
        <v>1778</v>
      </c>
      <c r="H703">
        <v>6</v>
      </c>
      <c r="I703">
        <v>3</v>
      </c>
      <c r="J703" t="s">
        <v>1773</v>
      </c>
      <c r="K703" s="3">
        <v>65</v>
      </c>
      <c r="L703">
        <f t="shared" si="23"/>
        <v>0</v>
      </c>
      <c r="M703" t="str">
        <f>INDEX(Sheet2!$B$2:$B$20,MATCH(Data!B703,Sheet2!$D$2:$D$20,0))</f>
        <v>Syria</v>
      </c>
    </row>
    <row r="704" spans="1:13" x14ac:dyDescent="0.2">
      <c r="A704">
        <v>5883</v>
      </c>
      <c r="B704" t="s">
        <v>1726</v>
      </c>
      <c r="C704" t="s">
        <v>506</v>
      </c>
      <c r="D704" s="2">
        <v>17262</v>
      </c>
      <c r="E704" s="5">
        <f t="shared" ca="1" si="24"/>
        <v>73</v>
      </c>
      <c r="F704" t="s">
        <v>1767</v>
      </c>
      <c r="G704" t="s">
        <v>1769</v>
      </c>
      <c r="H704">
        <v>2</v>
      </c>
      <c r="I704">
        <v>3</v>
      </c>
      <c r="J704" t="s">
        <v>1771</v>
      </c>
      <c r="K704" s="3">
        <v>179</v>
      </c>
      <c r="L704">
        <f t="shared" si="23"/>
        <v>0</v>
      </c>
      <c r="M704" t="str">
        <f>INDEX(Sheet2!$B$2:$B$20,MATCH(Data!B704,Sheet2!$D$2:$D$20,0))</f>
        <v>Libya</v>
      </c>
    </row>
    <row r="705" spans="1:13" x14ac:dyDescent="0.2">
      <c r="A705">
        <v>5139</v>
      </c>
      <c r="B705" t="s">
        <v>1733</v>
      </c>
      <c r="C705" t="s">
        <v>343</v>
      </c>
      <c r="D705" s="2">
        <v>20832</v>
      </c>
      <c r="E705" s="5">
        <f t="shared" ca="1" si="24"/>
        <v>63</v>
      </c>
      <c r="F705" t="s">
        <v>1767</v>
      </c>
      <c r="G705" t="s">
        <v>1778</v>
      </c>
      <c r="H705">
        <v>4</v>
      </c>
      <c r="I705">
        <v>2</v>
      </c>
      <c r="J705" t="s">
        <v>1773</v>
      </c>
      <c r="K705" s="3">
        <v>0</v>
      </c>
      <c r="L705">
        <f t="shared" si="23"/>
        <v>2</v>
      </c>
      <c r="M705" t="str">
        <f>INDEX(Sheet2!$B$2:$B$20,MATCH(Data!B705,Sheet2!$D$2:$D$20,0))</f>
        <v>Syria</v>
      </c>
    </row>
    <row r="706" spans="1:13" x14ac:dyDescent="0.2">
      <c r="A706">
        <v>4974</v>
      </c>
      <c r="B706" t="s">
        <v>1721</v>
      </c>
      <c r="C706" t="s">
        <v>889</v>
      </c>
      <c r="D706" s="2">
        <v>20762</v>
      </c>
      <c r="E706" s="5">
        <f t="shared" ca="1" si="24"/>
        <v>64</v>
      </c>
      <c r="F706" t="s">
        <v>1767</v>
      </c>
      <c r="G706" t="s">
        <v>1769</v>
      </c>
      <c r="H706">
        <v>5</v>
      </c>
      <c r="I706">
        <v>2</v>
      </c>
      <c r="J706" t="s">
        <v>1773</v>
      </c>
      <c r="K706" s="3">
        <v>100</v>
      </c>
      <c r="L706">
        <f t="shared" si="23"/>
        <v>0</v>
      </c>
      <c r="M706" t="str">
        <f>INDEX(Sheet2!$B$2:$B$20,MATCH(Data!B706,Sheet2!$D$2:$D$20,0))</f>
        <v>Libya</v>
      </c>
    </row>
    <row r="707" spans="1:13" x14ac:dyDescent="0.2">
      <c r="A707">
        <v>5773</v>
      </c>
      <c r="B707" t="s">
        <v>1713</v>
      </c>
      <c r="C707" t="s">
        <v>71</v>
      </c>
      <c r="D707" s="2">
        <v>32508</v>
      </c>
      <c r="E707" s="5">
        <f t="shared" ca="1" si="24"/>
        <v>32</v>
      </c>
      <c r="F707" t="s">
        <v>1767</v>
      </c>
      <c r="G707" t="s">
        <v>1778</v>
      </c>
      <c r="H707">
        <v>3</v>
      </c>
      <c r="I707">
        <v>2</v>
      </c>
      <c r="J707" t="s">
        <v>1772</v>
      </c>
      <c r="K707" s="3">
        <v>85</v>
      </c>
      <c r="L707">
        <f t="shared" si="23"/>
        <v>0</v>
      </c>
      <c r="M707" t="str">
        <f>INDEX(Sheet2!$B$2:$B$20,MATCH(Data!B707,Sheet2!$D$2:$D$20,0))</f>
        <v>Iraq</v>
      </c>
    </row>
    <row r="708" spans="1:13" x14ac:dyDescent="0.2">
      <c r="A708">
        <v>5957</v>
      </c>
      <c r="B708" t="s">
        <v>1721</v>
      </c>
      <c r="C708" t="s">
        <v>61</v>
      </c>
      <c r="D708" s="2">
        <v>25407</v>
      </c>
      <c r="E708" s="5">
        <f t="shared" ca="1" si="24"/>
        <v>51</v>
      </c>
      <c r="F708" t="s">
        <v>1767</v>
      </c>
      <c r="G708" t="s">
        <v>1778</v>
      </c>
      <c r="H708">
        <v>2</v>
      </c>
      <c r="I708">
        <v>3</v>
      </c>
      <c r="J708" t="s">
        <v>1771</v>
      </c>
      <c r="K708" s="3">
        <v>85</v>
      </c>
      <c r="L708">
        <f t="shared" si="23"/>
        <v>0</v>
      </c>
      <c r="M708" t="str">
        <f>INDEX(Sheet2!$B$2:$B$20,MATCH(Data!B708,Sheet2!$D$2:$D$20,0))</f>
        <v>Libya</v>
      </c>
    </row>
    <row r="709" spans="1:13" x14ac:dyDescent="0.2">
      <c r="A709">
        <v>5916</v>
      </c>
      <c r="B709" t="s">
        <v>1713</v>
      </c>
      <c r="C709" t="s">
        <v>1031</v>
      </c>
      <c r="D709" s="2">
        <v>26564</v>
      </c>
      <c r="E709" s="5">
        <f t="shared" ca="1" si="24"/>
        <v>48</v>
      </c>
      <c r="F709" t="s">
        <v>1767</v>
      </c>
      <c r="G709" t="s">
        <v>1780</v>
      </c>
      <c r="H709">
        <v>3</v>
      </c>
      <c r="I709">
        <v>1</v>
      </c>
      <c r="J709" t="s">
        <v>1773</v>
      </c>
      <c r="K709" s="3">
        <v>191</v>
      </c>
      <c r="L709">
        <f t="shared" si="23"/>
        <v>0</v>
      </c>
      <c r="M709" t="str">
        <f>INDEX(Sheet2!$B$2:$B$20,MATCH(Data!B709,Sheet2!$D$2:$D$20,0))</f>
        <v>Iraq</v>
      </c>
    </row>
    <row r="710" spans="1:13" x14ac:dyDescent="0.2">
      <c r="A710">
        <v>6021</v>
      </c>
      <c r="B710" t="s">
        <v>1731</v>
      </c>
      <c r="C710" t="s">
        <v>1225</v>
      </c>
      <c r="D710" s="2">
        <v>31988</v>
      </c>
      <c r="E710" s="5">
        <f t="shared" ca="1" si="24"/>
        <v>33</v>
      </c>
      <c r="F710" t="s">
        <v>1767</v>
      </c>
      <c r="G710" t="s">
        <v>1769</v>
      </c>
      <c r="H710">
        <v>5</v>
      </c>
      <c r="I710">
        <v>1</v>
      </c>
      <c r="J710" t="s">
        <v>1771</v>
      </c>
      <c r="K710" s="3">
        <v>0</v>
      </c>
      <c r="L710">
        <f t="shared" si="23"/>
        <v>2</v>
      </c>
      <c r="M710" t="str">
        <f>INDEX(Sheet2!$B$2:$B$20,MATCH(Data!B710,Sheet2!$D$2:$D$20,0))</f>
        <v>Syria</v>
      </c>
    </row>
    <row r="711" spans="1:13" x14ac:dyDescent="0.2">
      <c r="A711">
        <v>5737</v>
      </c>
      <c r="B711" t="s">
        <v>1727</v>
      </c>
      <c r="C711" t="s">
        <v>1439</v>
      </c>
      <c r="D711" s="2">
        <v>16954</v>
      </c>
      <c r="E711" s="5">
        <f t="shared" ca="1" si="24"/>
        <v>74</v>
      </c>
      <c r="F711" t="s">
        <v>1768</v>
      </c>
      <c r="G711" t="s">
        <v>1778</v>
      </c>
      <c r="H711">
        <v>4</v>
      </c>
      <c r="I711">
        <v>1</v>
      </c>
      <c r="J711" t="s">
        <v>1774</v>
      </c>
      <c r="K711" s="3">
        <v>210</v>
      </c>
      <c r="L711">
        <f t="shared" si="23"/>
        <v>3</v>
      </c>
      <c r="M711" t="str">
        <f>INDEX(Sheet2!$B$2:$B$20,MATCH(Data!B711,Sheet2!$D$2:$D$20,0))</f>
        <v>Libya</v>
      </c>
    </row>
    <row r="712" spans="1:13" x14ac:dyDescent="0.2">
      <c r="A712">
        <v>4824</v>
      </c>
      <c r="B712" t="s">
        <v>1723</v>
      </c>
      <c r="C712" t="s">
        <v>1474</v>
      </c>
      <c r="D712" s="2">
        <v>15040</v>
      </c>
      <c r="E712" s="5">
        <f t="shared" ca="1" si="24"/>
        <v>79</v>
      </c>
      <c r="F712" t="s">
        <v>1768</v>
      </c>
      <c r="G712" t="s">
        <v>1778</v>
      </c>
      <c r="H712">
        <v>2</v>
      </c>
      <c r="I712">
        <v>8</v>
      </c>
      <c r="J712" t="s">
        <v>1771</v>
      </c>
      <c r="K712" s="3">
        <v>229</v>
      </c>
      <c r="L712">
        <f t="shared" si="23"/>
        <v>0</v>
      </c>
      <c r="M712" t="str">
        <f>INDEX(Sheet2!$B$2:$B$20,MATCH(Data!B712,Sheet2!$D$2:$D$20,0))</f>
        <v>Iraq</v>
      </c>
    </row>
    <row r="713" spans="1:13" x14ac:dyDescent="0.2">
      <c r="A713">
        <v>4718</v>
      </c>
      <c r="B713" t="s">
        <v>1718</v>
      </c>
      <c r="C713" t="s">
        <v>1131</v>
      </c>
      <c r="D713" s="2">
        <v>17798</v>
      </c>
      <c r="E713" s="5">
        <f t="shared" ca="1" si="24"/>
        <v>72</v>
      </c>
      <c r="F713" t="s">
        <v>1767</v>
      </c>
      <c r="G713" t="s">
        <v>1770</v>
      </c>
      <c r="H713">
        <v>2</v>
      </c>
      <c r="I713">
        <v>7</v>
      </c>
      <c r="J713" t="s">
        <v>1771</v>
      </c>
      <c r="K713" s="3">
        <v>0</v>
      </c>
      <c r="L713">
        <f t="shared" si="23"/>
        <v>2</v>
      </c>
      <c r="M713" t="str">
        <f>INDEX(Sheet2!$B$2:$B$20,MATCH(Data!B713,Sheet2!$D$2:$D$20,0))</f>
        <v>Yemen</v>
      </c>
    </row>
    <row r="714" spans="1:13" x14ac:dyDescent="0.2">
      <c r="A714">
        <v>6286</v>
      </c>
      <c r="B714" t="s">
        <v>1719</v>
      </c>
      <c r="C714" t="s">
        <v>354</v>
      </c>
      <c r="D714" s="2">
        <v>19840</v>
      </c>
      <c r="E714" s="5">
        <f t="shared" ca="1" si="24"/>
        <v>66</v>
      </c>
      <c r="F714" t="s">
        <v>1767</v>
      </c>
      <c r="G714" t="s">
        <v>1781</v>
      </c>
      <c r="H714">
        <v>5</v>
      </c>
      <c r="I714">
        <v>1</v>
      </c>
      <c r="J714" t="s">
        <v>1773</v>
      </c>
      <c r="K714" s="3">
        <v>0</v>
      </c>
      <c r="L714">
        <f t="shared" si="23"/>
        <v>2</v>
      </c>
      <c r="M714" t="str">
        <f>INDEX(Sheet2!$B$2:$B$20,MATCH(Data!B714,Sheet2!$D$2:$D$20,0))</f>
        <v>Iraq</v>
      </c>
    </row>
    <row r="715" spans="1:13" x14ac:dyDescent="0.2">
      <c r="A715">
        <v>5271</v>
      </c>
      <c r="B715" t="s">
        <v>1732</v>
      </c>
      <c r="C715" t="s">
        <v>441</v>
      </c>
      <c r="D715" s="2">
        <v>16328</v>
      </c>
      <c r="E715" s="5">
        <f t="shared" ca="1" si="24"/>
        <v>76</v>
      </c>
      <c r="F715" t="s">
        <v>1768</v>
      </c>
      <c r="G715" t="s">
        <v>1779</v>
      </c>
      <c r="H715">
        <v>2</v>
      </c>
      <c r="I715">
        <v>8</v>
      </c>
      <c r="J715" t="s">
        <v>1773</v>
      </c>
      <c r="K715" s="3">
        <v>139</v>
      </c>
      <c r="L715">
        <f t="shared" si="23"/>
        <v>0</v>
      </c>
      <c r="M715" t="str">
        <f>INDEX(Sheet2!$B$2:$B$20,MATCH(Data!B715,Sheet2!$D$2:$D$20,0))</f>
        <v>Yemen</v>
      </c>
    </row>
    <row r="716" spans="1:13" x14ac:dyDescent="0.2">
      <c r="A716">
        <v>5246</v>
      </c>
      <c r="B716" t="s">
        <v>1724</v>
      </c>
      <c r="C716" t="s">
        <v>314</v>
      </c>
      <c r="D716" s="2">
        <v>26482</v>
      </c>
      <c r="E716" s="5">
        <f t="shared" ca="1" si="24"/>
        <v>48</v>
      </c>
      <c r="F716" t="s">
        <v>1767</v>
      </c>
      <c r="G716" t="s">
        <v>1769</v>
      </c>
      <c r="H716">
        <v>4</v>
      </c>
      <c r="I716">
        <v>2</v>
      </c>
      <c r="J716" t="s">
        <v>1772</v>
      </c>
      <c r="K716" s="3">
        <v>0</v>
      </c>
      <c r="L716">
        <f t="shared" si="23"/>
        <v>2</v>
      </c>
      <c r="M716" t="str">
        <f>INDEX(Sheet2!$B$2:$B$20,MATCH(Data!B716,Sheet2!$D$2:$D$20,0))</f>
        <v>Libya</v>
      </c>
    </row>
    <row r="717" spans="1:13" x14ac:dyDescent="0.2">
      <c r="A717">
        <v>4732</v>
      </c>
      <c r="B717" t="s">
        <v>1718</v>
      </c>
      <c r="C717" t="s">
        <v>173</v>
      </c>
      <c r="D717" s="2">
        <v>18883</v>
      </c>
      <c r="E717" s="5">
        <f t="shared" ca="1" si="24"/>
        <v>69</v>
      </c>
      <c r="F717" t="s">
        <v>1767</v>
      </c>
      <c r="G717" t="s">
        <v>1780</v>
      </c>
      <c r="H717">
        <v>7</v>
      </c>
      <c r="I717">
        <v>3</v>
      </c>
      <c r="J717" t="s">
        <v>1771</v>
      </c>
      <c r="K717" s="3">
        <v>88</v>
      </c>
      <c r="L717">
        <f t="shared" si="23"/>
        <v>0</v>
      </c>
      <c r="M717" t="str">
        <f>INDEX(Sheet2!$B$2:$B$20,MATCH(Data!B717,Sheet2!$D$2:$D$20,0))</f>
        <v>Yemen</v>
      </c>
    </row>
    <row r="718" spans="1:13" x14ac:dyDescent="0.2">
      <c r="A718">
        <v>5967</v>
      </c>
      <c r="B718" t="s">
        <v>1724</v>
      </c>
      <c r="C718" t="s">
        <v>346</v>
      </c>
      <c r="D718" s="2">
        <v>29922</v>
      </c>
      <c r="E718" s="5">
        <f t="shared" ca="1" si="24"/>
        <v>39</v>
      </c>
      <c r="F718" t="s">
        <v>1767</v>
      </c>
      <c r="G718" t="s">
        <v>1780</v>
      </c>
      <c r="H718">
        <v>6</v>
      </c>
      <c r="I718">
        <v>2</v>
      </c>
      <c r="J718" t="s">
        <v>1774</v>
      </c>
      <c r="K718" s="3">
        <v>184</v>
      </c>
      <c r="L718">
        <f t="shared" ref="L718:L781" si="25">IF(AND(J718="خيمة",K718=0,F718="الأم"),5,IF(AND(F718="الأم",K718=0),4,IF(AND(F718="الأم",J718="خيمة"),3,IF(K718=0,2,0))))</f>
        <v>0</v>
      </c>
      <c r="M718" t="str">
        <f>INDEX(Sheet2!$B$2:$B$20,MATCH(Data!B718,Sheet2!$D$2:$D$20,0))</f>
        <v>Libya</v>
      </c>
    </row>
    <row r="719" spans="1:13" x14ac:dyDescent="0.2">
      <c r="A719">
        <v>4822</v>
      </c>
      <c r="B719" t="s">
        <v>1716</v>
      </c>
      <c r="C719" t="s">
        <v>1407</v>
      </c>
      <c r="D719" s="2">
        <v>31560</v>
      </c>
      <c r="E719" s="5">
        <f t="shared" ca="1" si="24"/>
        <v>34</v>
      </c>
      <c r="F719" t="s">
        <v>1767</v>
      </c>
      <c r="G719" t="s">
        <v>1780</v>
      </c>
      <c r="H719">
        <v>3</v>
      </c>
      <c r="I719">
        <v>5</v>
      </c>
      <c r="J719" t="s">
        <v>1771</v>
      </c>
      <c r="K719" s="3">
        <v>212</v>
      </c>
      <c r="L719">
        <f t="shared" si="25"/>
        <v>0</v>
      </c>
      <c r="M719" t="str">
        <f>INDEX(Sheet2!$B$2:$B$20,MATCH(Data!B719,Sheet2!$D$2:$D$20,0))</f>
        <v>Syria</v>
      </c>
    </row>
    <row r="720" spans="1:13" x14ac:dyDescent="0.2">
      <c r="A720">
        <v>5198</v>
      </c>
      <c r="B720" t="s">
        <v>1726</v>
      </c>
      <c r="C720" t="s">
        <v>1185</v>
      </c>
      <c r="D720" s="2">
        <v>22825</v>
      </c>
      <c r="E720" s="5">
        <f t="shared" ca="1" si="24"/>
        <v>58</v>
      </c>
      <c r="F720" t="s">
        <v>1768</v>
      </c>
      <c r="G720" t="s">
        <v>1769</v>
      </c>
      <c r="H720">
        <v>2</v>
      </c>
      <c r="I720">
        <v>2</v>
      </c>
      <c r="J720" t="s">
        <v>1774</v>
      </c>
      <c r="K720" s="3">
        <v>0</v>
      </c>
      <c r="L720">
        <f t="shared" si="25"/>
        <v>5</v>
      </c>
      <c r="M720" t="str">
        <f>INDEX(Sheet2!$B$2:$B$20,MATCH(Data!B720,Sheet2!$D$2:$D$20,0))</f>
        <v>Libya</v>
      </c>
    </row>
    <row r="721" spans="1:13" x14ac:dyDescent="0.2">
      <c r="A721">
        <v>5148</v>
      </c>
      <c r="B721" t="s">
        <v>1729</v>
      </c>
      <c r="C721" t="s">
        <v>405</v>
      </c>
      <c r="D721" s="2">
        <v>24985</v>
      </c>
      <c r="E721" s="5">
        <f t="shared" ca="1" si="24"/>
        <v>52</v>
      </c>
      <c r="F721" t="s">
        <v>1767</v>
      </c>
      <c r="G721" t="s">
        <v>1769</v>
      </c>
      <c r="H721">
        <v>2</v>
      </c>
      <c r="I721">
        <v>8</v>
      </c>
      <c r="J721" t="s">
        <v>1774</v>
      </c>
      <c r="K721" s="3">
        <v>0</v>
      </c>
      <c r="L721">
        <f t="shared" si="25"/>
        <v>2</v>
      </c>
      <c r="M721" t="str">
        <f>INDEX(Sheet2!$B$2:$B$20,MATCH(Data!B721,Sheet2!$D$2:$D$20,0))</f>
        <v>Syria</v>
      </c>
    </row>
    <row r="722" spans="1:13" x14ac:dyDescent="0.2">
      <c r="A722">
        <v>5664</v>
      </c>
      <c r="B722" t="s">
        <v>1716</v>
      </c>
      <c r="C722" t="s">
        <v>493</v>
      </c>
      <c r="D722" s="2">
        <v>17745</v>
      </c>
      <c r="E722" s="5">
        <f t="shared" ref="E722:E785" ca="1" si="26">(YEAR(NOW())-YEAR(D722))</f>
        <v>72</v>
      </c>
      <c r="F722" t="s">
        <v>1767</v>
      </c>
      <c r="G722" t="s">
        <v>1769</v>
      </c>
      <c r="H722">
        <v>5</v>
      </c>
      <c r="I722">
        <v>5</v>
      </c>
      <c r="J722" t="s">
        <v>1773</v>
      </c>
      <c r="K722" s="3">
        <v>186</v>
      </c>
      <c r="L722">
        <f t="shared" si="25"/>
        <v>0</v>
      </c>
      <c r="M722" t="str">
        <f>INDEX(Sheet2!$B$2:$B$20,MATCH(Data!B722,Sheet2!$D$2:$D$20,0))</f>
        <v>Syria</v>
      </c>
    </row>
    <row r="723" spans="1:13" x14ac:dyDescent="0.2">
      <c r="A723">
        <v>5059</v>
      </c>
      <c r="B723" t="s">
        <v>1730</v>
      </c>
      <c r="C723" t="s">
        <v>243</v>
      </c>
      <c r="D723" s="2">
        <v>25255</v>
      </c>
      <c r="E723" s="5">
        <f t="shared" ca="1" si="26"/>
        <v>51</v>
      </c>
      <c r="F723" t="s">
        <v>1767</v>
      </c>
      <c r="G723" t="s">
        <v>1770</v>
      </c>
      <c r="H723">
        <v>1</v>
      </c>
      <c r="I723">
        <v>3</v>
      </c>
      <c r="J723" t="s">
        <v>1773</v>
      </c>
      <c r="K723" s="3">
        <v>64</v>
      </c>
      <c r="L723">
        <f t="shared" si="25"/>
        <v>0</v>
      </c>
      <c r="M723" t="str">
        <f>INDEX(Sheet2!$B$2:$B$20,MATCH(Data!B723,Sheet2!$D$2:$D$20,0))</f>
        <v>Yemen</v>
      </c>
    </row>
    <row r="724" spans="1:13" x14ac:dyDescent="0.2">
      <c r="A724">
        <v>5376</v>
      </c>
      <c r="B724" t="s">
        <v>1725</v>
      </c>
      <c r="C724" t="s">
        <v>1660</v>
      </c>
      <c r="D724" s="2">
        <v>15158</v>
      </c>
      <c r="E724" s="5">
        <f t="shared" ca="1" si="26"/>
        <v>79</v>
      </c>
      <c r="F724" t="s">
        <v>1768</v>
      </c>
      <c r="G724" t="s">
        <v>1769</v>
      </c>
      <c r="H724">
        <v>6</v>
      </c>
      <c r="I724">
        <v>1</v>
      </c>
      <c r="J724" t="s">
        <v>1773</v>
      </c>
      <c r="K724" s="3">
        <v>135</v>
      </c>
      <c r="L724">
        <f t="shared" si="25"/>
        <v>0</v>
      </c>
      <c r="M724" t="str">
        <f>INDEX(Sheet2!$B$2:$B$20,MATCH(Data!B724,Sheet2!$D$2:$D$20,0))</f>
        <v>Yemen</v>
      </c>
    </row>
    <row r="725" spans="1:13" x14ac:dyDescent="0.2">
      <c r="A725">
        <v>4901</v>
      </c>
      <c r="B725" t="s">
        <v>1725</v>
      </c>
      <c r="C725" t="s">
        <v>351</v>
      </c>
      <c r="D725" s="2">
        <v>31449</v>
      </c>
      <c r="E725" s="5">
        <f t="shared" ca="1" si="26"/>
        <v>34</v>
      </c>
      <c r="F725" t="s">
        <v>1767</v>
      </c>
      <c r="G725" t="s">
        <v>1778</v>
      </c>
      <c r="H725">
        <v>3</v>
      </c>
      <c r="I725">
        <v>6</v>
      </c>
      <c r="J725" t="s">
        <v>1773</v>
      </c>
      <c r="K725" s="3">
        <v>0</v>
      </c>
      <c r="L725">
        <f t="shared" si="25"/>
        <v>2</v>
      </c>
      <c r="M725" t="str">
        <f>INDEX(Sheet2!$B$2:$B$20,MATCH(Data!B725,Sheet2!$D$2:$D$20,0))</f>
        <v>Yemen</v>
      </c>
    </row>
    <row r="726" spans="1:13" x14ac:dyDescent="0.2">
      <c r="A726">
        <v>4818</v>
      </c>
      <c r="B726" t="s">
        <v>1733</v>
      </c>
      <c r="C726" t="s">
        <v>1231</v>
      </c>
      <c r="D726" s="2">
        <v>33286</v>
      </c>
      <c r="E726" s="5">
        <f t="shared" ca="1" si="26"/>
        <v>29</v>
      </c>
      <c r="F726" t="s">
        <v>1767</v>
      </c>
      <c r="G726" t="s">
        <v>1778</v>
      </c>
      <c r="H726">
        <v>2</v>
      </c>
      <c r="I726">
        <v>5</v>
      </c>
      <c r="J726" t="s">
        <v>1773</v>
      </c>
      <c r="K726" s="3">
        <v>60</v>
      </c>
      <c r="L726">
        <f t="shared" si="25"/>
        <v>0</v>
      </c>
      <c r="M726" t="str">
        <f>INDEX(Sheet2!$B$2:$B$20,MATCH(Data!B726,Sheet2!$D$2:$D$20,0))</f>
        <v>Syria</v>
      </c>
    </row>
    <row r="727" spans="1:13" x14ac:dyDescent="0.2">
      <c r="A727">
        <v>5998</v>
      </c>
      <c r="B727" t="s">
        <v>1726</v>
      </c>
      <c r="C727" t="s">
        <v>855</v>
      </c>
      <c r="D727" s="2">
        <v>28132</v>
      </c>
      <c r="E727" s="5">
        <f t="shared" ca="1" si="26"/>
        <v>43</v>
      </c>
      <c r="F727" t="s">
        <v>1767</v>
      </c>
      <c r="G727" t="s">
        <v>1778</v>
      </c>
      <c r="H727">
        <v>3</v>
      </c>
      <c r="I727">
        <v>4</v>
      </c>
      <c r="J727" t="s">
        <v>1773</v>
      </c>
      <c r="K727" s="3">
        <v>55</v>
      </c>
      <c r="L727">
        <f t="shared" si="25"/>
        <v>0</v>
      </c>
      <c r="M727" t="str">
        <f>INDEX(Sheet2!$B$2:$B$20,MATCH(Data!B727,Sheet2!$D$2:$D$20,0))</f>
        <v>Libya</v>
      </c>
    </row>
    <row r="728" spans="1:13" x14ac:dyDescent="0.2">
      <c r="A728">
        <v>4758</v>
      </c>
      <c r="B728" t="s">
        <v>1726</v>
      </c>
      <c r="C728" t="s">
        <v>1240</v>
      </c>
      <c r="D728" s="2">
        <v>31597</v>
      </c>
      <c r="E728" s="5">
        <f t="shared" ca="1" si="26"/>
        <v>34</v>
      </c>
      <c r="F728" t="s">
        <v>1767</v>
      </c>
      <c r="G728" t="s">
        <v>1781</v>
      </c>
      <c r="H728">
        <v>5</v>
      </c>
      <c r="I728">
        <v>2</v>
      </c>
      <c r="J728" t="s">
        <v>1773</v>
      </c>
      <c r="K728" s="3">
        <v>124</v>
      </c>
      <c r="L728">
        <f t="shared" si="25"/>
        <v>0</v>
      </c>
      <c r="M728" t="str">
        <f>INDEX(Sheet2!$B$2:$B$20,MATCH(Data!B728,Sheet2!$D$2:$D$20,0))</f>
        <v>Libya</v>
      </c>
    </row>
    <row r="729" spans="1:13" x14ac:dyDescent="0.2">
      <c r="A729">
        <v>4947</v>
      </c>
      <c r="B729" t="s">
        <v>1715</v>
      </c>
      <c r="C729" t="s">
        <v>1681</v>
      </c>
      <c r="D729" s="2">
        <v>19144</v>
      </c>
      <c r="E729" s="5">
        <f t="shared" ca="1" si="26"/>
        <v>68</v>
      </c>
      <c r="F729" t="s">
        <v>1768</v>
      </c>
      <c r="G729" t="s">
        <v>1778</v>
      </c>
      <c r="H729">
        <v>7</v>
      </c>
      <c r="I729">
        <v>1</v>
      </c>
      <c r="J729" t="s">
        <v>1771</v>
      </c>
      <c r="K729" s="3">
        <v>0</v>
      </c>
      <c r="L729">
        <f t="shared" si="25"/>
        <v>4</v>
      </c>
      <c r="M729" t="str">
        <f>INDEX(Sheet2!$B$2:$B$20,MATCH(Data!B729,Sheet2!$D$2:$D$20,0))</f>
        <v>Iraq</v>
      </c>
    </row>
    <row r="730" spans="1:13" x14ac:dyDescent="0.2">
      <c r="A730">
        <v>5753</v>
      </c>
      <c r="B730" t="s">
        <v>1713</v>
      </c>
      <c r="C730" t="s">
        <v>1670</v>
      </c>
      <c r="D730" s="2">
        <v>15853</v>
      </c>
      <c r="E730" s="5">
        <f t="shared" ca="1" si="26"/>
        <v>77</v>
      </c>
      <c r="F730" t="s">
        <v>1767</v>
      </c>
      <c r="G730" t="s">
        <v>1769</v>
      </c>
      <c r="H730">
        <v>4</v>
      </c>
      <c r="I730">
        <v>3</v>
      </c>
      <c r="J730" t="s">
        <v>1772</v>
      </c>
      <c r="K730" s="3">
        <v>144</v>
      </c>
      <c r="L730">
        <f t="shared" si="25"/>
        <v>0</v>
      </c>
      <c r="M730" t="str">
        <f>INDEX(Sheet2!$B$2:$B$20,MATCH(Data!B730,Sheet2!$D$2:$D$20,0))</f>
        <v>Iraq</v>
      </c>
    </row>
    <row r="731" spans="1:13" x14ac:dyDescent="0.2">
      <c r="A731">
        <v>4669</v>
      </c>
      <c r="B731" t="s">
        <v>1726</v>
      </c>
      <c r="C731" t="s">
        <v>299</v>
      </c>
      <c r="D731" s="2">
        <v>34396</v>
      </c>
      <c r="E731" s="5">
        <f t="shared" ca="1" si="26"/>
        <v>26</v>
      </c>
      <c r="F731" t="s">
        <v>1768</v>
      </c>
      <c r="G731" t="s">
        <v>1778</v>
      </c>
      <c r="H731">
        <v>9</v>
      </c>
      <c r="I731">
        <v>1</v>
      </c>
      <c r="J731" t="s">
        <v>1771</v>
      </c>
      <c r="K731" s="3">
        <v>0</v>
      </c>
      <c r="L731">
        <f t="shared" si="25"/>
        <v>4</v>
      </c>
      <c r="M731" t="str">
        <f>INDEX(Sheet2!$B$2:$B$20,MATCH(Data!B731,Sheet2!$D$2:$D$20,0))</f>
        <v>Libya</v>
      </c>
    </row>
    <row r="732" spans="1:13" x14ac:dyDescent="0.2">
      <c r="A732">
        <v>6141</v>
      </c>
      <c r="B732" t="s">
        <v>1724</v>
      </c>
      <c r="C732" t="s">
        <v>1533</v>
      </c>
      <c r="D732" s="2">
        <v>26371</v>
      </c>
      <c r="E732" s="5">
        <f t="shared" ca="1" si="26"/>
        <v>48</v>
      </c>
      <c r="F732" t="s">
        <v>1767</v>
      </c>
      <c r="G732" t="s">
        <v>1769</v>
      </c>
      <c r="H732">
        <v>3</v>
      </c>
      <c r="I732">
        <v>4</v>
      </c>
      <c r="J732" t="s">
        <v>1773</v>
      </c>
      <c r="K732" s="3">
        <v>76</v>
      </c>
      <c r="L732">
        <f t="shared" si="25"/>
        <v>0</v>
      </c>
      <c r="M732" t="str">
        <f>INDEX(Sheet2!$B$2:$B$20,MATCH(Data!B732,Sheet2!$D$2:$D$20,0))</f>
        <v>Libya</v>
      </c>
    </row>
    <row r="733" spans="1:13" x14ac:dyDescent="0.2">
      <c r="A733">
        <v>6235</v>
      </c>
      <c r="B733" t="s">
        <v>1728</v>
      </c>
      <c r="C733" t="s">
        <v>1112</v>
      </c>
      <c r="D733" s="2">
        <v>21335</v>
      </c>
      <c r="E733" s="5">
        <f t="shared" ca="1" si="26"/>
        <v>62</v>
      </c>
      <c r="F733" t="s">
        <v>1768</v>
      </c>
      <c r="G733" t="s">
        <v>1781</v>
      </c>
      <c r="H733">
        <v>2</v>
      </c>
      <c r="I733">
        <v>4</v>
      </c>
      <c r="J733" t="s">
        <v>1773</v>
      </c>
      <c r="K733" s="3">
        <v>210</v>
      </c>
      <c r="L733">
        <f t="shared" si="25"/>
        <v>0</v>
      </c>
      <c r="M733" t="str">
        <f>INDEX(Sheet2!$B$2:$B$20,MATCH(Data!B733,Sheet2!$D$2:$D$20,0))</f>
        <v>Yemen</v>
      </c>
    </row>
    <row r="734" spans="1:13" x14ac:dyDescent="0.2">
      <c r="A734">
        <v>5762</v>
      </c>
      <c r="B734" t="s">
        <v>1731</v>
      </c>
      <c r="C734" t="s">
        <v>267</v>
      </c>
      <c r="D734" s="2">
        <v>21774</v>
      </c>
      <c r="E734" s="5">
        <f t="shared" ca="1" si="26"/>
        <v>61</v>
      </c>
      <c r="F734" t="s">
        <v>1767</v>
      </c>
      <c r="G734" t="s">
        <v>1769</v>
      </c>
      <c r="H734">
        <v>6</v>
      </c>
      <c r="I734">
        <v>2</v>
      </c>
      <c r="J734" t="s">
        <v>1771</v>
      </c>
      <c r="K734" s="3">
        <v>147</v>
      </c>
      <c r="L734">
        <f t="shared" si="25"/>
        <v>0</v>
      </c>
      <c r="M734" t="str">
        <f>INDEX(Sheet2!$B$2:$B$20,MATCH(Data!B734,Sheet2!$D$2:$D$20,0))</f>
        <v>Syria</v>
      </c>
    </row>
    <row r="735" spans="1:13" x14ac:dyDescent="0.2">
      <c r="A735">
        <v>4777</v>
      </c>
      <c r="B735" t="s">
        <v>1719</v>
      </c>
      <c r="C735" t="s">
        <v>224</v>
      </c>
      <c r="D735" s="2">
        <v>15844</v>
      </c>
      <c r="E735" s="5">
        <f t="shared" ca="1" si="26"/>
        <v>77</v>
      </c>
      <c r="F735" t="s">
        <v>1767</v>
      </c>
      <c r="G735" t="s">
        <v>1769</v>
      </c>
      <c r="H735">
        <v>2</v>
      </c>
      <c r="I735">
        <v>4</v>
      </c>
      <c r="J735" t="s">
        <v>1771</v>
      </c>
      <c r="K735" s="3">
        <v>0</v>
      </c>
      <c r="L735">
        <f t="shared" si="25"/>
        <v>2</v>
      </c>
      <c r="M735" t="str">
        <f>INDEX(Sheet2!$B$2:$B$20,MATCH(Data!B735,Sheet2!$D$2:$D$20,0))</f>
        <v>Iraq</v>
      </c>
    </row>
    <row r="736" spans="1:13" x14ac:dyDescent="0.2">
      <c r="A736">
        <v>5112</v>
      </c>
      <c r="B736" t="s">
        <v>1713</v>
      </c>
      <c r="C736" t="s">
        <v>309</v>
      </c>
      <c r="D736" s="2">
        <v>24978</v>
      </c>
      <c r="E736" s="5">
        <f t="shared" ca="1" si="26"/>
        <v>52</v>
      </c>
      <c r="F736" t="s">
        <v>1767</v>
      </c>
      <c r="G736" t="s">
        <v>1778</v>
      </c>
      <c r="H736">
        <v>6</v>
      </c>
      <c r="I736">
        <v>2</v>
      </c>
      <c r="J736" t="s">
        <v>1771</v>
      </c>
      <c r="K736" s="3">
        <v>222</v>
      </c>
      <c r="L736">
        <f t="shared" si="25"/>
        <v>0</v>
      </c>
      <c r="M736" t="str">
        <f>INDEX(Sheet2!$B$2:$B$20,MATCH(Data!B736,Sheet2!$D$2:$D$20,0))</f>
        <v>Iraq</v>
      </c>
    </row>
    <row r="737" spans="1:13" x14ac:dyDescent="0.2">
      <c r="A737">
        <v>6265</v>
      </c>
      <c r="B737" t="s">
        <v>1722</v>
      </c>
      <c r="C737" t="s">
        <v>1603</v>
      </c>
      <c r="D737" s="2">
        <v>23833</v>
      </c>
      <c r="E737" s="5">
        <f t="shared" ca="1" si="26"/>
        <v>55</v>
      </c>
      <c r="F737" t="s">
        <v>1767</v>
      </c>
      <c r="G737" t="s">
        <v>1781</v>
      </c>
      <c r="H737">
        <v>2</v>
      </c>
      <c r="I737">
        <v>2</v>
      </c>
      <c r="J737" t="s">
        <v>1774</v>
      </c>
      <c r="K737" s="3">
        <v>104</v>
      </c>
      <c r="L737">
        <f t="shared" si="25"/>
        <v>0</v>
      </c>
      <c r="M737" t="str">
        <f>INDEX(Sheet2!$B$2:$B$20,MATCH(Data!B737,Sheet2!$D$2:$D$20,0))</f>
        <v>Syria</v>
      </c>
    </row>
    <row r="738" spans="1:13" x14ac:dyDescent="0.2">
      <c r="A738">
        <v>4789</v>
      </c>
      <c r="B738" t="s">
        <v>1713</v>
      </c>
      <c r="C738" t="s">
        <v>507</v>
      </c>
      <c r="D738" s="2">
        <v>30834</v>
      </c>
      <c r="E738" s="5">
        <f t="shared" ca="1" si="26"/>
        <v>36</v>
      </c>
      <c r="F738" t="s">
        <v>1768</v>
      </c>
      <c r="G738" t="s">
        <v>1778</v>
      </c>
      <c r="H738">
        <v>3</v>
      </c>
      <c r="I738">
        <v>6</v>
      </c>
      <c r="J738" t="s">
        <v>1774</v>
      </c>
      <c r="K738" s="3">
        <v>0</v>
      </c>
      <c r="L738">
        <f t="shared" si="25"/>
        <v>5</v>
      </c>
      <c r="M738" t="str">
        <f>INDEX(Sheet2!$B$2:$B$20,MATCH(Data!B738,Sheet2!$D$2:$D$20,0))</f>
        <v>Iraq</v>
      </c>
    </row>
    <row r="739" spans="1:13" x14ac:dyDescent="0.2">
      <c r="A739">
        <v>6224</v>
      </c>
      <c r="B739" t="s">
        <v>1715</v>
      </c>
      <c r="C739" t="s">
        <v>956</v>
      </c>
      <c r="D739" s="2">
        <v>26829</v>
      </c>
      <c r="E739" s="5">
        <f t="shared" ca="1" si="26"/>
        <v>47</v>
      </c>
      <c r="F739" t="s">
        <v>1767</v>
      </c>
      <c r="G739" t="s">
        <v>1770</v>
      </c>
      <c r="H739">
        <v>3</v>
      </c>
      <c r="I739">
        <v>3</v>
      </c>
      <c r="J739" t="s">
        <v>1773</v>
      </c>
      <c r="K739" s="3">
        <v>0</v>
      </c>
      <c r="L739">
        <f t="shared" si="25"/>
        <v>2</v>
      </c>
      <c r="M739" t="str">
        <f>INDEX(Sheet2!$B$2:$B$20,MATCH(Data!B739,Sheet2!$D$2:$D$20,0))</f>
        <v>Iraq</v>
      </c>
    </row>
    <row r="740" spans="1:13" x14ac:dyDescent="0.2">
      <c r="A740">
        <v>6134</v>
      </c>
      <c r="B740" t="s">
        <v>1733</v>
      </c>
      <c r="C740" t="s">
        <v>1429</v>
      </c>
      <c r="D740" s="2">
        <v>22140</v>
      </c>
      <c r="E740" s="5">
        <f t="shared" ca="1" si="26"/>
        <v>60</v>
      </c>
      <c r="F740" t="s">
        <v>1767</v>
      </c>
      <c r="G740" t="s">
        <v>1781</v>
      </c>
      <c r="H740">
        <v>7</v>
      </c>
      <c r="I740">
        <v>3</v>
      </c>
      <c r="J740" t="s">
        <v>1771</v>
      </c>
      <c r="K740" s="3">
        <v>0</v>
      </c>
      <c r="L740">
        <f t="shared" si="25"/>
        <v>2</v>
      </c>
      <c r="M740" t="str">
        <f>INDEX(Sheet2!$B$2:$B$20,MATCH(Data!B740,Sheet2!$D$2:$D$20,0))</f>
        <v>Syria</v>
      </c>
    </row>
    <row r="741" spans="1:13" x14ac:dyDescent="0.2">
      <c r="A741">
        <v>5342</v>
      </c>
      <c r="B741" t="s">
        <v>1729</v>
      </c>
      <c r="C741" t="s">
        <v>1217</v>
      </c>
      <c r="D741" s="2">
        <v>17023</v>
      </c>
      <c r="E741" s="5">
        <f t="shared" ca="1" si="26"/>
        <v>74</v>
      </c>
      <c r="F741" t="s">
        <v>1768</v>
      </c>
      <c r="G741" t="s">
        <v>1781</v>
      </c>
      <c r="H741">
        <v>7</v>
      </c>
      <c r="I741">
        <v>1</v>
      </c>
      <c r="J741" t="s">
        <v>1771</v>
      </c>
      <c r="K741" s="3">
        <v>165</v>
      </c>
      <c r="L741">
        <f t="shared" si="25"/>
        <v>0</v>
      </c>
      <c r="M741" t="str">
        <f>INDEX(Sheet2!$B$2:$B$20,MATCH(Data!B741,Sheet2!$D$2:$D$20,0))</f>
        <v>Syria</v>
      </c>
    </row>
    <row r="742" spans="1:13" x14ac:dyDescent="0.2">
      <c r="A742">
        <v>5273</v>
      </c>
      <c r="B742" t="s">
        <v>1719</v>
      </c>
      <c r="C742" t="s">
        <v>457</v>
      </c>
      <c r="D742" s="2">
        <v>33408</v>
      </c>
      <c r="E742" s="5">
        <f t="shared" ca="1" si="26"/>
        <v>29</v>
      </c>
      <c r="F742" t="s">
        <v>1768</v>
      </c>
      <c r="G742" t="s">
        <v>1780</v>
      </c>
      <c r="H742">
        <v>4</v>
      </c>
      <c r="I742">
        <v>4</v>
      </c>
      <c r="J742" t="s">
        <v>1773</v>
      </c>
      <c r="K742" s="3">
        <v>0</v>
      </c>
      <c r="L742">
        <f t="shared" si="25"/>
        <v>4</v>
      </c>
      <c r="M742" t="str">
        <f>INDEX(Sheet2!$B$2:$B$20,MATCH(Data!B742,Sheet2!$D$2:$D$20,0))</f>
        <v>Iraq</v>
      </c>
    </row>
    <row r="743" spans="1:13" x14ac:dyDescent="0.2">
      <c r="A743">
        <v>5559</v>
      </c>
      <c r="B743" t="s">
        <v>1717</v>
      </c>
      <c r="C743" t="s">
        <v>796</v>
      </c>
      <c r="D743" s="2">
        <v>16575</v>
      </c>
      <c r="E743" s="5">
        <f t="shared" ca="1" si="26"/>
        <v>75</v>
      </c>
      <c r="F743" t="s">
        <v>1768</v>
      </c>
      <c r="G743" t="s">
        <v>1769</v>
      </c>
      <c r="H743">
        <v>3</v>
      </c>
      <c r="I743">
        <v>2</v>
      </c>
      <c r="J743" t="s">
        <v>1771</v>
      </c>
      <c r="K743" s="3">
        <v>0</v>
      </c>
      <c r="L743">
        <f t="shared" si="25"/>
        <v>4</v>
      </c>
      <c r="M743" t="str">
        <f>INDEX(Sheet2!$B$2:$B$20,MATCH(Data!B743,Sheet2!$D$2:$D$20,0))</f>
        <v>Yemen</v>
      </c>
    </row>
    <row r="744" spans="1:13" x14ac:dyDescent="0.2">
      <c r="A744">
        <v>6283</v>
      </c>
      <c r="B744" t="s">
        <v>1727</v>
      </c>
      <c r="C744" t="s">
        <v>63</v>
      </c>
      <c r="D744" s="2">
        <v>20844</v>
      </c>
      <c r="E744" s="5">
        <f t="shared" ca="1" si="26"/>
        <v>63</v>
      </c>
      <c r="F744" t="s">
        <v>1767</v>
      </c>
      <c r="G744" t="s">
        <v>1769</v>
      </c>
      <c r="H744">
        <v>2</v>
      </c>
      <c r="I744">
        <v>5</v>
      </c>
      <c r="J744" t="s">
        <v>1773</v>
      </c>
      <c r="K744" s="3">
        <v>117</v>
      </c>
      <c r="L744">
        <f t="shared" si="25"/>
        <v>0</v>
      </c>
      <c r="M744" t="str">
        <f>INDEX(Sheet2!$B$2:$B$20,MATCH(Data!B744,Sheet2!$D$2:$D$20,0))</f>
        <v>Libya</v>
      </c>
    </row>
    <row r="745" spans="1:13" x14ac:dyDescent="0.2">
      <c r="A745">
        <v>4833</v>
      </c>
      <c r="B745" t="s">
        <v>1727</v>
      </c>
      <c r="C745" t="s">
        <v>1622</v>
      </c>
      <c r="D745" s="2">
        <v>28268</v>
      </c>
      <c r="E745" s="5">
        <f t="shared" ca="1" si="26"/>
        <v>43</v>
      </c>
      <c r="F745" t="s">
        <v>1767</v>
      </c>
      <c r="G745" t="s">
        <v>1769</v>
      </c>
      <c r="H745">
        <v>3</v>
      </c>
      <c r="I745">
        <v>1</v>
      </c>
      <c r="J745" t="s">
        <v>1774</v>
      </c>
      <c r="K745" s="3">
        <v>67</v>
      </c>
      <c r="L745">
        <f t="shared" si="25"/>
        <v>0</v>
      </c>
      <c r="M745" t="str">
        <f>INDEX(Sheet2!$B$2:$B$20,MATCH(Data!B745,Sheet2!$D$2:$D$20,0))</f>
        <v>Libya</v>
      </c>
    </row>
    <row r="746" spans="1:13" x14ac:dyDescent="0.2">
      <c r="A746">
        <v>4730</v>
      </c>
      <c r="B746" t="s">
        <v>1729</v>
      </c>
      <c r="C746" t="s">
        <v>180</v>
      </c>
      <c r="D746" s="2">
        <v>26984</v>
      </c>
      <c r="E746" s="5">
        <f t="shared" ca="1" si="26"/>
        <v>47</v>
      </c>
      <c r="F746" t="s">
        <v>1767</v>
      </c>
      <c r="G746" t="s">
        <v>1778</v>
      </c>
      <c r="H746">
        <v>3</v>
      </c>
      <c r="I746">
        <v>1</v>
      </c>
      <c r="J746" t="s">
        <v>1771</v>
      </c>
      <c r="K746" s="3">
        <v>191</v>
      </c>
      <c r="L746">
        <f t="shared" si="25"/>
        <v>0</v>
      </c>
      <c r="M746" t="str">
        <f>INDEX(Sheet2!$B$2:$B$20,MATCH(Data!B746,Sheet2!$D$2:$D$20,0))</f>
        <v>Syria</v>
      </c>
    </row>
    <row r="747" spans="1:13" x14ac:dyDescent="0.2">
      <c r="A747">
        <v>6013</v>
      </c>
      <c r="B747" t="s">
        <v>1733</v>
      </c>
      <c r="C747" t="s">
        <v>1114</v>
      </c>
      <c r="D747" s="2">
        <v>27189</v>
      </c>
      <c r="E747" s="5">
        <f t="shared" ca="1" si="26"/>
        <v>46</v>
      </c>
      <c r="F747" t="s">
        <v>1767</v>
      </c>
      <c r="G747" t="s">
        <v>1769</v>
      </c>
      <c r="H747">
        <v>6</v>
      </c>
      <c r="I747">
        <v>2</v>
      </c>
      <c r="J747" t="s">
        <v>1772</v>
      </c>
      <c r="K747" s="3">
        <v>0</v>
      </c>
      <c r="L747">
        <f t="shared" si="25"/>
        <v>2</v>
      </c>
      <c r="M747" t="str">
        <f>INDEX(Sheet2!$B$2:$B$20,MATCH(Data!B747,Sheet2!$D$2:$D$20,0))</f>
        <v>Syria</v>
      </c>
    </row>
    <row r="748" spans="1:13" x14ac:dyDescent="0.2">
      <c r="A748">
        <v>5632</v>
      </c>
      <c r="B748" t="s">
        <v>1722</v>
      </c>
      <c r="C748" t="s">
        <v>1661</v>
      </c>
      <c r="D748" s="2">
        <v>25560</v>
      </c>
      <c r="E748" s="5">
        <f t="shared" ca="1" si="26"/>
        <v>51</v>
      </c>
      <c r="F748" t="s">
        <v>1767</v>
      </c>
      <c r="G748" t="s">
        <v>1778</v>
      </c>
      <c r="H748">
        <v>2</v>
      </c>
      <c r="I748">
        <v>3</v>
      </c>
      <c r="J748" t="s">
        <v>1771</v>
      </c>
      <c r="K748" s="3">
        <v>125</v>
      </c>
      <c r="L748">
        <f t="shared" si="25"/>
        <v>0</v>
      </c>
      <c r="M748" t="str">
        <f>INDEX(Sheet2!$B$2:$B$20,MATCH(Data!B748,Sheet2!$D$2:$D$20,0))</f>
        <v>Syria</v>
      </c>
    </row>
    <row r="749" spans="1:13" x14ac:dyDescent="0.2">
      <c r="A749">
        <v>4787</v>
      </c>
      <c r="B749" t="s">
        <v>1713</v>
      </c>
      <c r="C749" t="s">
        <v>463</v>
      </c>
      <c r="D749" s="2">
        <v>21257</v>
      </c>
      <c r="E749" s="5">
        <f t="shared" ca="1" si="26"/>
        <v>62</v>
      </c>
      <c r="F749" t="s">
        <v>1767</v>
      </c>
      <c r="G749" t="s">
        <v>1781</v>
      </c>
      <c r="H749">
        <v>4</v>
      </c>
      <c r="I749">
        <v>4</v>
      </c>
      <c r="J749" t="s">
        <v>1772</v>
      </c>
      <c r="K749" s="3">
        <v>146</v>
      </c>
      <c r="L749">
        <f t="shared" si="25"/>
        <v>0</v>
      </c>
      <c r="M749" t="str">
        <f>INDEX(Sheet2!$B$2:$B$20,MATCH(Data!B749,Sheet2!$D$2:$D$20,0))</f>
        <v>Iraq</v>
      </c>
    </row>
    <row r="750" spans="1:13" x14ac:dyDescent="0.2">
      <c r="A750">
        <v>5701</v>
      </c>
      <c r="B750" t="s">
        <v>1728</v>
      </c>
      <c r="C750" t="s">
        <v>1032</v>
      </c>
      <c r="D750" s="2">
        <v>19065</v>
      </c>
      <c r="E750" s="5">
        <f t="shared" ca="1" si="26"/>
        <v>68</v>
      </c>
      <c r="F750" t="s">
        <v>1768</v>
      </c>
      <c r="G750" t="s">
        <v>1779</v>
      </c>
      <c r="H750">
        <v>2</v>
      </c>
      <c r="I750">
        <v>2</v>
      </c>
      <c r="J750" t="s">
        <v>1773</v>
      </c>
      <c r="K750" s="3">
        <v>51</v>
      </c>
      <c r="L750">
        <f t="shared" si="25"/>
        <v>0</v>
      </c>
      <c r="M750" t="str">
        <f>INDEX(Sheet2!$B$2:$B$20,MATCH(Data!B750,Sheet2!$D$2:$D$20,0))</f>
        <v>Yemen</v>
      </c>
    </row>
    <row r="751" spans="1:13" x14ac:dyDescent="0.2">
      <c r="A751">
        <v>5066</v>
      </c>
      <c r="B751" t="s">
        <v>1727</v>
      </c>
      <c r="C751" t="s">
        <v>239</v>
      </c>
      <c r="D751" s="2">
        <v>24057</v>
      </c>
      <c r="E751" s="5">
        <f t="shared" ca="1" si="26"/>
        <v>55</v>
      </c>
      <c r="F751" t="s">
        <v>1767</v>
      </c>
      <c r="G751" t="s">
        <v>1781</v>
      </c>
      <c r="H751">
        <v>3</v>
      </c>
      <c r="I751">
        <v>2</v>
      </c>
      <c r="J751" t="s">
        <v>1774</v>
      </c>
      <c r="K751" s="3">
        <v>98</v>
      </c>
      <c r="L751">
        <f t="shared" si="25"/>
        <v>0</v>
      </c>
      <c r="M751" t="str">
        <f>INDEX(Sheet2!$B$2:$B$20,MATCH(Data!B751,Sheet2!$D$2:$D$20,0))</f>
        <v>Libya</v>
      </c>
    </row>
    <row r="752" spans="1:13" x14ac:dyDescent="0.2">
      <c r="A752">
        <v>6282</v>
      </c>
      <c r="B752" t="s">
        <v>1719</v>
      </c>
      <c r="C752" t="s">
        <v>315</v>
      </c>
      <c r="D752" s="2">
        <v>27054</v>
      </c>
      <c r="E752" s="5">
        <f t="shared" ca="1" si="26"/>
        <v>46</v>
      </c>
      <c r="F752" t="s">
        <v>1767</v>
      </c>
      <c r="G752" t="s">
        <v>1781</v>
      </c>
      <c r="H752">
        <v>3</v>
      </c>
      <c r="I752">
        <v>2</v>
      </c>
      <c r="J752" t="s">
        <v>1773</v>
      </c>
      <c r="K752" s="3">
        <v>104</v>
      </c>
      <c r="L752">
        <f t="shared" si="25"/>
        <v>0</v>
      </c>
      <c r="M752" t="str">
        <f>INDEX(Sheet2!$B$2:$B$20,MATCH(Data!B752,Sheet2!$D$2:$D$20,0))</f>
        <v>Iraq</v>
      </c>
    </row>
    <row r="753" spans="1:13" x14ac:dyDescent="0.2">
      <c r="A753">
        <v>5325</v>
      </c>
      <c r="B753" t="s">
        <v>1727</v>
      </c>
      <c r="C753" t="s">
        <v>1014</v>
      </c>
      <c r="D753" s="2">
        <v>15818</v>
      </c>
      <c r="E753" s="5">
        <f t="shared" ca="1" si="26"/>
        <v>77</v>
      </c>
      <c r="F753" t="s">
        <v>1767</v>
      </c>
      <c r="G753" t="s">
        <v>1778</v>
      </c>
      <c r="H753">
        <v>3</v>
      </c>
      <c r="I753">
        <v>6</v>
      </c>
      <c r="J753" t="s">
        <v>1774</v>
      </c>
      <c r="K753" s="3">
        <v>62</v>
      </c>
      <c r="L753">
        <f t="shared" si="25"/>
        <v>0</v>
      </c>
      <c r="M753" t="str">
        <f>INDEX(Sheet2!$B$2:$B$20,MATCH(Data!B753,Sheet2!$D$2:$D$20,0))</f>
        <v>Libya</v>
      </c>
    </row>
    <row r="754" spans="1:13" x14ac:dyDescent="0.2">
      <c r="A754">
        <v>6092</v>
      </c>
      <c r="B754" t="s">
        <v>1716</v>
      </c>
      <c r="C754" t="s">
        <v>631</v>
      </c>
      <c r="D754" s="2">
        <v>26442</v>
      </c>
      <c r="E754" s="5">
        <f t="shared" ca="1" si="26"/>
        <v>48</v>
      </c>
      <c r="F754" t="s">
        <v>1767</v>
      </c>
      <c r="G754" t="s">
        <v>1778</v>
      </c>
      <c r="H754">
        <v>3</v>
      </c>
      <c r="I754">
        <v>2</v>
      </c>
      <c r="J754" t="s">
        <v>1771</v>
      </c>
      <c r="K754" s="3">
        <v>0</v>
      </c>
      <c r="L754">
        <f t="shared" si="25"/>
        <v>2</v>
      </c>
      <c r="M754" t="str">
        <f>INDEX(Sheet2!$B$2:$B$20,MATCH(Data!B754,Sheet2!$D$2:$D$20,0))</f>
        <v>Syria</v>
      </c>
    </row>
    <row r="755" spans="1:13" x14ac:dyDescent="0.2">
      <c r="A755">
        <v>6262</v>
      </c>
      <c r="B755" t="s">
        <v>1719</v>
      </c>
      <c r="C755" t="s">
        <v>1550</v>
      </c>
      <c r="D755" s="2">
        <v>34184</v>
      </c>
      <c r="E755" s="5">
        <f t="shared" ca="1" si="26"/>
        <v>27</v>
      </c>
      <c r="F755" t="s">
        <v>1767</v>
      </c>
      <c r="G755" t="s">
        <v>1769</v>
      </c>
      <c r="H755">
        <v>2</v>
      </c>
      <c r="I755">
        <v>7</v>
      </c>
      <c r="J755" t="s">
        <v>1773</v>
      </c>
      <c r="K755" s="3">
        <v>0</v>
      </c>
      <c r="L755">
        <f t="shared" si="25"/>
        <v>2</v>
      </c>
      <c r="M755" t="str">
        <f>INDEX(Sheet2!$B$2:$B$20,MATCH(Data!B755,Sheet2!$D$2:$D$20,0))</f>
        <v>Iraq</v>
      </c>
    </row>
    <row r="756" spans="1:13" x14ac:dyDescent="0.2">
      <c r="A756">
        <v>5044</v>
      </c>
      <c r="B756" t="s">
        <v>1727</v>
      </c>
      <c r="C756" t="s">
        <v>1268</v>
      </c>
      <c r="D756" s="2">
        <v>16721</v>
      </c>
      <c r="E756" s="5">
        <f t="shared" ca="1" si="26"/>
        <v>75</v>
      </c>
      <c r="F756" t="s">
        <v>1767</v>
      </c>
      <c r="G756" t="s">
        <v>1780</v>
      </c>
      <c r="H756">
        <v>2</v>
      </c>
      <c r="I756">
        <v>4</v>
      </c>
      <c r="J756" t="s">
        <v>1774</v>
      </c>
      <c r="K756" s="3">
        <v>100</v>
      </c>
      <c r="L756">
        <f t="shared" si="25"/>
        <v>0</v>
      </c>
      <c r="M756" t="str">
        <f>INDEX(Sheet2!$B$2:$B$20,MATCH(Data!B756,Sheet2!$D$2:$D$20,0))</f>
        <v>Libya</v>
      </c>
    </row>
    <row r="757" spans="1:13" x14ac:dyDescent="0.2">
      <c r="A757">
        <v>6045</v>
      </c>
      <c r="B757" t="s">
        <v>1725</v>
      </c>
      <c r="C757" t="s">
        <v>1552</v>
      </c>
      <c r="D757" s="2">
        <v>28863</v>
      </c>
      <c r="E757" s="5">
        <f t="shared" ca="1" si="26"/>
        <v>41</v>
      </c>
      <c r="F757" t="s">
        <v>1768</v>
      </c>
      <c r="G757" t="s">
        <v>1779</v>
      </c>
      <c r="H757">
        <v>2</v>
      </c>
      <c r="I757">
        <v>2</v>
      </c>
      <c r="J757" t="s">
        <v>1771</v>
      </c>
      <c r="K757" s="3">
        <v>0</v>
      </c>
      <c r="L757">
        <f t="shared" si="25"/>
        <v>4</v>
      </c>
      <c r="M757" t="str">
        <f>INDEX(Sheet2!$B$2:$B$20,MATCH(Data!B757,Sheet2!$D$2:$D$20,0))</f>
        <v>Yemen</v>
      </c>
    </row>
    <row r="758" spans="1:13" x14ac:dyDescent="0.2">
      <c r="A758">
        <v>5597</v>
      </c>
      <c r="B758" t="s">
        <v>1725</v>
      </c>
      <c r="C758" t="s">
        <v>1275</v>
      </c>
      <c r="D758" s="2">
        <v>19768</v>
      </c>
      <c r="E758" s="5">
        <f t="shared" ca="1" si="26"/>
        <v>66</v>
      </c>
      <c r="F758" t="s">
        <v>1767</v>
      </c>
      <c r="G758" t="s">
        <v>1778</v>
      </c>
      <c r="H758">
        <v>2</v>
      </c>
      <c r="I758">
        <v>2</v>
      </c>
      <c r="J758" t="s">
        <v>1771</v>
      </c>
      <c r="K758" s="3">
        <v>110</v>
      </c>
      <c r="L758">
        <f t="shared" si="25"/>
        <v>0</v>
      </c>
      <c r="M758" t="str">
        <f>INDEX(Sheet2!$B$2:$B$20,MATCH(Data!B758,Sheet2!$D$2:$D$20,0))</f>
        <v>Yemen</v>
      </c>
    </row>
    <row r="759" spans="1:13" x14ac:dyDescent="0.2">
      <c r="A759">
        <v>4684</v>
      </c>
      <c r="B759" t="s">
        <v>1730</v>
      </c>
      <c r="C759" t="s">
        <v>788</v>
      </c>
      <c r="D759" s="2">
        <v>28149</v>
      </c>
      <c r="E759" s="5">
        <f t="shared" ca="1" si="26"/>
        <v>43</v>
      </c>
      <c r="F759" t="s">
        <v>1768</v>
      </c>
      <c r="G759" t="s">
        <v>1769</v>
      </c>
      <c r="H759">
        <v>3</v>
      </c>
      <c r="I759">
        <v>6</v>
      </c>
      <c r="J759" t="s">
        <v>1771</v>
      </c>
      <c r="K759" s="3">
        <v>0</v>
      </c>
      <c r="L759">
        <f t="shared" si="25"/>
        <v>4</v>
      </c>
      <c r="M759" t="str">
        <f>INDEX(Sheet2!$B$2:$B$20,MATCH(Data!B759,Sheet2!$D$2:$D$20,0))</f>
        <v>Yemen</v>
      </c>
    </row>
    <row r="760" spans="1:13" x14ac:dyDescent="0.2">
      <c r="A760">
        <v>4831</v>
      </c>
      <c r="B760" t="s">
        <v>1726</v>
      </c>
      <c r="C760" t="s">
        <v>1586</v>
      </c>
      <c r="D760" s="2">
        <v>23891</v>
      </c>
      <c r="E760" s="5">
        <f t="shared" ca="1" si="26"/>
        <v>55</v>
      </c>
      <c r="F760" t="s">
        <v>1768</v>
      </c>
      <c r="G760" t="s">
        <v>1769</v>
      </c>
      <c r="H760">
        <v>3</v>
      </c>
      <c r="I760">
        <v>2</v>
      </c>
      <c r="J760" t="s">
        <v>1773</v>
      </c>
      <c r="K760" s="3">
        <v>0</v>
      </c>
      <c r="L760">
        <f t="shared" si="25"/>
        <v>4</v>
      </c>
      <c r="M760" t="str">
        <f>INDEX(Sheet2!$B$2:$B$20,MATCH(Data!B760,Sheet2!$D$2:$D$20,0))</f>
        <v>Libya</v>
      </c>
    </row>
    <row r="761" spans="1:13" x14ac:dyDescent="0.2">
      <c r="A761">
        <v>5032</v>
      </c>
      <c r="B761" t="s">
        <v>1727</v>
      </c>
      <c r="C761" t="s">
        <v>966</v>
      </c>
      <c r="D761" s="2">
        <v>28662</v>
      </c>
      <c r="E761" s="5">
        <f t="shared" ca="1" si="26"/>
        <v>42</v>
      </c>
      <c r="F761" t="s">
        <v>1767</v>
      </c>
      <c r="G761" t="s">
        <v>1769</v>
      </c>
      <c r="H761">
        <v>6</v>
      </c>
      <c r="I761">
        <v>4</v>
      </c>
      <c r="J761" t="s">
        <v>1771</v>
      </c>
      <c r="K761" s="3">
        <v>0</v>
      </c>
      <c r="L761">
        <f t="shared" si="25"/>
        <v>2</v>
      </c>
      <c r="M761" t="str">
        <f>INDEX(Sheet2!$B$2:$B$20,MATCH(Data!B761,Sheet2!$D$2:$D$20,0))</f>
        <v>Libya</v>
      </c>
    </row>
    <row r="762" spans="1:13" x14ac:dyDescent="0.2">
      <c r="A762">
        <v>6097</v>
      </c>
      <c r="B762" t="s">
        <v>1723</v>
      </c>
      <c r="C762" t="s">
        <v>674</v>
      </c>
      <c r="D762" s="2">
        <v>16979</v>
      </c>
      <c r="E762" s="5">
        <f t="shared" ca="1" si="26"/>
        <v>74</v>
      </c>
      <c r="F762" t="s">
        <v>1767</v>
      </c>
      <c r="G762" t="s">
        <v>1778</v>
      </c>
      <c r="H762">
        <v>2</v>
      </c>
      <c r="I762">
        <v>7</v>
      </c>
      <c r="J762" t="s">
        <v>1773</v>
      </c>
      <c r="K762" s="3">
        <v>0</v>
      </c>
      <c r="L762">
        <f t="shared" si="25"/>
        <v>2</v>
      </c>
      <c r="M762" t="str">
        <f>INDEX(Sheet2!$B$2:$B$20,MATCH(Data!B762,Sheet2!$D$2:$D$20,0))</f>
        <v>Iraq</v>
      </c>
    </row>
    <row r="763" spans="1:13" x14ac:dyDescent="0.2">
      <c r="A763">
        <v>5396</v>
      </c>
      <c r="B763" t="s">
        <v>1727</v>
      </c>
      <c r="C763" t="s">
        <v>284</v>
      </c>
      <c r="D763" s="2">
        <v>15118</v>
      </c>
      <c r="E763" s="5">
        <f t="shared" ca="1" si="26"/>
        <v>79</v>
      </c>
      <c r="F763" t="s">
        <v>1767</v>
      </c>
      <c r="G763" t="s">
        <v>1778</v>
      </c>
      <c r="H763">
        <v>2</v>
      </c>
      <c r="I763">
        <v>3</v>
      </c>
      <c r="J763" t="s">
        <v>1772</v>
      </c>
      <c r="K763" s="3">
        <v>0</v>
      </c>
      <c r="L763">
        <f t="shared" si="25"/>
        <v>2</v>
      </c>
      <c r="M763" t="str">
        <f>INDEX(Sheet2!$B$2:$B$20,MATCH(Data!B763,Sheet2!$D$2:$D$20,0))</f>
        <v>Libya</v>
      </c>
    </row>
    <row r="764" spans="1:13" x14ac:dyDescent="0.2">
      <c r="A764">
        <v>6227</v>
      </c>
      <c r="B764" t="s">
        <v>1724</v>
      </c>
      <c r="C764" t="s">
        <v>981</v>
      </c>
      <c r="D764" s="2">
        <v>22250</v>
      </c>
      <c r="E764" s="5">
        <f t="shared" ca="1" si="26"/>
        <v>60</v>
      </c>
      <c r="F764" t="s">
        <v>1768</v>
      </c>
      <c r="G764" t="s">
        <v>1778</v>
      </c>
      <c r="H764">
        <v>2</v>
      </c>
      <c r="I764">
        <v>2</v>
      </c>
      <c r="J764" t="s">
        <v>1774</v>
      </c>
      <c r="K764" s="3">
        <v>194</v>
      </c>
      <c r="L764">
        <f t="shared" si="25"/>
        <v>3</v>
      </c>
      <c r="M764" t="str">
        <f>INDEX(Sheet2!$B$2:$B$20,MATCH(Data!B764,Sheet2!$D$2:$D$20,0))</f>
        <v>Libya</v>
      </c>
    </row>
    <row r="765" spans="1:13" x14ac:dyDescent="0.2">
      <c r="A765">
        <v>4987</v>
      </c>
      <c r="B765" t="s">
        <v>1730</v>
      </c>
      <c r="C765" t="s">
        <v>1149</v>
      </c>
      <c r="D765" s="2">
        <v>16287</v>
      </c>
      <c r="E765" s="5">
        <f t="shared" ca="1" si="26"/>
        <v>76</v>
      </c>
      <c r="F765" t="s">
        <v>1767</v>
      </c>
      <c r="G765" t="s">
        <v>1769</v>
      </c>
      <c r="H765">
        <v>3</v>
      </c>
      <c r="I765">
        <v>2</v>
      </c>
      <c r="J765" t="s">
        <v>1774</v>
      </c>
      <c r="K765" s="3">
        <v>64</v>
      </c>
      <c r="L765">
        <f t="shared" si="25"/>
        <v>0</v>
      </c>
      <c r="M765" t="str">
        <f>INDEX(Sheet2!$B$2:$B$20,MATCH(Data!B765,Sheet2!$D$2:$D$20,0))</f>
        <v>Yemen</v>
      </c>
    </row>
    <row r="766" spans="1:13" x14ac:dyDescent="0.2">
      <c r="A766">
        <v>5298</v>
      </c>
      <c r="B766" t="s">
        <v>1724</v>
      </c>
      <c r="C766" t="s">
        <v>722</v>
      </c>
      <c r="D766" s="2">
        <v>16573</v>
      </c>
      <c r="E766" s="5">
        <f t="shared" ca="1" si="26"/>
        <v>75</v>
      </c>
      <c r="F766" t="s">
        <v>1767</v>
      </c>
      <c r="G766" t="s">
        <v>1769</v>
      </c>
      <c r="H766">
        <v>2</v>
      </c>
      <c r="I766">
        <v>7</v>
      </c>
      <c r="J766" t="s">
        <v>1773</v>
      </c>
      <c r="K766" s="3">
        <v>175</v>
      </c>
      <c r="L766">
        <f t="shared" si="25"/>
        <v>0</v>
      </c>
      <c r="M766" t="str">
        <f>INDEX(Sheet2!$B$2:$B$20,MATCH(Data!B766,Sheet2!$D$2:$D$20,0))</f>
        <v>Libya</v>
      </c>
    </row>
    <row r="767" spans="1:13" x14ac:dyDescent="0.2">
      <c r="A767">
        <v>4911</v>
      </c>
      <c r="B767" t="s">
        <v>1725</v>
      </c>
      <c r="C767" t="s">
        <v>628</v>
      </c>
      <c r="D767" s="2">
        <v>21046</v>
      </c>
      <c r="E767" s="5">
        <f t="shared" ca="1" si="26"/>
        <v>63</v>
      </c>
      <c r="F767" t="s">
        <v>1767</v>
      </c>
      <c r="G767" t="s">
        <v>1778</v>
      </c>
      <c r="H767">
        <v>8</v>
      </c>
      <c r="I767">
        <v>2</v>
      </c>
      <c r="J767" t="s">
        <v>1771</v>
      </c>
      <c r="K767" s="3">
        <v>76</v>
      </c>
      <c r="L767">
        <f t="shared" si="25"/>
        <v>0</v>
      </c>
      <c r="M767" t="str">
        <f>INDEX(Sheet2!$B$2:$B$20,MATCH(Data!B767,Sheet2!$D$2:$D$20,0))</f>
        <v>Yemen</v>
      </c>
    </row>
    <row r="768" spans="1:13" x14ac:dyDescent="0.2">
      <c r="A768">
        <v>5161</v>
      </c>
      <c r="B768" t="s">
        <v>1728</v>
      </c>
      <c r="C768" t="s">
        <v>663</v>
      </c>
      <c r="D768" s="2">
        <v>24719</v>
      </c>
      <c r="E768" s="5">
        <f t="shared" ca="1" si="26"/>
        <v>53</v>
      </c>
      <c r="F768" t="s">
        <v>1767</v>
      </c>
      <c r="G768" t="s">
        <v>1769</v>
      </c>
      <c r="H768">
        <v>5</v>
      </c>
      <c r="I768">
        <v>3</v>
      </c>
      <c r="J768" t="s">
        <v>1774</v>
      </c>
      <c r="K768" s="3">
        <v>213</v>
      </c>
      <c r="L768">
        <f t="shared" si="25"/>
        <v>0</v>
      </c>
      <c r="M768" t="str">
        <f>INDEX(Sheet2!$B$2:$B$20,MATCH(Data!B768,Sheet2!$D$2:$D$20,0))</f>
        <v>Yemen</v>
      </c>
    </row>
    <row r="769" spans="1:13" x14ac:dyDescent="0.2">
      <c r="A769">
        <v>5470</v>
      </c>
      <c r="B769" t="s">
        <v>1727</v>
      </c>
      <c r="C769" t="s">
        <v>1344</v>
      </c>
      <c r="D769" s="2">
        <v>23472</v>
      </c>
      <c r="E769" s="5">
        <f t="shared" ca="1" si="26"/>
        <v>56</v>
      </c>
      <c r="F769" t="s">
        <v>1767</v>
      </c>
      <c r="G769" t="s">
        <v>1769</v>
      </c>
      <c r="H769">
        <v>2</v>
      </c>
      <c r="I769">
        <v>3</v>
      </c>
      <c r="J769" t="s">
        <v>1771</v>
      </c>
      <c r="K769" s="3">
        <v>103</v>
      </c>
      <c r="L769">
        <f t="shared" si="25"/>
        <v>0</v>
      </c>
      <c r="M769" t="str">
        <f>INDEX(Sheet2!$B$2:$B$20,MATCH(Data!B769,Sheet2!$D$2:$D$20,0))</f>
        <v>Libya</v>
      </c>
    </row>
    <row r="770" spans="1:13" x14ac:dyDescent="0.2">
      <c r="A770">
        <v>6308</v>
      </c>
      <c r="B770" t="s">
        <v>1726</v>
      </c>
      <c r="C770" t="s">
        <v>657</v>
      </c>
      <c r="D770" s="2">
        <v>33084</v>
      </c>
      <c r="E770" s="5">
        <f t="shared" ca="1" si="26"/>
        <v>30</v>
      </c>
      <c r="F770" t="s">
        <v>1768</v>
      </c>
      <c r="G770" t="s">
        <v>1781</v>
      </c>
      <c r="H770">
        <v>2</v>
      </c>
      <c r="I770">
        <v>3</v>
      </c>
      <c r="J770" t="s">
        <v>1773</v>
      </c>
      <c r="K770" s="3">
        <v>107</v>
      </c>
      <c r="L770">
        <f t="shared" si="25"/>
        <v>0</v>
      </c>
      <c r="M770" t="str">
        <f>INDEX(Sheet2!$B$2:$B$20,MATCH(Data!B770,Sheet2!$D$2:$D$20,0))</f>
        <v>Libya</v>
      </c>
    </row>
    <row r="771" spans="1:13" x14ac:dyDescent="0.2">
      <c r="A771">
        <v>5674</v>
      </c>
      <c r="B771" t="s">
        <v>1724</v>
      </c>
      <c r="C771" t="s">
        <v>655</v>
      </c>
      <c r="D771" s="2">
        <v>15073</v>
      </c>
      <c r="E771" s="5">
        <f t="shared" ca="1" si="26"/>
        <v>79</v>
      </c>
      <c r="F771" t="s">
        <v>1768</v>
      </c>
      <c r="G771" t="s">
        <v>1769</v>
      </c>
      <c r="H771">
        <v>2</v>
      </c>
      <c r="I771">
        <v>2</v>
      </c>
      <c r="J771" t="s">
        <v>1773</v>
      </c>
      <c r="K771" s="3">
        <v>135</v>
      </c>
      <c r="L771">
        <f t="shared" si="25"/>
        <v>0</v>
      </c>
      <c r="M771" t="str">
        <f>INDEX(Sheet2!$B$2:$B$20,MATCH(Data!B771,Sheet2!$D$2:$D$20,0))</f>
        <v>Libya</v>
      </c>
    </row>
    <row r="772" spans="1:13" x14ac:dyDescent="0.2">
      <c r="A772">
        <v>4877</v>
      </c>
      <c r="B772" t="s">
        <v>1725</v>
      </c>
      <c r="C772" t="s">
        <v>1447</v>
      </c>
      <c r="D772" s="2">
        <v>26070</v>
      </c>
      <c r="E772" s="5">
        <f t="shared" ca="1" si="26"/>
        <v>49</v>
      </c>
      <c r="F772" t="s">
        <v>1768</v>
      </c>
      <c r="G772" t="s">
        <v>1778</v>
      </c>
      <c r="H772">
        <v>5</v>
      </c>
      <c r="I772">
        <v>1</v>
      </c>
      <c r="J772" t="s">
        <v>1771</v>
      </c>
      <c r="K772" s="3">
        <v>0</v>
      </c>
      <c r="L772">
        <f t="shared" si="25"/>
        <v>4</v>
      </c>
      <c r="M772" t="str">
        <f>INDEX(Sheet2!$B$2:$B$20,MATCH(Data!B772,Sheet2!$D$2:$D$20,0))</f>
        <v>Yemen</v>
      </c>
    </row>
    <row r="773" spans="1:13" x14ac:dyDescent="0.2">
      <c r="A773">
        <v>5854</v>
      </c>
      <c r="B773" t="s">
        <v>1724</v>
      </c>
      <c r="C773" t="s">
        <v>1646</v>
      </c>
      <c r="D773" s="2">
        <v>30586</v>
      </c>
      <c r="E773" s="5">
        <f t="shared" ca="1" si="26"/>
        <v>37</v>
      </c>
      <c r="F773" t="s">
        <v>1767</v>
      </c>
      <c r="G773" t="s">
        <v>1778</v>
      </c>
      <c r="H773">
        <v>4</v>
      </c>
      <c r="I773">
        <v>1</v>
      </c>
      <c r="J773" t="s">
        <v>1773</v>
      </c>
      <c r="K773" s="3">
        <v>0</v>
      </c>
      <c r="L773">
        <f t="shared" si="25"/>
        <v>2</v>
      </c>
      <c r="M773" t="str">
        <f>INDEX(Sheet2!$B$2:$B$20,MATCH(Data!B773,Sheet2!$D$2:$D$20,0))</f>
        <v>Libya</v>
      </c>
    </row>
    <row r="774" spans="1:13" x14ac:dyDescent="0.2">
      <c r="A774">
        <v>5881</v>
      </c>
      <c r="B774" t="s">
        <v>1729</v>
      </c>
      <c r="C774" t="s">
        <v>431</v>
      </c>
      <c r="D774" s="2">
        <v>23973</v>
      </c>
      <c r="E774" s="5">
        <f t="shared" ca="1" si="26"/>
        <v>55</v>
      </c>
      <c r="F774" t="s">
        <v>1767</v>
      </c>
      <c r="G774" t="s">
        <v>1778</v>
      </c>
      <c r="H774">
        <v>8</v>
      </c>
      <c r="I774">
        <v>2</v>
      </c>
      <c r="J774" t="s">
        <v>1771</v>
      </c>
      <c r="K774" s="3">
        <v>0</v>
      </c>
      <c r="L774">
        <f t="shared" si="25"/>
        <v>2</v>
      </c>
      <c r="M774" t="str">
        <f>INDEX(Sheet2!$B$2:$B$20,MATCH(Data!B774,Sheet2!$D$2:$D$20,0))</f>
        <v>Syria</v>
      </c>
    </row>
    <row r="775" spans="1:13" x14ac:dyDescent="0.2">
      <c r="A775">
        <v>6059</v>
      </c>
      <c r="B775" t="s">
        <v>1726</v>
      </c>
      <c r="C775" t="s">
        <v>73</v>
      </c>
      <c r="D775" s="2">
        <v>31787</v>
      </c>
      <c r="E775" s="5">
        <f t="shared" ca="1" si="26"/>
        <v>33</v>
      </c>
      <c r="F775" t="s">
        <v>1767</v>
      </c>
      <c r="G775" t="s">
        <v>1778</v>
      </c>
      <c r="H775">
        <v>6</v>
      </c>
      <c r="I775">
        <v>2</v>
      </c>
      <c r="J775" t="s">
        <v>1773</v>
      </c>
      <c r="K775" s="3">
        <v>0</v>
      </c>
      <c r="L775">
        <f t="shared" si="25"/>
        <v>2</v>
      </c>
      <c r="M775" t="str">
        <f>INDEX(Sheet2!$B$2:$B$20,MATCH(Data!B775,Sheet2!$D$2:$D$20,0))</f>
        <v>Libya</v>
      </c>
    </row>
    <row r="776" spans="1:13" x14ac:dyDescent="0.2">
      <c r="A776">
        <v>4996</v>
      </c>
      <c r="B776" t="s">
        <v>1728</v>
      </c>
      <c r="C776" t="s">
        <v>1456</v>
      </c>
      <c r="D776" s="2">
        <v>15125</v>
      </c>
      <c r="E776" s="5">
        <f t="shared" ca="1" si="26"/>
        <v>79</v>
      </c>
      <c r="F776" t="s">
        <v>1768</v>
      </c>
      <c r="G776" t="s">
        <v>1769</v>
      </c>
      <c r="H776">
        <v>2</v>
      </c>
      <c r="I776">
        <v>4</v>
      </c>
      <c r="J776" t="s">
        <v>1771</v>
      </c>
      <c r="K776" s="3">
        <v>135</v>
      </c>
      <c r="L776">
        <f t="shared" si="25"/>
        <v>0</v>
      </c>
      <c r="M776" t="str">
        <f>INDEX(Sheet2!$B$2:$B$20,MATCH(Data!B776,Sheet2!$D$2:$D$20,0))</f>
        <v>Yemen</v>
      </c>
    </row>
    <row r="777" spans="1:13" x14ac:dyDescent="0.2">
      <c r="A777">
        <v>5434</v>
      </c>
      <c r="B777" t="s">
        <v>1733</v>
      </c>
      <c r="C777" t="s">
        <v>826</v>
      </c>
      <c r="D777" s="2">
        <v>24365</v>
      </c>
      <c r="E777" s="5">
        <f t="shared" ca="1" si="26"/>
        <v>54</v>
      </c>
      <c r="F777" t="s">
        <v>1767</v>
      </c>
      <c r="G777" t="s">
        <v>1780</v>
      </c>
      <c r="H777">
        <v>2</v>
      </c>
      <c r="I777">
        <v>5</v>
      </c>
      <c r="J777" t="s">
        <v>1773</v>
      </c>
      <c r="K777" s="3">
        <v>144</v>
      </c>
      <c r="L777">
        <f t="shared" si="25"/>
        <v>0</v>
      </c>
      <c r="M777" t="str">
        <f>INDEX(Sheet2!$B$2:$B$20,MATCH(Data!B777,Sheet2!$D$2:$D$20,0))</f>
        <v>Syria</v>
      </c>
    </row>
    <row r="778" spans="1:13" x14ac:dyDescent="0.2">
      <c r="A778">
        <v>5725</v>
      </c>
      <c r="B778" t="s">
        <v>1713</v>
      </c>
      <c r="C778" t="s">
        <v>1316</v>
      </c>
      <c r="D778" s="2">
        <v>20479</v>
      </c>
      <c r="E778" s="5">
        <f t="shared" ca="1" si="26"/>
        <v>64</v>
      </c>
      <c r="F778" t="s">
        <v>1767</v>
      </c>
      <c r="G778" t="s">
        <v>1769</v>
      </c>
      <c r="H778">
        <v>8</v>
      </c>
      <c r="I778">
        <v>2</v>
      </c>
      <c r="J778" t="s">
        <v>1773</v>
      </c>
      <c r="K778" s="3">
        <v>0</v>
      </c>
      <c r="L778">
        <f t="shared" si="25"/>
        <v>2</v>
      </c>
      <c r="M778" t="str">
        <f>INDEX(Sheet2!$B$2:$B$20,MATCH(Data!B778,Sheet2!$D$2:$D$20,0))</f>
        <v>Iraq</v>
      </c>
    </row>
    <row r="779" spans="1:13" x14ac:dyDescent="0.2">
      <c r="A779">
        <v>5521</v>
      </c>
      <c r="B779" t="s">
        <v>1728</v>
      </c>
      <c r="C779" t="s">
        <v>283</v>
      </c>
      <c r="D779" s="2">
        <v>23674</v>
      </c>
      <c r="E779" s="5">
        <f t="shared" ca="1" si="26"/>
        <v>56</v>
      </c>
      <c r="F779" t="s">
        <v>1767</v>
      </c>
      <c r="G779" t="s">
        <v>1769</v>
      </c>
      <c r="H779">
        <v>3</v>
      </c>
      <c r="I779">
        <v>2</v>
      </c>
      <c r="J779" t="s">
        <v>1771</v>
      </c>
      <c r="K779" s="3">
        <v>0</v>
      </c>
      <c r="L779">
        <f t="shared" si="25"/>
        <v>2</v>
      </c>
      <c r="M779" t="str">
        <f>INDEX(Sheet2!$B$2:$B$20,MATCH(Data!B779,Sheet2!$D$2:$D$20,0))</f>
        <v>Yemen</v>
      </c>
    </row>
    <row r="780" spans="1:13" x14ac:dyDescent="0.2">
      <c r="A780">
        <v>6284</v>
      </c>
      <c r="B780" t="s">
        <v>1724</v>
      </c>
      <c r="C780" t="s">
        <v>52</v>
      </c>
      <c r="D780" s="2">
        <v>34300</v>
      </c>
      <c r="E780" s="5">
        <f t="shared" ca="1" si="26"/>
        <v>27</v>
      </c>
      <c r="F780" t="s">
        <v>1768</v>
      </c>
      <c r="G780" t="s">
        <v>1769</v>
      </c>
      <c r="H780">
        <v>8</v>
      </c>
      <c r="I780">
        <v>2</v>
      </c>
      <c r="J780" t="s">
        <v>1771</v>
      </c>
      <c r="K780" s="3">
        <v>115</v>
      </c>
      <c r="L780">
        <f t="shared" si="25"/>
        <v>0</v>
      </c>
      <c r="M780" t="str">
        <f>INDEX(Sheet2!$B$2:$B$20,MATCH(Data!B780,Sheet2!$D$2:$D$20,0))</f>
        <v>Libya</v>
      </c>
    </row>
    <row r="781" spans="1:13" x14ac:dyDescent="0.2">
      <c r="A781">
        <v>4967</v>
      </c>
      <c r="B781" t="s">
        <v>1731</v>
      </c>
      <c r="C781" t="s">
        <v>763</v>
      </c>
      <c r="D781" s="2">
        <v>29224</v>
      </c>
      <c r="E781" s="5">
        <f t="shared" ca="1" si="26"/>
        <v>40</v>
      </c>
      <c r="F781" t="s">
        <v>1767</v>
      </c>
      <c r="G781" t="s">
        <v>1781</v>
      </c>
      <c r="H781">
        <v>3</v>
      </c>
      <c r="I781">
        <v>3</v>
      </c>
      <c r="J781" t="s">
        <v>1773</v>
      </c>
      <c r="K781" s="3">
        <v>203</v>
      </c>
      <c r="L781">
        <f t="shared" si="25"/>
        <v>0</v>
      </c>
      <c r="M781" t="str">
        <f>INDEX(Sheet2!$B$2:$B$20,MATCH(Data!B781,Sheet2!$D$2:$D$20,0))</f>
        <v>Syria</v>
      </c>
    </row>
    <row r="782" spans="1:13" x14ac:dyDescent="0.2">
      <c r="A782">
        <v>5145</v>
      </c>
      <c r="B782" t="s">
        <v>1733</v>
      </c>
      <c r="C782" t="s">
        <v>372</v>
      </c>
      <c r="D782" s="2">
        <v>19402</v>
      </c>
      <c r="E782" s="5">
        <f t="shared" ca="1" si="26"/>
        <v>67</v>
      </c>
      <c r="F782" t="s">
        <v>1767</v>
      </c>
      <c r="G782" t="s">
        <v>1778</v>
      </c>
      <c r="H782">
        <v>5</v>
      </c>
      <c r="I782">
        <v>3</v>
      </c>
      <c r="J782" t="s">
        <v>1771</v>
      </c>
      <c r="K782" s="3">
        <v>116</v>
      </c>
      <c r="L782">
        <f t="shared" ref="L782:L845" si="27">IF(AND(J782="خيمة",K782=0,F782="الأم"),5,IF(AND(F782="الأم",K782=0),4,IF(AND(F782="الأم",J782="خيمة"),3,IF(K782=0,2,0))))</f>
        <v>0</v>
      </c>
      <c r="M782" t="str">
        <f>INDEX(Sheet2!$B$2:$B$20,MATCH(Data!B782,Sheet2!$D$2:$D$20,0))</f>
        <v>Syria</v>
      </c>
    </row>
    <row r="783" spans="1:13" x14ac:dyDescent="0.2">
      <c r="A783">
        <v>6088</v>
      </c>
      <c r="B783" t="s">
        <v>1728</v>
      </c>
      <c r="C783" t="s">
        <v>586</v>
      </c>
      <c r="D783" s="2">
        <v>26817</v>
      </c>
      <c r="E783" s="5">
        <f t="shared" ca="1" si="26"/>
        <v>47</v>
      </c>
      <c r="F783" t="s">
        <v>1767</v>
      </c>
      <c r="G783" t="s">
        <v>1769</v>
      </c>
      <c r="H783">
        <v>4</v>
      </c>
      <c r="I783">
        <v>6</v>
      </c>
      <c r="J783" t="s">
        <v>1771</v>
      </c>
      <c r="K783" s="3">
        <v>0</v>
      </c>
      <c r="L783">
        <f t="shared" si="27"/>
        <v>2</v>
      </c>
      <c r="M783" t="str">
        <f>INDEX(Sheet2!$B$2:$B$20,MATCH(Data!B783,Sheet2!$D$2:$D$20,0))</f>
        <v>Yemen</v>
      </c>
    </row>
    <row r="784" spans="1:13" x14ac:dyDescent="0.2">
      <c r="A784">
        <v>6163</v>
      </c>
      <c r="B784" t="s">
        <v>1733</v>
      </c>
      <c r="C784" t="s">
        <v>34</v>
      </c>
      <c r="D784" s="2">
        <v>27619</v>
      </c>
      <c r="E784" s="5">
        <f t="shared" ca="1" si="26"/>
        <v>45</v>
      </c>
      <c r="F784" t="s">
        <v>1767</v>
      </c>
      <c r="G784" t="s">
        <v>1780</v>
      </c>
      <c r="H784">
        <v>5</v>
      </c>
      <c r="I784">
        <v>2</v>
      </c>
      <c r="J784" t="s">
        <v>1774</v>
      </c>
      <c r="K784" s="3">
        <v>59</v>
      </c>
      <c r="L784">
        <f t="shared" si="27"/>
        <v>0</v>
      </c>
      <c r="M784" t="str">
        <f>INDEX(Sheet2!$B$2:$B$20,MATCH(Data!B784,Sheet2!$D$2:$D$20,0))</f>
        <v>Syria</v>
      </c>
    </row>
    <row r="785" spans="1:13" x14ac:dyDescent="0.2">
      <c r="A785">
        <v>4887</v>
      </c>
      <c r="B785" t="s">
        <v>1732</v>
      </c>
      <c r="C785" t="s">
        <v>1008</v>
      </c>
      <c r="D785" s="2">
        <v>23336</v>
      </c>
      <c r="E785" s="5">
        <f t="shared" ca="1" si="26"/>
        <v>57</v>
      </c>
      <c r="F785" t="s">
        <v>1768</v>
      </c>
      <c r="G785" t="s">
        <v>1778</v>
      </c>
      <c r="H785">
        <v>2</v>
      </c>
      <c r="I785">
        <v>2</v>
      </c>
      <c r="J785" t="s">
        <v>1773</v>
      </c>
      <c r="K785" s="3">
        <v>0</v>
      </c>
      <c r="L785">
        <f t="shared" si="27"/>
        <v>4</v>
      </c>
      <c r="M785" t="str">
        <f>INDEX(Sheet2!$B$2:$B$20,MATCH(Data!B785,Sheet2!$D$2:$D$20,0))</f>
        <v>Yemen</v>
      </c>
    </row>
    <row r="786" spans="1:13" x14ac:dyDescent="0.2">
      <c r="A786">
        <v>5978</v>
      </c>
      <c r="B786" t="s">
        <v>1732</v>
      </c>
      <c r="C786" t="s">
        <v>14</v>
      </c>
      <c r="D786" s="2">
        <v>17575</v>
      </c>
      <c r="E786" s="5">
        <f t="shared" ref="E786:E849" ca="1" si="28">(YEAR(NOW())-YEAR(D786))</f>
        <v>72</v>
      </c>
      <c r="F786" t="s">
        <v>1768</v>
      </c>
      <c r="G786" t="s">
        <v>1778</v>
      </c>
      <c r="H786">
        <v>1</v>
      </c>
      <c r="I786">
        <v>3</v>
      </c>
      <c r="J786" t="s">
        <v>1773</v>
      </c>
      <c r="K786" s="3">
        <v>55</v>
      </c>
      <c r="L786">
        <f t="shared" si="27"/>
        <v>0</v>
      </c>
      <c r="M786" t="str">
        <f>INDEX(Sheet2!$B$2:$B$20,MATCH(Data!B786,Sheet2!$D$2:$D$20,0))</f>
        <v>Yemen</v>
      </c>
    </row>
    <row r="787" spans="1:13" x14ac:dyDescent="0.2">
      <c r="A787">
        <v>6054</v>
      </c>
      <c r="B787" t="s">
        <v>1730</v>
      </c>
      <c r="C787" t="s">
        <v>84</v>
      </c>
      <c r="D787" s="2">
        <v>15096</v>
      </c>
      <c r="E787" s="5">
        <f t="shared" ca="1" si="28"/>
        <v>79</v>
      </c>
      <c r="F787" t="s">
        <v>1768</v>
      </c>
      <c r="G787" t="s">
        <v>1780</v>
      </c>
      <c r="H787">
        <v>4</v>
      </c>
      <c r="I787">
        <v>4</v>
      </c>
      <c r="J787" t="s">
        <v>1774</v>
      </c>
      <c r="K787" s="3">
        <v>0</v>
      </c>
      <c r="L787">
        <f t="shared" si="27"/>
        <v>5</v>
      </c>
      <c r="M787" t="str">
        <f>INDEX(Sheet2!$B$2:$B$20,MATCH(Data!B787,Sheet2!$D$2:$D$20,0))</f>
        <v>Yemen</v>
      </c>
    </row>
    <row r="788" spans="1:13" x14ac:dyDescent="0.2">
      <c r="A788">
        <v>5655</v>
      </c>
      <c r="B788" t="s">
        <v>1728</v>
      </c>
      <c r="C788" t="s">
        <v>379</v>
      </c>
      <c r="D788" s="2">
        <v>33390</v>
      </c>
      <c r="E788" s="5">
        <f t="shared" ca="1" si="28"/>
        <v>29</v>
      </c>
      <c r="F788" t="s">
        <v>1767</v>
      </c>
      <c r="G788" t="s">
        <v>1769</v>
      </c>
      <c r="H788">
        <v>3</v>
      </c>
      <c r="I788">
        <v>1</v>
      </c>
      <c r="J788" t="s">
        <v>1774</v>
      </c>
      <c r="K788" s="3">
        <v>0</v>
      </c>
      <c r="L788">
        <f t="shared" si="27"/>
        <v>2</v>
      </c>
      <c r="M788" t="str">
        <f>INDEX(Sheet2!$B$2:$B$20,MATCH(Data!B788,Sheet2!$D$2:$D$20,0))</f>
        <v>Yemen</v>
      </c>
    </row>
    <row r="789" spans="1:13" x14ac:dyDescent="0.2">
      <c r="A789">
        <v>5190</v>
      </c>
      <c r="B789" t="s">
        <v>1724</v>
      </c>
      <c r="C789" t="s">
        <v>1053</v>
      </c>
      <c r="D789" s="2">
        <v>24997</v>
      </c>
      <c r="E789" s="5">
        <f t="shared" ca="1" si="28"/>
        <v>52</v>
      </c>
      <c r="F789" t="s">
        <v>1767</v>
      </c>
      <c r="G789" t="s">
        <v>1781</v>
      </c>
      <c r="H789">
        <v>4</v>
      </c>
      <c r="I789">
        <v>1</v>
      </c>
      <c r="J789" t="s">
        <v>1774</v>
      </c>
      <c r="K789" s="3">
        <v>0</v>
      </c>
      <c r="L789">
        <f t="shared" si="27"/>
        <v>2</v>
      </c>
      <c r="M789" t="str">
        <f>INDEX(Sheet2!$B$2:$B$20,MATCH(Data!B789,Sheet2!$D$2:$D$20,0))</f>
        <v>Libya</v>
      </c>
    </row>
    <row r="790" spans="1:13" x14ac:dyDescent="0.2">
      <c r="A790">
        <v>5251</v>
      </c>
      <c r="B790" t="s">
        <v>1725</v>
      </c>
      <c r="C790" t="s">
        <v>90</v>
      </c>
      <c r="D790" s="2">
        <v>29434</v>
      </c>
      <c r="E790" s="5">
        <f t="shared" ca="1" si="28"/>
        <v>40</v>
      </c>
      <c r="F790" t="s">
        <v>1768</v>
      </c>
      <c r="G790" t="s">
        <v>1781</v>
      </c>
      <c r="H790">
        <v>2</v>
      </c>
      <c r="I790">
        <v>7</v>
      </c>
      <c r="J790" t="s">
        <v>1771</v>
      </c>
      <c r="K790" s="3">
        <v>180</v>
      </c>
      <c r="L790">
        <f t="shared" si="27"/>
        <v>0</v>
      </c>
      <c r="M790" t="str">
        <f>INDEX(Sheet2!$B$2:$B$20,MATCH(Data!B790,Sheet2!$D$2:$D$20,0))</f>
        <v>Yemen</v>
      </c>
    </row>
    <row r="791" spans="1:13" x14ac:dyDescent="0.2">
      <c r="A791">
        <v>6289</v>
      </c>
      <c r="B791" t="s">
        <v>1732</v>
      </c>
      <c r="C791" t="s">
        <v>377</v>
      </c>
      <c r="D791" s="2">
        <v>28829</v>
      </c>
      <c r="E791" s="5">
        <f t="shared" ca="1" si="28"/>
        <v>42</v>
      </c>
      <c r="F791" t="s">
        <v>1768</v>
      </c>
      <c r="G791" t="s">
        <v>1781</v>
      </c>
      <c r="H791">
        <v>6</v>
      </c>
      <c r="I791">
        <v>4</v>
      </c>
      <c r="J791" t="s">
        <v>1773</v>
      </c>
      <c r="K791" s="3">
        <v>145</v>
      </c>
      <c r="L791">
        <f t="shared" si="27"/>
        <v>0</v>
      </c>
      <c r="M791" t="str">
        <f>INDEX(Sheet2!$B$2:$B$20,MATCH(Data!B791,Sheet2!$D$2:$D$20,0))</f>
        <v>Yemen</v>
      </c>
    </row>
    <row r="792" spans="1:13" x14ac:dyDescent="0.2">
      <c r="A792">
        <v>6094</v>
      </c>
      <c r="B792" t="s">
        <v>1721</v>
      </c>
      <c r="C792" t="s">
        <v>644</v>
      </c>
      <c r="D792" s="2">
        <v>16059</v>
      </c>
      <c r="E792" s="5">
        <f t="shared" ca="1" si="28"/>
        <v>77</v>
      </c>
      <c r="F792" t="s">
        <v>1767</v>
      </c>
      <c r="G792" t="s">
        <v>1778</v>
      </c>
      <c r="H792">
        <v>2</v>
      </c>
      <c r="I792">
        <v>2</v>
      </c>
      <c r="J792" t="s">
        <v>1774</v>
      </c>
      <c r="K792" s="3">
        <v>0</v>
      </c>
      <c r="L792">
        <f t="shared" si="27"/>
        <v>2</v>
      </c>
      <c r="M792" t="str">
        <f>INDEX(Sheet2!$B$2:$B$20,MATCH(Data!B792,Sheet2!$D$2:$D$20,0))</f>
        <v>Libya</v>
      </c>
    </row>
    <row r="793" spans="1:13" x14ac:dyDescent="0.2">
      <c r="A793">
        <v>4773</v>
      </c>
      <c r="B793" t="s">
        <v>1727</v>
      </c>
      <c r="C793" t="s">
        <v>260</v>
      </c>
      <c r="D793" s="2">
        <v>26008</v>
      </c>
      <c r="E793" s="5">
        <f t="shared" ca="1" si="28"/>
        <v>49</v>
      </c>
      <c r="F793" t="s">
        <v>1767</v>
      </c>
      <c r="G793" t="s">
        <v>1781</v>
      </c>
      <c r="H793">
        <v>2</v>
      </c>
      <c r="I793">
        <v>7</v>
      </c>
      <c r="J793" t="s">
        <v>1773</v>
      </c>
      <c r="K793" s="3">
        <v>0</v>
      </c>
      <c r="L793">
        <f t="shared" si="27"/>
        <v>2</v>
      </c>
      <c r="M793" t="str">
        <f>INDEX(Sheet2!$B$2:$B$20,MATCH(Data!B793,Sheet2!$D$2:$D$20,0))</f>
        <v>Libya</v>
      </c>
    </row>
    <row r="794" spans="1:13" x14ac:dyDescent="0.2">
      <c r="A794">
        <v>5755</v>
      </c>
      <c r="B794" t="s">
        <v>1724</v>
      </c>
      <c r="C794" t="s">
        <v>1675</v>
      </c>
      <c r="D794" s="2">
        <v>34415</v>
      </c>
      <c r="E794" s="5">
        <f t="shared" ca="1" si="28"/>
        <v>26</v>
      </c>
      <c r="F794" t="s">
        <v>1767</v>
      </c>
      <c r="G794" t="s">
        <v>1781</v>
      </c>
      <c r="H794">
        <v>2</v>
      </c>
      <c r="I794">
        <v>3</v>
      </c>
      <c r="J794" t="s">
        <v>1773</v>
      </c>
      <c r="K794" s="3">
        <v>172</v>
      </c>
      <c r="L794">
        <f t="shared" si="27"/>
        <v>0</v>
      </c>
      <c r="M794" t="str">
        <f>INDEX(Sheet2!$B$2:$B$20,MATCH(Data!B794,Sheet2!$D$2:$D$20,0))</f>
        <v>Libya</v>
      </c>
    </row>
    <row r="795" spans="1:13" x14ac:dyDescent="0.2">
      <c r="A795">
        <v>4813</v>
      </c>
      <c r="B795" t="s">
        <v>1722</v>
      </c>
      <c r="C795" t="s">
        <v>1093</v>
      </c>
      <c r="D795" s="2">
        <v>33887</v>
      </c>
      <c r="E795" s="5">
        <f t="shared" ca="1" si="28"/>
        <v>28</v>
      </c>
      <c r="F795" t="s">
        <v>1768</v>
      </c>
      <c r="G795" t="s">
        <v>1769</v>
      </c>
      <c r="H795">
        <v>2</v>
      </c>
      <c r="I795">
        <v>3</v>
      </c>
      <c r="J795" t="s">
        <v>1773</v>
      </c>
      <c r="K795" s="3">
        <v>0</v>
      </c>
      <c r="L795">
        <f t="shared" si="27"/>
        <v>4</v>
      </c>
      <c r="M795" t="str">
        <f>INDEX(Sheet2!$B$2:$B$20,MATCH(Data!B795,Sheet2!$D$2:$D$20,0))</f>
        <v>Syria</v>
      </c>
    </row>
    <row r="796" spans="1:13" x14ac:dyDescent="0.2">
      <c r="A796">
        <v>4884</v>
      </c>
      <c r="B796" t="s">
        <v>1727</v>
      </c>
      <c r="C796" t="s">
        <v>1664</v>
      </c>
      <c r="D796" s="2">
        <v>16115</v>
      </c>
      <c r="E796" s="5">
        <f t="shared" ca="1" si="28"/>
        <v>76</v>
      </c>
      <c r="F796" t="s">
        <v>1768</v>
      </c>
      <c r="G796" t="s">
        <v>1769</v>
      </c>
      <c r="H796">
        <v>4</v>
      </c>
      <c r="I796">
        <v>5</v>
      </c>
      <c r="J796" t="s">
        <v>1773</v>
      </c>
      <c r="K796" s="3">
        <v>103</v>
      </c>
      <c r="L796">
        <f t="shared" si="27"/>
        <v>0</v>
      </c>
      <c r="M796" t="str">
        <f>INDEX(Sheet2!$B$2:$B$20,MATCH(Data!B796,Sheet2!$D$2:$D$20,0))</f>
        <v>Libya</v>
      </c>
    </row>
    <row r="797" spans="1:13" x14ac:dyDescent="0.2">
      <c r="A797">
        <v>5363</v>
      </c>
      <c r="B797" t="s">
        <v>1727</v>
      </c>
      <c r="C797" t="s">
        <v>1503</v>
      </c>
      <c r="D797" s="2">
        <v>19279</v>
      </c>
      <c r="E797" s="5">
        <f t="shared" ca="1" si="28"/>
        <v>68</v>
      </c>
      <c r="F797" t="s">
        <v>1767</v>
      </c>
      <c r="G797" t="s">
        <v>1769</v>
      </c>
      <c r="H797">
        <v>7</v>
      </c>
      <c r="I797">
        <v>1</v>
      </c>
      <c r="J797" t="s">
        <v>1773</v>
      </c>
      <c r="K797" s="3">
        <v>156</v>
      </c>
      <c r="L797">
        <f t="shared" si="27"/>
        <v>0</v>
      </c>
      <c r="M797" t="str">
        <f>INDEX(Sheet2!$B$2:$B$20,MATCH(Data!B797,Sheet2!$D$2:$D$20,0))</f>
        <v>Libya</v>
      </c>
    </row>
    <row r="798" spans="1:13" x14ac:dyDescent="0.2">
      <c r="A798">
        <v>5685</v>
      </c>
      <c r="B798" t="s">
        <v>1715</v>
      </c>
      <c r="C798" t="s">
        <v>806</v>
      </c>
      <c r="D798" s="2">
        <v>18020</v>
      </c>
      <c r="E798" s="5">
        <f t="shared" ca="1" si="28"/>
        <v>71</v>
      </c>
      <c r="F798" t="s">
        <v>1768</v>
      </c>
      <c r="G798" t="s">
        <v>1778</v>
      </c>
      <c r="H798">
        <v>5</v>
      </c>
      <c r="I798">
        <v>2</v>
      </c>
      <c r="J798" t="s">
        <v>1771</v>
      </c>
      <c r="K798" s="3">
        <v>115</v>
      </c>
      <c r="L798">
        <f t="shared" si="27"/>
        <v>0</v>
      </c>
      <c r="M798" t="str">
        <f>INDEX(Sheet2!$B$2:$B$20,MATCH(Data!B798,Sheet2!$D$2:$D$20,0))</f>
        <v>Iraq</v>
      </c>
    </row>
    <row r="799" spans="1:13" x14ac:dyDescent="0.2">
      <c r="A799">
        <v>4859</v>
      </c>
      <c r="B799" t="s">
        <v>1731</v>
      </c>
      <c r="C799" t="s">
        <v>896</v>
      </c>
      <c r="D799" s="2">
        <v>32081</v>
      </c>
      <c r="E799" s="5">
        <f t="shared" ca="1" si="28"/>
        <v>33</v>
      </c>
      <c r="F799" t="s">
        <v>1767</v>
      </c>
      <c r="G799" t="s">
        <v>1778</v>
      </c>
      <c r="H799">
        <v>7</v>
      </c>
      <c r="I799">
        <v>1</v>
      </c>
      <c r="J799" t="s">
        <v>1771</v>
      </c>
      <c r="K799" s="3">
        <v>0</v>
      </c>
      <c r="L799">
        <f t="shared" si="27"/>
        <v>2</v>
      </c>
      <c r="M799" t="str">
        <f>INDEX(Sheet2!$B$2:$B$20,MATCH(Data!B799,Sheet2!$D$2:$D$20,0))</f>
        <v>Syria</v>
      </c>
    </row>
    <row r="800" spans="1:13" x14ac:dyDescent="0.2">
      <c r="A800">
        <v>5699</v>
      </c>
      <c r="B800" t="s">
        <v>1719</v>
      </c>
      <c r="C800" t="s">
        <v>1001</v>
      </c>
      <c r="D800" s="2">
        <v>17200</v>
      </c>
      <c r="E800" s="5">
        <f t="shared" ca="1" si="28"/>
        <v>73</v>
      </c>
      <c r="F800" t="s">
        <v>1768</v>
      </c>
      <c r="G800" t="s">
        <v>1781</v>
      </c>
      <c r="H800">
        <v>2</v>
      </c>
      <c r="I800">
        <v>4</v>
      </c>
      <c r="J800" t="s">
        <v>1771</v>
      </c>
      <c r="K800" s="3">
        <v>224</v>
      </c>
      <c r="L800">
        <f t="shared" si="27"/>
        <v>0</v>
      </c>
      <c r="M800" t="str">
        <f>INDEX(Sheet2!$B$2:$B$20,MATCH(Data!B800,Sheet2!$D$2:$D$20,0))</f>
        <v>Iraq</v>
      </c>
    </row>
    <row r="801" spans="1:13" x14ac:dyDescent="0.2">
      <c r="A801">
        <v>6231</v>
      </c>
      <c r="B801" t="s">
        <v>1733</v>
      </c>
      <c r="C801" t="s">
        <v>1068</v>
      </c>
      <c r="D801" s="2">
        <v>26421</v>
      </c>
      <c r="E801" s="5">
        <f t="shared" ca="1" si="28"/>
        <v>48</v>
      </c>
      <c r="F801" t="s">
        <v>1767</v>
      </c>
      <c r="G801" t="s">
        <v>1778</v>
      </c>
      <c r="H801">
        <v>3</v>
      </c>
      <c r="I801">
        <v>5</v>
      </c>
      <c r="J801" t="s">
        <v>1773</v>
      </c>
      <c r="K801" s="3">
        <v>173</v>
      </c>
      <c r="L801">
        <f t="shared" si="27"/>
        <v>0</v>
      </c>
      <c r="M801" t="str">
        <f>INDEX(Sheet2!$B$2:$B$20,MATCH(Data!B801,Sheet2!$D$2:$D$20,0))</f>
        <v>Syria</v>
      </c>
    </row>
    <row r="802" spans="1:13" x14ac:dyDescent="0.2">
      <c r="A802">
        <v>5136</v>
      </c>
      <c r="B802" t="s">
        <v>1727</v>
      </c>
      <c r="C802" t="s">
        <v>164</v>
      </c>
      <c r="D802" s="2">
        <v>33063</v>
      </c>
      <c r="E802" s="5">
        <f t="shared" ca="1" si="28"/>
        <v>30</v>
      </c>
      <c r="F802" t="s">
        <v>1768</v>
      </c>
      <c r="G802" t="s">
        <v>1780</v>
      </c>
      <c r="H802">
        <v>2</v>
      </c>
      <c r="I802">
        <v>4</v>
      </c>
      <c r="J802" t="s">
        <v>1771</v>
      </c>
      <c r="K802" s="3">
        <v>0</v>
      </c>
      <c r="L802">
        <f t="shared" si="27"/>
        <v>4</v>
      </c>
      <c r="M802" t="str">
        <f>INDEX(Sheet2!$B$2:$B$20,MATCH(Data!B802,Sheet2!$D$2:$D$20,0))</f>
        <v>Libya</v>
      </c>
    </row>
    <row r="803" spans="1:13" x14ac:dyDescent="0.2">
      <c r="A803">
        <v>6277</v>
      </c>
      <c r="B803" t="s">
        <v>1715</v>
      </c>
      <c r="C803" t="s">
        <v>320</v>
      </c>
      <c r="D803" s="2">
        <v>16414</v>
      </c>
      <c r="E803" s="5">
        <f t="shared" ca="1" si="28"/>
        <v>76</v>
      </c>
      <c r="F803" t="s">
        <v>1767</v>
      </c>
      <c r="G803" t="s">
        <v>1769</v>
      </c>
      <c r="H803">
        <v>9</v>
      </c>
      <c r="I803">
        <v>1</v>
      </c>
      <c r="J803" t="s">
        <v>1773</v>
      </c>
      <c r="K803" s="3">
        <v>153</v>
      </c>
      <c r="L803">
        <f t="shared" si="27"/>
        <v>0</v>
      </c>
      <c r="M803" t="str">
        <f>INDEX(Sheet2!$B$2:$B$20,MATCH(Data!B803,Sheet2!$D$2:$D$20,0))</f>
        <v>Iraq</v>
      </c>
    </row>
    <row r="804" spans="1:13" x14ac:dyDescent="0.2">
      <c r="A804">
        <v>6196</v>
      </c>
      <c r="B804" t="s">
        <v>1713</v>
      </c>
      <c r="C804" t="s">
        <v>479</v>
      </c>
      <c r="D804" s="2">
        <v>24730</v>
      </c>
      <c r="E804" s="5">
        <f t="shared" ca="1" si="28"/>
        <v>53</v>
      </c>
      <c r="F804" t="s">
        <v>1767</v>
      </c>
      <c r="G804" t="s">
        <v>1769</v>
      </c>
      <c r="H804">
        <v>6</v>
      </c>
      <c r="I804">
        <v>4</v>
      </c>
      <c r="J804" t="s">
        <v>1774</v>
      </c>
      <c r="K804" s="3">
        <v>89</v>
      </c>
      <c r="L804">
        <f t="shared" si="27"/>
        <v>0</v>
      </c>
      <c r="M804" t="str">
        <f>INDEX(Sheet2!$B$2:$B$20,MATCH(Data!B804,Sheet2!$D$2:$D$20,0))</f>
        <v>Iraq</v>
      </c>
    </row>
    <row r="805" spans="1:13" x14ac:dyDescent="0.2">
      <c r="A805">
        <v>4906</v>
      </c>
      <c r="B805" t="s">
        <v>1713</v>
      </c>
      <c r="C805" t="s">
        <v>438</v>
      </c>
      <c r="D805" s="2">
        <v>29046</v>
      </c>
      <c r="E805" s="5">
        <f t="shared" ca="1" si="28"/>
        <v>41</v>
      </c>
      <c r="F805" t="s">
        <v>1768</v>
      </c>
      <c r="G805" t="s">
        <v>1769</v>
      </c>
      <c r="H805">
        <v>5</v>
      </c>
      <c r="I805">
        <v>1</v>
      </c>
      <c r="J805" t="s">
        <v>1771</v>
      </c>
      <c r="K805" s="3">
        <v>77</v>
      </c>
      <c r="L805">
        <f t="shared" si="27"/>
        <v>0</v>
      </c>
      <c r="M805" t="str">
        <f>INDEX(Sheet2!$B$2:$B$20,MATCH(Data!B805,Sheet2!$D$2:$D$20,0))</f>
        <v>Iraq</v>
      </c>
    </row>
    <row r="806" spans="1:13" x14ac:dyDescent="0.2">
      <c r="A806">
        <v>5154</v>
      </c>
      <c r="B806" t="s">
        <v>1726</v>
      </c>
      <c r="C806" t="s">
        <v>527</v>
      </c>
      <c r="D806" s="2">
        <v>20220</v>
      </c>
      <c r="E806" s="5">
        <f t="shared" ca="1" si="28"/>
        <v>65</v>
      </c>
      <c r="F806" t="s">
        <v>1767</v>
      </c>
      <c r="G806" t="s">
        <v>1769</v>
      </c>
      <c r="H806">
        <v>3</v>
      </c>
      <c r="I806">
        <v>1</v>
      </c>
      <c r="J806" t="s">
        <v>1771</v>
      </c>
      <c r="K806" s="3">
        <v>0</v>
      </c>
      <c r="L806">
        <f t="shared" si="27"/>
        <v>2</v>
      </c>
      <c r="M806" t="str">
        <f>INDEX(Sheet2!$B$2:$B$20,MATCH(Data!B806,Sheet2!$D$2:$D$20,0))</f>
        <v>Libya</v>
      </c>
    </row>
    <row r="807" spans="1:13" x14ac:dyDescent="0.2">
      <c r="A807">
        <v>5443</v>
      </c>
      <c r="B807" t="s">
        <v>1721</v>
      </c>
      <c r="C807" t="s">
        <v>936</v>
      </c>
      <c r="D807" s="2">
        <v>15199</v>
      </c>
      <c r="E807" s="5">
        <f t="shared" ca="1" si="28"/>
        <v>79</v>
      </c>
      <c r="F807" t="s">
        <v>1768</v>
      </c>
      <c r="G807" t="s">
        <v>1769</v>
      </c>
      <c r="H807">
        <v>5</v>
      </c>
      <c r="I807">
        <v>5</v>
      </c>
      <c r="J807" t="s">
        <v>1772</v>
      </c>
      <c r="K807" s="3">
        <v>167</v>
      </c>
      <c r="L807">
        <f t="shared" si="27"/>
        <v>0</v>
      </c>
      <c r="M807" t="str">
        <f>INDEX(Sheet2!$B$2:$B$20,MATCH(Data!B807,Sheet2!$D$2:$D$20,0))</f>
        <v>Libya</v>
      </c>
    </row>
    <row r="808" spans="1:13" x14ac:dyDescent="0.2">
      <c r="A808">
        <v>5236</v>
      </c>
      <c r="B808" t="s">
        <v>1723</v>
      </c>
      <c r="C808" t="s">
        <v>1688</v>
      </c>
      <c r="D808" s="2">
        <v>19480</v>
      </c>
      <c r="E808" s="5">
        <f t="shared" ca="1" si="28"/>
        <v>67</v>
      </c>
      <c r="F808" t="s">
        <v>1767</v>
      </c>
      <c r="G808" t="s">
        <v>1778</v>
      </c>
      <c r="H808">
        <v>2</v>
      </c>
      <c r="I808">
        <v>5</v>
      </c>
      <c r="J808" t="s">
        <v>1771</v>
      </c>
      <c r="K808" s="3">
        <v>174</v>
      </c>
      <c r="L808">
        <f t="shared" si="27"/>
        <v>0</v>
      </c>
      <c r="M808" t="str">
        <f>INDEX(Sheet2!$B$2:$B$20,MATCH(Data!B808,Sheet2!$D$2:$D$20,0))</f>
        <v>Iraq</v>
      </c>
    </row>
    <row r="809" spans="1:13" x14ac:dyDescent="0.2">
      <c r="A809">
        <v>5510</v>
      </c>
      <c r="B809" t="s">
        <v>1724</v>
      </c>
      <c r="C809" t="s">
        <v>50</v>
      </c>
      <c r="D809" s="2">
        <v>17505</v>
      </c>
      <c r="E809" s="5">
        <f t="shared" ca="1" si="28"/>
        <v>73</v>
      </c>
      <c r="F809" t="s">
        <v>1767</v>
      </c>
      <c r="G809" t="s">
        <v>1769</v>
      </c>
      <c r="H809">
        <v>2</v>
      </c>
      <c r="I809">
        <v>6</v>
      </c>
      <c r="J809" t="s">
        <v>1771</v>
      </c>
      <c r="K809" s="3">
        <v>165</v>
      </c>
      <c r="L809">
        <f t="shared" si="27"/>
        <v>0</v>
      </c>
      <c r="M809" t="str">
        <f>INDEX(Sheet2!$B$2:$B$20,MATCH(Data!B809,Sheet2!$D$2:$D$20,0))</f>
        <v>Libya</v>
      </c>
    </row>
    <row r="810" spans="1:13" x14ac:dyDescent="0.2">
      <c r="A810">
        <v>5287</v>
      </c>
      <c r="B810" t="s">
        <v>1724</v>
      </c>
      <c r="C810" t="s">
        <v>577</v>
      </c>
      <c r="D810" s="2">
        <v>27853</v>
      </c>
      <c r="E810" s="5">
        <f t="shared" ca="1" si="28"/>
        <v>44</v>
      </c>
      <c r="F810" t="s">
        <v>1767</v>
      </c>
      <c r="G810" t="s">
        <v>1769</v>
      </c>
      <c r="H810">
        <v>2</v>
      </c>
      <c r="I810">
        <v>2</v>
      </c>
      <c r="J810" t="s">
        <v>1771</v>
      </c>
      <c r="K810" s="3">
        <v>226</v>
      </c>
      <c r="L810">
        <f t="shared" si="27"/>
        <v>0</v>
      </c>
      <c r="M810" t="str">
        <f>INDEX(Sheet2!$B$2:$B$20,MATCH(Data!B810,Sheet2!$D$2:$D$20,0))</f>
        <v>Libya</v>
      </c>
    </row>
    <row r="811" spans="1:13" x14ac:dyDescent="0.2">
      <c r="A811">
        <v>5384</v>
      </c>
      <c r="B811" t="s">
        <v>1723</v>
      </c>
      <c r="C811" t="s">
        <v>32</v>
      </c>
      <c r="D811" s="2">
        <v>33284</v>
      </c>
      <c r="E811" s="5">
        <f t="shared" ca="1" si="28"/>
        <v>29</v>
      </c>
      <c r="F811" t="s">
        <v>1768</v>
      </c>
      <c r="G811" t="s">
        <v>1779</v>
      </c>
      <c r="H811">
        <v>5</v>
      </c>
      <c r="I811">
        <v>1</v>
      </c>
      <c r="J811" t="s">
        <v>1773</v>
      </c>
      <c r="K811" s="3">
        <v>154</v>
      </c>
      <c r="L811">
        <f t="shared" si="27"/>
        <v>0</v>
      </c>
      <c r="M811" t="str">
        <f>INDEX(Sheet2!$B$2:$B$20,MATCH(Data!B811,Sheet2!$D$2:$D$20,0))</f>
        <v>Iraq</v>
      </c>
    </row>
    <row r="812" spans="1:13" x14ac:dyDescent="0.2">
      <c r="A812">
        <v>4930</v>
      </c>
      <c r="B812" t="s">
        <v>1722</v>
      </c>
      <c r="C812" t="s">
        <v>1181</v>
      </c>
      <c r="D812" s="2">
        <v>27305</v>
      </c>
      <c r="E812" s="5">
        <f t="shared" ca="1" si="28"/>
        <v>46</v>
      </c>
      <c r="F812" t="s">
        <v>1767</v>
      </c>
      <c r="G812" t="s">
        <v>1769</v>
      </c>
      <c r="H812">
        <v>3</v>
      </c>
      <c r="I812">
        <v>3</v>
      </c>
      <c r="J812" t="s">
        <v>1773</v>
      </c>
      <c r="K812" s="3">
        <v>94</v>
      </c>
      <c r="L812">
        <f t="shared" si="27"/>
        <v>0</v>
      </c>
      <c r="M812" t="str">
        <f>INDEX(Sheet2!$B$2:$B$20,MATCH(Data!B812,Sheet2!$D$2:$D$20,0))</f>
        <v>Syria</v>
      </c>
    </row>
    <row r="813" spans="1:13" x14ac:dyDescent="0.2">
      <c r="A813">
        <v>5982</v>
      </c>
      <c r="B813" t="s">
        <v>1713</v>
      </c>
      <c r="C813" t="s">
        <v>667</v>
      </c>
      <c r="D813" s="2">
        <v>20023</v>
      </c>
      <c r="E813" s="5">
        <f t="shared" ca="1" si="28"/>
        <v>66</v>
      </c>
      <c r="F813" t="s">
        <v>1767</v>
      </c>
      <c r="G813" t="s">
        <v>1769</v>
      </c>
      <c r="H813">
        <v>2</v>
      </c>
      <c r="I813">
        <v>4</v>
      </c>
      <c r="J813" t="s">
        <v>1772</v>
      </c>
      <c r="K813" s="3">
        <v>217</v>
      </c>
      <c r="L813">
        <f t="shared" si="27"/>
        <v>0</v>
      </c>
      <c r="M813" t="str">
        <f>INDEX(Sheet2!$B$2:$B$20,MATCH(Data!B813,Sheet2!$D$2:$D$20,0))</f>
        <v>Iraq</v>
      </c>
    </row>
    <row r="814" spans="1:13" x14ac:dyDescent="0.2">
      <c r="A814">
        <v>5622</v>
      </c>
      <c r="B814" t="s">
        <v>1726</v>
      </c>
      <c r="C814" t="s">
        <v>1606</v>
      </c>
      <c r="D814" s="2">
        <v>15071</v>
      </c>
      <c r="E814" s="5">
        <f t="shared" ca="1" si="28"/>
        <v>79</v>
      </c>
      <c r="F814" t="s">
        <v>1768</v>
      </c>
      <c r="G814" t="s">
        <v>1769</v>
      </c>
      <c r="H814">
        <v>5</v>
      </c>
      <c r="I814">
        <v>5</v>
      </c>
      <c r="J814" t="s">
        <v>1774</v>
      </c>
      <c r="K814" s="3">
        <v>230</v>
      </c>
      <c r="L814">
        <f t="shared" si="27"/>
        <v>3</v>
      </c>
      <c r="M814" t="str">
        <f>INDEX(Sheet2!$B$2:$B$20,MATCH(Data!B814,Sheet2!$D$2:$D$20,0))</f>
        <v>Libya</v>
      </c>
    </row>
    <row r="815" spans="1:13" x14ac:dyDescent="0.2">
      <c r="A815">
        <v>5822</v>
      </c>
      <c r="B815" t="s">
        <v>1713</v>
      </c>
      <c r="C815" t="s">
        <v>1060</v>
      </c>
      <c r="D815" s="2">
        <v>31067</v>
      </c>
      <c r="E815" s="5">
        <f t="shared" ca="1" si="28"/>
        <v>35</v>
      </c>
      <c r="F815" t="s">
        <v>1768</v>
      </c>
      <c r="G815" t="s">
        <v>1780</v>
      </c>
      <c r="H815">
        <v>3</v>
      </c>
      <c r="I815">
        <v>6</v>
      </c>
      <c r="J815" t="s">
        <v>1773</v>
      </c>
      <c r="K815" s="3">
        <v>136</v>
      </c>
      <c r="L815">
        <f t="shared" si="27"/>
        <v>0</v>
      </c>
      <c r="M815" t="str">
        <f>INDEX(Sheet2!$B$2:$B$20,MATCH(Data!B815,Sheet2!$D$2:$D$20,0))</f>
        <v>Iraq</v>
      </c>
    </row>
    <row r="816" spans="1:13" x14ac:dyDescent="0.2">
      <c r="A816">
        <v>5493</v>
      </c>
      <c r="B816" t="s">
        <v>1730</v>
      </c>
      <c r="C816" t="s">
        <v>1544</v>
      </c>
      <c r="D816" s="2">
        <v>29938</v>
      </c>
      <c r="E816" s="5">
        <f t="shared" ca="1" si="28"/>
        <v>39</v>
      </c>
      <c r="F816" t="s">
        <v>1768</v>
      </c>
      <c r="G816" t="s">
        <v>1769</v>
      </c>
      <c r="H816">
        <v>3</v>
      </c>
      <c r="I816">
        <v>1</v>
      </c>
      <c r="J816" t="s">
        <v>1772</v>
      </c>
      <c r="K816" s="3">
        <v>155</v>
      </c>
      <c r="L816">
        <f t="shared" si="27"/>
        <v>0</v>
      </c>
      <c r="M816" t="str">
        <f>INDEX(Sheet2!$B$2:$B$20,MATCH(Data!B816,Sheet2!$D$2:$D$20,0))</f>
        <v>Yemen</v>
      </c>
    </row>
    <row r="817" spans="1:13" x14ac:dyDescent="0.2">
      <c r="A817">
        <v>5984</v>
      </c>
      <c r="B817" t="s">
        <v>1724</v>
      </c>
      <c r="C817" t="s">
        <v>681</v>
      </c>
      <c r="D817" s="2">
        <v>33162</v>
      </c>
      <c r="E817" s="5">
        <f t="shared" ca="1" si="28"/>
        <v>30</v>
      </c>
      <c r="F817" t="s">
        <v>1767</v>
      </c>
      <c r="G817" t="s">
        <v>1778</v>
      </c>
      <c r="H817">
        <v>6</v>
      </c>
      <c r="I817">
        <v>4</v>
      </c>
      <c r="J817" t="s">
        <v>1771</v>
      </c>
      <c r="K817" s="3">
        <v>102</v>
      </c>
      <c r="L817">
        <f t="shared" si="27"/>
        <v>0</v>
      </c>
      <c r="M817" t="str">
        <f>INDEX(Sheet2!$B$2:$B$20,MATCH(Data!B817,Sheet2!$D$2:$D$20,0))</f>
        <v>Libya</v>
      </c>
    </row>
    <row r="818" spans="1:13" x14ac:dyDescent="0.2">
      <c r="A818">
        <v>5330</v>
      </c>
      <c r="B818" t="s">
        <v>1717</v>
      </c>
      <c r="C818" t="s">
        <v>1039</v>
      </c>
      <c r="D818" s="2">
        <v>32307</v>
      </c>
      <c r="E818" s="5">
        <f t="shared" ca="1" si="28"/>
        <v>32</v>
      </c>
      <c r="F818" t="s">
        <v>1767</v>
      </c>
      <c r="G818" t="s">
        <v>1778</v>
      </c>
      <c r="H818">
        <v>5</v>
      </c>
      <c r="I818">
        <v>5</v>
      </c>
      <c r="J818" t="s">
        <v>1773</v>
      </c>
      <c r="K818" s="3">
        <v>0</v>
      </c>
      <c r="L818">
        <f t="shared" si="27"/>
        <v>2</v>
      </c>
      <c r="M818" t="str">
        <f>INDEX(Sheet2!$B$2:$B$20,MATCH(Data!B818,Sheet2!$D$2:$D$20,0))</f>
        <v>Yemen</v>
      </c>
    </row>
    <row r="819" spans="1:13" x14ac:dyDescent="0.2">
      <c r="A819">
        <v>5921</v>
      </c>
      <c r="B819" t="s">
        <v>1727</v>
      </c>
      <c r="C819" t="s">
        <v>1088</v>
      </c>
      <c r="D819" s="2">
        <v>25788</v>
      </c>
      <c r="E819" s="5">
        <f t="shared" ca="1" si="28"/>
        <v>50</v>
      </c>
      <c r="F819" t="s">
        <v>1767</v>
      </c>
      <c r="G819" t="s">
        <v>1778</v>
      </c>
      <c r="H819">
        <v>7</v>
      </c>
      <c r="I819">
        <v>3</v>
      </c>
      <c r="J819" t="s">
        <v>1774</v>
      </c>
      <c r="K819" s="3">
        <v>74</v>
      </c>
      <c r="L819">
        <f t="shared" si="27"/>
        <v>0</v>
      </c>
      <c r="M819" t="str">
        <f>INDEX(Sheet2!$B$2:$B$20,MATCH(Data!B819,Sheet2!$D$2:$D$20,0))</f>
        <v>Libya</v>
      </c>
    </row>
    <row r="820" spans="1:13" x14ac:dyDescent="0.2">
      <c r="A820">
        <v>6124</v>
      </c>
      <c r="B820" t="s">
        <v>1721</v>
      </c>
      <c r="C820" t="s">
        <v>1255</v>
      </c>
      <c r="D820" s="2">
        <v>26213</v>
      </c>
      <c r="E820" s="5">
        <f t="shared" ca="1" si="28"/>
        <v>49</v>
      </c>
      <c r="F820" t="s">
        <v>1768</v>
      </c>
      <c r="G820" t="s">
        <v>1769</v>
      </c>
      <c r="H820">
        <v>2</v>
      </c>
      <c r="I820">
        <v>4</v>
      </c>
      <c r="J820" t="s">
        <v>1771</v>
      </c>
      <c r="K820" s="3">
        <v>117</v>
      </c>
      <c r="L820">
        <f t="shared" si="27"/>
        <v>0</v>
      </c>
      <c r="M820" t="str">
        <f>INDEX(Sheet2!$B$2:$B$20,MATCH(Data!B820,Sheet2!$D$2:$D$20,0))</f>
        <v>Libya</v>
      </c>
    </row>
    <row r="821" spans="1:13" x14ac:dyDescent="0.2">
      <c r="A821">
        <v>5181</v>
      </c>
      <c r="B821" t="s">
        <v>1724</v>
      </c>
      <c r="C821" t="s">
        <v>963</v>
      </c>
      <c r="D821" s="2">
        <v>26121</v>
      </c>
      <c r="E821" s="5">
        <f t="shared" ca="1" si="28"/>
        <v>49</v>
      </c>
      <c r="F821" t="s">
        <v>1767</v>
      </c>
      <c r="G821" t="s">
        <v>1769</v>
      </c>
      <c r="H821">
        <v>7</v>
      </c>
      <c r="I821">
        <v>3</v>
      </c>
      <c r="J821" t="s">
        <v>1771</v>
      </c>
      <c r="K821" s="3">
        <v>0</v>
      </c>
      <c r="L821">
        <f t="shared" si="27"/>
        <v>2</v>
      </c>
      <c r="M821" t="str">
        <f>INDEX(Sheet2!$B$2:$B$20,MATCH(Data!B821,Sheet2!$D$2:$D$20,0))</f>
        <v>Libya</v>
      </c>
    </row>
    <row r="822" spans="1:13" x14ac:dyDescent="0.2">
      <c r="A822">
        <v>5815</v>
      </c>
      <c r="B822" t="s">
        <v>1719</v>
      </c>
      <c r="C822" t="s">
        <v>888</v>
      </c>
      <c r="D822" s="2">
        <v>32244</v>
      </c>
      <c r="E822" s="5">
        <f t="shared" ca="1" si="28"/>
        <v>32</v>
      </c>
      <c r="F822" t="s">
        <v>1768</v>
      </c>
      <c r="G822" t="s">
        <v>1779</v>
      </c>
      <c r="H822">
        <v>3</v>
      </c>
      <c r="I822">
        <v>2</v>
      </c>
      <c r="J822" t="s">
        <v>1773</v>
      </c>
      <c r="K822" s="3">
        <v>207</v>
      </c>
      <c r="L822">
        <f t="shared" si="27"/>
        <v>0</v>
      </c>
      <c r="M822" t="str">
        <f>INDEX(Sheet2!$B$2:$B$20,MATCH(Data!B822,Sheet2!$D$2:$D$20,0))</f>
        <v>Iraq</v>
      </c>
    </row>
    <row r="823" spans="1:13" x14ac:dyDescent="0.2">
      <c r="A823">
        <v>5243</v>
      </c>
      <c r="B823" t="s">
        <v>1730</v>
      </c>
      <c r="C823" t="s">
        <v>140</v>
      </c>
      <c r="D823" s="2">
        <v>34114</v>
      </c>
      <c r="E823" s="5">
        <f t="shared" ca="1" si="28"/>
        <v>27</v>
      </c>
      <c r="F823" t="s">
        <v>1768</v>
      </c>
      <c r="G823" t="s">
        <v>1770</v>
      </c>
      <c r="H823">
        <v>7</v>
      </c>
      <c r="I823">
        <v>3</v>
      </c>
      <c r="J823" t="s">
        <v>1771</v>
      </c>
      <c r="K823" s="3">
        <v>208</v>
      </c>
      <c r="L823">
        <f t="shared" si="27"/>
        <v>0</v>
      </c>
      <c r="M823" t="str">
        <f>INDEX(Sheet2!$B$2:$B$20,MATCH(Data!B823,Sheet2!$D$2:$D$20,0))</f>
        <v>Yemen</v>
      </c>
    </row>
    <row r="824" spans="1:13" x14ac:dyDescent="0.2">
      <c r="A824">
        <v>4841</v>
      </c>
      <c r="B824" t="s">
        <v>1722</v>
      </c>
      <c r="C824" t="s">
        <v>158</v>
      </c>
      <c r="D824" s="2">
        <v>34622</v>
      </c>
      <c r="E824" s="5">
        <f t="shared" ca="1" si="28"/>
        <v>26</v>
      </c>
      <c r="F824" t="s">
        <v>1767</v>
      </c>
      <c r="G824" t="s">
        <v>1770</v>
      </c>
      <c r="H824">
        <v>2</v>
      </c>
      <c r="I824">
        <v>8</v>
      </c>
      <c r="J824" t="s">
        <v>1771</v>
      </c>
      <c r="K824" s="3">
        <v>0</v>
      </c>
      <c r="L824">
        <f t="shared" si="27"/>
        <v>2</v>
      </c>
      <c r="M824" t="str">
        <f>INDEX(Sheet2!$B$2:$B$20,MATCH(Data!B824,Sheet2!$D$2:$D$20,0))</f>
        <v>Syria</v>
      </c>
    </row>
    <row r="825" spans="1:13" x14ac:dyDescent="0.2">
      <c r="A825">
        <v>5547</v>
      </c>
      <c r="B825" t="s">
        <v>1721</v>
      </c>
      <c r="C825" t="s">
        <v>634</v>
      </c>
      <c r="D825" s="2">
        <v>17905</v>
      </c>
      <c r="E825" s="5">
        <f t="shared" ca="1" si="28"/>
        <v>71</v>
      </c>
      <c r="F825" t="s">
        <v>1767</v>
      </c>
      <c r="G825" t="s">
        <v>1769</v>
      </c>
      <c r="H825">
        <v>3</v>
      </c>
      <c r="I825">
        <v>1</v>
      </c>
      <c r="J825" t="s">
        <v>1774</v>
      </c>
      <c r="K825" s="3">
        <v>170</v>
      </c>
      <c r="L825">
        <f t="shared" si="27"/>
        <v>0</v>
      </c>
      <c r="M825" t="str">
        <f>INDEX(Sheet2!$B$2:$B$20,MATCH(Data!B825,Sheet2!$D$2:$D$20,0))</f>
        <v>Libya</v>
      </c>
    </row>
    <row r="826" spans="1:13" x14ac:dyDescent="0.2">
      <c r="A826">
        <v>4865</v>
      </c>
      <c r="B826" t="s">
        <v>1729</v>
      </c>
      <c r="C826" t="s">
        <v>1013</v>
      </c>
      <c r="D826" s="2">
        <v>15626</v>
      </c>
      <c r="E826" s="5">
        <f t="shared" ca="1" si="28"/>
        <v>78</v>
      </c>
      <c r="F826" t="s">
        <v>1767</v>
      </c>
      <c r="G826" t="s">
        <v>1770</v>
      </c>
      <c r="H826">
        <v>5</v>
      </c>
      <c r="I826">
        <v>2</v>
      </c>
      <c r="J826" t="s">
        <v>1774</v>
      </c>
      <c r="K826" s="3">
        <v>0</v>
      </c>
      <c r="L826">
        <f t="shared" si="27"/>
        <v>2</v>
      </c>
      <c r="M826" t="str">
        <f>INDEX(Sheet2!$B$2:$B$20,MATCH(Data!B826,Sheet2!$D$2:$D$20,0))</f>
        <v>Syria</v>
      </c>
    </row>
    <row r="827" spans="1:13" x14ac:dyDescent="0.2">
      <c r="A827">
        <v>6125</v>
      </c>
      <c r="B827" t="s">
        <v>1719</v>
      </c>
      <c r="C827" t="s">
        <v>1266</v>
      </c>
      <c r="D827" s="2">
        <v>19257</v>
      </c>
      <c r="E827" s="5">
        <f t="shared" ca="1" si="28"/>
        <v>68</v>
      </c>
      <c r="F827" t="s">
        <v>1767</v>
      </c>
      <c r="G827" t="s">
        <v>1781</v>
      </c>
      <c r="H827">
        <v>4</v>
      </c>
      <c r="I827">
        <v>1</v>
      </c>
      <c r="J827" t="s">
        <v>1774</v>
      </c>
      <c r="K827" s="3">
        <v>0</v>
      </c>
      <c r="L827">
        <f t="shared" si="27"/>
        <v>2</v>
      </c>
      <c r="M827" t="str">
        <f>INDEX(Sheet2!$B$2:$B$20,MATCH(Data!B827,Sheet2!$D$2:$D$20,0))</f>
        <v>Iraq</v>
      </c>
    </row>
    <row r="828" spans="1:13" x14ac:dyDescent="0.2">
      <c r="A828">
        <v>5557</v>
      </c>
      <c r="B828" t="s">
        <v>1725</v>
      </c>
      <c r="C828" t="s">
        <v>772</v>
      </c>
      <c r="D828" s="2">
        <v>17080</v>
      </c>
      <c r="E828" s="5">
        <f t="shared" ca="1" si="28"/>
        <v>74</v>
      </c>
      <c r="F828" t="s">
        <v>1768</v>
      </c>
      <c r="G828" t="s">
        <v>1779</v>
      </c>
      <c r="H828">
        <v>5</v>
      </c>
      <c r="I828">
        <v>1</v>
      </c>
      <c r="J828" t="s">
        <v>1773</v>
      </c>
      <c r="K828" s="3">
        <v>0</v>
      </c>
      <c r="L828">
        <f t="shared" si="27"/>
        <v>4</v>
      </c>
      <c r="M828" t="str">
        <f>INDEX(Sheet2!$B$2:$B$20,MATCH(Data!B828,Sheet2!$D$2:$D$20,0))</f>
        <v>Yemen</v>
      </c>
    </row>
    <row r="829" spans="1:13" x14ac:dyDescent="0.2">
      <c r="A829">
        <v>6192</v>
      </c>
      <c r="B829" t="s">
        <v>1715</v>
      </c>
      <c r="C829" t="s">
        <v>452</v>
      </c>
      <c r="D829" s="2">
        <v>15806</v>
      </c>
      <c r="E829" s="5">
        <f t="shared" ca="1" si="28"/>
        <v>77</v>
      </c>
      <c r="F829" t="s">
        <v>1767</v>
      </c>
      <c r="G829" t="s">
        <v>1779</v>
      </c>
      <c r="H829">
        <v>3</v>
      </c>
      <c r="I829">
        <v>2</v>
      </c>
      <c r="J829" t="s">
        <v>1771</v>
      </c>
      <c r="K829" s="3">
        <v>131</v>
      </c>
      <c r="L829">
        <f t="shared" si="27"/>
        <v>0</v>
      </c>
      <c r="M829" t="str">
        <f>INDEX(Sheet2!$B$2:$B$20,MATCH(Data!B829,Sheet2!$D$2:$D$20,0))</f>
        <v>Iraq</v>
      </c>
    </row>
    <row r="830" spans="1:13" x14ac:dyDescent="0.2">
      <c r="A830">
        <v>5211</v>
      </c>
      <c r="B830" t="s">
        <v>1715</v>
      </c>
      <c r="C830" t="s">
        <v>1380</v>
      </c>
      <c r="D830" s="2">
        <v>27212</v>
      </c>
      <c r="E830" s="5">
        <f t="shared" ca="1" si="28"/>
        <v>46</v>
      </c>
      <c r="F830" t="s">
        <v>1767</v>
      </c>
      <c r="G830" t="s">
        <v>1779</v>
      </c>
      <c r="H830">
        <v>4</v>
      </c>
      <c r="I830">
        <v>1</v>
      </c>
      <c r="J830" t="s">
        <v>1771</v>
      </c>
      <c r="K830" s="3">
        <v>0</v>
      </c>
      <c r="L830">
        <f t="shared" si="27"/>
        <v>2</v>
      </c>
      <c r="M830" t="str">
        <f>INDEX(Sheet2!$B$2:$B$20,MATCH(Data!B830,Sheet2!$D$2:$D$20,0))</f>
        <v>Iraq</v>
      </c>
    </row>
    <row r="831" spans="1:13" x14ac:dyDescent="0.2">
      <c r="A831">
        <v>4849</v>
      </c>
      <c r="B831" t="s">
        <v>1726</v>
      </c>
      <c r="C831" t="s">
        <v>478</v>
      </c>
      <c r="D831" s="2">
        <v>24210</v>
      </c>
      <c r="E831" s="5">
        <f t="shared" ca="1" si="28"/>
        <v>54</v>
      </c>
      <c r="F831" t="s">
        <v>1767</v>
      </c>
      <c r="G831" t="s">
        <v>1770</v>
      </c>
      <c r="H831">
        <v>2</v>
      </c>
      <c r="I831">
        <v>2</v>
      </c>
      <c r="J831" t="s">
        <v>1774</v>
      </c>
      <c r="K831" s="3">
        <v>0</v>
      </c>
      <c r="L831">
        <f t="shared" si="27"/>
        <v>2</v>
      </c>
      <c r="M831" t="str">
        <f>INDEX(Sheet2!$B$2:$B$20,MATCH(Data!B831,Sheet2!$D$2:$D$20,0))</f>
        <v>Libya</v>
      </c>
    </row>
    <row r="832" spans="1:13" x14ac:dyDescent="0.2">
      <c r="A832">
        <v>5093</v>
      </c>
      <c r="B832" t="s">
        <v>1722</v>
      </c>
      <c r="C832" t="s">
        <v>1241</v>
      </c>
      <c r="D832" s="2">
        <v>23941</v>
      </c>
      <c r="E832" s="5">
        <f t="shared" ca="1" si="28"/>
        <v>55</v>
      </c>
      <c r="F832" t="s">
        <v>1768</v>
      </c>
      <c r="G832" t="s">
        <v>1779</v>
      </c>
      <c r="H832">
        <v>8</v>
      </c>
      <c r="I832">
        <v>1</v>
      </c>
      <c r="J832" t="s">
        <v>1774</v>
      </c>
      <c r="K832" s="3">
        <v>213</v>
      </c>
      <c r="L832">
        <f t="shared" si="27"/>
        <v>3</v>
      </c>
      <c r="M832" t="str">
        <f>INDEX(Sheet2!$B$2:$B$20,MATCH(Data!B832,Sheet2!$D$2:$D$20,0))</f>
        <v>Syria</v>
      </c>
    </row>
    <row r="833" spans="1:13" x14ac:dyDescent="0.2">
      <c r="A833">
        <v>5608</v>
      </c>
      <c r="B833" t="s">
        <v>1713</v>
      </c>
      <c r="C833" t="s">
        <v>1454</v>
      </c>
      <c r="D833" s="2">
        <v>30583</v>
      </c>
      <c r="E833" s="5">
        <f t="shared" ca="1" si="28"/>
        <v>37</v>
      </c>
      <c r="F833" t="s">
        <v>1767</v>
      </c>
      <c r="G833" t="s">
        <v>1778</v>
      </c>
      <c r="H833">
        <v>2</v>
      </c>
      <c r="I833">
        <v>3</v>
      </c>
      <c r="J833" t="s">
        <v>1771</v>
      </c>
      <c r="K833" s="3">
        <v>222</v>
      </c>
      <c r="L833">
        <f t="shared" si="27"/>
        <v>0</v>
      </c>
      <c r="M833" t="str">
        <f>INDEX(Sheet2!$B$2:$B$20,MATCH(Data!B833,Sheet2!$D$2:$D$20,0))</f>
        <v>Iraq</v>
      </c>
    </row>
    <row r="834" spans="1:13" x14ac:dyDescent="0.2">
      <c r="A834">
        <v>4870</v>
      </c>
      <c r="B834" t="s">
        <v>1732</v>
      </c>
      <c r="C834" t="s">
        <v>1190</v>
      </c>
      <c r="D834" s="2">
        <v>28347</v>
      </c>
      <c r="E834" s="5">
        <f t="shared" ca="1" si="28"/>
        <v>43</v>
      </c>
      <c r="F834" t="s">
        <v>1768</v>
      </c>
      <c r="G834" t="s">
        <v>1780</v>
      </c>
      <c r="H834">
        <v>2</v>
      </c>
      <c r="I834">
        <v>6</v>
      </c>
      <c r="J834" t="s">
        <v>1771</v>
      </c>
      <c r="K834" s="3">
        <v>0</v>
      </c>
      <c r="L834">
        <f t="shared" si="27"/>
        <v>4</v>
      </c>
      <c r="M834" t="str">
        <f>INDEX(Sheet2!$B$2:$B$20,MATCH(Data!B834,Sheet2!$D$2:$D$20,0))</f>
        <v>Yemen</v>
      </c>
    </row>
    <row r="835" spans="1:13" x14ac:dyDescent="0.2">
      <c r="A835">
        <v>4912</v>
      </c>
      <c r="B835" t="s">
        <v>1721</v>
      </c>
      <c r="C835" t="s">
        <v>633</v>
      </c>
      <c r="D835" s="2">
        <v>20681</v>
      </c>
      <c r="E835" s="5">
        <f t="shared" ca="1" si="28"/>
        <v>64</v>
      </c>
      <c r="F835" t="s">
        <v>1768</v>
      </c>
      <c r="G835" t="s">
        <v>1769</v>
      </c>
      <c r="H835">
        <v>6</v>
      </c>
      <c r="I835">
        <v>1</v>
      </c>
      <c r="J835" t="s">
        <v>1771</v>
      </c>
      <c r="K835" s="3">
        <v>58</v>
      </c>
      <c r="L835">
        <f t="shared" si="27"/>
        <v>0</v>
      </c>
      <c r="M835" t="str">
        <f>INDEX(Sheet2!$B$2:$B$20,MATCH(Data!B835,Sheet2!$D$2:$D$20,0))</f>
        <v>Libya</v>
      </c>
    </row>
    <row r="836" spans="1:13" x14ac:dyDescent="0.2">
      <c r="A836">
        <v>5300</v>
      </c>
      <c r="B836" t="s">
        <v>1723</v>
      </c>
      <c r="C836" t="s">
        <v>767</v>
      </c>
      <c r="D836" s="2">
        <v>18383</v>
      </c>
      <c r="E836" s="5">
        <f t="shared" ca="1" si="28"/>
        <v>70</v>
      </c>
      <c r="F836" t="s">
        <v>1768</v>
      </c>
      <c r="G836" t="s">
        <v>1778</v>
      </c>
      <c r="H836">
        <v>7</v>
      </c>
      <c r="I836">
        <v>2</v>
      </c>
      <c r="J836" t="s">
        <v>1773</v>
      </c>
      <c r="K836" s="3">
        <v>0</v>
      </c>
      <c r="L836">
        <f t="shared" si="27"/>
        <v>4</v>
      </c>
      <c r="M836" t="str">
        <f>INDEX(Sheet2!$B$2:$B$20,MATCH(Data!B836,Sheet2!$D$2:$D$20,0))</f>
        <v>Iraq</v>
      </c>
    </row>
    <row r="837" spans="1:13" x14ac:dyDescent="0.2">
      <c r="A837">
        <v>5959</v>
      </c>
      <c r="B837" t="s">
        <v>1726</v>
      </c>
      <c r="C837" t="s">
        <v>91</v>
      </c>
      <c r="D837" s="2">
        <v>31778</v>
      </c>
      <c r="E837" s="5">
        <f t="shared" ca="1" si="28"/>
        <v>33</v>
      </c>
      <c r="F837" t="s">
        <v>1768</v>
      </c>
      <c r="G837" t="s">
        <v>1779</v>
      </c>
      <c r="H837">
        <v>3</v>
      </c>
      <c r="I837">
        <v>3</v>
      </c>
      <c r="J837" t="s">
        <v>1774</v>
      </c>
      <c r="K837" s="3">
        <v>228</v>
      </c>
      <c r="L837">
        <f t="shared" si="27"/>
        <v>3</v>
      </c>
      <c r="M837" t="str">
        <f>INDEX(Sheet2!$B$2:$B$20,MATCH(Data!B837,Sheet2!$D$2:$D$20,0))</f>
        <v>Libya</v>
      </c>
    </row>
    <row r="838" spans="1:13" x14ac:dyDescent="0.2">
      <c r="A838">
        <v>5259</v>
      </c>
      <c r="B838" t="s">
        <v>1715</v>
      </c>
      <c r="C838" t="s">
        <v>264</v>
      </c>
      <c r="D838" s="2">
        <v>32347</v>
      </c>
      <c r="E838" s="5">
        <f t="shared" ca="1" si="28"/>
        <v>32</v>
      </c>
      <c r="F838" t="s">
        <v>1767</v>
      </c>
      <c r="G838" t="s">
        <v>1778</v>
      </c>
      <c r="H838">
        <v>5</v>
      </c>
      <c r="I838">
        <v>1</v>
      </c>
      <c r="J838" t="s">
        <v>1773</v>
      </c>
      <c r="K838" s="3">
        <v>193</v>
      </c>
      <c r="L838">
        <f t="shared" si="27"/>
        <v>0</v>
      </c>
      <c r="M838" t="str">
        <f>INDEX(Sheet2!$B$2:$B$20,MATCH(Data!B838,Sheet2!$D$2:$D$20,0))</f>
        <v>Iraq</v>
      </c>
    </row>
    <row r="839" spans="1:13" x14ac:dyDescent="0.2">
      <c r="A839">
        <v>4850</v>
      </c>
      <c r="B839" t="s">
        <v>1728</v>
      </c>
      <c r="C839" t="s">
        <v>519</v>
      </c>
      <c r="D839" s="2">
        <v>25991</v>
      </c>
      <c r="E839" s="5">
        <f t="shared" ca="1" si="28"/>
        <v>49</v>
      </c>
      <c r="F839" t="s">
        <v>1767</v>
      </c>
      <c r="G839" t="s">
        <v>1778</v>
      </c>
      <c r="H839">
        <v>2</v>
      </c>
      <c r="I839">
        <v>2</v>
      </c>
      <c r="J839" t="s">
        <v>1771</v>
      </c>
      <c r="K839" s="3">
        <v>0</v>
      </c>
      <c r="L839">
        <f t="shared" si="27"/>
        <v>2</v>
      </c>
      <c r="M839" t="str">
        <f>INDEX(Sheet2!$B$2:$B$20,MATCH(Data!B839,Sheet2!$D$2:$D$20,0))</f>
        <v>Yemen</v>
      </c>
    </row>
    <row r="840" spans="1:13" x14ac:dyDescent="0.2">
      <c r="A840">
        <v>5220</v>
      </c>
      <c r="B840" t="s">
        <v>1727</v>
      </c>
      <c r="C840" t="s">
        <v>1495</v>
      </c>
      <c r="D840" s="2">
        <v>29787</v>
      </c>
      <c r="E840" s="5">
        <f t="shared" ca="1" si="28"/>
        <v>39</v>
      </c>
      <c r="F840" t="s">
        <v>1767</v>
      </c>
      <c r="G840" t="s">
        <v>1769</v>
      </c>
      <c r="H840">
        <v>2</v>
      </c>
      <c r="I840">
        <v>4</v>
      </c>
      <c r="J840" t="s">
        <v>1773</v>
      </c>
      <c r="K840" s="3">
        <v>177</v>
      </c>
      <c r="L840">
        <f t="shared" si="27"/>
        <v>0</v>
      </c>
      <c r="M840" t="str">
        <f>INDEX(Sheet2!$B$2:$B$20,MATCH(Data!B840,Sheet2!$D$2:$D$20,0))</f>
        <v>Libya</v>
      </c>
    </row>
    <row r="841" spans="1:13" x14ac:dyDescent="0.2">
      <c r="A841">
        <v>4864</v>
      </c>
      <c r="B841" t="s">
        <v>1723</v>
      </c>
      <c r="C841" t="s">
        <v>1003</v>
      </c>
      <c r="D841" s="2">
        <v>27882</v>
      </c>
      <c r="E841" s="5">
        <f t="shared" ca="1" si="28"/>
        <v>44</v>
      </c>
      <c r="F841" t="s">
        <v>1768</v>
      </c>
      <c r="G841" t="s">
        <v>1770</v>
      </c>
      <c r="H841">
        <v>6</v>
      </c>
      <c r="I841">
        <v>2</v>
      </c>
      <c r="J841" t="s">
        <v>1773</v>
      </c>
      <c r="K841" s="3">
        <v>86</v>
      </c>
      <c r="L841">
        <f t="shared" si="27"/>
        <v>0</v>
      </c>
      <c r="M841" t="str">
        <f>INDEX(Sheet2!$B$2:$B$20,MATCH(Data!B841,Sheet2!$D$2:$D$20,0))</f>
        <v>Iraq</v>
      </c>
    </row>
    <row r="842" spans="1:13" x14ac:dyDescent="0.2">
      <c r="A842">
        <v>6031</v>
      </c>
      <c r="B842" t="s">
        <v>1724</v>
      </c>
      <c r="C842" t="s">
        <v>1351</v>
      </c>
      <c r="D842" s="2">
        <v>17006</v>
      </c>
      <c r="E842" s="5">
        <f t="shared" ca="1" si="28"/>
        <v>74</v>
      </c>
      <c r="F842" t="s">
        <v>1767</v>
      </c>
      <c r="G842" t="s">
        <v>1769</v>
      </c>
      <c r="H842">
        <v>4</v>
      </c>
      <c r="I842">
        <v>6</v>
      </c>
      <c r="J842" t="s">
        <v>1774</v>
      </c>
      <c r="K842" s="3">
        <v>0</v>
      </c>
      <c r="L842">
        <f t="shared" si="27"/>
        <v>2</v>
      </c>
      <c r="M842" t="str">
        <f>INDEX(Sheet2!$B$2:$B$20,MATCH(Data!B842,Sheet2!$D$2:$D$20,0))</f>
        <v>Libya</v>
      </c>
    </row>
    <row r="843" spans="1:13" x14ac:dyDescent="0.2">
      <c r="A843">
        <v>5040</v>
      </c>
      <c r="B843" t="s">
        <v>1731</v>
      </c>
      <c r="C843" t="s">
        <v>1125</v>
      </c>
      <c r="D843" s="2">
        <v>15047</v>
      </c>
      <c r="E843" s="5">
        <f t="shared" ca="1" si="28"/>
        <v>79</v>
      </c>
      <c r="F843" t="s">
        <v>1768</v>
      </c>
      <c r="G843" t="s">
        <v>1778</v>
      </c>
      <c r="H843">
        <v>2</v>
      </c>
      <c r="I843">
        <v>4</v>
      </c>
      <c r="J843" t="s">
        <v>1771</v>
      </c>
      <c r="K843" s="3">
        <v>66</v>
      </c>
      <c r="L843">
        <f t="shared" si="27"/>
        <v>0</v>
      </c>
      <c r="M843" t="str">
        <f>INDEX(Sheet2!$B$2:$B$20,MATCH(Data!B843,Sheet2!$D$2:$D$20,0))</f>
        <v>Syria</v>
      </c>
    </row>
    <row r="844" spans="1:13" x14ac:dyDescent="0.2">
      <c r="A844">
        <v>6182</v>
      </c>
      <c r="B844" t="s">
        <v>1718</v>
      </c>
      <c r="C844" t="s">
        <v>165</v>
      </c>
      <c r="D844" s="2">
        <v>20536</v>
      </c>
      <c r="E844" s="5">
        <f t="shared" ca="1" si="28"/>
        <v>64</v>
      </c>
      <c r="F844" t="s">
        <v>1768</v>
      </c>
      <c r="G844" t="s">
        <v>1778</v>
      </c>
      <c r="H844">
        <v>2</v>
      </c>
      <c r="I844">
        <v>4</v>
      </c>
      <c r="J844" t="s">
        <v>1774</v>
      </c>
      <c r="K844" s="3">
        <v>186</v>
      </c>
      <c r="L844">
        <f t="shared" si="27"/>
        <v>3</v>
      </c>
      <c r="M844" t="str">
        <f>INDEX(Sheet2!$B$2:$B$20,MATCH(Data!B844,Sheet2!$D$2:$D$20,0))</f>
        <v>Yemen</v>
      </c>
    </row>
    <row r="845" spans="1:13" x14ac:dyDescent="0.2">
      <c r="A845">
        <v>5380</v>
      </c>
      <c r="B845" t="s">
        <v>1724</v>
      </c>
      <c r="C845" t="s">
        <v>1708</v>
      </c>
      <c r="D845" s="2">
        <v>30526</v>
      </c>
      <c r="E845" s="5">
        <f t="shared" ca="1" si="28"/>
        <v>37</v>
      </c>
      <c r="F845" t="s">
        <v>1767</v>
      </c>
      <c r="G845" t="s">
        <v>1769</v>
      </c>
      <c r="H845">
        <v>6</v>
      </c>
      <c r="I845">
        <v>1</v>
      </c>
      <c r="J845" t="s">
        <v>1773</v>
      </c>
      <c r="K845" s="3">
        <v>132</v>
      </c>
      <c r="L845">
        <f t="shared" si="27"/>
        <v>0</v>
      </c>
      <c r="M845" t="str">
        <f>INDEX(Sheet2!$B$2:$B$20,MATCH(Data!B845,Sheet2!$D$2:$D$20,0))</f>
        <v>Libya</v>
      </c>
    </row>
    <row r="846" spans="1:13" x14ac:dyDescent="0.2">
      <c r="A846">
        <v>5758</v>
      </c>
      <c r="B846" t="s">
        <v>1733</v>
      </c>
      <c r="C846" t="s">
        <v>672</v>
      </c>
      <c r="D846" s="2">
        <v>23304</v>
      </c>
      <c r="E846" s="5">
        <f t="shared" ca="1" si="28"/>
        <v>57</v>
      </c>
      <c r="F846" t="s">
        <v>1768</v>
      </c>
      <c r="G846" t="s">
        <v>1769</v>
      </c>
      <c r="H846">
        <v>2</v>
      </c>
      <c r="I846">
        <v>2</v>
      </c>
      <c r="J846" t="s">
        <v>1771</v>
      </c>
      <c r="K846" s="3">
        <v>193</v>
      </c>
      <c r="L846">
        <f t="shared" ref="L846:L909" si="29">IF(AND(J846="خيمة",K846=0,F846="الأم"),5,IF(AND(F846="الأم",K846=0),4,IF(AND(F846="الأم",J846="خيمة"),3,IF(K846=0,2,0))))</f>
        <v>0</v>
      </c>
      <c r="M846" t="str">
        <f>INDEX(Sheet2!$B$2:$B$20,MATCH(Data!B846,Sheet2!$D$2:$D$20,0))</f>
        <v>Syria</v>
      </c>
    </row>
    <row r="847" spans="1:13" x14ac:dyDescent="0.2">
      <c r="A847">
        <v>6238</v>
      </c>
      <c r="B847" t="s">
        <v>1719</v>
      </c>
      <c r="C847" t="s">
        <v>1220</v>
      </c>
      <c r="D847" s="2">
        <v>25361</v>
      </c>
      <c r="E847" s="5">
        <f t="shared" ca="1" si="28"/>
        <v>51</v>
      </c>
      <c r="F847" t="s">
        <v>1767</v>
      </c>
      <c r="G847" t="s">
        <v>1781</v>
      </c>
      <c r="H847">
        <v>5</v>
      </c>
      <c r="I847">
        <v>1</v>
      </c>
      <c r="J847" t="s">
        <v>1772</v>
      </c>
      <c r="K847" s="3">
        <v>0</v>
      </c>
      <c r="L847">
        <f t="shared" si="29"/>
        <v>2</v>
      </c>
      <c r="M847" t="str">
        <f>INDEX(Sheet2!$B$2:$B$20,MATCH(Data!B847,Sheet2!$D$2:$D$20,0))</f>
        <v>Iraq</v>
      </c>
    </row>
    <row r="848" spans="1:13" x14ac:dyDescent="0.2">
      <c r="A848">
        <v>5761</v>
      </c>
      <c r="B848" t="s">
        <v>1723</v>
      </c>
      <c r="C848" t="s">
        <v>247</v>
      </c>
      <c r="D848" s="2">
        <v>27823</v>
      </c>
      <c r="E848" s="5">
        <f t="shared" ca="1" si="28"/>
        <v>44</v>
      </c>
      <c r="F848" t="s">
        <v>1768</v>
      </c>
      <c r="G848" t="s">
        <v>1781</v>
      </c>
      <c r="H848">
        <v>5</v>
      </c>
      <c r="I848">
        <v>1</v>
      </c>
      <c r="J848" t="s">
        <v>1771</v>
      </c>
      <c r="K848" s="3">
        <v>107</v>
      </c>
      <c r="L848">
        <f t="shared" si="29"/>
        <v>0</v>
      </c>
      <c r="M848" t="str">
        <f>INDEX(Sheet2!$B$2:$B$20,MATCH(Data!B848,Sheet2!$D$2:$D$20,0))</f>
        <v>Iraq</v>
      </c>
    </row>
    <row r="849" spans="1:13" x14ac:dyDescent="0.2">
      <c r="A849">
        <v>5206</v>
      </c>
      <c r="B849" t="s">
        <v>1727</v>
      </c>
      <c r="C849" t="s">
        <v>1327</v>
      </c>
      <c r="D849" s="2">
        <v>20166</v>
      </c>
      <c r="E849" s="5">
        <f t="shared" ca="1" si="28"/>
        <v>65</v>
      </c>
      <c r="F849" t="s">
        <v>1767</v>
      </c>
      <c r="G849" t="s">
        <v>1781</v>
      </c>
      <c r="H849">
        <v>2</v>
      </c>
      <c r="I849">
        <v>3</v>
      </c>
      <c r="J849" t="s">
        <v>1774</v>
      </c>
      <c r="K849" s="3">
        <v>70</v>
      </c>
      <c r="L849">
        <f t="shared" si="29"/>
        <v>0</v>
      </c>
      <c r="M849" t="str">
        <f>INDEX(Sheet2!$B$2:$B$20,MATCH(Data!B849,Sheet2!$D$2:$D$20,0))</f>
        <v>Libya</v>
      </c>
    </row>
    <row r="850" spans="1:13" x14ac:dyDescent="0.2">
      <c r="A850">
        <v>5760</v>
      </c>
      <c r="B850" t="s">
        <v>1729</v>
      </c>
      <c r="C850" t="s">
        <v>281</v>
      </c>
      <c r="D850" s="2">
        <v>17115</v>
      </c>
      <c r="E850" s="5">
        <f t="shared" ref="E850:E913" ca="1" si="30">(YEAR(NOW())-YEAR(D850))</f>
        <v>74</v>
      </c>
      <c r="F850" t="s">
        <v>1768</v>
      </c>
      <c r="G850" t="s">
        <v>1778</v>
      </c>
      <c r="H850">
        <v>4</v>
      </c>
      <c r="I850">
        <v>2</v>
      </c>
      <c r="J850" t="s">
        <v>1774</v>
      </c>
      <c r="K850" s="3">
        <v>107</v>
      </c>
      <c r="L850">
        <f t="shared" si="29"/>
        <v>3</v>
      </c>
      <c r="M850" t="str">
        <f>INDEX(Sheet2!$B$2:$B$20,MATCH(Data!B850,Sheet2!$D$2:$D$20,0))</f>
        <v>Syria</v>
      </c>
    </row>
    <row r="851" spans="1:13" x14ac:dyDescent="0.2">
      <c r="A851">
        <v>5222</v>
      </c>
      <c r="B851" t="s">
        <v>1731</v>
      </c>
      <c r="C851" t="s">
        <v>1519</v>
      </c>
      <c r="D851" s="2">
        <v>15146</v>
      </c>
      <c r="E851" s="5">
        <f t="shared" ca="1" si="30"/>
        <v>79</v>
      </c>
      <c r="F851" t="s">
        <v>1767</v>
      </c>
      <c r="G851" t="s">
        <v>1778</v>
      </c>
      <c r="H851">
        <v>3</v>
      </c>
      <c r="I851">
        <v>4</v>
      </c>
      <c r="J851" t="s">
        <v>1774</v>
      </c>
      <c r="K851" s="3">
        <v>184</v>
      </c>
      <c r="L851">
        <f t="shared" si="29"/>
        <v>0</v>
      </c>
      <c r="M851" t="str">
        <f>INDEX(Sheet2!$B$2:$B$20,MATCH(Data!B851,Sheet2!$D$2:$D$20,0))</f>
        <v>Syria</v>
      </c>
    </row>
    <row r="852" spans="1:13" x14ac:dyDescent="0.2">
      <c r="A852">
        <v>5696</v>
      </c>
      <c r="B852" t="s">
        <v>1730</v>
      </c>
      <c r="C852" t="s">
        <v>960</v>
      </c>
      <c r="D852" s="2">
        <v>22856</v>
      </c>
      <c r="E852" s="5">
        <f t="shared" ca="1" si="30"/>
        <v>58</v>
      </c>
      <c r="F852" t="s">
        <v>1768</v>
      </c>
      <c r="G852" t="s">
        <v>1769</v>
      </c>
      <c r="H852">
        <v>3</v>
      </c>
      <c r="I852">
        <v>2</v>
      </c>
      <c r="J852" t="s">
        <v>1771</v>
      </c>
      <c r="K852" s="3">
        <v>111</v>
      </c>
      <c r="L852">
        <f t="shared" si="29"/>
        <v>0</v>
      </c>
      <c r="M852" t="str">
        <f>INDEX(Sheet2!$B$2:$B$20,MATCH(Data!B852,Sheet2!$D$2:$D$20,0))</f>
        <v>Yemen</v>
      </c>
    </row>
    <row r="853" spans="1:13" x14ac:dyDescent="0.2">
      <c r="A853">
        <v>6138</v>
      </c>
      <c r="B853" t="s">
        <v>1727</v>
      </c>
      <c r="C853" t="s">
        <v>1483</v>
      </c>
      <c r="D853" s="2">
        <v>21429</v>
      </c>
      <c r="E853" s="5">
        <f t="shared" ca="1" si="30"/>
        <v>62</v>
      </c>
      <c r="F853" t="s">
        <v>1767</v>
      </c>
      <c r="G853" t="s">
        <v>1769</v>
      </c>
      <c r="H853">
        <v>5</v>
      </c>
      <c r="I853">
        <v>3</v>
      </c>
      <c r="J853" t="s">
        <v>1771</v>
      </c>
      <c r="K853" s="3">
        <v>0</v>
      </c>
      <c r="L853">
        <f t="shared" si="29"/>
        <v>2</v>
      </c>
      <c r="M853" t="str">
        <f>INDEX(Sheet2!$B$2:$B$20,MATCH(Data!B853,Sheet2!$D$2:$D$20,0))</f>
        <v>Libya</v>
      </c>
    </row>
    <row r="854" spans="1:13" x14ac:dyDescent="0.2">
      <c r="A854">
        <v>5499</v>
      </c>
      <c r="B854" t="s">
        <v>1721</v>
      </c>
      <c r="C854" t="s">
        <v>1637</v>
      </c>
      <c r="D854" s="2">
        <v>22733</v>
      </c>
      <c r="E854" s="5">
        <f t="shared" ca="1" si="30"/>
        <v>58</v>
      </c>
      <c r="F854" t="s">
        <v>1767</v>
      </c>
      <c r="G854" t="s">
        <v>1780</v>
      </c>
      <c r="H854">
        <v>5</v>
      </c>
      <c r="I854">
        <v>1</v>
      </c>
      <c r="J854" t="s">
        <v>1774</v>
      </c>
      <c r="K854" s="3">
        <v>193</v>
      </c>
      <c r="L854">
        <f t="shared" si="29"/>
        <v>0</v>
      </c>
      <c r="M854" t="str">
        <f>INDEX(Sheet2!$B$2:$B$20,MATCH(Data!B854,Sheet2!$D$2:$D$20,0))</f>
        <v>Libya</v>
      </c>
    </row>
    <row r="855" spans="1:13" x14ac:dyDescent="0.2">
      <c r="A855">
        <v>5197</v>
      </c>
      <c r="B855" t="s">
        <v>1728</v>
      </c>
      <c r="C855" t="s">
        <v>1152</v>
      </c>
      <c r="D855" s="2">
        <v>33906</v>
      </c>
      <c r="E855" s="5">
        <f t="shared" ca="1" si="30"/>
        <v>28</v>
      </c>
      <c r="F855" t="s">
        <v>1767</v>
      </c>
      <c r="G855" t="s">
        <v>1769</v>
      </c>
      <c r="H855">
        <v>1</v>
      </c>
      <c r="I855">
        <v>3</v>
      </c>
      <c r="J855" t="s">
        <v>1773</v>
      </c>
      <c r="K855" s="3">
        <v>107</v>
      </c>
      <c r="L855">
        <f t="shared" si="29"/>
        <v>0</v>
      </c>
      <c r="M855" t="str">
        <f>INDEX(Sheet2!$B$2:$B$20,MATCH(Data!B855,Sheet2!$D$2:$D$20,0))</f>
        <v>Yemen</v>
      </c>
    </row>
    <row r="856" spans="1:13" x14ac:dyDescent="0.2">
      <c r="A856">
        <v>5955</v>
      </c>
      <c r="B856" t="s">
        <v>1722</v>
      </c>
      <c r="C856" t="s">
        <v>199</v>
      </c>
      <c r="D856" s="2">
        <v>31861</v>
      </c>
      <c r="E856" s="5">
        <f t="shared" ca="1" si="30"/>
        <v>33</v>
      </c>
      <c r="F856" t="s">
        <v>1767</v>
      </c>
      <c r="G856" t="s">
        <v>1769</v>
      </c>
      <c r="H856">
        <v>2</v>
      </c>
      <c r="I856">
        <v>2</v>
      </c>
      <c r="J856" t="s">
        <v>1771</v>
      </c>
      <c r="K856" s="3">
        <v>0</v>
      </c>
      <c r="L856">
        <f t="shared" si="29"/>
        <v>2</v>
      </c>
      <c r="M856" t="str">
        <f>INDEX(Sheet2!$B$2:$B$20,MATCH(Data!B856,Sheet2!$D$2:$D$20,0))</f>
        <v>Syria</v>
      </c>
    </row>
    <row r="857" spans="1:13" x14ac:dyDescent="0.2">
      <c r="A857">
        <v>5710</v>
      </c>
      <c r="B857" t="s">
        <v>1721</v>
      </c>
      <c r="C857" t="s">
        <v>1120</v>
      </c>
      <c r="D857" s="2">
        <v>21378</v>
      </c>
      <c r="E857" s="5">
        <f t="shared" ca="1" si="30"/>
        <v>62</v>
      </c>
      <c r="F857" t="s">
        <v>1768</v>
      </c>
      <c r="G857" t="s">
        <v>1781</v>
      </c>
      <c r="H857">
        <v>5</v>
      </c>
      <c r="I857">
        <v>3</v>
      </c>
      <c r="J857" t="s">
        <v>1774</v>
      </c>
      <c r="K857" s="3">
        <v>131</v>
      </c>
      <c r="L857">
        <f t="shared" si="29"/>
        <v>3</v>
      </c>
      <c r="M857" t="str">
        <f>INDEX(Sheet2!$B$2:$B$20,MATCH(Data!B857,Sheet2!$D$2:$D$20,0))</f>
        <v>Libya</v>
      </c>
    </row>
    <row r="858" spans="1:13" x14ac:dyDescent="0.2">
      <c r="A858">
        <v>5019</v>
      </c>
      <c r="B858" t="s">
        <v>1725</v>
      </c>
      <c r="C858" t="s">
        <v>502</v>
      </c>
      <c r="D858" s="2">
        <v>31571</v>
      </c>
      <c r="E858" s="5">
        <f t="shared" ca="1" si="30"/>
        <v>34</v>
      </c>
      <c r="F858" t="s">
        <v>1768</v>
      </c>
      <c r="G858" t="s">
        <v>1769</v>
      </c>
      <c r="H858">
        <v>2</v>
      </c>
      <c r="I858">
        <v>4</v>
      </c>
      <c r="J858" t="s">
        <v>1773</v>
      </c>
      <c r="K858" s="3">
        <v>97</v>
      </c>
      <c r="L858">
        <f t="shared" si="29"/>
        <v>0</v>
      </c>
      <c r="M858" t="str">
        <f>INDEX(Sheet2!$B$2:$B$20,MATCH(Data!B858,Sheet2!$D$2:$D$20,0))</f>
        <v>Yemen</v>
      </c>
    </row>
    <row r="859" spans="1:13" x14ac:dyDescent="0.2">
      <c r="A859">
        <v>4925</v>
      </c>
      <c r="B859" t="s">
        <v>1718</v>
      </c>
      <c r="C859" t="s">
        <v>1082</v>
      </c>
      <c r="D859" s="2">
        <v>17265</v>
      </c>
      <c r="E859" s="5">
        <f t="shared" ca="1" si="30"/>
        <v>73</v>
      </c>
      <c r="F859" t="s">
        <v>1767</v>
      </c>
      <c r="G859" t="s">
        <v>1770</v>
      </c>
      <c r="H859">
        <v>7</v>
      </c>
      <c r="I859">
        <v>1</v>
      </c>
      <c r="J859" t="s">
        <v>1771</v>
      </c>
      <c r="K859" s="3">
        <v>100</v>
      </c>
      <c r="L859">
        <f t="shared" si="29"/>
        <v>0</v>
      </c>
      <c r="M859" t="str">
        <f>INDEX(Sheet2!$B$2:$B$20,MATCH(Data!B859,Sheet2!$D$2:$D$20,0))</f>
        <v>Yemen</v>
      </c>
    </row>
    <row r="860" spans="1:13" x14ac:dyDescent="0.2">
      <c r="A860">
        <v>6020</v>
      </c>
      <c r="B860" t="s">
        <v>1716</v>
      </c>
      <c r="C860" t="s">
        <v>1207</v>
      </c>
      <c r="D860" s="2">
        <v>24453</v>
      </c>
      <c r="E860" s="5">
        <f t="shared" ca="1" si="30"/>
        <v>54</v>
      </c>
      <c r="F860" t="s">
        <v>1768</v>
      </c>
      <c r="G860" t="s">
        <v>1769</v>
      </c>
      <c r="H860">
        <v>2</v>
      </c>
      <c r="I860">
        <v>4</v>
      </c>
      <c r="J860" t="s">
        <v>1771</v>
      </c>
      <c r="K860" s="3">
        <v>120</v>
      </c>
      <c r="L860">
        <f t="shared" si="29"/>
        <v>0</v>
      </c>
      <c r="M860" t="str">
        <f>INDEX(Sheet2!$B$2:$B$20,MATCH(Data!B860,Sheet2!$D$2:$D$20,0))</f>
        <v>Syria</v>
      </c>
    </row>
    <row r="861" spans="1:13" x14ac:dyDescent="0.2">
      <c r="A861">
        <v>5065</v>
      </c>
      <c r="B861" t="s">
        <v>1729</v>
      </c>
      <c r="C861" t="s">
        <v>252</v>
      </c>
      <c r="D861" s="2">
        <v>27736</v>
      </c>
      <c r="E861" s="5">
        <f t="shared" ca="1" si="30"/>
        <v>45</v>
      </c>
      <c r="F861" t="s">
        <v>1767</v>
      </c>
      <c r="G861" t="s">
        <v>1769</v>
      </c>
      <c r="H861">
        <v>4</v>
      </c>
      <c r="I861">
        <v>2</v>
      </c>
      <c r="J861" t="s">
        <v>1774</v>
      </c>
      <c r="K861" s="3">
        <v>0</v>
      </c>
      <c r="L861">
        <f t="shared" si="29"/>
        <v>2</v>
      </c>
      <c r="M861" t="str">
        <f>INDEX(Sheet2!$B$2:$B$20,MATCH(Data!B861,Sheet2!$D$2:$D$20,0))</f>
        <v>Syria</v>
      </c>
    </row>
    <row r="862" spans="1:13" x14ac:dyDescent="0.2">
      <c r="A862">
        <v>5184</v>
      </c>
      <c r="B862" t="s">
        <v>1718</v>
      </c>
      <c r="C862" t="s">
        <v>1009</v>
      </c>
      <c r="D862" s="2">
        <v>24949</v>
      </c>
      <c r="E862" s="5">
        <f t="shared" ca="1" si="30"/>
        <v>52</v>
      </c>
      <c r="F862" t="s">
        <v>1767</v>
      </c>
      <c r="G862" t="s">
        <v>1769</v>
      </c>
      <c r="H862">
        <v>4</v>
      </c>
      <c r="I862">
        <v>4</v>
      </c>
      <c r="J862" t="s">
        <v>1773</v>
      </c>
      <c r="K862" s="3">
        <v>0</v>
      </c>
      <c r="L862">
        <f t="shared" si="29"/>
        <v>2</v>
      </c>
      <c r="M862" t="str">
        <f>INDEX(Sheet2!$B$2:$B$20,MATCH(Data!B862,Sheet2!$D$2:$D$20,0))</f>
        <v>Yemen</v>
      </c>
    </row>
    <row r="863" spans="1:13" x14ac:dyDescent="0.2">
      <c r="A863">
        <v>4825</v>
      </c>
      <c r="B863" t="s">
        <v>1721</v>
      </c>
      <c r="C863" t="s">
        <v>1477</v>
      </c>
      <c r="D863" s="2">
        <v>28897</v>
      </c>
      <c r="E863" s="5">
        <f t="shared" ca="1" si="30"/>
        <v>41</v>
      </c>
      <c r="F863" t="s">
        <v>1767</v>
      </c>
      <c r="G863" t="s">
        <v>1769</v>
      </c>
      <c r="H863">
        <v>8</v>
      </c>
      <c r="I863">
        <v>2</v>
      </c>
      <c r="J863" t="s">
        <v>1773</v>
      </c>
      <c r="K863" s="3">
        <v>0</v>
      </c>
      <c r="L863">
        <f t="shared" si="29"/>
        <v>2</v>
      </c>
      <c r="M863" t="str">
        <f>INDEX(Sheet2!$B$2:$B$20,MATCH(Data!B863,Sheet2!$D$2:$D$20,0))</f>
        <v>Libya</v>
      </c>
    </row>
    <row r="864" spans="1:13" x14ac:dyDescent="0.2">
      <c r="A864">
        <v>5168</v>
      </c>
      <c r="B864" t="s">
        <v>1725</v>
      </c>
      <c r="C864" t="s">
        <v>816</v>
      </c>
      <c r="D864" s="2">
        <v>20232</v>
      </c>
      <c r="E864" s="5">
        <f t="shared" ca="1" si="30"/>
        <v>65</v>
      </c>
      <c r="F864" t="s">
        <v>1767</v>
      </c>
      <c r="G864" t="s">
        <v>1769</v>
      </c>
      <c r="H864">
        <v>3</v>
      </c>
      <c r="I864">
        <v>1</v>
      </c>
      <c r="J864" t="s">
        <v>1771</v>
      </c>
      <c r="K864" s="3">
        <v>0</v>
      </c>
      <c r="L864">
        <f t="shared" si="29"/>
        <v>2</v>
      </c>
      <c r="M864" t="str">
        <f>INDEX(Sheet2!$B$2:$B$20,MATCH(Data!B864,Sheet2!$D$2:$D$20,0))</f>
        <v>Yemen</v>
      </c>
    </row>
    <row r="865" spans="1:13" x14ac:dyDescent="0.2">
      <c r="A865">
        <v>6133</v>
      </c>
      <c r="B865" t="s">
        <v>1733</v>
      </c>
      <c r="C865" t="s">
        <v>1409</v>
      </c>
      <c r="D865" s="2">
        <v>20385</v>
      </c>
      <c r="E865" s="5">
        <f t="shared" ca="1" si="30"/>
        <v>65</v>
      </c>
      <c r="F865" t="s">
        <v>1767</v>
      </c>
      <c r="G865" t="s">
        <v>1780</v>
      </c>
      <c r="H865">
        <v>4</v>
      </c>
      <c r="I865">
        <v>6</v>
      </c>
      <c r="J865" t="s">
        <v>1773</v>
      </c>
      <c r="K865" s="3">
        <v>0</v>
      </c>
      <c r="L865">
        <f t="shared" si="29"/>
        <v>2</v>
      </c>
      <c r="M865" t="str">
        <f>INDEX(Sheet2!$B$2:$B$20,MATCH(Data!B865,Sheet2!$D$2:$D$20,0))</f>
        <v>Syria</v>
      </c>
    </row>
    <row r="866" spans="1:13" x14ac:dyDescent="0.2">
      <c r="A866">
        <v>5948</v>
      </c>
      <c r="B866" t="s">
        <v>1730</v>
      </c>
      <c r="C866" t="s">
        <v>1594</v>
      </c>
      <c r="D866" s="2">
        <v>19630</v>
      </c>
      <c r="E866" s="5">
        <f t="shared" ca="1" si="30"/>
        <v>67</v>
      </c>
      <c r="F866" t="s">
        <v>1767</v>
      </c>
      <c r="G866" t="s">
        <v>1769</v>
      </c>
      <c r="H866">
        <v>4</v>
      </c>
      <c r="I866">
        <v>1</v>
      </c>
      <c r="J866" t="s">
        <v>1771</v>
      </c>
      <c r="K866" s="3">
        <v>54</v>
      </c>
      <c r="L866">
        <f t="shared" si="29"/>
        <v>0</v>
      </c>
      <c r="M866" t="str">
        <f>INDEX(Sheet2!$B$2:$B$20,MATCH(Data!B866,Sheet2!$D$2:$D$20,0))</f>
        <v>Yemen</v>
      </c>
    </row>
    <row r="867" spans="1:13" x14ac:dyDescent="0.2">
      <c r="A867">
        <v>5657</v>
      </c>
      <c r="B867" t="s">
        <v>1729</v>
      </c>
      <c r="C867" t="s">
        <v>388</v>
      </c>
      <c r="D867" s="2">
        <v>25806</v>
      </c>
      <c r="E867" s="5">
        <f t="shared" ca="1" si="30"/>
        <v>50</v>
      </c>
      <c r="F867" t="s">
        <v>1768</v>
      </c>
      <c r="G867" t="s">
        <v>1779</v>
      </c>
      <c r="H867">
        <v>2</v>
      </c>
      <c r="I867">
        <v>4</v>
      </c>
      <c r="J867" t="s">
        <v>1771</v>
      </c>
      <c r="K867" s="3">
        <v>188</v>
      </c>
      <c r="L867">
        <f t="shared" si="29"/>
        <v>0</v>
      </c>
      <c r="M867" t="str">
        <f>INDEX(Sheet2!$B$2:$B$20,MATCH(Data!B867,Sheet2!$D$2:$D$20,0))</f>
        <v>Syria</v>
      </c>
    </row>
    <row r="868" spans="1:13" x14ac:dyDescent="0.2">
      <c r="A868">
        <v>5650</v>
      </c>
      <c r="B868" t="s">
        <v>1718</v>
      </c>
      <c r="C868" t="s">
        <v>93</v>
      </c>
      <c r="D868" s="2">
        <v>14905</v>
      </c>
      <c r="E868" s="5">
        <f t="shared" ca="1" si="30"/>
        <v>80</v>
      </c>
      <c r="F868" t="s">
        <v>1767</v>
      </c>
      <c r="G868" t="s">
        <v>1769</v>
      </c>
      <c r="H868">
        <v>4</v>
      </c>
      <c r="I868">
        <v>2</v>
      </c>
      <c r="J868" t="s">
        <v>1771</v>
      </c>
      <c r="K868" s="3">
        <v>214</v>
      </c>
      <c r="L868">
        <f t="shared" si="29"/>
        <v>0</v>
      </c>
      <c r="M868" t="str">
        <f>INDEX(Sheet2!$B$2:$B$20,MATCH(Data!B868,Sheet2!$D$2:$D$20,0))</f>
        <v>Yemen</v>
      </c>
    </row>
    <row r="869" spans="1:13" x14ac:dyDescent="0.2">
      <c r="A869">
        <v>4707</v>
      </c>
      <c r="B869" t="s">
        <v>1719</v>
      </c>
      <c r="C869" t="s">
        <v>1451</v>
      </c>
      <c r="D869" s="2">
        <v>23172</v>
      </c>
      <c r="E869" s="5">
        <f t="shared" ca="1" si="30"/>
        <v>57</v>
      </c>
      <c r="F869" t="s">
        <v>1768</v>
      </c>
      <c r="G869" t="s">
        <v>1779</v>
      </c>
      <c r="H869">
        <v>2</v>
      </c>
      <c r="I869">
        <v>6</v>
      </c>
      <c r="J869" t="s">
        <v>1773</v>
      </c>
      <c r="K869" s="3">
        <v>0</v>
      </c>
      <c r="L869">
        <f t="shared" si="29"/>
        <v>4</v>
      </c>
      <c r="M869" t="str">
        <f>INDEX(Sheet2!$B$2:$B$20,MATCH(Data!B869,Sheet2!$D$2:$D$20,0))</f>
        <v>Iraq</v>
      </c>
    </row>
    <row r="870" spans="1:13" x14ac:dyDescent="0.2">
      <c r="A870">
        <v>5539</v>
      </c>
      <c r="B870" t="s">
        <v>1727</v>
      </c>
      <c r="C870" t="s">
        <v>504</v>
      </c>
      <c r="D870" s="2">
        <v>24812</v>
      </c>
      <c r="E870" s="5">
        <f t="shared" ca="1" si="30"/>
        <v>53</v>
      </c>
      <c r="F870" t="s">
        <v>1768</v>
      </c>
      <c r="G870" t="s">
        <v>1769</v>
      </c>
      <c r="H870">
        <v>2</v>
      </c>
      <c r="I870">
        <v>4</v>
      </c>
      <c r="J870" t="s">
        <v>1771</v>
      </c>
      <c r="K870" s="3">
        <v>110</v>
      </c>
      <c r="L870">
        <f t="shared" si="29"/>
        <v>0</v>
      </c>
      <c r="M870" t="str">
        <f>INDEX(Sheet2!$B$2:$B$20,MATCH(Data!B870,Sheet2!$D$2:$D$20,0))</f>
        <v>Libya</v>
      </c>
    </row>
    <row r="871" spans="1:13" x14ac:dyDescent="0.2">
      <c r="A871">
        <v>5100</v>
      </c>
      <c r="B871" t="s">
        <v>1723</v>
      </c>
      <c r="C871" t="s">
        <v>1465</v>
      </c>
      <c r="D871" s="2">
        <v>18627</v>
      </c>
      <c r="E871" s="5">
        <f t="shared" ca="1" si="30"/>
        <v>70</v>
      </c>
      <c r="F871" t="s">
        <v>1767</v>
      </c>
      <c r="G871" t="s">
        <v>1769</v>
      </c>
      <c r="H871">
        <v>4</v>
      </c>
      <c r="I871">
        <v>5</v>
      </c>
      <c r="J871" t="s">
        <v>1773</v>
      </c>
      <c r="K871" s="3">
        <v>0</v>
      </c>
      <c r="L871">
        <f t="shared" si="29"/>
        <v>2</v>
      </c>
      <c r="M871" t="str">
        <f>INDEX(Sheet2!$B$2:$B$20,MATCH(Data!B871,Sheet2!$D$2:$D$20,0))</f>
        <v>Iraq</v>
      </c>
    </row>
    <row r="872" spans="1:13" x14ac:dyDescent="0.2">
      <c r="A872">
        <v>4790</v>
      </c>
      <c r="B872" t="s">
        <v>1721</v>
      </c>
      <c r="C872" t="s">
        <v>535</v>
      </c>
      <c r="D872" s="2">
        <v>31204</v>
      </c>
      <c r="E872" s="5">
        <f t="shared" ca="1" si="30"/>
        <v>35</v>
      </c>
      <c r="F872" t="s">
        <v>1767</v>
      </c>
      <c r="G872" t="s">
        <v>1770</v>
      </c>
      <c r="H872">
        <v>3</v>
      </c>
      <c r="I872">
        <v>5</v>
      </c>
      <c r="J872" t="s">
        <v>1771</v>
      </c>
      <c r="K872" s="3">
        <v>0</v>
      </c>
      <c r="L872">
        <f t="shared" si="29"/>
        <v>2</v>
      </c>
      <c r="M872" t="str">
        <f>INDEX(Sheet2!$B$2:$B$20,MATCH(Data!B872,Sheet2!$D$2:$D$20,0))</f>
        <v>Libya</v>
      </c>
    </row>
    <row r="873" spans="1:13" x14ac:dyDescent="0.2">
      <c r="A873">
        <v>5619</v>
      </c>
      <c r="B873" t="s">
        <v>1719</v>
      </c>
      <c r="C873" t="s">
        <v>1580</v>
      </c>
      <c r="D873" s="2">
        <v>29719</v>
      </c>
      <c r="E873" s="5">
        <f t="shared" ca="1" si="30"/>
        <v>39</v>
      </c>
      <c r="F873" t="s">
        <v>1768</v>
      </c>
      <c r="G873" t="s">
        <v>1781</v>
      </c>
      <c r="H873">
        <v>2</v>
      </c>
      <c r="I873">
        <v>5</v>
      </c>
      <c r="J873" t="s">
        <v>1771</v>
      </c>
      <c r="K873" s="3">
        <v>104</v>
      </c>
      <c r="L873">
        <f t="shared" si="29"/>
        <v>0</v>
      </c>
      <c r="M873" t="str">
        <f>INDEX(Sheet2!$B$2:$B$20,MATCH(Data!B873,Sheet2!$D$2:$D$20,0))</f>
        <v>Iraq</v>
      </c>
    </row>
    <row r="874" spans="1:13" x14ac:dyDescent="0.2">
      <c r="A874">
        <v>4984</v>
      </c>
      <c r="B874" t="s">
        <v>1728</v>
      </c>
      <c r="C874" t="s">
        <v>1123</v>
      </c>
      <c r="D874" s="2">
        <v>23418</v>
      </c>
      <c r="E874" s="5">
        <f t="shared" ca="1" si="30"/>
        <v>56</v>
      </c>
      <c r="F874" t="s">
        <v>1767</v>
      </c>
      <c r="G874" t="s">
        <v>1769</v>
      </c>
      <c r="H874">
        <v>2</v>
      </c>
      <c r="I874">
        <v>4</v>
      </c>
      <c r="J874" t="s">
        <v>1773</v>
      </c>
      <c r="K874" s="3">
        <v>0</v>
      </c>
      <c r="L874">
        <f t="shared" si="29"/>
        <v>2</v>
      </c>
      <c r="M874" t="str">
        <f>INDEX(Sheet2!$B$2:$B$20,MATCH(Data!B874,Sheet2!$D$2:$D$20,0))</f>
        <v>Yemen</v>
      </c>
    </row>
    <row r="875" spans="1:13" x14ac:dyDescent="0.2">
      <c r="A875">
        <v>6110</v>
      </c>
      <c r="B875" t="s">
        <v>1727</v>
      </c>
      <c r="C875" t="s">
        <v>885</v>
      </c>
      <c r="D875" s="2">
        <v>32732</v>
      </c>
      <c r="E875" s="5">
        <f t="shared" ca="1" si="30"/>
        <v>31</v>
      </c>
      <c r="F875" t="s">
        <v>1768</v>
      </c>
      <c r="G875" t="s">
        <v>1781</v>
      </c>
      <c r="H875">
        <v>5</v>
      </c>
      <c r="I875">
        <v>5</v>
      </c>
      <c r="J875" t="s">
        <v>1771</v>
      </c>
      <c r="K875" s="3">
        <v>0</v>
      </c>
      <c r="L875">
        <f t="shared" si="29"/>
        <v>4</v>
      </c>
      <c r="M875" t="str">
        <f>INDEX(Sheet2!$B$2:$B$20,MATCH(Data!B875,Sheet2!$D$2:$D$20,0))</f>
        <v>Libya</v>
      </c>
    </row>
    <row r="876" spans="1:13" x14ac:dyDescent="0.2">
      <c r="A876">
        <v>5732</v>
      </c>
      <c r="B876" t="s">
        <v>1728</v>
      </c>
      <c r="C876" t="s">
        <v>1403</v>
      </c>
      <c r="D876" s="2">
        <v>14786</v>
      </c>
      <c r="E876" s="5">
        <f t="shared" ca="1" si="30"/>
        <v>80</v>
      </c>
      <c r="F876" t="s">
        <v>1767</v>
      </c>
      <c r="G876" t="s">
        <v>1769</v>
      </c>
      <c r="H876">
        <v>2</v>
      </c>
      <c r="I876">
        <v>3</v>
      </c>
      <c r="J876" t="s">
        <v>1774</v>
      </c>
      <c r="K876" s="3">
        <v>0</v>
      </c>
      <c r="L876">
        <f t="shared" si="29"/>
        <v>2</v>
      </c>
      <c r="M876" t="str">
        <f>INDEX(Sheet2!$B$2:$B$20,MATCH(Data!B876,Sheet2!$D$2:$D$20,0))</f>
        <v>Yemen</v>
      </c>
    </row>
    <row r="877" spans="1:13" x14ac:dyDescent="0.2">
      <c r="A877">
        <v>5359</v>
      </c>
      <c r="B877" t="s">
        <v>1725</v>
      </c>
      <c r="C877" t="s">
        <v>1424</v>
      </c>
      <c r="D877" s="2">
        <v>15086</v>
      </c>
      <c r="E877" s="5">
        <f t="shared" ca="1" si="30"/>
        <v>79</v>
      </c>
      <c r="F877" t="s">
        <v>1768</v>
      </c>
      <c r="G877" t="s">
        <v>1769</v>
      </c>
      <c r="H877">
        <v>2</v>
      </c>
      <c r="I877">
        <v>3</v>
      </c>
      <c r="J877" t="s">
        <v>1774</v>
      </c>
      <c r="K877" s="3">
        <v>120</v>
      </c>
      <c r="L877">
        <f t="shared" si="29"/>
        <v>3</v>
      </c>
      <c r="M877" t="str">
        <f>INDEX(Sheet2!$B$2:$B$20,MATCH(Data!B877,Sheet2!$D$2:$D$20,0))</f>
        <v>Yemen</v>
      </c>
    </row>
    <row r="878" spans="1:13" x14ac:dyDescent="0.2">
      <c r="A878">
        <v>5574</v>
      </c>
      <c r="B878" t="s">
        <v>1721</v>
      </c>
      <c r="C878" t="s">
        <v>1021</v>
      </c>
      <c r="D878" s="2">
        <v>22170</v>
      </c>
      <c r="E878" s="5">
        <f t="shared" ca="1" si="30"/>
        <v>60</v>
      </c>
      <c r="F878" t="s">
        <v>1768</v>
      </c>
      <c r="G878" t="s">
        <v>1778</v>
      </c>
      <c r="H878">
        <v>3</v>
      </c>
      <c r="I878">
        <v>5</v>
      </c>
      <c r="J878" t="s">
        <v>1774</v>
      </c>
      <c r="K878" s="3">
        <v>103</v>
      </c>
      <c r="L878">
        <f t="shared" si="29"/>
        <v>3</v>
      </c>
      <c r="M878" t="str">
        <f>INDEX(Sheet2!$B$2:$B$20,MATCH(Data!B878,Sheet2!$D$2:$D$20,0))</f>
        <v>Libya</v>
      </c>
    </row>
    <row r="879" spans="1:13" x14ac:dyDescent="0.2">
      <c r="A879">
        <v>5215</v>
      </c>
      <c r="B879" t="s">
        <v>1733</v>
      </c>
      <c r="C879" t="s">
        <v>1428</v>
      </c>
      <c r="D879" s="2">
        <v>33946</v>
      </c>
      <c r="E879" s="5">
        <f t="shared" ca="1" si="30"/>
        <v>28</v>
      </c>
      <c r="F879" t="s">
        <v>1767</v>
      </c>
      <c r="G879" t="s">
        <v>1769</v>
      </c>
      <c r="H879">
        <v>4</v>
      </c>
      <c r="I879">
        <v>2</v>
      </c>
      <c r="J879" t="s">
        <v>1772</v>
      </c>
      <c r="K879" s="3">
        <v>187</v>
      </c>
      <c r="L879">
        <f t="shared" si="29"/>
        <v>0</v>
      </c>
      <c r="M879" t="str">
        <f>INDEX(Sheet2!$B$2:$B$20,MATCH(Data!B879,Sheet2!$D$2:$D$20,0))</f>
        <v>Syria</v>
      </c>
    </row>
    <row r="880" spans="1:13" x14ac:dyDescent="0.2">
      <c r="A880">
        <v>4935</v>
      </c>
      <c r="B880" t="s">
        <v>1721</v>
      </c>
      <c r="C880" t="s">
        <v>1310</v>
      </c>
      <c r="D880" s="2">
        <v>19372</v>
      </c>
      <c r="E880" s="5">
        <f t="shared" ca="1" si="30"/>
        <v>67</v>
      </c>
      <c r="F880" t="s">
        <v>1767</v>
      </c>
      <c r="G880" t="s">
        <v>1781</v>
      </c>
      <c r="H880">
        <v>6</v>
      </c>
      <c r="I880">
        <v>2</v>
      </c>
      <c r="J880" t="s">
        <v>1771</v>
      </c>
      <c r="K880" s="3">
        <v>0</v>
      </c>
      <c r="L880">
        <f t="shared" si="29"/>
        <v>2</v>
      </c>
      <c r="M880" t="str">
        <f>INDEX(Sheet2!$B$2:$B$20,MATCH(Data!B880,Sheet2!$D$2:$D$20,0))</f>
        <v>Libya</v>
      </c>
    </row>
    <row r="881" spans="1:13" x14ac:dyDescent="0.2">
      <c r="A881">
        <v>5898</v>
      </c>
      <c r="B881" t="s">
        <v>1729</v>
      </c>
      <c r="C881" t="s">
        <v>701</v>
      </c>
      <c r="D881" s="2">
        <v>21162</v>
      </c>
      <c r="E881" s="5">
        <f t="shared" ca="1" si="30"/>
        <v>63</v>
      </c>
      <c r="F881" t="s">
        <v>1767</v>
      </c>
      <c r="G881" t="s">
        <v>1781</v>
      </c>
      <c r="H881">
        <v>2</v>
      </c>
      <c r="I881">
        <v>7</v>
      </c>
      <c r="J881" t="s">
        <v>1773</v>
      </c>
      <c r="K881" s="3">
        <v>0</v>
      </c>
      <c r="L881">
        <f t="shared" si="29"/>
        <v>2</v>
      </c>
      <c r="M881" t="str">
        <f>INDEX(Sheet2!$B$2:$B$20,MATCH(Data!B881,Sheet2!$D$2:$D$20,0))</f>
        <v>Syria</v>
      </c>
    </row>
    <row r="882" spans="1:13" x14ac:dyDescent="0.2">
      <c r="A882">
        <v>5003</v>
      </c>
      <c r="B882" t="s">
        <v>1713</v>
      </c>
      <c r="C882" t="s">
        <v>1684</v>
      </c>
      <c r="D882" s="2">
        <v>15576</v>
      </c>
      <c r="E882" s="5">
        <f t="shared" ca="1" si="30"/>
        <v>78</v>
      </c>
      <c r="F882" t="s">
        <v>1767</v>
      </c>
      <c r="G882" t="s">
        <v>1770</v>
      </c>
      <c r="H882">
        <v>3</v>
      </c>
      <c r="I882">
        <v>4</v>
      </c>
      <c r="J882" t="s">
        <v>1774</v>
      </c>
      <c r="K882" s="3">
        <v>0</v>
      </c>
      <c r="L882">
        <f t="shared" si="29"/>
        <v>2</v>
      </c>
      <c r="M882" t="str">
        <f>INDEX(Sheet2!$B$2:$B$20,MATCH(Data!B882,Sheet2!$D$2:$D$20,0))</f>
        <v>Iraq</v>
      </c>
    </row>
    <row r="883" spans="1:13" x14ac:dyDescent="0.2">
      <c r="A883">
        <v>5643</v>
      </c>
      <c r="B883" t="s">
        <v>1716</v>
      </c>
      <c r="C883" t="s">
        <v>182</v>
      </c>
      <c r="D883" s="2">
        <v>30958</v>
      </c>
      <c r="E883" s="5">
        <f t="shared" ca="1" si="30"/>
        <v>36</v>
      </c>
      <c r="F883" t="s">
        <v>1767</v>
      </c>
      <c r="G883" t="s">
        <v>1780</v>
      </c>
      <c r="H883">
        <v>2</v>
      </c>
      <c r="I883">
        <v>5</v>
      </c>
      <c r="J883" t="s">
        <v>1773</v>
      </c>
      <c r="K883" s="3">
        <v>129</v>
      </c>
      <c r="L883">
        <f t="shared" si="29"/>
        <v>0</v>
      </c>
      <c r="M883" t="str">
        <f>INDEX(Sheet2!$B$2:$B$20,MATCH(Data!B883,Sheet2!$D$2:$D$20,0))</f>
        <v>Syria</v>
      </c>
    </row>
    <row r="884" spans="1:13" x14ac:dyDescent="0.2">
      <c r="A884">
        <v>5007</v>
      </c>
      <c r="B884" t="s">
        <v>1722</v>
      </c>
      <c r="C884" t="s">
        <v>12</v>
      </c>
      <c r="D884" s="2">
        <v>31554</v>
      </c>
      <c r="E884" s="5">
        <f t="shared" ca="1" si="30"/>
        <v>34</v>
      </c>
      <c r="F884" t="s">
        <v>1768</v>
      </c>
      <c r="G884" t="s">
        <v>1769</v>
      </c>
      <c r="H884">
        <v>8</v>
      </c>
      <c r="I884">
        <v>2</v>
      </c>
      <c r="J884" t="s">
        <v>1773</v>
      </c>
      <c r="K884" s="3">
        <v>84</v>
      </c>
      <c r="L884">
        <f t="shared" si="29"/>
        <v>0</v>
      </c>
      <c r="M884" t="str">
        <f>INDEX(Sheet2!$B$2:$B$20,MATCH(Data!B884,Sheet2!$D$2:$D$20,0))</f>
        <v>Syria</v>
      </c>
    </row>
    <row r="885" spans="1:13" x14ac:dyDescent="0.2">
      <c r="A885">
        <v>5981</v>
      </c>
      <c r="B885" t="s">
        <v>1730</v>
      </c>
      <c r="C885" t="s">
        <v>635</v>
      </c>
      <c r="D885" s="2">
        <v>23289</v>
      </c>
      <c r="E885" s="5">
        <f t="shared" ca="1" si="30"/>
        <v>57</v>
      </c>
      <c r="F885" t="s">
        <v>1768</v>
      </c>
      <c r="G885" t="s">
        <v>1769</v>
      </c>
      <c r="H885">
        <v>4</v>
      </c>
      <c r="I885">
        <v>2</v>
      </c>
      <c r="J885" t="s">
        <v>1773</v>
      </c>
      <c r="K885" s="3">
        <v>74</v>
      </c>
      <c r="L885">
        <f t="shared" si="29"/>
        <v>0</v>
      </c>
      <c r="M885" t="str">
        <f>INDEX(Sheet2!$B$2:$B$20,MATCH(Data!B885,Sheet2!$D$2:$D$20,0))</f>
        <v>Yemen</v>
      </c>
    </row>
    <row r="886" spans="1:13" x14ac:dyDescent="0.2">
      <c r="A886">
        <v>4866</v>
      </c>
      <c r="B886" t="s">
        <v>1729</v>
      </c>
      <c r="C886" t="s">
        <v>1036</v>
      </c>
      <c r="D886" s="2">
        <v>18330</v>
      </c>
      <c r="E886" s="5">
        <f t="shared" ca="1" si="30"/>
        <v>70</v>
      </c>
      <c r="F886" t="s">
        <v>1767</v>
      </c>
      <c r="G886" t="s">
        <v>1769</v>
      </c>
      <c r="H886">
        <v>2</v>
      </c>
      <c r="I886">
        <v>2</v>
      </c>
      <c r="J886" t="s">
        <v>1771</v>
      </c>
      <c r="K886" s="3">
        <v>218</v>
      </c>
      <c r="L886">
        <f t="shared" si="29"/>
        <v>0</v>
      </c>
      <c r="M886" t="str">
        <f>INDEX(Sheet2!$B$2:$B$20,MATCH(Data!B886,Sheet2!$D$2:$D$20,0))</f>
        <v>Syria</v>
      </c>
    </row>
    <row r="887" spans="1:13" x14ac:dyDescent="0.2">
      <c r="A887">
        <v>6247</v>
      </c>
      <c r="B887" t="s">
        <v>1726</v>
      </c>
      <c r="C887" t="s">
        <v>1308</v>
      </c>
      <c r="D887" s="2">
        <v>28904</v>
      </c>
      <c r="E887" s="5">
        <f t="shared" ca="1" si="30"/>
        <v>41</v>
      </c>
      <c r="F887" t="s">
        <v>1768</v>
      </c>
      <c r="G887" t="s">
        <v>1781</v>
      </c>
      <c r="H887">
        <v>2</v>
      </c>
      <c r="I887">
        <v>5</v>
      </c>
      <c r="J887" t="s">
        <v>1772</v>
      </c>
      <c r="K887" s="3">
        <v>122</v>
      </c>
      <c r="L887">
        <f t="shared" si="29"/>
        <v>0</v>
      </c>
      <c r="M887" t="str">
        <f>INDEX(Sheet2!$B$2:$B$20,MATCH(Data!B887,Sheet2!$D$2:$D$20,0))</f>
        <v>Libya</v>
      </c>
    </row>
    <row r="888" spans="1:13" x14ac:dyDescent="0.2">
      <c r="A888">
        <v>5048</v>
      </c>
      <c r="B888" t="s">
        <v>1726</v>
      </c>
      <c r="C888" t="s">
        <v>1423</v>
      </c>
      <c r="D888" s="2">
        <v>17146</v>
      </c>
      <c r="E888" s="5">
        <f t="shared" ca="1" si="30"/>
        <v>74</v>
      </c>
      <c r="F888" t="s">
        <v>1767</v>
      </c>
      <c r="G888" t="s">
        <v>1769</v>
      </c>
      <c r="H888">
        <v>2</v>
      </c>
      <c r="I888">
        <v>6</v>
      </c>
      <c r="J888" t="s">
        <v>1771</v>
      </c>
      <c r="K888" s="3">
        <v>63</v>
      </c>
      <c r="L888">
        <f t="shared" si="29"/>
        <v>0</v>
      </c>
      <c r="M888" t="str">
        <f>INDEX(Sheet2!$B$2:$B$20,MATCH(Data!B888,Sheet2!$D$2:$D$20,0))</f>
        <v>Libya</v>
      </c>
    </row>
    <row r="889" spans="1:13" x14ac:dyDescent="0.2">
      <c r="A889">
        <v>5789</v>
      </c>
      <c r="B889" t="s">
        <v>1721</v>
      </c>
      <c r="C889" t="s">
        <v>492</v>
      </c>
      <c r="D889" s="2">
        <v>26513</v>
      </c>
      <c r="E889" s="5">
        <f t="shared" ca="1" si="30"/>
        <v>48</v>
      </c>
      <c r="F889" t="s">
        <v>1767</v>
      </c>
      <c r="G889" t="s">
        <v>1769</v>
      </c>
      <c r="H889">
        <v>4</v>
      </c>
      <c r="I889">
        <v>2</v>
      </c>
      <c r="J889" t="s">
        <v>1772</v>
      </c>
      <c r="K889" s="3">
        <v>0</v>
      </c>
      <c r="L889">
        <f t="shared" si="29"/>
        <v>2</v>
      </c>
      <c r="M889" t="str">
        <f>INDEX(Sheet2!$B$2:$B$20,MATCH(Data!B889,Sheet2!$D$2:$D$20,0))</f>
        <v>Libya</v>
      </c>
    </row>
    <row r="890" spans="1:13" x14ac:dyDescent="0.2">
      <c r="A890">
        <v>5777</v>
      </c>
      <c r="B890" t="s">
        <v>1715</v>
      </c>
      <c r="C890" t="s">
        <v>376</v>
      </c>
      <c r="D890" s="2">
        <v>32684</v>
      </c>
      <c r="E890" s="5">
        <f t="shared" ca="1" si="30"/>
        <v>31</v>
      </c>
      <c r="F890" t="s">
        <v>1767</v>
      </c>
      <c r="G890" t="s">
        <v>1780</v>
      </c>
      <c r="H890">
        <v>6</v>
      </c>
      <c r="I890">
        <v>4</v>
      </c>
      <c r="J890" t="s">
        <v>1771</v>
      </c>
      <c r="K890" s="3">
        <v>193</v>
      </c>
      <c r="L890">
        <f t="shared" si="29"/>
        <v>0</v>
      </c>
      <c r="M890" t="str">
        <f>INDEX(Sheet2!$B$2:$B$20,MATCH(Data!B890,Sheet2!$D$2:$D$20,0))</f>
        <v>Iraq</v>
      </c>
    </row>
    <row r="891" spans="1:13" x14ac:dyDescent="0.2">
      <c r="A891">
        <v>6350</v>
      </c>
      <c r="B891" t="s">
        <v>1723</v>
      </c>
      <c r="C891" t="s">
        <v>1377</v>
      </c>
      <c r="D891" s="2">
        <v>34332</v>
      </c>
      <c r="E891" s="5">
        <f t="shared" ca="1" si="30"/>
        <v>27</v>
      </c>
      <c r="F891" t="s">
        <v>1768</v>
      </c>
      <c r="G891" t="s">
        <v>1769</v>
      </c>
      <c r="H891">
        <v>5</v>
      </c>
      <c r="I891">
        <v>2</v>
      </c>
      <c r="J891" t="s">
        <v>1773</v>
      </c>
      <c r="K891" s="3">
        <v>220</v>
      </c>
      <c r="L891">
        <f t="shared" si="29"/>
        <v>0</v>
      </c>
      <c r="M891" t="str">
        <f>INDEX(Sheet2!$B$2:$B$20,MATCH(Data!B891,Sheet2!$D$2:$D$20,0))</f>
        <v>Iraq</v>
      </c>
    </row>
    <row r="892" spans="1:13" x14ac:dyDescent="0.2">
      <c r="A892">
        <v>6326</v>
      </c>
      <c r="B892" t="s">
        <v>1725</v>
      </c>
      <c r="C892" t="s">
        <v>1030</v>
      </c>
      <c r="D892" s="2">
        <v>29036</v>
      </c>
      <c r="E892" s="5">
        <f t="shared" ca="1" si="30"/>
        <v>41</v>
      </c>
      <c r="F892" t="s">
        <v>1768</v>
      </c>
      <c r="G892" t="s">
        <v>1780</v>
      </c>
      <c r="H892">
        <v>3</v>
      </c>
      <c r="I892">
        <v>2</v>
      </c>
      <c r="J892" t="s">
        <v>1773</v>
      </c>
      <c r="K892" s="3">
        <v>109</v>
      </c>
      <c r="L892">
        <f t="shared" si="29"/>
        <v>0</v>
      </c>
      <c r="M892" t="str">
        <f>INDEX(Sheet2!$B$2:$B$20,MATCH(Data!B892,Sheet2!$D$2:$D$20,0))</f>
        <v>Yemen</v>
      </c>
    </row>
    <row r="893" spans="1:13" x14ac:dyDescent="0.2">
      <c r="A893">
        <v>6016</v>
      </c>
      <c r="B893" t="s">
        <v>1717</v>
      </c>
      <c r="C893" t="s">
        <v>1147</v>
      </c>
      <c r="D893" s="2">
        <v>14712</v>
      </c>
      <c r="E893" s="5">
        <f t="shared" ca="1" si="30"/>
        <v>80</v>
      </c>
      <c r="F893" t="s">
        <v>1768</v>
      </c>
      <c r="G893" t="s">
        <v>1769</v>
      </c>
      <c r="H893">
        <v>2</v>
      </c>
      <c r="I893">
        <v>2</v>
      </c>
      <c r="J893" t="s">
        <v>1771</v>
      </c>
      <c r="K893" s="3">
        <v>109</v>
      </c>
      <c r="L893">
        <f t="shared" si="29"/>
        <v>0</v>
      </c>
      <c r="M893" t="str">
        <f>INDEX(Sheet2!$B$2:$B$20,MATCH(Data!B893,Sheet2!$D$2:$D$20,0))</f>
        <v>Yemen</v>
      </c>
    </row>
    <row r="894" spans="1:13" x14ac:dyDescent="0.2">
      <c r="A894">
        <v>6190</v>
      </c>
      <c r="B894" t="s">
        <v>1723</v>
      </c>
      <c r="C894" t="s">
        <v>369</v>
      </c>
      <c r="D894" s="2">
        <v>17072</v>
      </c>
      <c r="E894" s="5">
        <f t="shared" ca="1" si="30"/>
        <v>74</v>
      </c>
      <c r="F894" t="s">
        <v>1768</v>
      </c>
      <c r="G894" t="s">
        <v>1780</v>
      </c>
      <c r="H894">
        <v>1</v>
      </c>
      <c r="I894">
        <v>3</v>
      </c>
      <c r="J894" t="s">
        <v>1773</v>
      </c>
      <c r="K894" s="3">
        <v>221</v>
      </c>
      <c r="L894">
        <f t="shared" si="29"/>
        <v>0</v>
      </c>
      <c r="M894" t="str">
        <f>INDEX(Sheet2!$B$2:$B$20,MATCH(Data!B894,Sheet2!$D$2:$D$20,0))</f>
        <v>Iraq</v>
      </c>
    </row>
    <row r="895" spans="1:13" x14ac:dyDescent="0.2">
      <c r="A895">
        <v>5160</v>
      </c>
      <c r="B895" t="s">
        <v>1721</v>
      </c>
      <c r="C895" t="s">
        <v>616</v>
      </c>
      <c r="D895" s="2">
        <v>20249</v>
      </c>
      <c r="E895" s="5">
        <f t="shared" ca="1" si="30"/>
        <v>65</v>
      </c>
      <c r="F895" t="s">
        <v>1767</v>
      </c>
      <c r="G895" t="s">
        <v>1769</v>
      </c>
      <c r="H895">
        <v>4</v>
      </c>
      <c r="I895">
        <v>3</v>
      </c>
      <c r="J895" t="s">
        <v>1774</v>
      </c>
      <c r="K895" s="3">
        <v>0</v>
      </c>
      <c r="L895">
        <f t="shared" si="29"/>
        <v>2</v>
      </c>
      <c r="M895" t="str">
        <f>INDEX(Sheet2!$B$2:$B$20,MATCH(Data!B895,Sheet2!$D$2:$D$20,0))</f>
        <v>Libya</v>
      </c>
    </row>
    <row r="896" spans="1:13" x14ac:dyDescent="0.2">
      <c r="A896">
        <v>6159</v>
      </c>
      <c r="B896" t="s">
        <v>1724</v>
      </c>
      <c r="C896" t="s">
        <v>196</v>
      </c>
      <c r="D896" s="2">
        <v>22308</v>
      </c>
      <c r="E896" s="5">
        <f t="shared" ca="1" si="30"/>
        <v>59</v>
      </c>
      <c r="F896" t="s">
        <v>1767</v>
      </c>
      <c r="G896" t="s">
        <v>1778</v>
      </c>
      <c r="H896">
        <v>7</v>
      </c>
      <c r="I896">
        <v>1</v>
      </c>
      <c r="J896" t="s">
        <v>1771</v>
      </c>
      <c r="K896" s="3">
        <v>0</v>
      </c>
      <c r="L896">
        <f t="shared" si="29"/>
        <v>2</v>
      </c>
      <c r="M896" t="str">
        <f>INDEX(Sheet2!$B$2:$B$20,MATCH(Data!B896,Sheet2!$D$2:$D$20,0))</f>
        <v>Libya</v>
      </c>
    </row>
    <row r="897" spans="1:13" x14ac:dyDescent="0.2">
      <c r="A897">
        <v>5754</v>
      </c>
      <c r="B897" t="s">
        <v>1722</v>
      </c>
      <c r="C897" t="s">
        <v>1673</v>
      </c>
      <c r="D897" s="2">
        <v>18390</v>
      </c>
      <c r="E897" s="5">
        <f t="shared" ca="1" si="30"/>
        <v>70</v>
      </c>
      <c r="F897" t="s">
        <v>1767</v>
      </c>
      <c r="G897" t="s">
        <v>1769</v>
      </c>
      <c r="H897">
        <v>3</v>
      </c>
      <c r="I897">
        <v>1</v>
      </c>
      <c r="J897" t="s">
        <v>1771</v>
      </c>
      <c r="K897" s="3">
        <v>162</v>
      </c>
      <c r="L897">
        <f t="shared" si="29"/>
        <v>0</v>
      </c>
      <c r="M897" t="str">
        <f>INDEX(Sheet2!$B$2:$B$20,MATCH(Data!B897,Sheet2!$D$2:$D$20,0))</f>
        <v>Syria</v>
      </c>
    </row>
    <row r="898" spans="1:13" x14ac:dyDescent="0.2">
      <c r="A898">
        <v>5708</v>
      </c>
      <c r="B898" t="s">
        <v>1724</v>
      </c>
      <c r="C898" t="s">
        <v>1116</v>
      </c>
      <c r="D898" s="2">
        <v>27978</v>
      </c>
      <c r="E898" s="5">
        <f t="shared" ca="1" si="30"/>
        <v>44</v>
      </c>
      <c r="F898" t="s">
        <v>1767</v>
      </c>
      <c r="G898" t="s">
        <v>1769</v>
      </c>
      <c r="H898">
        <v>3</v>
      </c>
      <c r="I898">
        <v>1</v>
      </c>
      <c r="J898" t="s">
        <v>1773</v>
      </c>
      <c r="K898" s="3">
        <v>0</v>
      </c>
      <c r="L898">
        <f t="shared" si="29"/>
        <v>2</v>
      </c>
      <c r="M898" t="str">
        <f>INDEX(Sheet2!$B$2:$B$20,MATCH(Data!B898,Sheet2!$D$2:$D$20,0))</f>
        <v>Libya</v>
      </c>
    </row>
    <row r="899" spans="1:13" x14ac:dyDescent="0.2">
      <c r="A899">
        <v>5910</v>
      </c>
      <c r="B899" t="s">
        <v>1716</v>
      </c>
      <c r="C899" t="s">
        <v>923</v>
      </c>
      <c r="D899" s="2">
        <v>19600</v>
      </c>
      <c r="E899" s="5">
        <f t="shared" ca="1" si="30"/>
        <v>67</v>
      </c>
      <c r="F899" t="s">
        <v>1767</v>
      </c>
      <c r="G899" t="s">
        <v>1770</v>
      </c>
      <c r="H899">
        <v>6</v>
      </c>
      <c r="I899">
        <v>2</v>
      </c>
      <c r="J899" t="s">
        <v>1773</v>
      </c>
      <c r="K899" s="3">
        <v>0</v>
      </c>
      <c r="L899">
        <f t="shared" si="29"/>
        <v>2</v>
      </c>
      <c r="M899" t="str">
        <f>INDEX(Sheet2!$B$2:$B$20,MATCH(Data!B899,Sheet2!$D$2:$D$20,0))</f>
        <v>Syria</v>
      </c>
    </row>
    <row r="900" spans="1:13" x14ac:dyDescent="0.2">
      <c r="A900">
        <v>5091</v>
      </c>
      <c r="B900" t="s">
        <v>1722</v>
      </c>
      <c r="C900" t="s">
        <v>1191</v>
      </c>
      <c r="D900" s="2">
        <v>24692</v>
      </c>
      <c r="E900" s="5">
        <f t="shared" ca="1" si="30"/>
        <v>53</v>
      </c>
      <c r="F900" t="s">
        <v>1767</v>
      </c>
      <c r="G900" t="s">
        <v>1780</v>
      </c>
      <c r="H900">
        <v>6</v>
      </c>
      <c r="I900">
        <v>3</v>
      </c>
      <c r="J900" t="s">
        <v>1773</v>
      </c>
      <c r="K900" s="3">
        <v>62</v>
      </c>
      <c r="L900">
        <f t="shared" si="29"/>
        <v>0</v>
      </c>
      <c r="M900" t="str">
        <f>INDEX(Sheet2!$B$2:$B$20,MATCH(Data!B900,Sheet2!$D$2:$D$20,0))</f>
        <v>Syria</v>
      </c>
    </row>
    <row r="901" spans="1:13" x14ac:dyDescent="0.2">
      <c r="A901">
        <v>5290</v>
      </c>
      <c r="B901" t="s">
        <v>1716</v>
      </c>
      <c r="C901" t="s">
        <v>607</v>
      </c>
      <c r="D901" s="2">
        <v>17995</v>
      </c>
      <c r="E901" s="5">
        <f t="shared" ca="1" si="30"/>
        <v>71</v>
      </c>
      <c r="F901" t="s">
        <v>1767</v>
      </c>
      <c r="G901" t="s">
        <v>1769</v>
      </c>
      <c r="H901">
        <v>6</v>
      </c>
      <c r="I901">
        <v>4</v>
      </c>
      <c r="J901" t="s">
        <v>1773</v>
      </c>
      <c r="K901" s="3">
        <v>0</v>
      </c>
      <c r="L901">
        <f t="shared" si="29"/>
        <v>2</v>
      </c>
      <c r="M901" t="str">
        <f>INDEX(Sheet2!$B$2:$B$20,MATCH(Data!B901,Sheet2!$D$2:$D$20,0))</f>
        <v>Syria</v>
      </c>
    </row>
    <row r="902" spans="1:13" x14ac:dyDescent="0.2">
      <c r="A902">
        <v>5389</v>
      </c>
      <c r="B902" t="s">
        <v>1725</v>
      </c>
      <c r="C902" t="s">
        <v>246</v>
      </c>
      <c r="D902" s="2">
        <v>18764</v>
      </c>
      <c r="E902" s="5">
        <f t="shared" ca="1" si="30"/>
        <v>69</v>
      </c>
      <c r="F902" t="s">
        <v>1767</v>
      </c>
      <c r="G902" t="s">
        <v>1780</v>
      </c>
      <c r="H902">
        <v>5</v>
      </c>
      <c r="I902">
        <v>2</v>
      </c>
      <c r="J902" t="s">
        <v>1773</v>
      </c>
      <c r="K902" s="3">
        <v>0</v>
      </c>
      <c r="L902">
        <f t="shared" si="29"/>
        <v>2</v>
      </c>
      <c r="M902" t="str">
        <f>INDEX(Sheet2!$B$2:$B$20,MATCH(Data!B902,Sheet2!$D$2:$D$20,0))</f>
        <v>Yemen</v>
      </c>
    </row>
    <row r="903" spans="1:13" x14ac:dyDescent="0.2">
      <c r="A903">
        <v>4757</v>
      </c>
      <c r="B903" t="s">
        <v>1732</v>
      </c>
      <c r="C903" t="s">
        <v>1229</v>
      </c>
      <c r="D903" s="2">
        <v>32957</v>
      </c>
      <c r="E903" s="5">
        <f t="shared" ca="1" si="30"/>
        <v>30</v>
      </c>
      <c r="F903" t="s">
        <v>1768</v>
      </c>
      <c r="G903" t="s">
        <v>1781</v>
      </c>
      <c r="H903">
        <v>3</v>
      </c>
      <c r="I903">
        <v>1</v>
      </c>
      <c r="J903" t="s">
        <v>1771</v>
      </c>
      <c r="K903" s="3">
        <v>60</v>
      </c>
      <c r="L903">
        <f t="shared" si="29"/>
        <v>0</v>
      </c>
      <c r="M903" t="str">
        <f>INDEX(Sheet2!$B$2:$B$20,MATCH(Data!B903,Sheet2!$D$2:$D$20,0))</f>
        <v>Yemen</v>
      </c>
    </row>
    <row r="904" spans="1:13" x14ac:dyDescent="0.2">
      <c r="A904">
        <v>5398</v>
      </c>
      <c r="B904" t="s">
        <v>1713</v>
      </c>
      <c r="C904" t="s">
        <v>188</v>
      </c>
      <c r="D904" s="2">
        <v>15609</v>
      </c>
      <c r="E904" s="5">
        <f t="shared" ca="1" si="30"/>
        <v>78</v>
      </c>
      <c r="F904" t="s">
        <v>1768</v>
      </c>
      <c r="G904" t="s">
        <v>1779</v>
      </c>
      <c r="H904">
        <v>2</v>
      </c>
      <c r="I904">
        <v>8</v>
      </c>
      <c r="J904" t="s">
        <v>1773</v>
      </c>
      <c r="K904" s="3">
        <v>0</v>
      </c>
      <c r="L904">
        <f t="shared" si="29"/>
        <v>4</v>
      </c>
      <c r="M904" t="str">
        <f>INDEX(Sheet2!$B$2:$B$20,MATCH(Data!B904,Sheet2!$D$2:$D$20,0))</f>
        <v>Iraq</v>
      </c>
    </row>
    <row r="905" spans="1:13" x14ac:dyDescent="0.2">
      <c r="A905">
        <v>5156</v>
      </c>
      <c r="B905" t="s">
        <v>1731</v>
      </c>
      <c r="C905" t="s">
        <v>552</v>
      </c>
      <c r="D905" s="2">
        <v>29979</v>
      </c>
      <c r="E905" s="5">
        <f t="shared" ca="1" si="30"/>
        <v>38</v>
      </c>
      <c r="F905" t="s">
        <v>1767</v>
      </c>
      <c r="G905" t="s">
        <v>1769</v>
      </c>
      <c r="H905">
        <v>2</v>
      </c>
      <c r="I905">
        <v>4</v>
      </c>
      <c r="J905" t="s">
        <v>1772</v>
      </c>
      <c r="K905" s="3">
        <v>102</v>
      </c>
      <c r="L905">
        <f t="shared" si="29"/>
        <v>0</v>
      </c>
      <c r="M905" t="str">
        <f>INDEX(Sheet2!$B$2:$B$20,MATCH(Data!B905,Sheet2!$D$2:$D$20,0))</f>
        <v>Syria</v>
      </c>
    </row>
    <row r="906" spans="1:13" x14ac:dyDescent="0.2">
      <c r="A906">
        <v>5441</v>
      </c>
      <c r="B906" t="s">
        <v>1727</v>
      </c>
      <c r="C906" t="s">
        <v>890</v>
      </c>
      <c r="D906" s="2">
        <v>24660</v>
      </c>
      <c r="E906" s="5">
        <f t="shared" ca="1" si="30"/>
        <v>53</v>
      </c>
      <c r="F906" t="s">
        <v>1767</v>
      </c>
      <c r="G906" t="s">
        <v>1769</v>
      </c>
      <c r="H906">
        <v>6</v>
      </c>
      <c r="I906">
        <v>1</v>
      </c>
      <c r="J906" t="s">
        <v>1774</v>
      </c>
      <c r="K906" s="3">
        <v>0</v>
      </c>
      <c r="L906">
        <f t="shared" si="29"/>
        <v>2</v>
      </c>
      <c r="M906" t="str">
        <f>INDEX(Sheet2!$B$2:$B$20,MATCH(Data!B906,Sheet2!$D$2:$D$20,0))</f>
        <v>Libya</v>
      </c>
    </row>
    <row r="907" spans="1:13" x14ac:dyDescent="0.2">
      <c r="A907">
        <v>5706</v>
      </c>
      <c r="B907" t="s">
        <v>1726</v>
      </c>
      <c r="C907" t="s">
        <v>1110</v>
      </c>
      <c r="D907" s="2">
        <v>32279</v>
      </c>
      <c r="E907" s="5">
        <f t="shared" ca="1" si="30"/>
        <v>32</v>
      </c>
      <c r="F907" t="s">
        <v>1767</v>
      </c>
      <c r="G907" t="s">
        <v>1769</v>
      </c>
      <c r="H907">
        <v>4</v>
      </c>
      <c r="I907">
        <v>1</v>
      </c>
      <c r="J907" t="s">
        <v>1771</v>
      </c>
      <c r="K907" s="3">
        <v>0</v>
      </c>
      <c r="L907">
        <f t="shared" si="29"/>
        <v>2</v>
      </c>
      <c r="M907" t="str">
        <f>INDEX(Sheet2!$B$2:$B$20,MATCH(Data!B907,Sheet2!$D$2:$D$20,0))</f>
        <v>Libya</v>
      </c>
    </row>
    <row r="908" spans="1:13" x14ac:dyDescent="0.2">
      <c r="A908">
        <v>5490</v>
      </c>
      <c r="B908" t="s">
        <v>1722</v>
      </c>
      <c r="C908" t="s">
        <v>1526</v>
      </c>
      <c r="D908" s="2">
        <v>34084</v>
      </c>
      <c r="E908" s="5">
        <f t="shared" ca="1" si="30"/>
        <v>27</v>
      </c>
      <c r="F908" t="s">
        <v>1767</v>
      </c>
      <c r="G908" t="s">
        <v>1778</v>
      </c>
      <c r="H908">
        <v>2</v>
      </c>
      <c r="I908">
        <v>8</v>
      </c>
      <c r="J908" t="s">
        <v>1771</v>
      </c>
      <c r="K908" s="3">
        <v>0</v>
      </c>
      <c r="L908">
        <f t="shared" si="29"/>
        <v>2</v>
      </c>
      <c r="M908" t="str">
        <f>INDEX(Sheet2!$B$2:$B$20,MATCH(Data!B908,Sheet2!$D$2:$D$20,0))</f>
        <v>Syria</v>
      </c>
    </row>
    <row r="909" spans="1:13" x14ac:dyDescent="0.2">
      <c r="A909">
        <v>4846</v>
      </c>
      <c r="B909" t="s">
        <v>1716</v>
      </c>
      <c r="C909" t="s">
        <v>403</v>
      </c>
      <c r="D909" s="2">
        <v>16529</v>
      </c>
      <c r="E909" s="5">
        <f t="shared" ca="1" si="30"/>
        <v>75</v>
      </c>
      <c r="F909" t="s">
        <v>1768</v>
      </c>
      <c r="G909" t="s">
        <v>1769</v>
      </c>
      <c r="H909">
        <v>3</v>
      </c>
      <c r="I909">
        <v>6</v>
      </c>
      <c r="J909" t="s">
        <v>1773</v>
      </c>
      <c r="K909" s="3">
        <v>112</v>
      </c>
      <c r="L909">
        <f t="shared" si="29"/>
        <v>0</v>
      </c>
      <c r="M909" t="str">
        <f>INDEX(Sheet2!$B$2:$B$20,MATCH(Data!B909,Sheet2!$D$2:$D$20,0))</f>
        <v>Syria</v>
      </c>
    </row>
    <row r="910" spans="1:13" x14ac:dyDescent="0.2">
      <c r="A910">
        <v>5175</v>
      </c>
      <c r="B910" t="s">
        <v>1713</v>
      </c>
      <c r="C910" t="s">
        <v>895</v>
      </c>
      <c r="D910" s="2">
        <v>17948</v>
      </c>
      <c r="E910" s="5">
        <f t="shared" ca="1" si="30"/>
        <v>71</v>
      </c>
      <c r="F910" t="s">
        <v>1768</v>
      </c>
      <c r="G910" t="s">
        <v>1769</v>
      </c>
      <c r="H910">
        <v>6</v>
      </c>
      <c r="I910">
        <v>1</v>
      </c>
      <c r="J910" t="s">
        <v>1773</v>
      </c>
      <c r="K910" s="3">
        <v>0</v>
      </c>
      <c r="L910">
        <f t="shared" ref="L910:L973" si="31">IF(AND(J910="خيمة",K910=0,F910="الأم"),5,IF(AND(F910="الأم",K910=0),4,IF(AND(F910="الأم",J910="خيمة"),3,IF(K910=0,2,0))))</f>
        <v>4</v>
      </c>
      <c r="M910" t="str">
        <f>INDEX(Sheet2!$B$2:$B$20,MATCH(Data!B910,Sheet2!$D$2:$D$20,0))</f>
        <v>Iraq</v>
      </c>
    </row>
    <row r="911" spans="1:13" x14ac:dyDescent="0.2">
      <c r="A911">
        <v>5623</v>
      </c>
      <c r="B911" t="s">
        <v>1718</v>
      </c>
      <c r="C911" t="s">
        <v>1609</v>
      </c>
      <c r="D911" s="2">
        <v>29807</v>
      </c>
      <c r="E911" s="5">
        <f t="shared" ca="1" si="30"/>
        <v>39</v>
      </c>
      <c r="F911" t="s">
        <v>1768</v>
      </c>
      <c r="G911" t="s">
        <v>1769</v>
      </c>
      <c r="H911">
        <v>8</v>
      </c>
      <c r="I911">
        <v>2</v>
      </c>
      <c r="J911" t="s">
        <v>1773</v>
      </c>
      <c r="K911" s="3">
        <v>118</v>
      </c>
      <c r="L911">
        <f t="shared" si="31"/>
        <v>0</v>
      </c>
      <c r="M911" t="str">
        <f>INDEX(Sheet2!$B$2:$B$20,MATCH(Data!B911,Sheet2!$D$2:$D$20,0))</f>
        <v>Yemen</v>
      </c>
    </row>
    <row r="912" spans="1:13" x14ac:dyDescent="0.2">
      <c r="A912">
        <v>5963</v>
      </c>
      <c r="B912" t="s">
        <v>1733</v>
      </c>
      <c r="C912" t="s">
        <v>215</v>
      </c>
      <c r="D912" s="2">
        <v>17152</v>
      </c>
      <c r="E912" s="5">
        <f t="shared" ca="1" si="30"/>
        <v>74</v>
      </c>
      <c r="F912" t="s">
        <v>1767</v>
      </c>
      <c r="G912" t="s">
        <v>1780</v>
      </c>
      <c r="H912">
        <v>4</v>
      </c>
      <c r="I912">
        <v>1</v>
      </c>
      <c r="J912" t="s">
        <v>1773</v>
      </c>
      <c r="K912" s="3">
        <v>0</v>
      </c>
      <c r="L912">
        <f t="shared" si="31"/>
        <v>2</v>
      </c>
      <c r="M912" t="str">
        <f>INDEX(Sheet2!$B$2:$B$20,MATCH(Data!B912,Sheet2!$D$2:$D$20,0))</f>
        <v>Syria</v>
      </c>
    </row>
    <row r="913" spans="1:13" x14ac:dyDescent="0.2">
      <c r="A913">
        <v>5333</v>
      </c>
      <c r="B913" t="s">
        <v>1729</v>
      </c>
      <c r="C913" t="s">
        <v>1055</v>
      </c>
      <c r="D913" s="2">
        <v>34193</v>
      </c>
      <c r="E913" s="5">
        <f t="shared" ca="1" si="30"/>
        <v>27</v>
      </c>
      <c r="F913" t="s">
        <v>1768</v>
      </c>
      <c r="G913" t="s">
        <v>1778</v>
      </c>
      <c r="H913">
        <v>4</v>
      </c>
      <c r="I913">
        <v>2</v>
      </c>
      <c r="J913" t="s">
        <v>1772</v>
      </c>
      <c r="K913" s="3">
        <v>0</v>
      </c>
      <c r="L913">
        <f t="shared" si="31"/>
        <v>4</v>
      </c>
      <c r="M913" t="str">
        <f>INDEX(Sheet2!$B$2:$B$20,MATCH(Data!B913,Sheet2!$D$2:$D$20,0))</f>
        <v>Syria</v>
      </c>
    </row>
    <row r="914" spans="1:13" x14ac:dyDescent="0.2">
      <c r="A914">
        <v>4747</v>
      </c>
      <c r="B914" t="s">
        <v>1726</v>
      </c>
      <c r="C914" t="s">
        <v>961</v>
      </c>
      <c r="D914" s="2">
        <v>17269</v>
      </c>
      <c r="E914" s="5">
        <f t="shared" ref="E914:E977" ca="1" si="32">(YEAR(NOW())-YEAR(D914))</f>
        <v>73</v>
      </c>
      <c r="F914" t="s">
        <v>1768</v>
      </c>
      <c r="G914" t="s">
        <v>1769</v>
      </c>
      <c r="H914">
        <v>3</v>
      </c>
      <c r="I914">
        <v>3</v>
      </c>
      <c r="J914" t="s">
        <v>1773</v>
      </c>
      <c r="K914" s="3">
        <v>0</v>
      </c>
      <c r="L914">
        <f t="shared" si="31"/>
        <v>4</v>
      </c>
      <c r="M914" t="str">
        <f>INDEX(Sheet2!$B$2:$B$20,MATCH(Data!B914,Sheet2!$D$2:$D$20,0))</f>
        <v>Libya</v>
      </c>
    </row>
    <row r="915" spans="1:13" x14ac:dyDescent="0.2">
      <c r="A915">
        <v>5495</v>
      </c>
      <c r="B915" t="s">
        <v>1718</v>
      </c>
      <c r="C915" t="s">
        <v>1572</v>
      </c>
      <c r="D915" s="2">
        <v>26529</v>
      </c>
      <c r="E915" s="5">
        <f t="shared" ca="1" si="32"/>
        <v>48</v>
      </c>
      <c r="F915" t="s">
        <v>1768</v>
      </c>
      <c r="G915" t="s">
        <v>1769</v>
      </c>
      <c r="H915">
        <v>8</v>
      </c>
      <c r="I915">
        <v>1</v>
      </c>
      <c r="J915" t="s">
        <v>1773</v>
      </c>
      <c r="K915" s="3">
        <v>0</v>
      </c>
      <c r="L915">
        <f t="shared" si="31"/>
        <v>4</v>
      </c>
      <c r="M915" t="str">
        <f>INDEX(Sheet2!$B$2:$B$20,MATCH(Data!B915,Sheet2!$D$2:$D$20,0))</f>
        <v>Yemen</v>
      </c>
    </row>
    <row r="916" spans="1:13" x14ac:dyDescent="0.2">
      <c r="A916">
        <v>5842</v>
      </c>
      <c r="B916" t="s">
        <v>1719</v>
      </c>
      <c r="C916" t="s">
        <v>1445</v>
      </c>
      <c r="D916" s="2">
        <v>29269</v>
      </c>
      <c r="E916" s="5">
        <f t="shared" ca="1" si="32"/>
        <v>40</v>
      </c>
      <c r="F916" t="s">
        <v>1767</v>
      </c>
      <c r="G916" t="s">
        <v>1769</v>
      </c>
      <c r="H916">
        <v>6</v>
      </c>
      <c r="I916">
        <v>1</v>
      </c>
      <c r="J916" t="s">
        <v>1773</v>
      </c>
      <c r="K916" s="3">
        <v>0</v>
      </c>
      <c r="L916">
        <f t="shared" si="31"/>
        <v>2</v>
      </c>
      <c r="M916" t="str">
        <f>INDEX(Sheet2!$B$2:$B$20,MATCH(Data!B916,Sheet2!$D$2:$D$20,0))</f>
        <v>Iraq</v>
      </c>
    </row>
    <row r="917" spans="1:13" x14ac:dyDescent="0.2">
      <c r="A917">
        <v>4785</v>
      </c>
      <c r="B917" t="s">
        <v>1721</v>
      </c>
      <c r="C917" t="s">
        <v>382</v>
      </c>
      <c r="D917" s="2">
        <v>15139</v>
      </c>
      <c r="E917" s="5">
        <f t="shared" ca="1" si="32"/>
        <v>79</v>
      </c>
      <c r="F917" t="s">
        <v>1767</v>
      </c>
      <c r="G917" t="s">
        <v>1780</v>
      </c>
      <c r="H917">
        <v>4</v>
      </c>
      <c r="I917">
        <v>1</v>
      </c>
      <c r="J917" t="s">
        <v>1772</v>
      </c>
      <c r="K917" s="3">
        <v>82</v>
      </c>
      <c r="L917">
        <f t="shared" si="31"/>
        <v>0</v>
      </c>
      <c r="M917" t="str">
        <f>INDEX(Sheet2!$B$2:$B$20,MATCH(Data!B917,Sheet2!$D$2:$D$20,0))</f>
        <v>Libya</v>
      </c>
    </row>
    <row r="918" spans="1:13" x14ac:dyDescent="0.2">
      <c r="A918">
        <v>4928</v>
      </c>
      <c r="B918" t="s">
        <v>1729</v>
      </c>
      <c r="C918" t="s">
        <v>1132</v>
      </c>
      <c r="D918" s="2">
        <v>18745</v>
      </c>
      <c r="E918" s="5">
        <f t="shared" ca="1" si="32"/>
        <v>69</v>
      </c>
      <c r="F918" t="s">
        <v>1767</v>
      </c>
      <c r="G918" t="s">
        <v>1769</v>
      </c>
      <c r="H918">
        <v>2</v>
      </c>
      <c r="I918">
        <v>4</v>
      </c>
      <c r="J918" t="s">
        <v>1773</v>
      </c>
      <c r="K918" s="3">
        <v>176</v>
      </c>
      <c r="L918">
        <f t="shared" si="31"/>
        <v>0</v>
      </c>
      <c r="M918" t="str">
        <f>INDEX(Sheet2!$B$2:$B$20,MATCH(Data!B918,Sheet2!$D$2:$D$20,0))</f>
        <v>Syria</v>
      </c>
    </row>
    <row r="919" spans="1:13" x14ac:dyDescent="0.2">
      <c r="A919">
        <v>4673</v>
      </c>
      <c r="B919" t="s">
        <v>1728</v>
      </c>
      <c r="C919" t="s">
        <v>496</v>
      </c>
      <c r="D919" s="2">
        <v>21961</v>
      </c>
      <c r="E919" s="5">
        <f t="shared" ca="1" si="32"/>
        <v>60</v>
      </c>
      <c r="F919" t="s">
        <v>1767</v>
      </c>
      <c r="G919" t="s">
        <v>1769</v>
      </c>
      <c r="H919">
        <v>7</v>
      </c>
      <c r="I919">
        <v>1</v>
      </c>
      <c r="J919" t="s">
        <v>1771</v>
      </c>
      <c r="K919" s="3">
        <v>107</v>
      </c>
      <c r="L919">
        <f t="shared" si="31"/>
        <v>0</v>
      </c>
      <c r="M919" t="str">
        <f>INDEX(Sheet2!$B$2:$B$20,MATCH(Data!B919,Sheet2!$D$2:$D$20,0))</f>
        <v>Yemen</v>
      </c>
    </row>
    <row r="920" spans="1:13" x14ac:dyDescent="0.2">
      <c r="A920">
        <v>5953</v>
      </c>
      <c r="B920" t="s">
        <v>1726</v>
      </c>
      <c r="C920" t="s">
        <v>1705</v>
      </c>
      <c r="D920" s="2">
        <v>30817</v>
      </c>
      <c r="E920" s="5">
        <f t="shared" ca="1" si="32"/>
        <v>36</v>
      </c>
      <c r="F920" t="s">
        <v>1767</v>
      </c>
      <c r="G920" t="s">
        <v>1769</v>
      </c>
      <c r="H920">
        <v>7</v>
      </c>
      <c r="I920">
        <v>2</v>
      </c>
      <c r="J920" t="s">
        <v>1773</v>
      </c>
      <c r="K920" s="3">
        <v>55</v>
      </c>
      <c r="L920">
        <f t="shared" si="31"/>
        <v>0</v>
      </c>
      <c r="M920" t="str">
        <f>INDEX(Sheet2!$B$2:$B$20,MATCH(Data!B920,Sheet2!$D$2:$D$20,0))</f>
        <v>Libya</v>
      </c>
    </row>
    <row r="921" spans="1:13" x14ac:dyDescent="0.2">
      <c r="A921">
        <v>5056</v>
      </c>
      <c r="B921" t="s">
        <v>1713</v>
      </c>
      <c r="C921" t="s">
        <v>126</v>
      </c>
      <c r="D921" s="2">
        <v>33801</v>
      </c>
      <c r="E921" s="5">
        <f t="shared" ca="1" si="32"/>
        <v>28</v>
      </c>
      <c r="F921" t="s">
        <v>1768</v>
      </c>
      <c r="G921" t="s">
        <v>1769</v>
      </c>
      <c r="H921">
        <v>3</v>
      </c>
      <c r="I921">
        <v>2</v>
      </c>
      <c r="J921" t="s">
        <v>1773</v>
      </c>
      <c r="K921" s="3">
        <v>0</v>
      </c>
      <c r="L921">
        <f t="shared" si="31"/>
        <v>4</v>
      </c>
      <c r="M921" t="str">
        <f>INDEX(Sheet2!$B$2:$B$20,MATCH(Data!B921,Sheet2!$D$2:$D$20,0))</f>
        <v>Iraq</v>
      </c>
    </row>
    <row r="922" spans="1:13" x14ac:dyDescent="0.2">
      <c r="A922">
        <v>4765</v>
      </c>
      <c r="B922" t="s">
        <v>1713</v>
      </c>
      <c r="C922" t="s">
        <v>1416</v>
      </c>
      <c r="D922" s="2">
        <v>20878</v>
      </c>
      <c r="E922" s="5">
        <f t="shared" ca="1" si="32"/>
        <v>63</v>
      </c>
      <c r="F922" t="s">
        <v>1767</v>
      </c>
      <c r="G922" t="s">
        <v>1780</v>
      </c>
      <c r="H922">
        <v>2</v>
      </c>
      <c r="I922">
        <v>5</v>
      </c>
      <c r="J922" t="s">
        <v>1771</v>
      </c>
      <c r="K922" s="3">
        <v>76</v>
      </c>
      <c r="L922">
        <f t="shared" si="31"/>
        <v>0</v>
      </c>
      <c r="M922" t="str">
        <f>INDEX(Sheet2!$B$2:$B$20,MATCH(Data!B922,Sheet2!$D$2:$D$20,0))</f>
        <v>Iraq</v>
      </c>
    </row>
    <row r="923" spans="1:13" x14ac:dyDescent="0.2">
      <c r="A923">
        <v>6337</v>
      </c>
      <c r="B923" t="s">
        <v>1731</v>
      </c>
      <c r="C923" t="s">
        <v>1243</v>
      </c>
      <c r="D923" s="2">
        <v>23978</v>
      </c>
      <c r="E923" s="5">
        <f t="shared" ca="1" si="32"/>
        <v>55</v>
      </c>
      <c r="F923" t="s">
        <v>1767</v>
      </c>
      <c r="G923" t="s">
        <v>1778</v>
      </c>
      <c r="H923">
        <v>4</v>
      </c>
      <c r="I923">
        <v>6</v>
      </c>
      <c r="J923" t="s">
        <v>1774</v>
      </c>
      <c r="K923" s="3">
        <v>129</v>
      </c>
      <c r="L923">
        <f t="shared" si="31"/>
        <v>0</v>
      </c>
      <c r="M923" t="str">
        <f>INDEX(Sheet2!$B$2:$B$20,MATCH(Data!B923,Sheet2!$D$2:$D$20,0))</f>
        <v>Syria</v>
      </c>
    </row>
    <row r="924" spans="1:13" x14ac:dyDescent="0.2">
      <c r="A924">
        <v>4701</v>
      </c>
      <c r="B924" t="s">
        <v>1728</v>
      </c>
      <c r="C924" t="s">
        <v>1261</v>
      </c>
      <c r="D924" s="2">
        <v>31851</v>
      </c>
      <c r="E924" s="5">
        <f t="shared" ca="1" si="32"/>
        <v>33</v>
      </c>
      <c r="F924" t="s">
        <v>1768</v>
      </c>
      <c r="G924" t="s">
        <v>1778</v>
      </c>
      <c r="H924">
        <v>6</v>
      </c>
      <c r="I924">
        <v>4</v>
      </c>
      <c r="J924" t="s">
        <v>1774</v>
      </c>
      <c r="K924" s="3">
        <v>0</v>
      </c>
      <c r="L924">
        <f t="shared" si="31"/>
        <v>5</v>
      </c>
      <c r="M924" t="str">
        <f>INDEX(Sheet2!$B$2:$B$20,MATCH(Data!B924,Sheet2!$D$2:$D$20,0))</f>
        <v>Yemen</v>
      </c>
    </row>
    <row r="925" spans="1:13" x14ac:dyDescent="0.2">
      <c r="A925">
        <v>5442</v>
      </c>
      <c r="B925" t="s">
        <v>1726</v>
      </c>
      <c r="C925" t="s">
        <v>918</v>
      </c>
      <c r="D925" s="2">
        <v>34027</v>
      </c>
      <c r="E925" s="5">
        <f t="shared" ca="1" si="32"/>
        <v>27</v>
      </c>
      <c r="F925" t="s">
        <v>1768</v>
      </c>
      <c r="G925" t="s">
        <v>1778</v>
      </c>
      <c r="H925">
        <v>7</v>
      </c>
      <c r="I925">
        <v>2</v>
      </c>
      <c r="J925" t="s">
        <v>1771</v>
      </c>
      <c r="K925" s="3">
        <v>0</v>
      </c>
      <c r="L925">
        <f t="shared" si="31"/>
        <v>4</v>
      </c>
      <c r="M925" t="str">
        <f>INDEX(Sheet2!$B$2:$B$20,MATCH(Data!B925,Sheet2!$D$2:$D$20,0))</f>
        <v>Libya</v>
      </c>
    </row>
    <row r="926" spans="1:13" x14ac:dyDescent="0.2">
      <c r="A926">
        <v>6269</v>
      </c>
      <c r="B926" t="s">
        <v>1719</v>
      </c>
      <c r="C926" t="s">
        <v>82</v>
      </c>
      <c r="D926" s="2">
        <v>29898</v>
      </c>
      <c r="E926" s="5">
        <f t="shared" ca="1" si="32"/>
        <v>39</v>
      </c>
      <c r="F926" t="s">
        <v>1767</v>
      </c>
      <c r="G926" t="s">
        <v>1778</v>
      </c>
      <c r="H926">
        <v>7</v>
      </c>
      <c r="I926">
        <v>2</v>
      </c>
      <c r="J926" t="s">
        <v>1771</v>
      </c>
      <c r="K926" s="3">
        <v>188</v>
      </c>
      <c r="L926">
        <f t="shared" si="31"/>
        <v>0</v>
      </c>
      <c r="M926" t="str">
        <f>INDEX(Sheet2!$B$2:$B$20,MATCH(Data!B926,Sheet2!$D$2:$D$20,0))</f>
        <v>Iraq</v>
      </c>
    </row>
    <row r="927" spans="1:13" x14ac:dyDescent="0.2">
      <c r="A927">
        <v>6156</v>
      </c>
      <c r="B927" t="s">
        <v>1730</v>
      </c>
      <c r="C927" t="s">
        <v>836</v>
      </c>
      <c r="D927" s="2">
        <v>32695</v>
      </c>
      <c r="E927" s="5">
        <f t="shared" ca="1" si="32"/>
        <v>31</v>
      </c>
      <c r="F927" t="s">
        <v>1767</v>
      </c>
      <c r="G927" t="s">
        <v>1770</v>
      </c>
      <c r="H927">
        <v>7</v>
      </c>
      <c r="I927">
        <v>2</v>
      </c>
      <c r="J927" t="s">
        <v>1774</v>
      </c>
      <c r="K927" s="3">
        <v>0</v>
      </c>
      <c r="L927">
        <f t="shared" si="31"/>
        <v>2</v>
      </c>
      <c r="M927" t="str">
        <f>INDEX(Sheet2!$B$2:$B$20,MATCH(Data!B927,Sheet2!$D$2:$D$20,0))</f>
        <v>Yemen</v>
      </c>
    </row>
    <row r="928" spans="1:13" x14ac:dyDescent="0.2">
      <c r="A928">
        <v>5694</v>
      </c>
      <c r="B928" t="s">
        <v>1726</v>
      </c>
      <c r="C928" t="s">
        <v>868</v>
      </c>
      <c r="D928" s="2">
        <v>31211</v>
      </c>
      <c r="E928" s="5">
        <f t="shared" ca="1" si="32"/>
        <v>35</v>
      </c>
      <c r="F928" t="s">
        <v>1767</v>
      </c>
      <c r="G928" t="s">
        <v>1781</v>
      </c>
      <c r="H928">
        <v>9</v>
      </c>
      <c r="I928">
        <v>1</v>
      </c>
      <c r="J928" t="s">
        <v>1773</v>
      </c>
      <c r="K928" s="3">
        <v>107</v>
      </c>
      <c r="L928">
        <f t="shared" si="31"/>
        <v>0</v>
      </c>
      <c r="M928" t="str">
        <f>INDEX(Sheet2!$B$2:$B$20,MATCH(Data!B928,Sheet2!$D$2:$D$20,0))</f>
        <v>Libya</v>
      </c>
    </row>
    <row r="929" spans="1:13" x14ac:dyDescent="0.2">
      <c r="A929">
        <v>5624</v>
      </c>
      <c r="B929" t="s">
        <v>1727</v>
      </c>
      <c r="C929" t="s">
        <v>1611</v>
      </c>
      <c r="D929" s="2">
        <v>18145</v>
      </c>
      <c r="E929" s="5">
        <f t="shared" ca="1" si="32"/>
        <v>71</v>
      </c>
      <c r="F929" t="s">
        <v>1767</v>
      </c>
      <c r="G929" t="s">
        <v>1769</v>
      </c>
      <c r="H929">
        <v>4</v>
      </c>
      <c r="I929">
        <v>5</v>
      </c>
      <c r="J929" t="s">
        <v>1773</v>
      </c>
      <c r="K929" s="3">
        <v>0</v>
      </c>
      <c r="L929">
        <f t="shared" si="31"/>
        <v>2</v>
      </c>
      <c r="M929" t="str">
        <f>INDEX(Sheet2!$B$2:$B$20,MATCH(Data!B929,Sheet2!$D$2:$D$20,0))</f>
        <v>Libya</v>
      </c>
    </row>
    <row r="930" spans="1:13" x14ac:dyDescent="0.2">
      <c r="A930">
        <v>5595</v>
      </c>
      <c r="B930" t="s">
        <v>1727</v>
      </c>
      <c r="C930" t="s">
        <v>1245</v>
      </c>
      <c r="D930" s="2">
        <v>15138</v>
      </c>
      <c r="E930" s="5">
        <f t="shared" ca="1" si="32"/>
        <v>79</v>
      </c>
      <c r="F930" t="s">
        <v>1767</v>
      </c>
      <c r="G930" t="s">
        <v>1778</v>
      </c>
      <c r="H930">
        <v>1</v>
      </c>
      <c r="I930">
        <v>3</v>
      </c>
      <c r="J930" t="s">
        <v>1772</v>
      </c>
      <c r="K930" s="3">
        <v>0</v>
      </c>
      <c r="L930">
        <f t="shared" si="31"/>
        <v>2</v>
      </c>
      <c r="M930" t="str">
        <f>INDEX(Sheet2!$B$2:$B$20,MATCH(Data!B930,Sheet2!$D$2:$D$20,0))</f>
        <v>Libya</v>
      </c>
    </row>
    <row r="931" spans="1:13" x14ac:dyDescent="0.2">
      <c r="A931">
        <v>6246</v>
      </c>
      <c r="B931" t="s">
        <v>1719</v>
      </c>
      <c r="C931" t="s">
        <v>1301</v>
      </c>
      <c r="D931" s="2">
        <v>34102</v>
      </c>
      <c r="E931" s="5">
        <f t="shared" ca="1" si="32"/>
        <v>27</v>
      </c>
      <c r="F931" t="s">
        <v>1768</v>
      </c>
      <c r="G931" t="s">
        <v>1769</v>
      </c>
      <c r="H931">
        <v>3</v>
      </c>
      <c r="I931">
        <v>5</v>
      </c>
      <c r="J931" t="s">
        <v>1773</v>
      </c>
      <c r="K931" s="3">
        <v>85</v>
      </c>
      <c r="L931">
        <f t="shared" si="31"/>
        <v>0</v>
      </c>
      <c r="M931" t="str">
        <f>INDEX(Sheet2!$B$2:$B$20,MATCH(Data!B931,Sheet2!$D$2:$D$20,0))</f>
        <v>Iraq</v>
      </c>
    </row>
    <row r="932" spans="1:13" x14ac:dyDescent="0.2">
      <c r="A932">
        <v>6263</v>
      </c>
      <c r="B932" t="s">
        <v>1723</v>
      </c>
      <c r="C932" t="s">
        <v>1584</v>
      </c>
      <c r="D932" s="2">
        <v>30023</v>
      </c>
      <c r="E932" s="5">
        <f t="shared" ca="1" si="32"/>
        <v>38</v>
      </c>
      <c r="F932" t="s">
        <v>1767</v>
      </c>
      <c r="G932" t="s">
        <v>1769</v>
      </c>
      <c r="H932">
        <v>3</v>
      </c>
      <c r="I932">
        <v>2</v>
      </c>
      <c r="J932" t="s">
        <v>1773</v>
      </c>
      <c r="K932" s="3">
        <v>0</v>
      </c>
      <c r="L932">
        <f t="shared" si="31"/>
        <v>2</v>
      </c>
      <c r="M932" t="str">
        <f>INDEX(Sheet2!$B$2:$B$20,MATCH(Data!B932,Sheet2!$D$2:$D$20,0))</f>
        <v>Iraq</v>
      </c>
    </row>
    <row r="933" spans="1:13" x14ac:dyDescent="0.2">
      <c r="A933">
        <v>6107</v>
      </c>
      <c r="B933" t="s">
        <v>1726</v>
      </c>
      <c r="C933" t="s">
        <v>835</v>
      </c>
      <c r="D933" s="2">
        <v>15197</v>
      </c>
      <c r="E933" s="5">
        <f t="shared" ca="1" si="32"/>
        <v>79</v>
      </c>
      <c r="F933" t="s">
        <v>1767</v>
      </c>
      <c r="G933" t="s">
        <v>1769</v>
      </c>
      <c r="H933">
        <v>3</v>
      </c>
      <c r="I933">
        <v>3</v>
      </c>
      <c r="J933" t="s">
        <v>1771</v>
      </c>
      <c r="K933" s="3">
        <v>135</v>
      </c>
      <c r="L933">
        <f t="shared" si="31"/>
        <v>0</v>
      </c>
      <c r="M933" t="str">
        <f>INDEX(Sheet2!$B$2:$B$20,MATCH(Data!B933,Sheet2!$D$2:$D$20,0))</f>
        <v>Libya</v>
      </c>
    </row>
    <row r="934" spans="1:13" x14ac:dyDescent="0.2">
      <c r="A934">
        <v>5128</v>
      </c>
      <c r="B934" t="s">
        <v>1727</v>
      </c>
      <c r="C934" t="s">
        <v>132</v>
      </c>
      <c r="D934" s="2">
        <v>17106</v>
      </c>
      <c r="E934" s="5">
        <f t="shared" ca="1" si="32"/>
        <v>74</v>
      </c>
      <c r="F934" t="s">
        <v>1767</v>
      </c>
      <c r="G934" t="s">
        <v>1770</v>
      </c>
      <c r="H934">
        <v>2</v>
      </c>
      <c r="I934">
        <v>4</v>
      </c>
      <c r="J934" t="s">
        <v>1773</v>
      </c>
      <c r="K934" s="3">
        <v>135</v>
      </c>
      <c r="L934">
        <f t="shared" si="31"/>
        <v>0</v>
      </c>
      <c r="M934" t="str">
        <f>INDEX(Sheet2!$B$2:$B$20,MATCH(Data!B934,Sheet2!$D$2:$D$20,0))</f>
        <v>Libya</v>
      </c>
    </row>
    <row r="935" spans="1:13" x14ac:dyDescent="0.2">
      <c r="A935">
        <v>6185</v>
      </c>
      <c r="B935" t="s">
        <v>1719</v>
      </c>
      <c r="C935" t="s">
        <v>335</v>
      </c>
      <c r="D935" s="2">
        <v>27837</v>
      </c>
      <c r="E935" s="5">
        <f t="shared" ca="1" si="32"/>
        <v>44</v>
      </c>
      <c r="F935" t="s">
        <v>1768</v>
      </c>
      <c r="G935" t="s">
        <v>1778</v>
      </c>
      <c r="H935">
        <v>4</v>
      </c>
      <c r="I935">
        <v>5</v>
      </c>
      <c r="J935" t="s">
        <v>1773</v>
      </c>
      <c r="K935" s="3">
        <v>100</v>
      </c>
      <c r="L935">
        <f t="shared" si="31"/>
        <v>0</v>
      </c>
      <c r="M935" t="str">
        <f>INDEX(Sheet2!$B$2:$B$20,MATCH(Data!B935,Sheet2!$D$2:$D$20,0))</f>
        <v>Iraq</v>
      </c>
    </row>
    <row r="936" spans="1:13" x14ac:dyDescent="0.2">
      <c r="A936">
        <v>5807</v>
      </c>
      <c r="B936" t="s">
        <v>1733</v>
      </c>
      <c r="C936" t="s">
        <v>716</v>
      </c>
      <c r="D936" s="2">
        <v>22086</v>
      </c>
      <c r="E936" s="5">
        <f t="shared" ca="1" si="32"/>
        <v>60</v>
      </c>
      <c r="F936" t="s">
        <v>1767</v>
      </c>
      <c r="G936" t="s">
        <v>1778</v>
      </c>
      <c r="H936">
        <v>3</v>
      </c>
      <c r="I936">
        <v>1</v>
      </c>
      <c r="J936" t="s">
        <v>1773</v>
      </c>
      <c r="K936" s="3">
        <v>183</v>
      </c>
      <c r="L936">
        <f t="shared" si="31"/>
        <v>0</v>
      </c>
      <c r="M936" t="str">
        <f>INDEX(Sheet2!$B$2:$B$20,MATCH(Data!B936,Sheet2!$D$2:$D$20,0))</f>
        <v>Syria</v>
      </c>
    </row>
    <row r="937" spans="1:13" x14ac:dyDescent="0.2">
      <c r="A937">
        <v>5006</v>
      </c>
      <c r="B937" t="s">
        <v>1724</v>
      </c>
      <c r="C937" t="s">
        <v>720</v>
      </c>
      <c r="D937" s="2">
        <v>23981</v>
      </c>
      <c r="E937" s="5">
        <f t="shared" ca="1" si="32"/>
        <v>55</v>
      </c>
      <c r="F937" t="s">
        <v>1768</v>
      </c>
      <c r="G937" t="s">
        <v>1780</v>
      </c>
      <c r="H937">
        <v>3</v>
      </c>
      <c r="I937">
        <v>2</v>
      </c>
      <c r="J937" t="s">
        <v>1773</v>
      </c>
      <c r="K937" s="3">
        <v>173</v>
      </c>
      <c r="L937">
        <f t="shared" si="31"/>
        <v>0</v>
      </c>
      <c r="M937" t="str">
        <f>INDEX(Sheet2!$B$2:$B$20,MATCH(Data!B937,Sheet2!$D$2:$D$20,0))</f>
        <v>Libya</v>
      </c>
    </row>
    <row r="938" spans="1:13" x14ac:dyDescent="0.2">
      <c r="A938">
        <v>5835</v>
      </c>
      <c r="B938" t="s">
        <v>1721</v>
      </c>
      <c r="C938" t="s">
        <v>1348</v>
      </c>
      <c r="D938" s="2">
        <v>17872</v>
      </c>
      <c r="E938" s="5">
        <f t="shared" ca="1" si="32"/>
        <v>72</v>
      </c>
      <c r="F938" t="s">
        <v>1768</v>
      </c>
      <c r="G938" t="s">
        <v>1770</v>
      </c>
      <c r="H938">
        <v>6</v>
      </c>
      <c r="I938">
        <v>2</v>
      </c>
      <c r="J938" t="s">
        <v>1771</v>
      </c>
      <c r="K938" s="3">
        <v>113</v>
      </c>
      <c r="L938">
        <f t="shared" si="31"/>
        <v>0</v>
      </c>
      <c r="M938" t="str">
        <f>INDEX(Sheet2!$B$2:$B$20,MATCH(Data!B938,Sheet2!$D$2:$D$20,0))</f>
        <v>Libya</v>
      </c>
    </row>
    <row r="939" spans="1:13" x14ac:dyDescent="0.2">
      <c r="A939">
        <v>5556</v>
      </c>
      <c r="B939" t="s">
        <v>1724</v>
      </c>
      <c r="C939" t="s">
        <v>758</v>
      </c>
      <c r="D939" s="2">
        <v>21704</v>
      </c>
      <c r="E939" s="5">
        <f t="shared" ca="1" si="32"/>
        <v>61</v>
      </c>
      <c r="F939" t="s">
        <v>1768</v>
      </c>
      <c r="G939" t="s">
        <v>1770</v>
      </c>
      <c r="H939">
        <v>7</v>
      </c>
      <c r="I939">
        <v>3</v>
      </c>
      <c r="J939" t="s">
        <v>1771</v>
      </c>
      <c r="K939" s="3">
        <v>230</v>
      </c>
      <c r="L939">
        <f t="shared" si="31"/>
        <v>0</v>
      </c>
      <c r="M939" t="str">
        <f>INDEX(Sheet2!$B$2:$B$20,MATCH(Data!B939,Sheet2!$D$2:$D$20,0))</f>
        <v>Libya</v>
      </c>
    </row>
    <row r="940" spans="1:13" x14ac:dyDescent="0.2">
      <c r="A940">
        <v>5931</v>
      </c>
      <c r="B940" t="s">
        <v>1715</v>
      </c>
      <c r="C940" t="s">
        <v>1318</v>
      </c>
      <c r="D940" s="2">
        <v>26444</v>
      </c>
      <c r="E940" s="5">
        <f t="shared" ca="1" si="32"/>
        <v>48</v>
      </c>
      <c r="F940" t="s">
        <v>1767</v>
      </c>
      <c r="G940" t="s">
        <v>1770</v>
      </c>
      <c r="H940">
        <v>4</v>
      </c>
      <c r="I940">
        <v>2</v>
      </c>
      <c r="J940" t="s">
        <v>1771</v>
      </c>
      <c r="K940" s="3">
        <v>0</v>
      </c>
      <c r="L940">
        <f t="shared" si="31"/>
        <v>2</v>
      </c>
      <c r="M940" t="str">
        <f>INDEX(Sheet2!$B$2:$B$20,MATCH(Data!B940,Sheet2!$D$2:$D$20,0))</f>
        <v>Iraq</v>
      </c>
    </row>
    <row r="941" spans="1:13" x14ac:dyDescent="0.2">
      <c r="A941">
        <v>5444</v>
      </c>
      <c r="B941" t="s">
        <v>1724</v>
      </c>
      <c r="C941" t="s">
        <v>937</v>
      </c>
      <c r="D941" s="2">
        <v>30803</v>
      </c>
      <c r="E941" s="5">
        <f t="shared" ca="1" si="32"/>
        <v>36</v>
      </c>
      <c r="F941" t="s">
        <v>1767</v>
      </c>
      <c r="G941" t="s">
        <v>1778</v>
      </c>
      <c r="H941">
        <v>3</v>
      </c>
      <c r="I941">
        <v>1</v>
      </c>
      <c r="J941" t="s">
        <v>1773</v>
      </c>
      <c r="K941" s="3">
        <v>0</v>
      </c>
      <c r="L941">
        <f t="shared" si="31"/>
        <v>2</v>
      </c>
      <c r="M941" t="str">
        <f>INDEX(Sheet2!$B$2:$B$20,MATCH(Data!B941,Sheet2!$D$2:$D$20,0))</f>
        <v>Libya</v>
      </c>
    </row>
    <row r="942" spans="1:13" x14ac:dyDescent="0.2">
      <c r="A942">
        <v>6202</v>
      </c>
      <c r="B942" t="s">
        <v>1723</v>
      </c>
      <c r="C942" t="s">
        <v>611</v>
      </c>
      <c r="D942" s="2">
        <v>20101</v>
      </c>
      <c r="E942" s="5">
        <f t="shared" ca="1" si="32"/>
        <v>65</v>
      </c>
      <c r="F942" t="s">
        <v>1767</v>
      </c>
      <c r="G942" t="s">
        <v>1780</v>
      </c>
      <c r="H942">
        <v>4</v>
      </c>
      <c r="I942">
        <v>2</v>
      </c>
      <c r="J942" t="s">
        <v>1772</v>
      </c>
      <c r="K942" s="3">
        <v>52</v>
      </c>
      <c r="L942">
        <f t="shared" si="31"/>
        <v>0</v>
      </c>
      <c r="M942" t="str">
        <f>INDEX(Sheet2!$B$2:$B$20,MATCH(Data!B942,Sheet2!$D$2:$D$20,0))</f>
        <v>Iraq</v>
      </c>
    </row>
    <row r="943" spans="1:13" x14ac:dyDescent="0.2">
      <c r="A943">
        <v>5594</v>
      </c>
      <c r="B943" t="s">
        <v>1728</v>
      </c>
      <c r="C943" t="s">
        <v>1239</v>
      </c>
      <c r="D943" s="2">
        <v>15227</v>
      </c>
      <c r="E943" s="5">
        <f t="shared" ca="1" si="32"/>
        <v>79</v>
      </c>
      <c r="F943" t="s">
        <v>1767</v>
      </c>
      <c r="G943" t="s">
        <v>1769</v>
      </c>
      <c r="H943">
        <v>3</v>
      </c>
      <c r="I943">
        <v>4</v>
      </c>
      <c r="J943" t="s">
        <v>1774</v>
      </c>
      <c r="K943" s="3">
        <v>168</v>
      </c>
      <c r="L943">
        <f t="shared" si="31"/>
        <v>0</v>
      </c>
      <c r="M943" t="str">
        <f>INDEX(Sheet2!$B$2:$B$20,MATCH(Data!B943,Sheet2!$D$2:$D$20,0))</f>
        <v>Yemen</v>
      </c>
    </row>
    <row r="944" spans="1:13" x14ac:dyDescent="0.2">
      <c r="A944">
        <v>5989</v>
      </c>
      <c r="B944" t="s">
        <v>1723</v>
      </c>
      <c r="C944" t="s">
        <v>729</v>
      </c>
      <c r="D944" s="2">
        <v>31480</v>
      </c>
      <c r="E944" s="5">
        <f t="shared" ca="1" si="32"/>
        <v>34</v>
      </c>
      <c r="F944" t="s">
        <v>1767</v>
      </c>
      <c r="G944" t="s">
        <v>1769</v>
      </c>
      <c r="H944">
        <v>2</v>
      </c>
      <c r="I944">
        <v>5</v>
      </c>
      <c r="J944" t="s">
        <v>1773</v>
      </c>
      <c r="K944" s="3">
        <v>0</v>
      </c>
      <c r="L944">
        <f t="shared" si="31"/>
        <v>2</v>
      </c>
      <c r="M944" t="str">
        <f>INDEX(Sheet2!$B$2:$B$20,MATCH(Data!B944,Sheet2!$D$2:$D$20,0))</f>
        <v>Iraq</v>
      </c>
    </row>
    <row r="945" spans="1:13" x14ac:dyDescent="0.2">
      <c r="A945">
        <v>5749</v>
      </c>
      <c r="B945" t="s">
        <v>1721</v>
      </c>
      <c r="C945" t="s">
        <v>1573</v>
      </c>
      <c r="D945" s="2">
        <v>29318</v>
      </c>
      <c r="E945" s="5">
        <f t="shared" ca="1" si="32"/>
        <v>40</v>
      </c>
      <c r="F945" t="s">
        <v>1768</v>
      </c>
      <c r="G945" t="s">
        <v>1780</v>
      </c>
      <c r="H945">
        <v>7</v>
      </c>
      <c r="I945">
        <v>1</v>
      </c>
      <c r="J945" t="s">
        <v>1773</v>
      </c>
      <c r="K945" s="3">
        <v>205</v>
      </c>
      <c r="L945">
        <f t="shared" si="31"/>
        <v>0</v>
      </c>
      <c r="M945" t="str">
        <f>INDEX(Sheet2!$B$2:$B$20,MATCH(Data!B945,Sheet2!$D$2:$D$20,0))</f>
        <v>Libya</v>
      </c>
    </row>
    <row r="946" spans="1:13" x14ac:dyDescent="0.2">
      <c r="A946">
        <v>4814</v>
      </c>
      <c r="B946" t="s">
        <v>1721</v>
      </c>
      <c r="C946" t="s">
        <v>1129</v>
      </c>
      <c r="D946" s="2">
        <v>25271</v>
      </c>
      <c r="E946" s="5">
        <f t="shared" ca="1" si="32"/>
        <v>51</v>
      </c>
      <c r="F946" t="s">
        <v>1767</v>
      </c>
      <c r="G946" t="s">
        <v>1780</v>
      </c>
      <c r="H946">
        <v>3</v>
      </c>
      <c r="I946">
        <v>2</v>
      </c>
      <c r="J946" t="s">
        <v>1771</v>
      </c>
      <c r="K946" s="3">
        <v>111</v>
      </c>
      <c r="L946">
        <f t="shared" si="31"/>
        <v>0</v>
      </c>
      <c r="M946" t="str">
        <f>INDEX(Sheet2!$B$2:$B$20,MATCH(Data!B946,Sheet2!$D$2:$D$20,0))</f>
        <v>Libya</v>
      </c>
    </row>
    <row r="947" spans="1:13" x14ac:dyDescent="0.2">
      <c r="A947">
        <v>5703</v>
      </c>
      <c r="B947" t="s">
        <v>1727</v>
      </c>
      <c r="C947" t="s">
        <v>1079</v>
      </c>
      <c r="D947" s="2">
        <v>29589</v>
      </c>
      <c r="E947" s="5">
        <f t="shared" ca="1" si="32"/>
        <v>39</v>
      </c>
      <c r="F947" t="s">
        <v>1768</v>
      </c>
      <c r="G947" t="s">
        <v>1769</v>
      </c>
      <c r="H947">
        <v>2</v>
      </c>
      <c r="I947">
        <v>3</v>
      </c>
      <c r="J947" t="s">
        <v>1771</v>
      </c>
      <c r="K947" s="3">
        <v>180</v>
      </c>
      <c r="L947">
        <f t="shared" si="31"/>
        <v>0</v>
      </c>
      <c r="M947" t="str">
        <f>INDEX(Sheet2!$B$2:$B$20,MATCH(Data!B947,Sheet2!$D$2:$D$20,0))</f>
        <v>Libya</v>
      </c>
    </row>
    <row r="948" spans="1:13" x14ac:dyDescent="0.2">
      <c r="A948">
        <v>4838</v>
      </c>
      <c r="B948" t="s">
        <v>1730</v>
      </c>
      <c r="C948" t="s">
        <v>74</v>
      </c>
      <c r="D948" s="2">
        <v>19812</v>
      </c>
      <c r="E948" s="5">
        <f t="shared" ca="1" si="32"/>
        <v>66</v>
      </c>
      <c r="F948" t="s">
        <v>1767</v>
      </c>
      <c r="G948" t="s">
        <v>1769</v>
      </c>
      <c r="H948">
        <v>1</v>
      </c>
      <c r="I948">
        <v>3</v>
      </c>
      <c r="J948" t="s">
        <v>1773</v>
      </c>
      <c r="K948" s="3">
        <v>64</v>
      </c>
      <c r="L948">
        <f t="shared" si="31"/>
        <v>0</v>
      </c>
      <c r="M948" t="str">
        <f>INDEX(Sheet2!$B$2:$B$20,MATCH(Data!B948,Sheet2!$D$2:$D$20,0))</f>
        <v>Yemen</v>
      </c>
    </row>
    <row r="949" spans="1:13" x14ac:dyDescent="0.2">
      <c r="A949">
        <v>6143</v>
      </c>
      <c r="B949" t="s">
        <v>1723</v>
      </c>
      <c r="C949" t="s">
        <v>1566</v>
      </c>
      <c r="D949" s="2">
        <v>30560</v>
      </c>
      <c r="E949" s="5">
        <f t="shared" ca="1" si="32"/>
        <v>37</v>
      </c>
      <c r="F949" t="s">
        <v>1767</v>
      </c>
      <c r="G949" t="s">
        <v>1769</v>
      </c>
      <c r="H949">
        <v>4</v>
      </c>
      <c r="I949">
        <v>1</v>
      </c>
      <c r="J949" t="s">
        <v>1773</v>
      </c>
      <c r="K949" s="3">
        <v>0</v>
      </c>
      <c r="L949">
        <f t="shared" si="31"/>
        <v>2</v>
      </c>
      <c r="M949" t="str">
        <f>INDEX(Sheet2!$B$2:$B$20,MATCH(Data!B949,Sheet2!$D$2:$D$20,0))</f>
        <v>Iraq</v>
      </c>
    </row>
    <row r="950" spans="1:13" x14ac:dyDescent="0.2">
      <c r="A950">
        <v>5524</v>
      </c>
      <c r="B950" t="s">
        <v>1715</v>
      </c>
      <c r="C950" t="s">
        <v>104</v>
      </c>
      <c r="D950" s="2">
        <v>32909</v>
      </c>
      <c r="E950" s="5">
        <f t="shared" ca="1" si="32"/>
        <v>30</v>
      </c>
      <c r="F950" t="s">
        <v>1767</v>
      </c>
      <c r="G950" t="s">
        <v>1781</v>
      </c>
      <c r="H950">
        <v>9</v>
      </c>
      <c r="I950">
        <v>1</v>
      </c>
      <c r="J950" t="s">
        <v>1771</v>
      </c>
      <c r="K950" s="3">
        <v>0</v>
      </c>
      <c r="L950">
        <f t="shared" si="31"/>
        <v>2</v>
      </c>
      <c r="M950" t="str">
        <f>INDEX(Sheet2!$B$2:$B$20,MATCH(Data!B950,Sheet2!$D$2:$D$20,0))</f>
        <v>Iraq</v>
      </c>
    </row>
    <row r="951" spans="1:13" x14ac:dyDescent="0.2">
      <c r="A951">
        <v>4775</v>
      </c>
      <c r="B951" t="s">
        <v>1731</v>
      </c>
      <c r="C951" t="s">
        <v>118</v>
      </c>
      <c r="D951" s="2">
        <v>22456</v>
      </c>
      <c r="E951" s="5">
        <f t="shared" ca="1" si="32"/>
        <v>59</v>
      </c>
      <c r="F951" t="s">
        <v>1767</v>
      </c>
      <c r="G951" t="s">
        <v>1778</v>
      </c>
      <c r="H951">
        <v>2</v>
      </c>
      <c r="I951">
        <v>4</v>
      </c>
      <c r="J951" t="s">
        <v>1773</v>
      </c>
      <c r="K951" s="3">
        <v>223</v>
      </c>
      <c r="L951">
        <f t="shared" si="31"/>
        <v>0</v>
      </c>
      <c r="M951" t="str">
        <f>INDEX(Sheet2!$B$2:$B$20,MATCH(Data!B951,Sheet2!$D$2:$D$20,0))</f>
        <v>Syria</v>
      </c>
    </row>
    <row r="952" spans="1:13" x14ac:dyDescent="0.2">
      <c r="A952">
        <v>6095</v>
      </c>
      <c r="B952" t="s">
        <v>1729</v>
      </c>
      <c r="C952" t="s">
        <v>650</v>
      </c>
      <c r="D952" s="2">
        <v>27580</v>
      </c>
      <c r="E952" s="5">
        <f t="shared" ca="1" si="32"/>
        <v>45</v>
      </c>
      <c r="F952" t="s">
        <v>1767</v>
      </c>
      <c r="G952" t="s">
        <v>1769</v>
      </c>
      <c r="H952">
        <v>2</v>
      </c>
      <c r="I952">
        <v>3</v>
      </c>
      <c r="J952" t="s">
        <v>1774</v>
      </c>
      <c r="K952" s="3">
        <v>73</v>
      </c>
      <c r="L952">
        <f t="shared" si="31"/>
        <v>0</v>
      </c>
      <c r="M952" t="str">
        <f>INDEX(Sheet2!$B$2:$B$20,MATCH(Data!B952,Sheet2!$D$2:$D$20,0))</f>
        <v>Syria</v>
      </c>
    </row>
    <row r="953" spans="1:13" x14ac:dyDescent="0.2">
      <c r="A953">
        <v>5394</v>
      </c>
      <c r="B953" t="s">
        <v>1713</v>
      </c>
      <c r="C953" t="s">
        <v>231</v>
      </c>
      <c r="D953" s="2">
        <v>18184</v>
      </c>
      <c r="E953" s="5">
        <f t="shared" ca="1" si="32"/>
        <v>71</v>
      </c>
      <c r="F953" t="s">
        <v>1767</v>
      </c>
      <c r="G953" t="s">
        <v>1769</v>
      </c>
      <c r="H953">
        <v>2</v>
      </c>
      <c r="I953">
        <v>6</v>
      </c>
      <c r="J953" t="s">
        <v>1773</v>
      </c>
      <c r="K953" s="3">
        <v>0</v>
      </c>
      <c r="L953">
        <f t="shared" si="31"/>
        <v>2</v>
      </c>
      <c r="M953" t="str">
        <f>INDEX(Sheet2!$B$2:$B$20,MATCH(Data!B953,Sheet2!$D$2:$D$20,0))</f>
        <v>Iraq</v>
      </c>
    </row>
    <row r="954" spans="1:13" x14ac:dyDescent="0.2">
      <c r="A954">
        <v>5645</v>
      </c>
      <c r="B954" t="s">
        <v>1727</v>
      </c>
      <c r="C954" t="s">
        <v>181</v>
      </c>
      <c r="D954" s="2">
        <v>31371</v>
      </c>
      <c r="E954" s="5">
        <f t="shared" ca="1" si="32"/>
        <v>35</v>
      </c>
      <c r="F954" t="s">
        <v>1767</v>
      </c>
      <c r="G954" t="s">
        <v>1781</v>
      </c>
      <c r="H954">
        <v>9</v>
      </c>
      <c r="I954">
        <v>1</v>
      </c>
      <c r="J954" t="s">
        <v>1773</v>
      </c>
      <c r="K954" s="3">
        <v>93</v>
      </c>
      <c r="L954">
        <f t="shared" si="31"/>
        <v>0</v>
      </c>
      <c r="M954" t="str">
        <f>INDEX(Sheet2!$B$2:$B$20,MATCH(Data!B954,Sheet2!$D$2:$D$20,0))</f>
        <v>Libya</v>
      </c>
    </row>
    <row r="955" spans="1:13" x14ac:dyDescent="0.2">
      <c r="A955">
        <v>5178</v>
      </c>
      <c r="B955" t="s">
        <v>1728</v>
      </c>
      <c r="C955" t="s">
        <v>912</v>
      </c>
      <c r="D955" s="2">
        <v>23632</v>
      </c>
      <c r="E955" s="5">
        <f t="shared" ca="1" si="32"/>
        <v>56</v>
      </c>
      <c r="F955" t="s">
        <v>1767</v>
      </c>
      <c r="G955" t="s">
        <v>1769</v>
      </c>
      <c r="H955">
        <v>6</v>
      </c>
      <c r="I955">
        <v>4</v>
      </c>
      <c r="J955" t="s">
        <v>1771</v>
      </c>
      <c r="K955" s="3">
        <v>92</v>
      </c>
      <c r="L955">
        <f t="shared" si="31"/>
        <v>0</v>
      </c>
      <c r="M955" t="str">
        <f>INDEX(Sheet2!$B$2:$B$20,MATCH(Data!B955,Sheet2!$D$2:$D$20,0))</f>
        <v>Yemen</v>
      </c>
    </row>
    <row r="956" spans="1:13" x14ac:dyDescent="0.2">
      <c r="A956">
        <v>5810</v>
      </c>
      <c r="B956" t="s">
        <v>1728</v>
      </c>
      <c r="C956" t="s">
        <v>811</v>
      </c>
      <c r="D956" s="2">
        <v>22574</v>
      </c>
      <c r="E956" s="5">
        <f t="shared" ca="1" si="32"/>
        <v>59</v>
      </c>
      <c r="F956" t="s">
        <v>1767</v>
      </c>
      <c r="G956" t="s">
        <v>1769</v>
      </c>
      <c r="H956">
        <v>4</v>
      </c>
      <c r="I956">
        <v>3</v>
      </c>
      <c r="J956" t="s">
        <v>1772</v>
      </c>
      <c r="K956" s="3">
        <v>120</v>
      </c>
      <c r="L956">
        <f t="shared" si="31"/>
        <v>0</v>
      </c>
      <c r="M956" t="str">
        <f>INDEX(Sheet2!$B$2:$B$20,MATCH(Data!B956,Sheet2!$D$2:$D$20,0))</f>
        <v>Yemen</v>
      </c>
    </row>
    <row r="957" spans="1:13" x14ac:dyDescent="0.2">
      <c r="A957">
        <v>4714</v>
      </c>
      <c r="B957" t="s">
        <v>1722</v>
      </c>
      <c r="C957" t="s">
        <v>1624</v>
      </c>
      <c r="D957" s="2">
        <v>25834</v>
      </c>
      <c r="E957" s="5">
        <f t="shared" ca="1" si="32"/>
        <v>50</v>
      </c>
      <c r="F957" t="s">
        <v>1768</v>
      </c>
      <c r="G957" t="s">
        <v>1780</v>
      </c>
      <c r="H957">
        <v>3</v>
      </c>
      <c r="I957">
        <v>2</v>
      </c>
      <c r="J957" t="s">
        <v>1771</v>
      </c>
      <c r="K957" s="3">
        <v>147</v>
      </c>
      <c r="L957">
        <f t="shared" si="31"/>
        <v>0</v>
      </c>
      <c r="M957" t="str">
        <f>INDEX(Sheet2!$B$2:$B$20,MATCH(Data!B957,Sheet2!$D$2:$D$20,0))</f>
        <v>Syria</v>
      </c>
    </row>
    <row r="958" spans="1:13" x14ac:dyDescent="0.2">
      <c r="A958">
        <v>4749</v>
      </c>
      <c r="B958" t="s">
        <v>1725</v>
      </c>
      <c r="C958" t="s">
        <v>973</v>
      </c>
      <c r="D958" s="2">
        <v>17724</v>
      </c>
      <c r="E958" s="5">
        <f t="shared" ca="1" si="32"/>
        <v>72</v>
      </c>
      <c r="F958" t="s">
        <v>1768</v>
      </c>
      <c r="G958" t="s">
        <v>1778</v>
      </c>
      <c r="H958">
        <v>5</v>
      </c>
      <c r="I958">
        <v>4</v>
      </c>
      <c r="J958" t="s">
        <v>1771</v>
      </c>
      <c r="K958" s="3">
        <v>0</v>
      </c>
      <c r="L958">
        <f t="shared" si="31"/>
        <v>4</v>
      </c>
      <c r="M958" t="str">
        <f>INDEX(Sheet2!$B$2:$B$20,MATCH(Data!B958,Sheet2!$D$2:$D$20,0))</f>
        <v>Yemen</v>
      </c>
    </row>
    <row r="959" spans="1:13" x14ac:dyDescent="0.2">
      <c r="A959">
        <v>5785</v>
      </c>
      <c r="B959" t="s">
        <v>1724</v>
      </c>
      <c r="C959" t="s">
        <v>477</v>
      </c>
      <c r="D959" s="2">
        <v>17788</v>
      </c>
      <c r="E959" s="5">
        <f t="shared" ca="1" si="32"/>
        <v>72</v>
      </c>
      <c r="F959" t="s">
        <v>1767</v>
      </c>
      <c r="G959" t="s">
        <v>1778</v>
      </c>
      <c r="H959">
        <v>5</v>
      </c>
      <c r="I959">
        <v>4</v>
      </c>
      <c r="J959" t="s">
        <v>1774</v>
      </c>
      <c r="K959" s="3">
        <v>0</v>
      </c>
      <c r="L959">
        <f t="shared" si="31"/>
        <v>2</v>
      </c>
      <c r="M959" t="str">
        <f>INDEX(Sheet2!$B$2:$B$20,MATCH(Data!B959,Sheet2!$D$2:$D$20,0))</f>
        <v>Libya</v>
      </c>
    </row>
    <row r="960" spans="1:13" x14ac:dyDescent="0.2">
      <c r="A960">
        <v>5814</v>
      </c>
      <c r="B960" t="s">
        <v>1717</v>
      </c>
      <c r="C960" t="s">
        <v>886</v>
      </c>
      <c r="D960" s="2">
        <v>15184</v>
      </c>
      <c r="E960" s="5">
        <f t="shared" ca="1" si="32"/>
        <v>79</v>
      </c>
      <c r="F960" t="s">
        <v>1767</v>
      </c>
      <c r="G960" t="s">
        <v>1769</v>
      </c>
      <c r="H960">
        <v>5</v>
      </c>
      <c r="I960">
        <v>3</v>
      </c>
      <c r="J960" t="s">
        <v>1774</v>
      </c>
      <c r="K960" s="3">
        <v>67</v>
      </c>
      <c r="L960">
        <f t="shared" si="31"/>
        <v>0</v>
      </c>
      <c r="M960" t="str">
        <f>INDEX(Sheet2!$B$2:$B$20,MATCH(Data!B960,Sheet2!$D$2:$D$20,0))</f>
        <v>Yemen</v>
      </c>
    </row>
    <row r="961" spans="1:13" x14ac:dyDescent="0.2">
      <c r="A961">
        <v>5064</v>
      </c>
      <c r="B961" t="s">
        <v>1726</v>
      </c>
      <c r="C961" t="s">
        <v>219</v>
      </c>
      <c r="D961" s="2">
        <v>18929</v>
      </c>
      <c r="E961" s="5">
        <f t="shared" ca="1" si="32"/>
        <v>69</v>
      </c>
      <c r="F961" t="s">
        <v>1767</v>
      </c>
      <c r="G961" t="s">
        <v>1780</v>
      </c>
      <c r="H961">
        <v>2</v>
      </c>
      <c r="I961">
        <v>6</v>
      </c>
      <c r="J961" t="s">
        <v>1771</v>
      </c>
      <c r="K961" s="3">
        <v>0</v>
      </c>
      <c r="L961">
        <f t="shared" si="31"/>
        <v>2</v>
      </c>
      <c r="M961" t="str">
        <f>INDEX(Sheet2!$B$2:$B$20,MATCH(Data!B961,Sheet2!$D$2:$D$20,0))</f>
        <v>Libya</v>
      </c>
    </row>
    <row r="962" spans="1:13" x14ac:dyDescent="0.2">
      <c r="A962">
        <v>4779</v>
      </c>
      <c r="B962" t="s">
        <v>1731</v>
      </c>
      <c r="C962" t="s">
        <v>210</v>
      </c>
      <c r="D962" s="2">
        <v>33953</v>
      </c>
      <c r="E962" s="5">
        <f t="shared" ca="1" si="32"/>
        <v>28</v>
      </c>
      <c r="F962" t="s">
        <v>1767</v>
      </c>
      <c r="G962" t="s">
        <v>1770</v>
      </c>
      <c r="H962">
        <v>3</v>
      </c>
      <c r="I962">
        <v>3</v>
      </c>
      <c r="J962" t="s">
        <v>1773</v>
      </c>
      <c r="K962" s="3">
        <v>163</v>
      </c>
      <c r="L962">
        <f t="shared" si="31"/>
        <v>0</v>
      </c>
      <c r="M962" t="str">
        <f>INDEX(Sheet2!$B$2:$B$20,MATCH(Data!B962,Sheet2!$D$2:$D$20,0))</f>
        <v>Syria</v>
      </c>
    </row>
    <row r="963" spans="1:13" x14ac:dyDescent="0.2">
      <c r="A963">
        <v>5386</v>
      </c>
      <c r="B963" t="s">
        <v>1713</v>
      </c>
      <c r="C963" t="s">
        <v>37</v>
      </c>
      <c r="D963" s="2">
        <v>24369</v>
      </c>
      <c r="E963" s="5">
        <f t="shared" ca="1" si="32"/>
        <v>54</v>
      </c>
      <c r="F963" t="s">
        <v>1767</v>
      </c>
      <c r="G963" t="s">
        <v>1780</v>
      </c>
      <c r="H963">
        <v>2</v>
      </c>
      <c r="I963">
        <v>4</v>
      </c>
      <c r="J963" t="s">
        <v>1771</v>
      </c>
      <c r="K963" s="3">
        <v>117</v>
      </c>
      <c r="L963">
        <f t="shared" si="31"/>
        <v>0</v>
      </c>
      <c r="M963" t="str">
        <f>INDEX(Sheet2!$B$2:$B$20,MATCH(Data!B963,Sheet2!$D$2:$D$20,0))</f>
        <v>Iraq</v>
      </c>
    </row>
    <row r="964" spans="1:13" x14ac:dyDescent="0.2">
      <c r="A964">
        <v>5647</v>
      </c>
      <c r="B964" t="s">
        <v>1716</v>
      </c>
      <c r="C964" t="s">
        <v>192</v>
      </c>
      <c r="D964" s="2">
        <v>14962</v>
      </c>
      <c r="E964" s="5">
        <f t="shared" ca="1" si="32"/>
        <v>80</v>
      </c>
      <c r="F964" t="s">
        <v>1767</v>
      </c>
      <c r="G964" t="s">
        <v>1769</v>
      </c>
      <c r="H964">
        <v>3</v>
      </c>
      <c r="I964">
        <v>2</v>
      </c>
      <c r="J964" t="s">
        <v>1773</v>
      </c>
      <c r="K964" s="3">
        <v>0</v>
      </c>
      <c r="L964">
        <f t="shared" si="31"/>
        <v>2</v>
      </c>
      <c r="M964" t="str">
        <f>INDEX(Sheet2!$B$2:$B$20,MATCH(Data!B964,Sheet2!$D$2:$D$20,0))</f>
        <v>Syria</v>
      </c>
    </row>
    <row r="965" spans="1:13" x14ac:dyDescent="0.2">
      <c r="A965">
        <v>6357</v>
      </c>
      <c r="B965" t="s">
        <v>1713</v>
      </c>
      <c r="C965" t="s">
        <v>1560</v>
      </c>
      <c r="D965" s="2">
        <v>16974</v>
      </c>
      <c r="E965" s="5">
        <f t="shared" ca="1" si="32"/>
        <v>74</v>
      </c>
      <c r="F965" t="s">
        <v>1768</v>
      </c>
      <c r="G965" t="s">
        <v>1780</v>
      </c>
      <c r="H965">
        <v>9</v>
      </c>
      <c r="I965">
        <v>1</v>
      </c>
      <c r="J965" t="s">
        <v>1773</v>
      </c>
      <c r="K965" s="3">
        <v>164</v>
      </c>
      <c r="L965">
        <f t="shared" si="31"/>
        <v>0</v>
      </c>
      <c r="M965" t="str">
        <f>INDEX(Sheet2!$B$2:$B$20,MATCH(Data!B965,Sheet2!$D$2:$D$20,0))</f>
        <v>Iraq</v>
      </c>
    </row>
    <row r="966" spans="1:13" x14ac:dyDescent="0.2">
      <c r="A966">
        <v>5039</v>
      </c>
      <c r="B966" t="s">
        <v>1716</v>
      </c>
      <c r="C966" t="s">
        <v>1121</v>
      </c>
      <c r="D966" s="2">
        <v>19070</v>
      </c>
      <c r="E966" s="5">
        <f t="shared" ca="1" si="32"/>
        <v>68</v>
      </c>
      <c r="F966" t="s">
        <v>1768</v>
      </c>
      <c r="G966" t="s">
        <v>1778</v>
      </c>
      <c r="H966">
        <v>2</v>
      </c>
      <c r="I966">
        <v>5</v>
      </c>
      <c r="J966" t="s">
        <v>1773</v>
      </c>
      <c r="K966" s="3">
        <v>120</v>
      </c>
      <c r="L966">
        <f t="shared" si="31"/>
        <v>0</v>
      </c>
      <c r="M966" t="str">
        <f>INDEX(Sheet2!$B$2:$B$20,MATCH(Data!B966,Sheet2!$D$2:$D$20,0))</f>
        <v>Syria</v>
      </c>
    </row>
    <row r="967" spans="1:13" x14ac:dyDescent="0.2">
      <c r="A967">
        <v>5934</v>
      </c>
      <c r="B967" t="s">
        <v>1721</v>
      </c>
      <c r="C967" t="s">
        <v>1355</v>
      </c>
      <c r="D967" s="2">
        <v>26212</v>
      </c>
      <c r="E967" s="5">
        <f t="shared" ca="1" si="32"/>
        <v>49</v>
      </c>
      <c r="F967" t="s">
        <v>1768</v>
      </c>
      <c r="G967" t="s">
        <v>1781</v>
      </c>
      <c r="H967">
        <v>7</v>
      </c>
      <c r="I967">
        <v>2</v>
      </c>
      <c r="J967" t="s">
        <v>1771</v>
      </c>
      <c r="K967" s="3">
        <v>87</v>
      </c>
      <c r="L967">
        <f t="shared" si="31"/>
        <v>0</v>
      </c>
      <c r="M967" t="str">
        <f>INDEX(Sheet2!$B$2:$B$20,MATCH(Data!B967,Sheet2!$D$2:$D$20,0))</f>
        <v>Libya</v>
      </c>
    </row>
    <row r="968" spans="1:13" x14ac:dyDescent="0.2">
      <c r="A968">
        <v>6316</v>
      </c>
      <c r="B968" t="s">
        <v>1717</v>
      </c>
      <c r="C968" t="s">
        <v>785</v>
      </c>
      <c r="D968" s="2">
        <v>14926</v>
      </c>
      <c r="E968" s="5">
        <f t="shared" ca="1" si="32"/>
        <v>80</v>
      </c>
      <c r="F968" t="s">
        <v>1767</v>
      </c>
      <c r="G968" t="s">
        <v>1780</v>
      </c>
      <c r="H968">
        <v>8</v>
      </c>
      <c r="I968">
        <v>1</v>
      </c>
      <c r="J968" t="s">
        <v>1774</v>
      </c>
      <c r="K968" s="3">
        <v>118</v>
      </c>
      <c r="L968">
        <f t="shared" si="31"/>
        <v>0</v>
      </c>
      <c r="M968" t="str">
        <f>INDEX(Sheet2!$B$2:$B$20,MATCH(Data!B968,Sheet2!$D$2:$D$20,0))</f>
        <v>Yemen</v>
      </c>
    </row>
    <row r="969" spans="1:13" x14ac:dyDescent="0.2">
      <c r="A969">
        <v>6362</v>
      </c>
      <c r="B969" t="s">
        <v>1722</v>
      </c>
      <c r="C969" t="s">
        <v>1683</v>
      </c>
      <c r="D969" s="2">
        <v>18759</v>
      </c>
      <c r="E969" s="5">
        <f t="shared" ca="1" si="32"/>
        <v>69</v>
      </c>
      <c r="F969" t="s">
        <v>1767</v>
      </c>
      <c r="G969" t="s">
        <v>1778</v>
      </c>
      <c r="H969">
        <v>8</v>
      </c>
      <c r="I969">
        <v>1</v>
      </c>
      <c r="J969" t="s">
        <v>1773</v>
      </c>
      <c r="K969" s="3">
        <v>0</v>
      </c>
      <c r="L969">
        <f t="shared" si="31"/>
        <v>2</v>
      </c>
      <c r="M969" t="str">
        <f>INDEX(Sheet2!$B$2:$B$20,MATCH(Data!B969,Sheet2!$D$2:$D$20,0))</f>
        <v>Syria</v>
      </c>
    </row>
    <row r="970" spans="1:13" x14ac:dyDescent="0.2">
      <c r="A970">
        <v>6200</v>
      </c>
      <c r="B970" t="s">
        <v>1713</v>
      </c>
      <c r="C970" t="s">
        <v>562</v>
      </c>
      <c r="D970" s="2">
        <v>18563</v>
      </c>
      <c r="E970" s="5">
        <f t="shared" ca="1" si="32"/>
        <v>70</v>
      </c>
      <c r="F970" t="s">
        <v>1768</v>
      </c>
      <c r="G970" t="s">
        <v>1778</v>
      </c>
      <c r="H970">
        <v>2</v>
      </c>
      <c r="I970">
        <v>2</v>
      </c>
      <c r="J970" t="s">
        <v>1773</v>
      </c>
      <c r="K970" s="3">
        <v>0</v>
      </c>
      <c r="L970">
        <f t="shared" si="31"/>
        <v>4</v>
      </c>
      <c r="M970" t="str">
        <f>INDEX(Sheet2!$B$2:$B$20,MATCH(Data!B970,Sheet2!$D$2:$D$20,0))</f>
        <v>Iraq</v>
      </c>
    </row>
    <row r="971" spans="1:13" x14ac:dyDescent="0.2">
      <c r="A971">
        <v>5588</v>
      </c>
      <c r="B971" t="s">
        <v>1726</v>
      </c>
      <c r="C971" t="s">
        <v>1192</v>
      </c>
      <c r="D971" s="2">
        <v>33067</v>
      </c>
      <c r="E971" s="5">
        <f t="shared" ca="1" si="32"/>
        <v>30</v>
      </c>
      <c r="F971" t="s">
        <v>1768</v>
      </c>
      <c r="G971" t="s">
        <v>1778</v>
      </c>
      <c r="H971">
        <v>5</v>
      </c>
      <c r="I971">
        <v>2</v>
      </c>
      <c r="J971" t="s">
        <v>1774</v>
      </c>
      <c r="K971" s="3">
        <v>178</v>
      </c>
      <c r="L971">
        <f t="shared" si="31"/>
        <v>3</v>
      </c>
      <c r="M971" t="str">
        <f>INDEX(Sheet2!$B$2:$B$20,MATCH(Data!B971,Sheet2!$D$2:$D$20,0))</f>
        <v>Libya</v>
      </c>
    </row>
    <row r="972" spans="1:13" x14ac:dyDescent="0.2">
      <c r="A972">
        <v>5726</v>
      </c>
      <c r="B972" t="s">
        <v>1727</v>
      </c>
      <c r="C972" t="s">
        <v>1321</v>
      </c>
      <c r="D972" s="2">
        <v>15326</v>
      </c>
      <c r="E972" s="5">
        <f t="shared" ca="1" si="32"/>
        <v>79</v>
      </c>
      <c r="F972" t="s">
        <v>1767</v>
      </c>
      <c r="G972" t="s">
        <v>1770</v>
      </c>
      <c r="H972">
        <v>2</v>
      </c>
      <c r="I972">
        <v>4</v>
      </c>
      <c r="J972" t="s">
        <v>1774</v>
      </c>
      <c r="K972" s="3">
        <v>0</v>
      </c>
      <c r="L972">
        <f t="shared" si="31"/>
        <v>2</v>
      </c>
      <c r="M972" t="str">
        <f>INDEX(Sheet2!$B$2:$B$20,MATCH(Data!B972,Sheet2!$D$2:$D$20,0))</f>
        <v>Libya</v>
      </c>
    </row>
    <row r="973" spans="1:13" x14ac:dyDescent="0.2">
      <c r="A973">
        <v>4896</v>
      </c>
      <c r="B973" t="s">
        <v>1723</v>
      </c>
      <c r="C973" t="s">
        <v>184</v>
      </c>
      <c r="D973" s="2">
        <v>17153</v>
      </c>
      <c r="E973" s="5">
        <f t="shared" ca="1" si="32"/>
        <v>74</v>
      </c>
      <c r="F973" t="s">
        <v>1768</v>
      </c>
      <c r="G973" t="s">
        <v>1779</v>
      </c>
      <c r="H973">
        <v>5</v>
      </c>
      <c r="I973">
        <v>2</v>
      </c>
      <c r="J973" t="s">
        <v>1771</v>
      </c>
      <c r="K973" s="3">
        <v>0</v>
      </c>
      <c r="L973">
        <f t="shared" si="31"/>
        <v>4</v>
      </c>
      <c r="M973" t="str">
        <f>INDEX(Sheet2!$B$2:$B$20,MATCH(Data!B973,Sheet2!$D$2:$D$20,0))</f>
        <v>Iraq</v>
      </c>
    </row>
    <row r="974" spans="1:13" x14ac:dyDescent="0.2">
      <c r="A974">
        <v>6089</v>
      </c>
      <c r="B974" t="s">
        <v>1713</v>
      </c>
      <c r="C974" t="s">
        <v>587</v>
      </c>
      <c r="D974" s="2">
        <v>15182</v>
      </c>
      <c r="E974" s="5">
        <f t="shared" ca="1" si="32"/>
        <v>79</v>
      </c>
      <c r="F974" t="s">
        <v>1767</v>
      </c>
      <c r="G974" t="s">
        <v>1778</v>
      </c>
      <c r="H974">
        <v>4</v>
      </c>
      <c r="I974">
        <v>1</v>
      </c>
      <c r="J974" t="s">
        <v>1774</v>
      </c>
      <c r="K974" s="3">
        <v>89</v>
      </c>
      <c r="L974">
        <f t="shared" ref="L974:L1037" si="33">IF(AND(J974="خيمة",K974=0,F974="الأم"),5,IF(AND(F974="الأم",K974=0),4,IF(AND(F974="الأم",J974="خيمة"),3,IF(K974=0,2,0))))</f>
        <v>0</v>
      </c>
      <c r="M974" t="str">
        <f>INDEX(Sheet2!$B$2:$B$20,MATCH(Data!B974,Sheet2!$D$2:$D$20,0))</f>
        <v>Iraq</v>
      </c>
    </row>
    <row r="975" spans="1:13" x14ac:dyDescent="0.2">
      <c r="A975">
        <v>5780</v>
      </c>
      <c r="B975" t="s">
        <v>1724</v>
      </c>
      <c r="C975" t="s">
        <v>415</v>
      </c>
      <c r="D975" s="2">
        <v>31364</v>
      </c>
      <c r="E975" s="5">
        <f t="shared" ca="1" si="32"/>
        <v>35</v>
      </c>
      <c r="F975" t="s">
        <v>1767</v>
      </c>
      <c r="G975" t="s">
        <v>1778</v>
      </c>
      <c r="H975">
        <v>3</v>
      </c>
      <c r="I975">
        <v>6</v>
      </c>
      <c r="J975" t="s">
        <v>1771</v>
      </c>
      <c r="K975" s="3">
        <v>0</v>
      </c>
      <c r="L975">
        <f t="shared" si="33"/>
        <v>2</v>
      </c>
      <c r="M975" t="str">
        <f>INDEX(Sheet2!$B$2:$B$20,MATCH(Data!B975,Sheet2!$D$2:$D$20,0))</f>
        <v>Libya</v>
      </c>
    </row>
    <row r="976" spans="1:13" x14ac:dyDescent="0.2">
      <c r="A976">
        <v>5347</v>
      </c>
      <c r="B976" t="s">
        <v>1725</v>
      </c>
      <c r="C976" t="s">
        <v>1269</v>
      </c>
      <c r="D976" s="2">
        <v>31184</v>
      </c>
      <c r="E976" s="5">
        <f t="shared" ca="1" si="32"/>
        <v>35</v>
      </c>
      <c r="F976" t="s">
        <v>1768</v>
      </c>
      <c r="G976" t="s">
        <v>1779</v>
      </c>
      <c r="H976">
        <v>4</v>
      </c>
      <c r="I976">
        <v>3</v>
      </c>
      <c r="J976" t="s">
        <v>1772</v>
      </c>
      <c r="K976" s="3">
        <v>118</v>
      </c>
      <c r="L976">
        <f t="shared" si="33"/>
        <v>0</v>
      </c>
      <c r="M976" t="str">
        <f>INDEX(Sheet2!$B$2:$B$20,MATCH(Data!B976,Sheet2!$D$2:$D$20,0))</f>
        <v>Yemen</v>
      </c>
    </row>
    <row r="977" spans="1:13" x14ac:dyDescent="0.2">
      <c r="A977">
        <v>6329</v>
      </c>
      <c r="B977" t="s">
        <v>1722</v>
      </c>
      <c r="C977" t="s">
        <v>1074</v>
      </c>
      <c r="D977" s="2">
        <v>18684</v>
      </c>
      <c r="E977" s="5">
        <f t="shared" ca="1" si="32"/>
        <v>69</v>
      </c>
      <c r="F977" t="s">
        <v>1768</v>
      </c>
      <c r="G977" t="s">
        <v>1769</v>
      </c>
      <c r="H977">
        <v>4</v>
      </c>
      <c r="I977">
        <v>1</v>
      </c>
      <c r="J977" t="s">
        <v>1771</v>
      </c>
      <c r="K977" s="3">
        <v>109</v>
      </c>
      <c r="L977">
        <f t="shared" si="33"/>
        <v>0</v>
      </c>
      <c r="M977" t="str">
        <f>INDEX(Sheet2!$B$2:$B$20,MATCH(Data!B977,Sheet2!$D$2:$D$20,0))</f>
        <v>Syria</v>
      </c>
    </row>
    <row r="978" spans="1:13" x14ac:dyDescent="0.2">
      <c r="A978">
        <v>5846</v>
      </c>
      <c r="B978" t="s">
        <v>1723</v>
      </c>
      <c r="C978" t="s">
        <v>1491</v>
      </c>
      <c r="D978" s="2">
        <v>22372</v>
      </c>
      <c r="E978" s="5">
        <f t="shared" ref="E978:E1041" ca="1" si="34">(YEAR(NOW())-YEAR(D978))</f>
        <v>59</v>
      </c>
      <c r="F978" t="s">
        <v>1767</v>
      </c>
      <c r="G978" t="s">
        <v>1769</v>
      </c>
      <c r="H978">
        <v>4</v>
      </c>
      <c r="I978">
        <v>1</v>
      </c>
      <c r="J978" t="s">
        <v>1774</v>
      </c>
      <c r="K978" s="3">
        <v>104</v>
      </c>
      <c r="L978">
        <f t="shared" si="33"/>
        <v>0</v>
      </c>
      <c r="M978" t="str">
        <f>INDEX(Sheet2!$B$2:$B$20,MATCH(Data!B978,Sheet2!$D$2:$D$20,0))</f>
        <v>Iraq</v>
      </c>
    </row>
    <row r="979" spans="1:13" x14ac:dyDescent="0.2">
      <c r="A979">
        <v>5988</v>
      </c>
      <c r="B979" t="s">
        <v>1721</v>
      </c>
      <c r="C979" t="s">
        <v>708</v>
      </c>
      <c r="D979" s="2">
        <v>14807</v>
      </c>
      <c r="E979" s="5">
        <f t="shared" ca="1" si="34"/>
        <v>80</v>
      </c>
      <c r="F979" t="s">
        <v>1767</v>
      </c>
      <c r="G979" t="s">
        <v>1780</v>
      </c>
      <c r="H979">
        <v>7</v>
      </c>
      <c r="I979">
        <v>2</v>
      </c>
      <c r="J979" t="s">
        <v>1771</v>
      </c>
      <c r="K979" s="3">
        <v>105</v>
      </c>
      <c r="L979">
        <f t="shared" si="33"/>
        <v>0</v>
      </c>
      <c r="M979" t="str">
        <f>INDEX(Sheet2!$B$2:$B$20,MATCH(Data!B979,Sheet2!$D$2:$D$20,0))</f>
        <v>Libya</v>
      </c>
    </row>
    <row r="980" spans="1:13" x14ac:dyDescent="0.2">
      <c r="A980">
        <v>5804</v>
      </c>
      <c r="B980" t="s">
        <v>1733</v>
      </c>
      <c r="C980" t="s">
        <v>704</v>
      </c>
      <c r="D980" s="2">
        <v>25962</v>
      </c>
      <c r="E980" s="5">
        <f t="shared" ca="1" si="34"/>
        <v>49</v>
      </c>
      <c r="F980" t="s">
        <v>1767</v>
      </c>
      <c r="G980" t="s">
        <v>1769</v>
      </c>
      <c r="H980">
        <v>2</v>
      </c>
      <c r="I980">
        <v>2</v>
      </c>
      <c r="J980" t="s">
        <v>1772</v>
      </c>
      <c r="K980" s="3">
        <v>77</v>
      </c>
      <c r="L980">
        <f t="shared" si="33"/>
        <v>0</v>
      </c>
      <c r="M980" t="str">
        <f>INDEX(Sheet2!$B$2:$B$20,MATCH(Data!B980,Sheet2!$D$2:$D$20,0))</f>
        <v>Syria</v>
      </c>
    </row>
    <row r="981" spans="1:13" x14ac:dyDescent="0.2">
      <c r="A981">
        <v>5081</v>
      </c>
      <c r="B981" t="s">
        <v>1719</v>
      </c>
      <c r="C981" t="s">
        <v>753</v>
      </c>
      <c r="D981" s="2">
        <v>26084</v>
      </c>
      <c r="E981" s="5">
        <f t="shared" ca="1" si="34"/>
        <v>49</v>
      </c>
      <c r="F981" t="s">
        <v>1767</v>
      </c>
      <c r="G981" t="s">
        <v>1780</v>
      </c>
      <c r="H981">
        <v>4</v>
      </c>
      <c r="I981">
        <v>2</v>
      </c>
      <c r="J981" t="s">
        <v>1771</v>
      </c>
      <c r="K981" s="3">
        <v>103</v>
      </c>
      <c r="L981">
        <f t="shared" si="33"/>
        <v>0</v>
      </c>
      <c r="M981" t="str">
        <f>INDEX(Sheet2!$B$2:$B$20,MATCH(Data!B981,Sheet2!$D$2:$D$20,0))</f>
        <v>Iraq</v>
      </c>
    </row>
    <row r="982" spans="1:13" x14ac:dyDescent="0.2">
      <c r="A982">
        <v>5757</v>
      </c>
      <c r="B982" t="s">
        <v>1721</v>
      </c>
      <c r="C982" t="s">
        <v>172</v>
      </c>
      <c r="D982" s="2">
        <v>30216</v>
      </c>
      <c r="E982" s="5">
        <f t="shared" ca="1" si="34"/>
        <v>38</v>
      </c>
      <c r="F982" t="s">
        <v>1767</v>
      </c>
      <c r="G982" t="s">
        <v>1769</v>
      </c>
      <c r="H982">
        <v>3</v>
      </c>
      <c r="I982">
        <v>1</v>
      </c>
      <c r="J982" t="s">
        <v>1774</v>
      </c>
      <c r="K982" s="3">
        <v>0</v>
      </c>
      <c r="L982">
        <f t="shared" si="33"/>
        <v>2</v>
      </c>
      <c r="M982" t="str">
        <f>INDEX(Sheet2!$B$2:$B$20,MATCH(Data!B982,Sheet2!$D$2:$D$20,0))</f>
        <v>Libya</v>
      </c>
    </row>
    <row r="983" spans="1:13" x14ac:dyDescent="0.2">
      <c r="A983">
        <v>6111</v>
      </c>
      <c r="B983" t="s">
        <v>1726</v>
      </c>
      <c r="C983" t="s">
        <v>971</v>
      </c>
      <c r="D983" s="2">
        <v>14896</v>
      </c>
      <c r="E983" s="5">
        <f t="shared" ca="1" si="34"/>
        <v>80</v>
      </c>
      <c r="F983" t="s">
        <v>1767</v>
      </c>
      <c r="G983" t="s">
        <v>1769</v>
      </c>
      <c r="H983">
        <v>2</v>
      </c>
      <c r="I983">
        <v>3</v>
      </c>
      <c r="J983" t="s">
        <v>1774</v>
      </c>
      <c r="K983" s="3">
        <v>89</v>
      </c>
      <c r="L983">
        <f t="shared" si="33"/>
        <v>0</v>
      </c>
      <c r="M983" t="str">
        <f>INDEX(Sheet2!$B$2:$B$20,MATCH(Data!B983,Sheet2!$D$2:$D$20,0))</f>
        <v>Libya</v>
      </c>
    </row>
    <row r="984" spans="1:13" x14ac:dyDescent="0.2">
      <c r="A984">
        <v>4740</v>
      </c>
      <c r="B984" t="s">
        <v>1727</v>
      </c>
      <c r="C984" t="s">
        <v>488</v>
      </c>
      <c r="D984" s="2">
        <v>19693</v>
      </c>
      <c r="E984" s="5">
        <f t="shared" ca="1" si="34"/>
        <v>67</v>
      </c>
      <c r="F984" t="s">
        <v>1767</v>
      </c>
      <c r="G984" t="s">
        <v>1769</v>
      </c>
      <c r="H984">
        <v>2</v>
      </c>
      <c r="I984">
        <v>3</v>
      </c>
      <c r="J984" t="s">
        <v>1773</v>
      </c>
      <c r="K984" s="3">
        <v>74</v>
      </c>
      <c r="L984">
        <f t="shared" si="33"/>
        <v>0</v>
      </c>
      <c r="M984" t="str">
        <f>INDEX(Sheet2!$B$2:$B$20,MATCH(Data!B984,Sheet2!$D$2:$D$20,0))</f>
        <v>Libya</v>
      </c>
    </row>
    <row r="985" spans="1:13" x14ac:dyDescent="0.2">
      <c r="A985">
        <v>6084</v>
      </c>
      <c r="B985" t="s">
        <v>1726</v>
      </c>
      <c r="C985" t="s">
        <v>528</v>
      </c>
      <c r="D985" s="2">
        <v>19760</v>
      </c>
      <c r="E985" s="5">
        <f t="shared" ca="1" si="34"/>
        <v>66</v>
      </c>
      <c r="F985" t="s">
        <v>1767</v>
      </c>
      <c r="G985" t="s">
        <v>1781</v>
      </c>
      <c r="H985">
        <v>3</v>
      </c>
      <c r="I985">
        <v>2</v>
      </c>
      <c r="J985" t="s">
        <v>1771</v>
      </c>
      <c r="K985" s="3">
        <v>162</v>
      </c>
      <c r="L985">
        <f t="shared" si="33"/>
        <v>0</v>
      </c>
      <c r="M985" t="str">
        <f>INDEX(Sheet2!$B$2:$B$20,MATCH(Data!B985,Sheet2!$D$2:$D$20,0))</f>
        <v>Libya</v>
      </c>
    </row>
    <row r="986" spans="1:13" x14ac:dyDescent="0.2">
      <c r="A986">
        <v>5911</v>
      </c>
      <c r="B986" t="s">
        <v>1713</v>
      </c>
      <c r="C986" t="s">
        <v>958</v>
      </c>
      <c r="D986" s="2">
        <v>23842</v>
      </c>
      <c r="E986" s="5">
        <f t="shared" ca="1" si="34"/>
        <v>55</v>
      </c>
      <c r="F986" t="s">
        <v>1767</v>
      </c>
      <c r="G986" t="s">
        <v>1781</v>
      </c>
      <c r="H986">
        <v>4</v>
      </c>
      <c r="I986">
        <v>4</v>
      </c>
      <c r="J986" t="s">
        <v>1773</v>
      </c>
      <c r="K986" s="3">
        <v>0</v>
      </c>
      <c r="L986">
        <f t="shared" si="33"/>
        <v>2</v>
      </c>
      <c r="M986" t="str">
        <f>INDEX(Sheet2!$B$2:$B$20,MATCH(Data!B986,Sheet2!$D$2:$D$20,0))</f>
        <v>Iraq</v>
      </c>
    </row>
    <row r="987" spans="1:13" x14ac:dyDescent="0.2">
      <c r="A987">
        <v>6321</v>
      </c>
      <c r="B987" t="s">
        <v>1725</v>
      </c>
      <c r="C987" t="s">
        <v>892</v>
      </c>
      <c r="D987" s="2">
        <v>33165</v>
      </c>
      <c r="E987" s="5">
        <f t="shared" ca="1" si="34"/>
        <v>30</v>
      </c>
      <c r="F987" t="s">
        <v>1767</v>
      </c>
      <c r="G987" t="s">
        <v>1778</v>
      </c>
      <c r="H987">
        <v>8</v>
      </c>
      <c r="I987">
        <v>2</v>
      </c>
      <c r="J987" t="s">
        <v>1773</v>
      </c>
      <c r="K987" s="3">
        <v>0</v>
      </c>
      <c r="L987">
        <f t="shared" si="33"/>
        <v>2</v>
      </c>
      <c r="M987" t="str">
        <f>INDEX(Sheet2!$B$2:$B$20,MATCH(Data!B987,Sheet2!$D$2:$D$20,0))</f>
        <v>Yemen</v>
      </c>
    </row>
    <row r="988" spans="1:13" x14ac:dyDescent="0.2">
      <c r="A988">
        <v>5791</v>
      </c>
      <c r="B988" t="s">
        <v>1723</v>
      </c>
      <c r="C988" t="s">
        <v>550</v>
      </c>
      <c r="D988" s="2">
        <v>31750</v>
      </c>
      <c r="E988" s="5">
        <f t="shared" ca="1" si="34"/>
        <v>34</v>
      </c>
      <c r="F988" t="s">
        <v>1767</v>
      </c>
      <c r="G988" t="s">
        <v>1778</v>
      </c>
      <c r="H988">
        <v>3</v>
      </c>
      <c r="I988">
        <v>3</v>
      </c>
      <c r="J988" t="s">
        <v>1771</v>
      </c>
      <c r="K988" s="3">
        <v>0</v>
      </c>
      <c r="L988">
        <f t="shared" si="33"/>
        <v>2</v>
      </c>
      <c r="M988" t="str">
        <f>INDEX(Sheet2!$B$2:$B$20,MATCH(Data!B988,Sheet2!$D$2:$D$20,0))</f>
        <v>Iraq</v>
      </c>
    </row>
    <row r="989" spans="1:13" x14ac:dyDescent="0.2">
      <c r="A989">
        <v>5278</v>
      </c>
      <c r="B989" t="s">
        <v>1725</v>
      </c>
      <c r="C989" t="s">
        <v>512</v>
      </c>
      <c r="D989" s="2">
        <v>22139</v>
      </c>
      <c r="E989" s="5">
        <f t="shared" ca="1" si="34"/>
        <v>60</v>
      </c>
      <c r="F989" t="s">
        <v>1767</v>
      </c>
      <c r="G989" t="s">
        <v>1770</v>
      </c>
      <c r="H989">
        <v>1</v>
      </c>
      <c r="I989">
        <v>3</v>
      </c>
      <c r="J989" t="s">
        <v>1773</v>
      </c>
      <c r="K989" s="3">
        <v>185</v>
      </c>
      <c r="L989">
        <f t="shared" si="33"/>
        <v>0</v>
      </c>
      <c r="M989" t="str">
        <f>INDEX(Sheet2!$B$2:$B$20,MATCH(Data!B989,Sheet2!$D$2:$D$20,0))</f>
        <v>Yemen</v>
      </c>
    </row>
    <row r="990" spans="1:13" x14ac:dyDescent="0.2">
      <c r="A990">
        <v>6177</v>
      </c>
      <c r="B990" t="s">
        <v>1731</v>
      </c>
      <c r="C990" t="s">
        <v>207</v>
      </c>
      <c r="D990" s="2">
        <v>31696</v>
      </c>
      <c r="E990" s="5">
        <f t="shared" ca="1" si="34"/>
        <v>34</v>
      </c>
      <c r="F990" t="s">
        <v>1768</v>
      </c>
      <c r="G990" t="s">
        <v>1769</v>
      </c>
      <c r="H990">
        <v>2</v>
      </c>
      <c r="I990">
        <v>4</v>
      </c>
      <c r="J990" t="s">
        <v>1773</v>
      </c>
      <c r="K990" s="3">
        <v>70</v>
      </c>
      <c r="L990">
        <f t="shared" si="33"/>
        <v>0</v>
      </c>
      <c r="M990" t="str">
        <f>INDEX(Sheet2!$B$2:$B$20,MATCH(Data!B990,Sheet2!$D$2:$D$20,0))</f>
        <v>Syria</v>
      </c>
    </row>
    <row r="991" spans="1:13" x14ac:dyDescent="0.2">
      <c r="A991">
        <v>5365</v>
      </c>
      <c r="B991" t="s">
        <v>1726</v>
      </c>
      <c r="C991" t="s">
        <v>1511</v>
      </c>
      <c r="D991" s="2">
        <v>31767</v>
      </c>
      <c r="E991" s="5">
        <f t="shared" ca="1" si="34"/>
        <v>34</v>
      </c>
      <c r="F991" t="s">
        <v>1768</v>
      </c>
      <c r="G991" t="s">
        <v>1780</v>
      </c>
      <c r="H991">
        <v>3</v>
      </c>
      <c r="I991">
        <v>1</v>
      </c>
      <c r="J991" t="s">
        <v>1773</v>
      </c>
      <c r="K991" s="3">
        <v>209</v>
      </c>
      <c r="L991">
        <f t="shared" si="33"/>
        <v>0</v>
      </c>
      <c r="M991" t="str">
        <f>INDEX(Sheet2!$B$2:$B$20,MATCH(Data!B991,Sheet2!$D$2:$D$20,0))</f>
        <v>Libya</v>
      </c>
    </row>
    <row r="992" spans="1:13" x14ac:dyDescent="0.2">
      <c r="A992">
        <v>5043</v>
      </c>
      <c r="B992" t="s">
        <v>1727</v>
      </c>
      <c r="C992" t="s">
        <v>1168</v>
      </c>
      <c r="D992" s="2">
        <v>29800</v>
      </c>
      <c r="E992" s="5">
        <f t="shared" ca="1" si="34"/>
        <v>39</v>
      </c>
      <c r="F992" t="s">
        <v>1768</v>
      </c>
      <c r="G992" t="s">
        <v>1769</v>
      </c>
      <c r="H992">
        <v>4</v>
      </c>
      <c r="I992">
        <v>2</v>
      </c>
      <c r="J992" t="s">
        <v>1773</v>
      </c>
      <c r="K992" s="3">
        <v>171</v>
      </c>
      <c r="L992">
        <f t="shared" si="33"/>
        <v>0</v>
      </c>
      <c r="M992" t="str">
        <f>INDEX(Sheet2!$B$2:$B$20,MATCH(Data!B992,Sheet2!$D$2:$D$20,0))</f>
        <v>Libya</v>
      </c>
    </row>
    <row r="993" spans="1:13" x14ac:dyDescent="0.2">
      <c r="A993">
        <v>5775</v>
      </c>
      <c r="B993" t="s">
        <v>1723</v>
      </c>
      <c r="C993" t="s">
        <v>352</v>
      </c>
      <c r="D993" s="2">
        <v>31279</v>
      </c>
      <c r="E993" s="5">
        <f t="shared" ca="1" si="34"/>
        <v>35</v>
      </c>
      <c r="F993" t="s">
        <v>1767</v>
      </c>
      <c r="G993" t="s">
        <v>1769</v>
      </c>
      <c r="H993">
        <v>3</v>
      </c>
      <c r="I993">
        <v>6</v>
      </c>
      <c r="J993" t="s">
        <v>1771</v>
      </c>
      <c r="K993" s="3">
        <v>71</v>
      </c>
      <c r="L993">
        <f t="shared" si="33"/>
        <v>0</v>
      </c>
      <c r="M993" t="str">
        <f>INDEX(Sheet2!$B$2:$B$20,MATCH(Data!B993,Sheet2!$D$2:$D$20,0))</f>
        <v>Iraq</v>
      </c>
    </row>
    <row r="994" spans="1:13" x14ac:dyDescent="0.2">
      <c r="A994">
        <v>5204</v>
      </c>
      <c r="B994" t="s">
        <v>1721</v>
      </c>
      <c r="C994" t="s">
        <v>1276</v>
      </c>
      <c r="D994" s="2">
        <v>33114</v>
      </c>
      <c r="E994" s="5">
        <f t="shared" ca="1" si="34"/>
        <v>30</v>
      </c>
      <c r="F994" t="s">
        <v>1768</v>
      </c>
      <c r="G994" t="s">
        <v>1770</v>
      </c>
      <c r="H994">
        <v>3</v>
      </c>
      <c r="I994">
        <v>2</v>
      </c>
      <c r="J994" t="s">
        <v>1774</v>
      </c>
      <c r="K994" s="3">
        <v>0</v>
      </c>
      <c r="L994">
        <f t="shared" si="33"/>
        <v>5</v>
      </c>
      <c r="M994" t="str">
        <f>INDEX(Sheet2!$B$2:$B$20,MATCH(Data!B994,Sheet2!$D$2:$D$20,0))</f>
        <v>Libya</v>
      </c>
    </row>
    <row r="995" spans="1:13" x14ac:dyDescent="0.2">
      <c r="A995">
        <v>4978</v>
      </c>
      <c r="B995" t="s">
        <v>1724</v>
      </c>
      <c r="C995" t="s">
        <v>987</v>
      </c>
      <c r="D995" s="2">
        <v>22023</v>
      </c>
      <c r="E995" s="5">
        <f t="shared" ca="1" si="34"/>
        <v>60</v>
      </c>
      <c r="F995" t="s">
        <v>1768</v>
      </c>
      <c r="G995" t="s">
        <v>1781</v>
      </c>
      <c r="H995">
        <v>4</v>
      </c>
      <c r="I995">
        <v>3</v>
      </c>
      <c r="J995" t="s">
        <v>1772</v>
      </c>
      <c r="K995" s="3">
        <v>207</v>
      </c>
      <c r="L995">
        <f t="shared" si="33"/>
        <v>0</v>
      </c>
      <c r="M995" t="str">
        <f>INDEX(Sheet2!$B$2:$B$20,MATCH(Data!B995,Sheet2!$D$2:$D$20,0))</f>
        <v>Libya</v>
      </c>
    </row>
    <row r="996" spans="1:13" x14ac:dyDescent="0.2">
      <c r="A996">
        <v>4972</v>
      </c>
      <c r="B996" t="s">
        <v>1713</v>
      </c>
      <c r="C996" t="s">
        <v>869</v>
      </c>
      <c r="D996" s="2">
        <v>34229</v>
      </c>
      <c r="E996" s="5">
        <f t="shared" ca="1" si="34"/>
        <v>27</v>
      </c>
      <c r="F996" t="s">
        <v>1767</v>
      </c>
      <c r="G996" t="s">
        <v>1781</v>
      </c>
      <c r="H996">
        <v>2</v>
      </c>
      <c r="I996">
        <v>5</v>
      </c>
      <c r="J996" t="s">
        <v>1774</v>
      </c>
      <c r="K996" s="3">
        <v>116</v>
      </c>
      <c r="L996">
        <f t="shared" si="33"/>
        <v>0</v>
      </c>
      <c r="M996" t="str">
        <f>INDEX(Sheet2!$B$2:$B$20,MATCH(Data!B996,Sheet2!$D$2:$D$20,0))</f>
        <v>Iraq</v>
      </c>
    </row>
    <row r="997" spans="1:13" x14ac:dyDescent="0.2">
      <c r="A997">
        <v>6099</v>
      </c>
      <c r="B997" t="s">
        <v>1727</v>
      </c>
      <c r="C997" t="s">
        <v>714</v>
      </c>
      <c r="D997" s="2">
        <v>20150</v>
      </c>
      <c r="E997" s="5">
        <f t="shared" ca="1" si="34"/>
        <v>65</v>
      </c>
      <c r="F997" t="s">
        <v>1767</v>
      </c>
      <c r="G997" t="s">
        <v>1780</v>
      </c>
      <c r="H997">
        <v>5</v>
      </c>
      <c r="I997">
        <v>2</v>
      </c>
      <c r="J997" t="s">
        <v>1773</v>
      </c>
      <c r="K997" s="3">
        <v>0</v>
      </c>
      <c r="L997">
        <f t="shared" si="33"/>
        <v>2</v>
      </c>
      <c r="M997" t="str">
        <f>INDEX(Sheet2!$B$2:$B$20,MATCH(Data!B997,Sheet2!$D$2:$D$20,0))</f>
        <v>Libya</v>
      </c>
    </row>
    <row r="998" spans="1:13" x14ac:dyDescent="0.2">
      <c r="A998">
        <v>5099</v>
      </c>
      <c r="B998" t="s">
        <v>1730</v>
      </c>
      <c r="C998" t="s">
        <v>1340</v>
      </c>
      <c r="D998" s="2">
        <v>23256</v>
      </c>
      <c r="E998" s="5">
        <f t="shared" ca="1" si="34"/>
        <v>57</v>
      </c>
      <c r="F998" t="s">
        <v>1767</v>
      </c>
      <c r="G998" t="s">
        <v>1781</v>
      </c>
      <c r="H998">
        <v>3</v>
      </c>
      <c r="I998">
        <v>4</v>
      </c>
      <c r="J998" t="s">
        <v>1771</v>
      </c>
      <c r="K998" s="3">
        <v>88</v>
      </c>
      <c r="L998">
        <f t="shared" si="33"/>
        <v>0</v>
      </c>
      <c r="M998" t="str">
        <f>INDEX(Sheet2!$B$2:$B$20,MATCH(Data!B998,Sheet2!$D$2:$D$20,0))</f>
        <v>Yemen</v>
      </c>
    </row>
    <row r="999" spans="1:13" x14ac:dyDescent="0.2">
      <c r="A999">
        <v>6106</v>
      </c>
      <c r="B999" t="s">
        <v>1729</v>
      </c>
      <c r="C999" t="s">
        <v>831</v>
      </c>
      <c r="D999" s="2">
        <v>27646</v>
      </c>
      <c r="E999" s="5">
        <f t="shared" ca="1" si="34"/>
        <v>45</v>
      </c>
      <c r="F999" t="s">
        <v>1768</v>
      </c>
      <c r="G999" t="s">
        <v>1769</v>
      </c>
      <c r="H999">
        <v>6</v>
      </c>
      <c r="I999">
        <v>2</v>
      </c>
      <c r="J999" t="s">
        <v>1773</v>
      </c>
      <c r="K999" s="3">
        <v>0</v>
      </c>
      <c r="L999">
        <f t="shared" si="33"/>
        <v>4</v>
      </c>
      <c r="M999" t="str">
        <f>INDEX(Sheet2!$B$2:$B$20,MATCH(Data!B999,Sheet2!$D$2:$D$20,0))</f>
        <v>Syria</v>
      </c>
    </row>
    <row r="1000" spans="1:13" x14ac:dyDescent="0.2">
      <c r="A1000">
        <v>5344</v>
      </c>
      <c r="B1000" t="s">
        <v>1721</v>
      </c>
      <c r="C1000" t="s">
        <v>1236</v>
      </c>
      <c r="D1000" s="2">
        <v>14775</v>
      </c>
      <c r="E1000" s="5">
        <f t="shared" ca="1" si="34"/>
        <v>80</v>
      </c>
      <c r="F1000" t="s">
        <v>1768</v>
      </c>
      <c r="G1000" t="s">
        <v>1778</v>
      </c>
      <c r="H1000">
        <v>4</v>
      </c>
      <c r="I1000">
        <v>2</v>
      </c>
      <c r="J1000" t="s">
        <v>1774</v>
      </c>
      <c r="K1000" s="3">
        <v>204</v>
      </c>
      <c r="L1000">
        <f t="shared" si="33"/>
        <v>3</v>
      </c>
      <c r="M1000" t="str">
        <f>INDEX(Sheet2!$B$2:$B$20,MATCH(Data!B1000,Sheet2!$D$2:$D$20,0))</f>
        <v>Libya</v>
      </c>
    </row>
    <row r="1001" spans="1:13" x14ac:dyDescent="0.2">
      <c r="A1001">
        <v>4692</v>
      </c>
      <c r="B1001" t="s">
        <v>1715</v>
      </c>
      <c r="C1001" t="s">
        <v>993</v>
      </c>
      <c r="D1001" s="2">
        <v>21317</v>
      </c>
      <c r="E1001" s="5">
        <f t="shared" ca="1" si="34"/>
        <v>62</v>
      </c>
      <c r="F1001" t="s">
        <v>1768</v>
      </c>
      <c r="G1001" t="s">
        <v>1780</v>
      </c>
      <c r="H1001">
        <v>2</v>
      </c>
      <c r="I1001">
        <v>4</v>
      </c>
      <c r="J1001" t="s">
        <v>1773</v>
      </c>
      <c r="K1001" s="3">
        <v>76</v>
      </c>
      <c r="L1001">
        <f t="shared" si="33"/>
        <v>0</v>
      </c>
      <c r="M1001" t="str">
        <f>INDEX(Sheet2!$B$2:$B$20,MATCH(Data!B1001,Sheet2!$D$2:$D$20,0))</f>
        <v>Iraq</v>
      </c>
    </row>
    <row r="1002" spans="1:13" x14ac:dyDescent="0.2">
      <c r="A1002">
        <v>4821</v>
      </c>
      <c r="B1002" t="s">
        <v>1726</v>
      </c>
      <c r="C1002" t="s">
        <v>1401</v>
      </c>
      <c r="D1002" s="2">
        <v>19229</v>
      </c>
      <c r="E1002" s="5">
        <f t="shared" ca="1" si="34"/>
        <v>68</v>
      </c>
      <c r="F1002" t="s">
        <v>1768</v>
      </c>
      <c r="G1002" t="s">
        <v>1769</v>
      </c>
      <c r="H1002">
        <v>3</v>
      </c>
      <c r="I1002">
        <v>2</v>
      </c>
      <c r="J1002" t="s">
        <v>1771</v>
      </c>
      <c r="K1002" s="3">
        <v>164</v>
      </c>
      <c r="L1002">
        <f t="shared" si="33"/>
        <v>0</v>
      </c>
      <c r="M1002" t="str">
        <f>INDEX(Sheet2!$B$2:$B$20,MATCH(Data!B1002,Sheet2!$D$2:$D$20,0))</f>
        <v>Libya</v>
      </c>
    </row>
    <row r="1003" spans="1:13" x14ac:dyDescent="0.2">
      <c r="A1003">
        <v>4756</v>
      </c>
      <c r="B1003" t="s">
        <v>1715</v>
      </c>
      <c r="C1003" t="s">
        <v>1208</v>
      </c>
      <c r="D1003" s="2">
        <v>27125</v>
      </c>
      <c r="E1003" s="5">
        <f t="shared" ca="1" si="34"/>
        <v>46</v>
      </c>
      <c r="F1003" t="s">
        <v>1768</v>
      </c>
      <c r="G1003" t="s">
        <v>1770</v>
      </c>
      <c r="H1003">
        <v>3</v>
      </c>
      <c r="I1003">
        <v>5</v>
      </c>
      <c r="J1003" t="s">
        <v>1773</v>
      </c>
      <c r="K1003" s="3">
        <v>58</v>
      </c>
      <c r="L1003">
        <f t="shared" si="33"/>
        <v>0</v>
      </c>
      <c r="M1003" t="str">
        <f>INDEX(Sheet2!$B$2:$B$20,MATCH(Data!B1003,Sheet2!$D$2:$D$20,0))</f>
        <v>Iraq</v>
      </c>
    </row>
    <row r="1004" spans="1:13" x14ac:dyDescent="0.2">
      <c r="A1004">
        <v>4685</v>
      </c>
      <c r="B1004" t="s">
        <v>1732</v>
      </c>
      <c r="C1004" t="s">
        <v>841</v>
      </c>
      <c r="D1004" s="2">
        <v>26041</v>
      </c>
      <c r="E1004" s="5">
        <f t="shared" ca="1" si="34"/>
        <v>49</v>
      </c>
      <c r="F1004" t="s">
        <v>1767</v>
      </c>
      <c r="G1004" t="s">
        <v>1769</v>
      </c>
      <c r="H1004">
        <v>2</v>
      </c>
      <c r="I1004">
        <v>3</v>
      </c>
      <c r="J1004" t="s">
        <v>1774</v>
      </c>
      <c r="K1004" s="3">
        <v>225</v>
      </c>
      <c r="L1004">
        <f t="shared" si="33"/>
        <v>0</v>
      </c>
      <c r="M1004" t="str">
        <f>INDEX(Sheet2!$B$2:$B$20,MATCH(Data!B1004,Sheet2!$D$2:$D$20,0))</f>
        <v>Yemen</v>
      </c>
    </row>
    <row r="1005" spans="1:13" x14ac:dyDescent="0.2">
      <c r="A1005">
        <v>5011</v>
      </c>
      <c r="B1005" t="s">
        <v>1723</v>
      </c>
      <c r="C1005" t="s">
        <v>65</v>
      </c>
      <c r="D1005" s="2">
        <v>29098</v>
      </c>
      <c r="E1005" s="5">
        <f t="shared" ca="1" si="34"/>
        <v>41</v>
      </c>
      <c r="F1005" t="s">
        <v>1768</v>
      </c>
      <c r="G1005" t="s">
        <v>1779</v>
      </c>
      <c r="H1005">
        <v>5</v>
      </c>
      <c r="I1005">
        <v>1</v>
      </c>
      <c r="J1005" t="s">
        <v>1771</v>
      </c>
      <c r="K1005" s="3">
        <v>0</v>
      </c>
      <c r="L1005">
        <f t="shared" si="33"/>
        <v>4</v>
      </c>
      <c r="M1005" t="str">
        <f>INDEX(Sheet2!$B$2:$B$20,MATCH(Data!B1005,Sheet2!$D$2:$D$20,0))</f>
        <v>Iraq</v>
      </c>
    </row>
    <row r="1006" spans="1:13" x14ac:dyDescent="0.2">
      <c r="A1006">
        <v>6344</v>
      </c>
      <c r="B1006" t="s">
        <v>1733</v>
      </c>
      <c r="C1006" t="s">
        <v>1284</v>
      </c>
      <c r="D1006" s="2">
        <v>15809</v>
      </c>
      <c r="E1006" s="5">
        <f t="shared" ca="1" si="34"/>
        <v>77</v>
      </c>
      <c r="F1006" t="s">
        <v>1767</v>
      </c>
      <c r="G1006" t="s">
        <v>1769</v>
      </c>
      <c r="H1006">
        <v>2</v>
      </c>
      <c r="I1006">
        <v>4</v>
      </c>
      <c r="J1006" t="s">
        <v>1771</v>
      </c>
      <c r="K1006" s="3">
        <v>127</v>
      </c>
      <c r="L1006">
        <f t="shared" si="33"/>
        <v>0</v>
      </c>
      <c r="M1006" t="str">
        <f>INDEX(Sheet2!$B$2:$B$20,MATCH(Data!B1006,Sheet2!$D$2:$D$20,0))</f>
        <v>Syria</v>
      </c>
    </row>
    <row r="1007" spans="1:13" x14ac:dyDescent="0.2">
      <c r="A1007">
        <v>5555</v>
      </c>
      <c r="B1007" t="s">
        <v>1717</v>
      </c>
      <c r="C1007" t="s">
        <v>754</v>
      </c>
      <c r="D1007" s="2">
        <v>28556</v>
      </c>
      <c r="E1007" s="5">
        <f t="shared" ca="1" si="34"/>
        <v>42</v>
      </c>
      <c r="F1007" t="s">
        <v>1767</v>
      </c>
      <c r="G1007" t="s">
        <v>1769</v>
      </c>
      <c r="H1007">
        <v>2</v>
      </c>
      <c r="I1007">
        <v>2</v>
      </c>
      <c r="J1007" t="s">
        <v>1773</v>
      </c>
      <c r="K1007" s="3">
        <v>66</v>
      </c>
      <c r="L1007">
        <f t="shared" si="33"/>
        <v>0</v>
      </c>
      <c r="M1007" t="str">
        <f>INDEX(Sheet2!$B$2:$B$20,MATCH(Data!B1007,Sheet2!$D$2:$D$20,0))</f>
        <v>Yemen</v>
      </c>
    </row>
    <row r="1008" spans="1:13" x14ac:dyDescent="0.2">
      <c r="A1008">
        <v>5803</v>
      </c>
      <c r="B1008" t="s">
        <v>1723</v>
      </c>
      <c r="C1008" t="s">
        <v>699</v>
      </c>
      <c r="D1008" s="2">
        <v>29083</v>
      </c>
      <c r="E1008" s="5">
        <f t="shared" ca="1" si="34"/>
        <v>41</v>
      </c>
      <c r="F1008" t="s">
        <v>1767</v>
      </c>
      <c r="G1008" t="s">
        <v>1778</v>
      </c>
      <c r="H1008">
        <v>2</v>
      </c>
      <c r="I1008">
        <v>2</v>
      </c>
      <c r="J1008" t="s">
        <v>1774</v>
      </c>
      <c r="K1008" s="3">
        <v>159</v>
      </c>
      <c r="L1008">
        <f t="shared" si="33"/>
        <v>0</v>
      </c>
      <c r="M1008" t="str">
        <f>INDEX(Sheet2!$B$2:$B$20,MATCH(Data!B1008,Sheet2!$D$2:$D$20,0))</f>
        <v>Iraq</v>
      </c>
    </row>
    <row r="1009" spans="1:13" x14ac:dyDescent="0.2">
      <c r="A1009">
        <v>5584</v>
      </c>
      <c r="B1009" t="s">
        <v>1721</v>
      </c>
      <c r="C1009" t="s">
        <v>1143</v>
      </c>
      <c r="D1009" s="2">
        <v>28627</v>
      </c>
      <c r="E1009" s="5">
        <f t="shared" ca="1" si="34"/>
        <v>42</v>
      </c>
      <c r="F1009" t="s">
        <v>1767</v>
      </c>
      <c r="G1009" t="s">
        <v>1778</v>
      </c>
      <c r="H1009">
        <v>3</v>
      </c>
      <c r="I1009">
        <v>2</v>
      </c>
      <c r="J1009" t="s">
        <v>1771</v>
      </c>
      <c r="K1009" s="3">
        <v>156</v>
      </c>
      <c r="L1009">
        <f t="shared" si="33"/>
        <v>0</v>
      </c>
      <c r="M1009" t="str">
        <f>INDEX(Sheet2!$B$2:$B$20,MATCH(Data!B1009,Sheet2!$D$2:$D$20,0))</f>
        <v>Libya</v>
      </c>
    </row>
    <row r="1010" spans="1:13" x14ac:dyDescent="0.2">
      <c r="A1010">
        <v>5349</v>
      </c>
      <c r="B1010" t="s">
        <v>1724</v>
      </c>
      <c r="C1010" t="s">
        <v>1307</v>
      </c>
      <c r="D1010" s="2">
        <v>29276</v>
      </c>
      <c r="E1010" s="5">
        <f t="shared" ca="1" si="34"/>
        <v>40</v>
      </c>
      <c r="F1010" t="s">
        <v>1768</v>
      </c>
      <c r="G1010" t="s">
        <v>1770</v>
      </c>
      <c r="H1010">
        <v>7</v>
      </c>
      <c r="I1010">
        <v>2</v>
      </c>
      <c r="J1010" t="s">
        <v>1771</v>
      </c>
      <c r="K1010" s="3">
        <v>169</v>
      </c>
      <c r="L1010">
        <f t="shared" si="33"/>
        <v>0</v>
      </c>
      <c r="M1010" t="str">
        <f>INDEX(Sheet2!$B$2:$B$20,MATCH(Data!B1010,Sheet2!$D$2:$D$20,0))</f>
        <v>Libya</v>
      </c>
    </row>
    <row r="1011" spans="1:13" x14ac:dyDescent="0.2">
      <c r="A1011">
        <v>5514</v>
      </c>
      <c r="B1011" t="s">
        <v>1727</v>
      </c>
      <c r="C1011" t="s">
        <v>248</v>
      </c>
      <c r="D1011" s="2">
        <v>28596</v>
      </c>
      <c r="E1011" s="5">
        <f t="shared" ca="1" si="34"/>
        <v>42</v>
      </c>
      <c r="F1011" t="s">
        <v>1767</v>
      </c>
      <c r="G1011" t="s">
        <v>1770</v>
      </c>
      <c r="H1011">
        <v>3</v>
      </c>
      <c r="I1011">
        <v>1</v>
      </c>
      <c r="J1011" t="s">
        <v>1771</v>
      </c>
      <c r="K1011" s="3">
        <v>0</v>
      </c>
      <c r="L1011">
        <f t="shared" si="33"/>
        <v>2</v>
      </c>
      <c r="M1011" t="str">
        <f>INDEX(Sheet2!$B$2:$B$20,MATCH(Data!B1011,Sheet2!$D$2:$D$20,0))</f>
        <v>Libya</v>
      </c>
    </row>
    <row r="1012" spans="1:13" x14ac:dyDescent="0.2">
      <c r="A1012">
        <v>4976</v>
      </c>
      <c r="B1012" t="s">
        <v>1723</v>
      </c>
      <c r="C1012" t="s">
        <v>934</v>
      </c>
      <c r="D1012" s="2">
        <v>28818</v>
      </c>
      <c r="E1012" s="5">
        <f t="shared" ca="1" si="34"/>
        <v>42</v>
      </c>
      <c r="F1012" t="s">
        <v>1767</v>
      </c>
      <c r="G1012" t="s">
        <v>1769</v>
      </c>
      <c r="H1012">
        <v>7</v>
      </c>
      <c r="I1012">
        <v>2</v>
      </c>
      <c r="J1012" t="s">
        <v>1772</v>
      </c>
      <c r="K1012" s="3">
        <v>58</v>
      </c>
      <c r="L1012">
        <f t="shared" si="33"/>
        <v>0</v>
      </c>
      <c r="M1012" t="str">
        <f>INDEX(Sheet2!$B$2:$B$20,MATCH(Data!B1012,Sheet2!$D$2:$D$20,0))</f>
        <v>Iraq</v>
      </c>
    </row>
    <row r="1013" spans="1:13" x14ac:dyDescent="0.2">
      <c r="A1013">
        <v>5393</v>
      </c>
      <c r="B1013" t="s">
        <v>1713</v>
      </c>
      <c r="C1013" t="s">
        <v>304</v>
      </c>
      <c r="D1013" s="2">
        <v>16850</v>
      </c>
      <c r="E1013" s="5">
        <f t="shared" ca="1" si="34"/>
        <v>74</v>
      </c>
      <c r="F1013" t="s">
        <v>1767</v>
      </c>
      <c r="G1013" t="s">
        <v>1769</v>
      </c>
      <c r="H1013">
        <v>3</v>
      </c>
      <c r="I1013">
        <v>1</v>
      </c>
      <c r="J1013" t="s">
        <v>1771</v>
      </c>
      <c r="K1013" s="3">
        <v>87</v>
      </c>
      <c r="L1013">
        <f t="shared" si="33"/>
        <v>0</v>
      </c>
      <c r="M1013" t="str">
        <f>INDEX(Sheet2!$B$2:$B$20,MATCH(Data!B1013,Sheet2!$D$2:$D$20,0))</f>
        <v>Iraq</v>
      </c>
    </row>
    <row r="1014" spans="1:13" x14ac:dyDescent="0.2">
      <c r="A1014">
        <v>6046</v>
      </c>
      <c r="B1014" t="s">
        <v>1715</v>
      </c>
      <c r="C1014" t="s">
        <v>1558</v>
      </c>
      <c r="D1014" s="2">
        <v>22764</v>
      </c>
      <c r="E1014" s="5">
        <f t="shared" ca="1" si="34"/>
        <v>58</v>
      </c>
      <c r="F1014" t="s">
        <v>1767</v>
      </c>
      <c r="G1014" t="s">
        <v>1778</v>
      </c>
      <c r="H1014">
        <v>9</v>
      </c>
      <c r="I1014">
        <v>1</v>
      </c>
      <c r="J1014" t="s">
        <v>1774</v>
      </c>
      <c r="K1014" s="3">
        <v>150</v>
      </c>
      <c r="L1014">
        <f t="shared" si="33"/>
        <v>0</v>
      </c>
      <c r="M1014" t="str">
        <f>INDEX(Sheet2!$B$2:$B$20,MATCH(Data!B1014,Sheet2!$D$2:$D$20,0))</f>
        <v>Iraq</v>
      </c>
    </row>
    <row r="1015" spans="1:13" x14ac:dyDescent="0.2">
      <c r="A1015">
        <v>5844</v>
      </c>
      <c r="B1015" t="s">
        <v>1723</v>
      </c>
      <c r="C1015" t="s">
        <v>1471</v>
      </c>
      <c r="D1015" s="2">
        <v>20249</v>
      </c>
      <c r="E1015" s="5">
        <f t="shared" ca="1" si="34"/>
        <v>65</v>
      </c>
      <c r="F1015" t="s">
        <v>1768</v>
      </c>
      <c r="G1015" t="s">
        <v>1778</v>
      </c>
      <c r="H1015">
        <v>2</v>
      </c>
      <c r="I1015">
        <v>3</v>
      </c>
      <c r="J1015" t="s">
        <v>1774</v>
      </c>
      <c r="K1015" s="3">
        <v>144</v>
      </c>
      <c r="L1015">
        <f t="shared" si="33"/>
        <v>3</v>
      </c>
      <c r="M1015" t="str">
        <f>INDEX(Sheet2!$B$2:$B$20,MATCH(Data!B1015,Sheet2!$D$2:$D$20,0))</f>
        <v>Iraq</v>
      </c>
    </row>
    <row r="1016" spans="1:13" x14ac:dyDescent="0.2">
      <c r="A1016">
        <v>6270</v>
      </c>
      <c r="B1016" t="s">
        <v>1731</v>
      </c>
      <c r="C1016" t="s">
        <v>1005</v>
      </c>
      <c r="D1016" s="2">
        <v>27015</v>
      </c>
      <c r="E1016" s="5">
        <f t="shared" ca="1" si="34"/>
        <v>47</v>
      </c>
      <c r="F1016" t="s">
        <v>1767</v>
      </c>
      <c r="G1016" t="s">
        <v>1769</v>
      </c>
      <c r="H1016">
        <v>2</v>
      </c>
      <c r="I1016">
        <v>8</v>
      </c>
      <c r="J1016" t="s">
        <v>1771</v>
      </c>
      <c r="K1016" s="3">
        <v>0</v>
      </c>
      <c r="L1016">
        <f t="shared" si="33"/>
        <v>2</v>
      </c>
      <c r="M1016" t="str">
        <f>INDEX(Sheet2!$B$2:$B$20,MATCH(Data!B1016,Sheet2!$D$2:$D$20,0))</f>
        <v>Syria</v>
      </c>
    </row>
    <row r="1017" spans="1:13" x14ac:dyDescent="0.2">
      <c r="A1017">
        <v>6297</v>
      </c>
      <c r="B1017" t="s">
        <v>1725</v>
      </c>
      <c r="C1017" t="s">
        <v>466</v>
      </c>
      <c r="D1017" s="2">
        <v>18360</v>
      </c>
      <c r="E1017" s="5">
        <f t="shared" ca="1" si="34"/>
        <v>70</v>
      </c>
      <c r="F1017" t="s">
        <v>1768</v>
      </c>
      <c r="G1017" t="s">
        <v>1778</v>
      </c>
      <c r="H1017">
        <v>9</v>
      </c>
      <c r="I1017">
        <v>1</v>
      </c>
      <c r="J1017" t="s">
        <v>1773</v>
      </c>
      <c r="K1017" s="3">
        <v>226</v>
      </c>
      <c r="L1017">
        <f t="shared" si="33"/>
        <v>0</v>
      </c>
      <c r="M1017" t="str">
        <f>INDEX(Sheet2!$B$2:$B$20,MATCH(Data!B1017,Sheet2!$D$2:$D$20,0))</f>
        <v>Yemen</v>
      </c>
    </row>
    <row r="1018" spans="1:13" x14ac:dyDescent="0.2">
      <c r="A1018">
        <v>5689</v>
      </c>
      <c r="B1018" t="s">
        <v>1713</v>
      </c>
      <c r="C1018" t="s">
        <v>833</v>
      </c>
      <c r="D1018" s="2">
        <v>26318</v>
      </c>
      <c r="E1018" s="5">
        <f t="shared" ca="1" si="34"/>
        <v>48</v>
      </c>
      <c r="F1018" t="s">
        <v>1767</v>
      </c>
      <c r="G1018" t="s">
        <v>1769</v>
      </c>
      <c r="H1018">
        <v>2</v>
      </c>
      <c r="I1018">
        <v>8</v>
      </c>
      <c r="J1018" t="s">
        <v>1771</v>
      </c>
      <c r="K1018" s="3">
        <v>169</v>
      </c>
      <c r="L1018">
        <f t="shared" si="33"/>
        <v>0</v>
      </c>
      <c r="M1018" t="str">
        <f>INDEX(Sheet2!$B$2:$B$20,MATCH(Data!B1018,Sheet2!$D$2:$D$20,0))</f>
        <v>Iraq</v>
      </c>
    </row>
    <row r="1019" spans="1:13" x14ac:dyDescent="0.2">
      <c r="A1019">
        <v>6085</v>
      </c>
      <c r="B1019" t="s">
        <v>1713</v>
      </c>
      <c r="C1019" t="s">
        <v>545</v>
      </c>
      <c r="D1019" s="2">
        <v>23174</v>
      </c>
      <c r="E1019" s="5">
        <f t="shared" ca="1" si="34"/>
        <v>57</v>
      </c>
      <c r="F1019" t="s">
        <v>1768</v>
      </c>
      <c r="G1019" t="s">
        <v>1778</v>
      </c>
      <c r="H1019">
        <v>1</v>
      </c>
      <c r="I1019">
        <v>3</v>
      </c>
      <c r="J1019" t="s">
        <v>1771</v>
      </c>
      <c r="K1019" s="3">
        <v>0</v>
      </c>
      <c r="L1019">
        <f t="shared" si="33"/>
        <v>4</v>
      </c>
      <c r="M1019" t="str">
        <f>INDEX(Sheet2!$B$2:$B$20,MATCH(Data!B1019,Sheet2!$D$2:$D$20,0))</f>
        <v>Iraq</v>
      </c>
    </row>
    <row r="1020" spans="1:13" x14ac:dyDescent="0.2">
      <c r="A1020">
        <v>4860</v>
      </c>
      <c r="B1020" t="s">
        <v>1717</v>
      </c>
      <c r="C1020" t="s">
        <v>907</v>
      </c>
      <c r="D1020" s="2">
        <v>17308</v>
      </c>
      <c r="E1020" s="5">
        <f t="shared" ca="1" si="34"/>
        <v>73</v>
      </c>
      <c r="F1020" t="s">
        <v>1768</v>
      </c>
      <c r="G1020" t="s">
        <v>1769</v>
      </c>
      <c r="H1020">
        <v>2</v>
      </c>
      <c r="I1020">
        <v>2</v>
      </c>
      <c r="J1020" t="s">
        <v>1772</v>
      </c>
      <c r="K1020" s="3">
        <v>0</v>
      </c>
      <c r="L1020">
        <f t="shared" si="33"/>
        <v>4</v>
      </c>
      <c r="M1020" t="str">
        <f>INDEX(Sheet2!$B$2:$B$20,MATCH(Data!B1020,Sheet2!$D$2:$D$20,0))</f>
        <v>Yemen</v>
      </c>
    </row>
    <row r="1021" spans="1:13" x14ac:dyDescent="0.2">
      <c r="A1021">
        <v>5074</v>
      </c>
      <c r="B1021" t="s">
        <v>1726</v>
      </c>
      <c r="C1021" t="s">
        <v>546</v>
      </c>
      <c r="D1021" s="2">
        <v>25882</v>
      </c>
      <c r="E1021" s="5">
        <f t="shared" ca="1" si="34"/>
        <v>50</v>
      </c>
      <c r="F1021" t="s">
        <v>1767</v>
      </c>
      <c r="G1021" t="s">
        <v>1769</v>
      </c>
      <c r="H1021">
        <v>4</v>
      </c>
      <c r="I1021">
        <v>4</v>
      </c>
      <c r="J1021" t="s">
        <v>1772</v>
      </c>
      <c r="K1021" s="3">
        <v>104</v>
      </c>
      <c r="L1021">
        <f t="shared" si="33"/>
        <v>0</v>
      </c>
      <c r="M1021" t="str">
        <f>INDEX(Sheet2!$B$2:$B$20,MATCH(Data!B1021,Sheet2!$D$2:$D$20,0))</f>
        <v>Libya</v>
      </c>
    </row>
    <row r="1022" spans="1:13" x14ac:dyDescent="0.2">
      <c r="A1022">
        <v>5371</v>
      </c>
      <c r="B1022" t="s">
        <v>1726</v>
      </c>
      <c r="C1022" t="s">
        <v>1615</v>
      </c>
      <c r="D1022" s="2">
        <v>29303</v>
      </c>
      <c r="E1022" s="5">
        <f t="shared" ca="1" si="34"/>
        <v>40</v>
      </c>
      <c r="F1022" t="s">
        <v>1767</v>
      </c>
      <c r="G1022" t="s">
        <v>1769</v>
      </c>
      <c r="H1022">
        <v>8</v>
      </c>
      <c r="I1022">
        <v>2</v>
      </c>
      <c r="J1022" t="s">
        <v>1773</v>
      </c>
      <c r="K1022" s="3">
        <v>0</v>
      </c>
      <c r="L1022">
        <f t="shared" si="33"/>
        <v>2</v>
      </c>
      <c r="M1022" t="str">
        <f>INDEX(Sheet2!$B$2:$B$20,MATCH(Data!B1022,Sheet2!$D$2:$D$20,0))</f>
        <v>Libya</v>
      </c>
    </row>
    <row r="1023" spans="1:13" x14ac:dyDescent="0.2">
      <c r="A1023">
        <v>5176</v>
      </c>
      <c r="B1023" t="s">
        <v>1723</v>
      </c>
      <c r="C1023" t="s">
        <v>900</v>
      </c>
      <c r="D1023" s="2">
        <v>20231</v>
      </c>
      <c r="E1023" s="5">
        <f t="shared" ca="1" si="34"/>
        <v>65</v>
      </c>
      <c r="F1023" t="s">
        <v>1767</v>
      </c>
      <c r="G1023" t="s">
        <v>1781</v>
      </c>
      <c r="H1023">
        <v>2</v>
      </c>
      <c r="I1023">
        <v>5</v>
      </c>
      <c r="J1023" t="s">
        <v>1774</v>
      </c>
      <c r="K1023" s="3">
        <v>0</v>
      </c>
      <c r="L1023">
        <f t="shared" si="33"/>
        <v>2</v>
      </c>
      <c r="M1023" t="str">
        <f>INDEX(Sheet2!$B$2:$B$20,MATCH(Data!B1023,Sheet2!$D$2:$D$20,0))</f>
        <v>Iraq</v>
      </c>
    </row>
    <row r="1024" spans="1:13" x14ac:dyDescent="0.2">
      <c r="A1024">
        <v>5764</v>
      </c>
      <c r="B1024" t="s">
        <v>1729</v>
      </c>
      <c r="C1024" t="s">
        <v>194</v>
      </c>
      <c r="D1024" s="2">
        <v>21760</v>
      </c>
      <c r="E1024" s="5">
        <f t="shared" ca="1" si="34"/>
        <v>61</v>
      </c>
      <c r="F1024" t="s">
        <v>1767</v>
      </c>
      <c r="G1024" t="s">
        <v>1778</v>
      </c>
      <c r="H1024">
        <v>3</v>
      </c>
      <c r="I1024">
        <v>2</v>
      </c>
      <c r="J1024" t="s">
        <v>1774</v>
      </c>
      <c r="K1024" s="3">
        <v>149</v>
      </c>
      <c r="L1024">
        <f t="shared" si="33"/>
        <v>0</v>
      </c>
      <c r="M1024" t="str">
        <f>INDEX(Sheet2!$B$2:$B$20,MATCH(Data!B1024,Sheet2!$D$2:$D$20,0))</f>
        <v>Syria</v>
      </c>
    </row>
    <row r="1025" spans="1:13" x14ac:dyDescent="0.2">
      <c r="A1025">
        <v>4938</v>
      </c>
      <c r="B1025" t="s">
        <v>1730</v>
      </c>
      <c r="C1025" t="s">
        <v>1396</v>
      </c>
      <c r="D1025" s="2">
        <v>29865</v>
      </c>
      <c r="E1025" s="5">
        <f t="shared" ca="1" si="34"/>
        <v>39</v>
      </c>
      <c r="F1025" t="s">
        <v>1767</v>
      </c>
      <c r="G1025" t="s">
        <v>1769</v>
      </c>
      <c r="H1025">
        <v>5</v>
      </c>
      <c r="I1025">
        <v>3</v>
      </c>
      <c r="J1025" t="s">
        <v>1771</v>
      </c>
      <c r="K1025" s="3">
        <v>0</v>
      </c>
      <c r="L1025">
        <f t="shared" si="33"/>
        <v>2</v>
      </c>
      <c r="M1025" t="str">
        <f>INDEX(Sheet2!$B$2:$B$20,MATCH(Data!B1025,Sheet2!$D$2:$D$20,0))</f>
        <v>Yemen</v>
      </c>
    </row>
    <row r="1026" spans="1:13" x14ac:dyDescent="0.2">
      <c r="A1026">
        <v>5968</v>
      </c>
      <c r="B1026" t="s">
        <v>1718</v>
      </c>
      <c r="C1026" t="s">
        <v>349</v>
      </c>
      <c r="D1026" s="2">
        <v>15950</v>
      </c>
      <c r="E1026" s="5">
        <f t="shared" ca="1" si="34"/>
        <v>77</v>
      </c>
      <c r="F1026" t="s">
        <v>1767</v>
      </c>
      <c r="G1026" t="s">
        <v>1778</v>
      </c>
      <c r="H1026">
        <v>6</v>
      </c>
      <c r="I1026">
        <v>2</v>
      </c>
      <c r="J1026" t="s">
        <v>1774</v>
      </c>
      <c r="K1026" s="3">
        <v>206</v>
      </c>
      <c r="L1026">
        <f t="shared" si="33"/>
        <v>0</v>
      </c>
      <c r="M1026" t="str">
        <f>INDEX(Sheet2!$B$2:$B$20,MATCH(Data!B1026,Sheet2!$D$2:$D$20,0))</f>
        <v>Yemen</v>
      </c>
    </row>
    <row r="1027" spans="1:13" x14ac:dyDescent="0.2">
      <c r="A1027">
        <v>5455</v>
      </c>
      <c r="B1027" t="s">
        <v>1723</v>
      </c>
      <c r="C1027" t="s">
        <v>1128</v>
      </c>
      <c r="D1027" s="2">
        <v>18842</v>
      </c>
      <c r="E1027" s="5">
        <f t="shared" ca="1" si="34"/>
        <v>69</v>
      </c>
      <c r="F1027" t="s">
        <v>1768</v>
      </c>
      <c r="G1027" t="s">
        <v>1769</v>
      </c>
      <c r="H1027">
        <v>4</v>
      </c>
      <c r="I1027">
        <v>5</v>
      </c>
      <c r="J1027" t="s">
        <v>1773</v>
      </c>
      <c r="K1027" s="3">
        <v>115</v>
      </c>
      <c r="L1027">
        <f t="shared" si="33"/>
        <v>0</v>
      </c>
      <c r="M1027" t="str">
        <f>INDEX(Sheet2!$B$2:$B$20,MATCH(Data!B1027,Sheet2!$D$2:$D$20,0))</f>
        <v>Iraq</v>
      </c>
    </row>
    <row r="1028" spans="1:13" x14ac:dyDescent="0.2">
      <c r="A1028">
        <v>5471</v>
      </c>
      <c r="B1028" t="s">
        <v>1727</v>
      </c>
      <c r="C1028" t="s">
        <v>1345</v>
      </c>
      <c r="D1028" s="2">
        <v>33298</v>
      </c>
      <c r="E1028" s="5">
        <f t="shared" ca="1" si="34"/>
        <v>29</v>
      </c>
      <c r="F1028" t="s">
        <v>1767</v>
      </c>
      <c r="G1028" t="s">
        <v>1781</v>
      </c>
      <c r="H1028">
        <v>3</v>
      </c>
      <c r="I1028">
        <v>2</v>
      </c>
      <c r="J1028" t="s">
        <v>1773</v>
      </c>
      <c r="K1028" s="3">
        <v>63</v>
      </c>
      <c r="L1028">
        <f t="shared" si="33"/>
        <v>0</v>
      </c>
      <c r="M1028" t="str">
        <f>INDEX(Sheet2!$B$2:$B$20,MATCH(Data!B1028,Sheet2!$D$2:$D$20,0))</f>
        <v>Libya</v>
      </c>
    </row>
    <row r="1029" spans="1:13" x14ac:dyDescent="0.2">
      <c r="A1029">
        <v>6323</v>
      </c>
      <c r="B1029" t="s">
        <v>1716</v>
      </c>
      <c r="C1029" t="s">
        <v>931</v>
      </c>
      <c r="D1029" s="2">
        <v>16427</v>
      </c>
      <c r="E1029" s="5">
        <f t="shared" ca="1" si="34"/>
        <v>76</v>
      </c>
      <c r="F1029" t="s">
        <v>1767</v>
      </c>
      <c r="G1029" t="s">
        <v>1769</v>
      </c>
      <c r="H1029">
        <v>2</v>
      </c>
      <c r="I1029">
        <v>5</v>
      </c>
      <c r="J1029" t="s">
        <v>1771</v>
      </c>
      <c r="K1029" s="3">
        <v>70</v>
      </c>
      <c r="L1029">
        <f t="shared" si="33"/>
        <v>0</v>
      </c>
      <c r="M1029" t="str">
        <f>INDEX(Sheet2!$B$2:$B$20,MATCH(Data!B1029,Sheet2!$D$2:$D$20,0))</f>
        <v>Syria</v>
      </c>
    </row>
    <row r="1030" spans="1:13" x14ac:dyDescent="0.2">
      <c r="A1030">
        <v>6359</v>
      </c>
      <c r="B1030" t="s">
        <v>1724</v>
      </c>
      <c r="C1030" t="s">
        <v>1595</v>
      </c>
      <c r="D1030" s="2">
        <v>23712</v>
      </c>
      <c r="E1030" s="5">
        <f t="shared" ca="1" si="34"/>
        <v>56</v>
      </c>
      <c r="F1030" t="s">
        <v>1767</v>
      </c>
      <c r="G1030" t="s">
        <v>1770</v>
      </c>
      <c r="H1030">
        <v>2</v>
      </c>
      <c r="I1030">
        <v>2</v>
      </c>
      <c r="J1030" t="s">
        <v>1771</v>
      </c>
      <c r="K1030" s="3">
        <v>56</v>
      </c>
      <c r="L1030">
        <f t="shared" si="33"/>
        <v>0</v>
      </c>
      <c r="M1030" t="str">
        <f>INDEX(Sheet2!$B$2:$B$20,MATCH(Data!B1030,Sheet2!$D$2:$D$20,0))</f>
        <v>Libya</v>
      </c>
    </row>
    <row r="1031" spans="1:13" x14ac:dyDescent="0.2">
      <c r="A1031">
        <v>5146</v>
      </c>
      <c r="B1031" t="s">
        <v>1727</v>
      </c>
      <c r="C1031" t="s">
        <v>381</v>
      </c>
      <c r="D1031" s="2">
        <v>24404</v>
      </c>
      <c r="E1031" s="5">
        <f t="shared" ca="1" si="34"/>
        <v>54</v>
      </c>
      <c r="F1031" t="s">
        <v>1767</v>
      </c>
      <c r="G1031" t="s">
        <v>1781</v>
      </c>
      <c r="H1031">
        <v>2</v>
      </c>
      <c r="I1031">
        <v>3</v>
      </c>
      <c r="J1031" t="s">
        <v>1771</v>
      </c>
      <c r="K1031" s="3">
        <v>150</v>
      </c>
      <c r="L1031">
        <f t="shared" si="33"/>
        <v>0</v>
      </c>
      <c r="M1031" t="str">
        <f>INDEX(Sheet2!$B$2:$B$20,MATCH(Data!B1031,Sheet2!$D$2:$D$20,0))</f>
        <v>Libya</v>
      </c>
    </row>
    <row r="1032" spans="1:13" x14ac:dyDescent="0.2">
      <c r="A1032">
        <v>5089</v>
      </c>
      <c r="B1032" t="s">
        <v>1723</v>
      </c>
      <c r="C1032" t="s">
        <v>1086</v>
      </c>
      <c r="D1032" s="2">
        <v>33688</v>
      </c>
      <c r="E1032" s="5">
        <f t="shared" ca="1" si="34"/>
        <v>28</v>
      </c>
      <c r="F1032" t="s">
        <v>1767</v>
      </c>
      <c r="G1032" t="s">
        <v>1770</v>
      </c>
      <c r="H1032">
        <v>5</v>
      </c>
      <c r="I1032">
        <v>1</v>
      </c>
      <c r="J1032" t="s">
        <v>1774</v>
      </c>
      <c r="K1032" s="3">
        <v>188</v>
      </c>
      <c r="L1032">
        <f t="shared" si="33"/>
        <v>0</v>
      </c>
      <c r="M1032" t="str">
        <f>INDEX(Sheet2!$B$2:$B$20,MATCH(Data!B1032,Sheet2!$D$2:$D$20,0))</f>
        <v>Iraq</v>
      </c>
    </row>
    <row r="1033" spans="1:13" x14ac:dyDescent="0.2">
      <c r="A1033">
        <v>6098</v>
      </c>
      <c r="B1033" t="s">
        <v>1719</v>
      </c>
      <c r="C1033" t="s">
        <v>676</v>
      </c>
      <c r="D1033" s="2">
        <v>15587</v>
      </c>
      <c r="E1033" s="5">
        <f t="shared" ca="1" si="34"/>
        <v>78</v>
      </c>
      <c r="F1033" t="s">
        <v>1767</v>
      </c>
      <c r="G1033" t="s">
        <v>1770</v>
      </c>
      <c r="H1033">
        <v>4</v>
      </c>
      <c r="I1033">
        <v>6</v>
      </c>
      <c r="J1033" t="s">
        <v>1771</v>
      </c>
      <c r="K1033" s="3">
        <v>0</v>
      </c>
      <c r="L1033">
        <f t="shared" si="33"/>
        <v>2</v>
      </c>
      <c r="M1033" t="str">
        <f>INDEX(Sheet2!$B$2:$B$20,MATCH(Data!B1033,Sheet2!$D$2:$D$20,0))</f>
        <v>Iraq</v>
      </c>
    </row>
    <row r="1034" spans="1:13" x14ac:dyDescent="0.2">
      <c r="A1034">
        <v>6361</v>
      </c>
      <c r="B1034" t="s">
        <v>1725</v>
      </c>
      <c r="C1034" t="s">
        <v>1679</v>
      </c>
      <c r="D1034" s="2">
        <v>31033</v>
      </c>
      <c r="E1034" s="5">
        <f t="shared" ca="1" si="34"/>
        <v>36</v>
      </c>
      <c r="F1034" t="s">
        <v>1767</v>
      </c>
      <c r="G1034" t="s">
        <v>1778</v>
      </c>
      <c r="H1034">
        <v>3</v>
      </c>
      <c r="I1034">
        <v>1</v>
      </c>
      <c r="J1034" t="s">
        <v>1773</v>
      </c>
      <c r="K1034" s="3">
        <v>0</v>
      </c>
      <c r="L1034">
        <f t="shared" si="33"/>
        <v>2</v>
      </c>
      <c r="M1034" t="str">
        <f>INDEX(Sheet2!$B$2:$B$20,MATCH(Data!B1034,Sheet2!$D$2:$D$20,0))</f>
        <v>Yemen</v>
      </c>
    </row>
    <row r="1035" spans="1:13" x14ac:dyDescent="0.2">
      <c r="A1035">
        <v>6194</v>
      </c>
      <c r="B1035" t="s">
        <v>1721</v>
      </c>
      <c r="C1035" t="s">
        <v>458</v>
      </c>
      <c r="D1035" s="2">
        <v>29088</v>
      </c>
      <c r="E1035" s="5">
        <f t="shared" ca="1" si="34"/>
        <v>41</v>
      </c>
      <c r="F1035" t="s">
        <v>1767</v>
      </c>
      <c r="G1035" t="s">
        <v>1778</v>
      </c>
      <c r="H1035">
        <v>2</v>
      </c>
      <c r="I1035">
        <v>8</v>
      </c>
      <c r="J1035" t="s">
        <v>1773</v>
      </c>
      <c r="K1035" s="3">
        <v>97</v>
      </c>
      <c r="L1035">
        <f t="shared" si="33"/>
        <v>0</v>
      </c>
      <c r="M1035" t="str">
        <f>INDEX(Sheet2!$B$2:$B$20,MATCH(Data!B1035,Sheet2!$D$2:$D$20,0))</f>
        <v>Libya</v>
      </c>
    </row>
    <row r="1036" spans="1:13" x14ac:dyDescent="0.2">
      <c r="A1036">
        <v>5351</v>
      </c>
      <c r="B1036" t="s">
        <v>1728</v>
      </c>
      <c r="C1036" t="s">
        <v>1328</v>
      </c>
      <c r="D1036" s="2">
        <v>25156</v>
      </c>
      <c r="E1036" s="5">
        <f t="shared" ca="1" si="34"/>
        <v>52</v>
      </c>
      <c r="F1036" t="s">
        <v>1768</v>
      </c>
      <c r="G1036" t="s">
        <v>1778</v>
      </c>
      <c r="H1036">
        <v>3</v>
      </c>
      <c r="I1036">
        <v>5</v>
      </c>
      <c r="J1036" t="s">
        <v>1774</v>
      </c>
      <c r="K1036" s="3">
        <v>92</v>
      </c>
      <c r="L1036">
        <f t="shared" si="33"/>
        <v>3</v>
      </c>
      <c r="M1036" t="str">
        <f>INDEX(Sheet2!$B$2:$B$20,MATCH(Data!B1036,Sheet2!$D$2:$D$20,0))</f>
        <v>Yemen</v>
      </c>
    </row>
    <row r="1037" spans="1:13" x14ac:dyDescent="0.2">
      <c r="A1037">
        <v>5487</v>
      </c>
      <c r="B1037" t="s">
        <v>1721</v>
      </c>
      <c r="C1037" t="s">
        <v>1520</v>
      </c>
      <c r="D1037" s="2">
        <v>28495</v>
      </c>
      <c r="E1037" s="5">
        <f t="shared" ca="1" si="34"/>
        <v>42</v>
      </c>
      <c r="F1037" t="s">
        <v>1767</v>
      </c>
      <c r="G1037" t="s">
        <v>1769</v>
      </c>
      <c r="H1037">
        <v>2</v>
      </c>
      <c r="I1037">
        <v>5</v>
      </c>
      <c r="J1037" t="s">
        <v>1774</v>
      </c>
      <c r="K1037" s="3">
        <v>0</v>
      </c>
      <c r="L1037">
        <f t="shared" si="33"/>
        <v>2</v>
      </c>
      <c r="M1037" t="str">
        <f>INDEX(Sheet2!$B$2:$B$20,MATCH(Data!B1037,Sheet2!$D$2:$D$20,0))</f>
        <v>Libya</v>
      </c>
    </row>
    <row r="1038" spans="1:13" x14ac:dyDescent="0.2">
      <c r="A1038">
        <v>5356</v>
      </c>
      <c r="B1038" t="s">
        <v>1721</v>
      </c>
      <c r="C1038" t="s">
        <v>1372</v>
      </c>
      <c r="D1038" s="2">
        <v>20014</v>
      </c>
      <c r="E1038" s="5">
        <f t="shared" ca="1" si="34"/>
        <v>66</v>
      </c>
      <c r="F1038" t="s">
        <v>1767</v>
      </c>
      <c r="G1038" t="s">
        <v>1778</v>
      </c>
      <c r="H1038">
        <v>4</v>
      </c>
      <c r="I1038">
        <v>3</v>
      </c>
      <c r="J1038" t="s">
        <v>1773</v>
      </c>
      <c r="K1038" s="3">
        <v>0</v>
      </c>
      <c r="L1038">
        <f t="shared" ref="L1038:L1101" si="35">IF(AND(J1038="خيمة",K1038=0,F1038="الأم"),5,IF(AND(F1038="الأم",K1038=0),4,IF(AND(F1038="الأم",J1038="خيمة"),3,IF(K1038=0,2,0))))</f>
        <v>2</v>
      </c>
      <c r="M1038" t="str">
        <f>INDEX(Sheet2!$B$2:$B$20,MATCH(Data!B1038,Sheet2!$D$2:$D$20,0))</f>
        <v>Libya</v>
      </c>
    </row>
    <row r="1039" spans="1:13" x14ac:dyDescent="0.2">
      <c r="A1039">
        <v>5272</v>
      </c>
      <c r="B1039" t="s">
        <v>1730</v>
      </c>
      <c r="C1039" t="s">
        <v>453</v>
      </c>
      <c r="D1039" s="2">
        <v>27956</v>
      </c>
      <c r="E1039" s="5">
        <f t="shared" ca="1" si="34"/>
        <v>44</v>
      </c>
      <c r="F1039" t="s">
        <v>1767</v>
      </c>
      <c r="G1039" t="s">
        <v>1769</v>
      </c>
      <c r="H1039">
        <v>1</v>
      </c>
      <c r="I1039">
        <v>3</v>
      </c>
      <c r="J1039" t="s">
        <v>1774</v>
      </c>
      <c r="K1039" s="3">
        <v>0</v>
      </c>
      <c r="L1039">
        <f t="shared" si="35"/>
        <v>2</v>
      </c>
      <c r="M1039" t="str">
        <f>INDEX(Sheet2!$B$2:$B$20,MATCH(Data!B1039,Sheet2!$D$2:$D$20,0))</f>
        <v>Yemen</v>
      </c>
    </row>
    <row r="1040" spans="1:13" x14ac:dyDescent="0.2">
      <c r="A1040">
        <v>5253</v>
      </c>
      <c r="B1040" t="s">
        <v>1730</v>
      </c>
      <c r="C1040" t="s">
        <v>89</v>
      </c>
      <c r="D1040" s="2">
        <v>30804</v>
      </c>
      <c r="E1040" s="5">
        <f t="shared" ca="1" si="34"/>
        <v>36</v>
      </c>
      <c r="F1040" t="s">
        <v>1767</v>
      </c>
      <c r="G1040" t="s">
        <v>1769</v>
      </c>
      <c r="H1040">
        <v>2</v>
      </c>
      <c r="I1040">
        <v>5</v>
      </c>
      <c r="J1040" t="s">
        <v>1771</v>
      </c>
      <c r="K1040" s="3">
        <v>219</v>
      </c>
      <c r="L1040">
        <f t="shared" si="35"/>
        <v>0</v>
      </c>
      <c r="M1040" t="str">
        <f>INDEX(Sheet2!$B$2:$B$20,MATCH(Data!B1040,Sheet2!$D$2:$D$20,0))</f>
        <v>Yemen</v>
      </c>
    </row>
    <row r="1041" spans="1:13" x14ac:dyDescent="0.2">
      <c r="A1041">
        <v>6070</v>
      </c>
      <c r="B1041" t="s">
        <v>1726</v>
      </c>
      <c r="C1041" t="s">
        <v>125</v>
      </c>
      <c r="D1041" s="2">
        <v>23092</v>
      </c>
      <c r="E1041" s="5">
        <f t="shared" ca="1" si="34"/>
        <v>57</v>
      </c>
      <c r="F1041" t="s">
        <v>1767</v>
      </c>
      <c r="G1041" t="s">
        <v>1778</v>
      </c>
      <c r="H1041">
        <v>3</v>
      </c>
      <c r="I1041">
        <v>1</v>
      </c>
      <c r="J1041" t="s">
        <v>1773</v>
      </c>
      <c r="K1041" s="3">
        <v>0</v>
      </c>
      <c r="L1041">
        <f t="shared" si="35"/>
        <v>2</v>
      </c>
      <c r="M1041" t="str">
        <f>INDEX(Sheet2!$B$2:$B$20,MATCH(Data!B1041,Sheet2!$D$2:$D$20,0))</f>
        <v>Libya</v>
      </c>
    </row>
    <row r="1042" spans="1:13" x14ac:dyDescent="0.2">
      <c r="A1042">
        <v>5440</v>
      </c>
      <c r="B1042" t="s">
        <v>1731</v>
      </c>
      <c r="C1042" t="s">
        <v>882</v>
      </c>
      <c r="D1042" s="2">
        <v>18454</v>
      </c>
      <c r="E1042" s="5">
        <f t="shared" ref="E1042:E1105" ca="1" si="36">(YEAR(NOW())-YEAR(D1042))</f>
        <v>70</v>
      </c>
      <c r="F1042" t="s">
        <v>1767</v>
      </c>
      <c r="G1042" t="s">
        <v>1781</v>
      </c>
      <c r="H1042">
        <v>5</v>
      </c>
      <c r="I1042">
        <v>1</v>
      </c>
      <c r="J1042" t="s">
        <v>1771</v>
      </c>
      <c r="K1042" s="3">
        <v>95</v>
      </c>
      <c r="L1042">
        <f t="shared" si="35"/>
        <v>0</v>
      </c>
      <c r="M1042" t="str">
        <f>INDEX(Sheet2!$B$2:$B$20,MATCH(Data!B1042,Sheet2!$D$2:$D$20,0))</f>
        <v>Syria</v>
      </c>
    </row>
    <row r="1043" spans="1:13" x14ac:dyDescent="0.2">
      <c r="A1043">
        <v>5255</v>
      </c>
      <c r="B1043" t="s">
        <v>1718</v>
      </c>
      <c r="C1043" t="s">
        <v>238</v>
      </c>
      <c r="D1043" s="2">
        <v>31223</v>
      </c>
      <c r="E1043" s="5">
        <f t="shared" ca="1" si="36"/>
        <v>35</v>
      </c>
      <c r="F1043" t="s">
        <v>1767</v>
      </c>
      <c r="G1043" t="s">
        <v>1770</v>
      </c>
      <c r="H1043">
        <v>2</v>
      </c>
      <c r="I1043">
        <v>7</v>
      </c>
      <c r="J1043" t="s">
        <v>1773</v>
      </c>
      <c r="K1043" s="3">
        <v>111</v>
      </c>
      <c r="L1043">
        <f t="shared" si="35"/>
        <v>0</v>
      </c>
      <c r="M1043" t="str">
        <f>INDEX(Sheet2!$B$2:$B$20,MATCH(Data!B1043,Sheet2!$D$2:$D$20,0))</f>
        <v>Yemen</v>
      </c>
    </row>
    <row r="1044" spans="1:13" x14ac:dyDescent="0.2">
      <c r="A1044">
        <v>6109</v>
      </c>
      <c r="B1044" t="s">
        <v>1724</v>
      </c>
      <c r="C1044" t="s">
        <v>875</v>
      </c>
      <c r="D1044" s="2">
        <v>15852</v>
      </c>
      <c r="E1044" s="5">
        <f t="shared" ca="1" si="36"/>
        <v>77</v>
      </c>
      <c r="F1044" t="s">
        <v>1768</v>
      </c>
      <c r="G1044" t="s">
        <v>1769</v>
      </c>
      <c r="H1044">
        <v>2</v>
      </c>
      <c r="I1044">
        <v>2</v>
      </c>
      <c r="J1044" t="s">
        <v>1771</v>
      </c>
      <c r="K1044" s="3">
        <v>180</v>
      </c>
      <c r="L1044">
        <f t="shared" si="35"/>
        <v>0</v>
      </c>
      <c r="M1044" t="str">
        <f>INDEX(Sheet2!$B$2:$B$20,MATCH(Data!B1044,Sheet2!$D$2:$D$20,0))</f>
        <v>Libya</v>
      </c>
    </row>
    <row r="1045" spans="1:13" x14ac:dyDescent="0.2">
      <c r="A1045">
        <v>5350</v>
      </c>
      <c r="B1045" t="s">
        <v>1723</v>
      </c>
      <c r="C1045" t="s">
        <v>121</v>
      </c>
      <c r="D1045" s="2">
        <v>33278</v>
      </c>
      <c r="E1045" s="5">
        <f t="shared" ca="1" si="36"/>
        <v>29</v>
      </c>
      <c r="F1045" t="s">
        <v>1767</v>
      </c>
      <c r="G1045" t="s">
        <v>1769</v>
      </c>
      <c r="H1045">
        <v>8</v>
      </c>
      <c r="I1045">
        <v>1</v>
      </c>
      <c r="J1045" t="s">
        <v>1773</v>
      </c>
      <c r="K1045" s="3">
        <v>110</v>
      </c>
      <c r="L1045">
        <f t="shared" si="35"/>
        <v>0</v>
      </c>
      <c r="M1045" t="str">
        <f>INDEX(Sheet2!$B$2:$B$20,MATCH(Data!B1045,Sheet2!$D$2:$D$20,0))</f>
        <v>Iraq</v>
      </c>
    </row>
    <row r="1046" spans="1:13" x14ac:dyDescent="0.2">
      <c r="A1046">
        <v>5831</v>
      </c>
      <c r="B1046" t="s">
        <v>1721</v>
      </c>
      <c r="C1046" t="s">
        <v>1277</v>
      </c>
      <c r="D1046" s="2">
        <v>20054</v>
      </c>
      <c r="E1046" s="5">
        <f t="shared" ca="1" si="36"/>
        <v>66</v>
      </c>
      <c r="F1046" t="s">
        <v>1767</v>
      </c>
      <c r="G1046" t="s">
        <v>1769</v>
      </c>
      <c r="H1046">
        <v>3</v>
      </c>
      <c r="I1046">
        <v>2</v>
      </c>
      <c r="J1046" t="s">
        <v>1773</v>
      </c>
      <c r="K1046" s="3">
        <v>209</v>
      </c>
      <c r="L1046">
        <f t="shared" si="35"/>
        <v>0</v>
      </c>
      <c r="M1046" t="str">
        <f>INDEX(Sheet2!$B$2:$B$20,MATCH(Data!B1046,Sheet2!$D$2:$D$20,0))</f>
        <v>Libya</v>
      </c>
    </row>
    <row r="1047" spans="1:13" x14ac:dyDescent="0.2">
      <c r="A1047">
        <v>5654</v>
      </c>
      <c r="B1047" t="s">
        <v>1731</v>
      </c>
      <c r="C1047" t="s">
        <v>367</v>
      </c>
      <c r="D1047" s="2">
        <v>24798</v>
      </c>
      <c r="E1047" s="5">
        <f t="shared" ca="1" si="36"/>
        <v>53</v>
      </c>
      <c r="F1047" t="s">
        <v>1767</v>
      </c>
      <c r="G1047" t="s">
        <v>1769</v>
      </c>
      <c r="H1047">
        <v>4</v>
      </c>
      <c r="I1047">
        <v>4</v>
      </c>
      <c r="J1047" t="s">
        <v>1771</v>
      </c>
      <c r="K1047" s="3">
        <v>117</v>
      </c>
      <c r="L1047">
        <f t="shared" si="35"/>
        <v>0</v>
      </c>
      <c r="M1047" t="str">
        <f>INDEX(Sheet2!$B$2:$B$20,MATCH(Data!B1047,Sheet2!$D$2:$D$20,0))</f>
        <v>Syria</v>
      </c>
    </row>
    <row r="1048" spans="1:13" x14ac:dyDescent="0.2">
      <c r="A1048">
        <v>4738</v>
      </c>
      <c r="B1048" t="s">
        <v>1713</v>
      </c>
      <c r="C1048" t="s">
        <v>444</v>
      </c>
      <c r="D1048" s="2">
        <v>23538</v>
      </c>
      <c r="E1048" s="5">
        <f t="shared" ca="1" si="36"/>
        <v>56</v>
      </c>
      <c r="F1048" t="s">
        <v>1767</v>
      </c>
      <c r="G1048" t="s">
        <v>1770</v>
      </c>
      <c r="H1048">
        <v>2</v>
      </c>
      <c r="I1048">
        <v>2</v>
      </c>
      <c r="J1048" t="s">
        <v>1774</v>
      </c>
      <c r="K1048" s="3">
        <v>109</v>
      </c>
      <c r="L1048">
        <f t="shared" si="35"/>
        <v>0</v>
      </c>
      <c r="M1048" t="str">
        <f>INDEX(Sheet2!$B$2:$B$20,MATCH(Data!B1048,Sheet2!$D$2:$D$20,0))</f>
        <v>Iraq</v>
      </c>
    </row>
    <row r="1049" spans="1:13" x14ac:dyDescent="0.2">
      <c r="A1049">
        <v>5744</v>
      </c>
      <c r="B1049" t="s">
        <v>1726</v>
      </c>
      <c r="C1049" t="s">
        <v>1515</v>
      </c>
      <c r="D1049" s="2">
        <v>26530</v>
      </c>
      <c r="E1049" s="5">
        <f t="shared" ca="1" si="36"/>
        <v>48</v>
      </c>
      <c r="F1049" t="s">
        <v>1767</v>
      </c>
      <c r="G1049" t="s">
        <v>1781</v>
      </c>
      <c r="H1049">
        <v>5</v>
      </c>
      <c r="I1049">
        <v>2</v>
      </c>
      <c r="J1049" t="s">
        <v>1771</v>
      </c>
      <c r="K1049" s="3">
        <v>0</v>
      </c>
      <c r="L1049">
        <f t="shared" si="35"/>
        <v>2</v>
      </c>
      <c r="M1049" t="str">
        <f>INDEX(Sheet2!$B$2:$B$20,MATCH(Data!B1049,Sheet2!$D$2:$D$20,0))</f>
        <v>Libya</v>
      </c>
    </row>
    <row r="1050" spans="1:13" x14ac:dyDescent="0.2">
      <c r="A1050">
        <v>4862</v>
      </c>
      <c r="B1050" t="s">
        <v>1721</v>
      </c>
      <c r="C1050" t="s">
        <v>943</v>
      </c>
      <c r="D1050" s="2">
        <v>26516</v>
      </c>
      <c r="E1050" s="5">
        <f t="shared" ca="1" si="36"/>
        <v>48</v>
      </c>
      <c r="F1050" t="s">
        <v>1767</v>
      </c>
      <c r="G1050" t="s">
        <v>1770</v>
      </c>
      <c r="H1050">
        <v>4</v>
      </c>
      <c r="I1050">
        <v>4</v>
      </c>
      <c r="J1050" t="s">
        <v>1771</v>
      </c>
      <c r="K1050" s="3">
        <v>55</v>
      </c>
      <c r="L1050">
        <f t="shared" si="35"/>
        <v>0</v>
      </c>
      <c r="M1050" t="str">
        <f>INDEX(Sheet2!$B$2:$B$20,MATCH(Data!B1050,Sheet2!$D$2:$D$20,0))</f>
        <v>Libya</v>
      </c>
    </row>
    <row r="1051" spans="1:13" x14ac:dyDescent="0.2">
      <c r="A1051">
        <v>6268</v>
      </c>
      <c r="B1051" t="s">
        <v>1730</v>
      </c>
      <c r="C1051" t="s">
        <v>1658</v>
      </c>
      <c r="D1051" s="2">
        <v>29257</v>
      </c>
      <c r="E1051" s="5">
        <f t="shared" ca="1" si="36"/>
        <v>40</v>
      </c>
      <c r="F1051" t="s">
        <v>1768</v>
      </c>
      <c r="G1051" t="s">
        <v>1769</v>
      </c>
      <c r="H1051">
        <v>3</v>
      </c>
      <c r="I1051">
        <v>4</v>
      </c>
      <c r="J1051" t="s">
        <v>1773</v>
      </c>
      <c r="K1051" s="3">
        <v>139</v>
      </c>
      <c r="L1051">
        <f t="shared" si="35"/>
        <v>0</v>
      </c>
      <c r="M1051" t="str">
        <f>INDEX(Sheet2!$B$2:$B$20,MATCH(Data!B1051,Sheet2!$D$2:$D$20,0))</f>
        <v>Yemen</v>
      </c>
    </row>
    <row r="1052" spans="1:13" x14ac:dyDescent="0.2">
      <c r="A1052">
        <v>4983</v>
      </c>
      <c r="B1052" t="s">
        <v>1730</v>
      </c>
      <c r="C1052" t="s">
        <v>1113</v>
      </c>
      <c r="D1052" s="2">
        <v>28438</v>
      </c>
      <c r="E1052" s="5">
        <f t="shared" ca="1" si="36"/>
        <v>43</v>
      </c>
      <c r="F1052" t="s">
        <v>1767</v>
      </c>
      <c r="G1052" t="s">
        <v>1778</v>
      </c>
      <c r="H1052">
        <v>7</v>
      </c>
      <c r="I1052">
        <v>1</v>
      </c>
      <c r="J1052" t="s">
        <v>1771</v>
      </c>
      <c r="K1052" s="3">
        <v>0</v>
      </c>
      <c r="L1052">
        <f t="shared" si="35"/>
        <v>2</v>
      </c>
      <c r="M1052" t="str">
        <f>INDEX(Sheet2!$B$2:$B$20,MATCH(Data!B1052,Sheet2!$D$2:$D$20,0))</f>
        <v>Yemen</v>
      </c>
    </row>
    <row r="1053" spans="1:13" x14ac:dyDescent="0.2">
      <c r="A1053">
        <v>4696</v>
      </c>
      <c r="B1053" t="s">
        <v>1727</v>
      </c>
      <c r="C1053" t="s">
        <v>1154</v>
      </c>
      <c r="D1053" s="2">
        <v>31630</v>
      </c>
      <c r="E1053" s="5">
        <f t="shared" ca="1" si="36"/>
        <v>34</v>
      </c>
      <c r="F1053" t="s">
        <v>1767</v>
      </c>
      <c r="G1053" t="s">
        <v>1781</v>
      </c>
      <c r="H1053">
        <v>2</v>
      </c>
      <c r="I1053">
        <v>2</v>
      </c>
      <c r="J1053" t="s">
        <v>1771</v>
      </c>
      <c r="K1053" s="3">
        <v>99</v>
      </c>
      <c r="L1053">
        <f t="shared" si="35"/>
        <v>0</v>
      </c>
      <c r="M1053" t="str">
        <f>INDEX(Sheet2!$B$2:$B$20,MATCH(Data!B1053,Sheet2!$D$2:$D$20,0))</f>
        <v>Libya</v>
      </c>
    </row>
    <row r="1054" spans="1:13" x14ac:dyDescent="0.2">
      <c r="A1054">
        <v>5683</v>
      </c>
      <c r="B1054" t="s">
        <v>1721</v>
      </c>
      <c r="C1054" t="s">
        <v>797</v>
      </c>
      <c r="D1054" s="2">
        <v>30952</v>
      </c>
      <c r="E1054" s="5">
        <f t="shared" ca="1" si="36"/>
        <v>36</v>
      </c>
      <c r="F1054" t="s">
        <v>1767</v>
      </c>
      <c r="G1054" t="s">
        <v>1778</v>
      </c>
      <c r="H1054">
        <v>2</v>
      </c>
      <c r="I1054">
        <v>8</v>
      </c>
      <c r="J1054" t="s">
        <v>1774</v>
      </c>
      <c r="K1054" s="3">
        <v>0</v>
      </c>
      <c r="L1054">
        <f t="shared" si="35"/>
        <v>2</v>
      </c>
      <c r="M1054" t="str">
        <f>INDEX(Sheet2!$B$2:$B$20,MATCH(Data!B1054,Sheet2!$D$2:$D$20,0))</f>
        <v>Libya</v>
      </c>
    </row>
    <row r="1055" spans="1:13" x14ac:dyDescent="0.2">
      <c r="A1055">
        <v>6191</v>
      </c>
      <c r="B1055" t="s">
        <v>1727</v>
      </c>
      <c r="C1055" t="s">
        <v>414</v>
      </c>
      <c r="D1055" s="2">
        <v>18428</v>
      </c>
      <c r="E1055" s="5">
        <f t="shared" ca="1" si="36"/>
        <v>70</v>
      </c>
      <c r="F1055" t="s">
        <v>1768</v>
      </c>
      <c r="G1055" t="s">
        <v>1778</v>
      </c>
      <c r="H1055">
        <v>8</v>
      </c>
      <c r="I1055">
        <v>1</v>
      </c>
      <c r="J1055" t="s">
        <v>1771</v>
      </c>
      <c r="K1055" s="3">
        <v>180</v>
      </c>
      <c r="L1055">
        <f t="shared" si="35"/>
        <v>0</v>
      </c>
      <c r="M1055" t="str">
        <f>INDEX(Sheet2!$B$2:$B$20,MATCH(Data!B1055,Sheet2!$D$2:$D$20,0))</f>
        <v>Libya</v>
      </c>
    </row>
    <row r="1056" spans="1:13" x14ac:dyDescent="0.2">
      <c r="A1056">
        <v>6173</v>
      </c>
      <c r="B1056" t="s">
        <v>1725</v>
      </c>
      <c r="C1056" t="s">
        <v>277</v>
      </c>
      <c r="D1056" s="2">
        <v>23232</v>
      </c>
      <c r="E1056" s="5">
        <f t="shared" ca="1" si="36"/>
        <v>57</v>
      </c>
      <c r="F1056" t="s">
        <v>1767</v>
      </c>
      <c r="G1056" t="s">
        <v>1778</v>
      </c>
      <c r="H1056">
        <v>5</v>
      </c>
      <c r="I1056">
        <v>4</v>
      </c>
      <c r="J1056" t="s">
        <v>1773</v>
      </c>
      <c r="K1056" s="3">
        <v>180</v>
      </c>
      <c r="L1056">
        <f t="shared" si="35"/>
        <v>0</v>
      </c>
      <c r="M1056" t="str">
        <f>INDEX(Sheet2!$B$2:$B$20,MATCH(Data!B1056,Sheet2!$D$2:$D$20,0))</f>
        <v>Yemen</v>
      </c>
    </row>
    <row r="1057" spans="1:13" x14ac:dyDescent="0.2">
      <c r="A1057">
        <v>6066</v>
      </c>
      <c r="B1057" t="s">
        <v>1722</v>
      </c>
      <c r="C1057" t="s">
        <v>38</v>
      </c>
      <c r="D1057" s="2">
        <v>19641</v>
      </c>
      <c r="E1057" s="5">
        <f t="shared" ca="1" si="36"/>
        <v>67</v>
      </c>
      <c r="F1057" t="s">
        <v>1768</v>
      </c>
      <c r="G1057" t="s">
        <v>1769</v>
      </c>
      <c r="H1057">
        <v>7</v>
      </c>
      <c r="I1057">
        <v>3</v>
      </c>
      <c r="J1057" t="s">
        <v>1773</v>
      </c>
      <c r="K1057" s="3">
        <v>136</v>
      </c>
      <c r="L1057">
        <f t="shared" si="35"/>
        <v>0</v>
      </c>
      <c r="M1057" t="str">
        <f>INDEX(Sheet2!$B$2:$B$20,MATCH(Data!B1057,Sheet2!$D$2:$D$20,0))</f>
        <v>Syria</v>
      </c>
    </row>
    <row r="1058" spans="1:13" x14ac:dyDescent="0.2">
      <c r="A1058">
        <v>6236</v>
      </c>
      <c r="B1058" t="s">
        <v>1726</v>
      </c>
      <c r="C1058" t="s">
        <v>1138</v>
      </c>
      <c r="D1058" s="2">
        <v>21544</v>
      </c>
      <c r="E1058" s="5">
        <f t="shared" ca="1" si="36"/>
        <v>62</v>
      </c>
      <c r="F1058" t="s">
        <v>1767</v>
      </c>
      <c r="G1058" t="s">
        <v>1769</v>
      </c>
      <c r="H1058">
        <v>4</v>
      </c>
      <c r="I1058">
        <v>1</v>
      </c>
      <c r="J1058" t="s">
        <v>1771</v>
      </c>
      <c r="K1058" s="3">
        <v>0</v>
      </c>
      <c r="L1058">
        <f t="shared" si="35"/>
        <v>2</v>
      </c>
      <c r="M1058" t="str">
        <f>INDEX(Sheet2!$B$2:$B$20,MATCH(Data!B1058,Sheet2!$D$2:$D$20,0))</f>
        <v>Libya</v>
      </c>
    </row>
    <row r="1059" spans="1:13" x14ac:dyDescent="0.2">
      <c r="A1059">
        <v>6002</v>
      </c>
      <c r="B1059" t="s">
        <v>1717</v>
      </c>
      <c r="C1059" t="s">
        <v>942</v>
      </c>
      <c r="D1059" s="2">
        <v>22515</v>
      </c>
      <c r="E1059" s="5">
        <f t="shared" ca="1" si="36"/>
        <v>59</v>
      </c>
      <c r="F1059" t="s">
        <v>1767</v>
      </c>
      <c r="G1059" t="s">
        <v>1769</v>
      </c>
      <c r="H1059">
        <v>4</v>
      </c>
      <c r="I1059">
        <v>6</v>
      </c>
      <c r="J1059" t="s">
        <v>1773</v>
      </c>
      <c r="K1059" s="3">
        <v>72</v>
      </c>
      <c r="L1059">
        <f t="shared" si="35"/>
        <v>0</v>
      </c>
      <c r="M1059" t="str">
        <f>INDEX(Sheet2!$B$2:$B$20,MATCH(Data!B1059,Sheet2!$D$2:$D$20,0))</f>
        <v>Yemen</v>
      </c>
    </row>
    <row r="1060" spans="1:13" x14ac:dyDescent="0.2">
      <c r="A1060">
        <v>4664</v>
      </c>
      <c r="B1060" t="s">
        <v>1719</v>
      </c>
      <c r="C1060" t="s">
        <v>81</v>
      </c>
      <c r="D1060" s="2">
        <v>33243</v>
      </c>
      <c r="E1060" s="5">
        <f t="shared" ca="1" si="36"/>
        <v>29</v>
      </c>
      <c r="F1060" t="s">
        <v>1768</v>
      </c>
      <c r="G1060" t="s">
        <v>1778</v>
      </c>
      <c r="H1060">
        <v>5</v>
      </c>
      <c r="I1060">
        <v>5</v>
      </c>
      <c r="J1060" t="s">
        <v>1771</v>
      </c>
      <c r="K1060" s="3">
        <v>129</v>
      </c>
      <c r="L1060">
        <f t="shared" si="35"/>
        <v>0</v>
      </c>
      <c r="M1060" t="str">
        <f>INDEX(Sheet2!$B$2:$B$20,MATCH(Data!B1060,Sheet2!$D$2:$D$20,0))</f>
        <v>Iraq</v>
      </c>
    </row>
    <row r="1061" spans="1:13" x14ac:dyDescent="0.2">
      <c r="A1061">
        <v>5482</v>
      </c>
      <c r="B1061" t="s">
        <v>1727</v>
      </c>
      <c r="C1061" t="s">
        <v>95</v>
      </c>
      <c r="D1061" s="2">
        <v>25384</v>
      </c>
      <c r="E1061" s="5">
        <f t="shared" ca="1" si="36"/>
        <v>51</v>
      </c>
      <c r="F1061" t="s">
        <v>1767</v>
      </c>
      <c r="G1061" t="s">
        <v>1781</v>
      </c>
      <c r="H1061">
        <v>5</v>
      </c>
      <c r="I1061">
        <v>2</v>
      </c>
      <c r="J1061" t="s">
        <v>1771</v>
      </c>
      <c r="K1061" s="3">
        <v>55</v>
      </c>
      <c r="L1061">
        <f t="shared" si="35"/>
        <v>0</v>
      </c>
      <c r="M1061" t="str">
        <f>INDEX(Sheet2!$B$2:$B$20,MATCH(Data!B1061,Sheet2!$D$2:$D$20,0))</f>
        <v>Libya</v>
      </c>
    </row>
    <row r="1062" spans="1:13" x14ac:dyDescent="0.2">
      <c r="A1062">
        <v>6228</v>
      </c>
      <c r="B1062" t="s">
        <v>1713</v>
      </c>
      <c r="C1062" t="s">
        <v>992</v>
      </c>
      <c r="D1062" s="2">
        <v>22327</v>
      </c>
      <c r="E1062" s="5">
        <f t="shared" ca="1" si="36"/>
        <v>59</v>
      </c>
      <c r="F1062" t="s">
        <v>1767</v>
      </c>
      <c r="G1062" t="s">
        <v>1769</v>
      </c>
      <c r="H1062">
        <v>3</v>
      </c>
      <c r="I1062">
        <v>2</v>
      </c>
      <c r="J1062" t="s">
        <v>1773</v>
      </c>
      <c r="K1062" s="3">
        <v>206</v>
      </c>
      <c r="L1062">
        <f t="shared" si="35"/>
        <v>0</v>
      </c>
      <c r="M1062" t="str">
        <f>INDEX(Sheet2!$B$2:$B$20,MATCH(Data!B1062,Sheet2!$D$2:$D$20,0))</f>
        <v>Iraq</v>
      </c>
    </row>
    <row r="1063" spans="1:13" x14ac:dyDescent="0.2">
      <c r="A1063">
        <v>6213</v>
      </c>
      <c r="B1063" t="s">
        <v>1717</v>
      </c>
      <c r="C1063" t="s">
        <v>817</v>
      </c>
      <c r="D1063" s="2">
        <v>24363</v>
      </c>
      <c r="E1063" s="5">
        <f t="shared" ca="1" si="36"/>
        <v>54</v>
      </c>
      <c r="F1063" t="s">
        <v>1768</v>
      </c>
      <c r="G1063" t="s">
        <v>1778</v>
      </c>
      <c r="H1063">
        <v>2</v>
      </c>
      <c r="I1063">
        <v>6</v>
      </c>
      <c r="J1063" t="s">
        <v>1772</v>
      </c>
      <c r="K1063" s="3">
        <v>106</v>
      </c>
      <c r="L1063">
        <f t="shared" si="35"/>
        <v>0</v>
      </c>
      <c r="M1063" t="str">
        <f>INDEX(Sheet2!$B$2:$B$20,MATCH(Data!B1063,Sheet2!$D$2:$D$20,0))</f>
        <v>Yemen</v>
      </c>
    </row>
    <row r="1064" spans="1:13" x14ac:dyDescent="0.2">
      <c r="A1064">
        <v>5114</v>
      </c>
      <c r="B1064" t="s">
        <v>1713</v>
      </c>
      <c r="C1064" t="s">
        <v>146</v>
      </c>
      <c r="D1064" s="2">
        <v>15643</v>
      </c>
      <c r="E1064" s="5">
        <f t="shared" ca="1" si="36"/>
        <v>78</v>
      </c>
      <c r="F1064" t="s">
        <v>1767</v>
      </c>
      <c r="G1064" t="s">
        <v>1781</v>
      </c>
      <c r="H1064">
        <v>9</v>
      </c>
      <c r="I1064">
        <v>1</v>
      </c>
      <c r="J1064" t="s">
        <v>1772</v>
      </c>
      <c r="K1064" s="3">
        <v>0</v>
      </c>
      <c r="L1064">
        <f t="shared" si="35"/>
        <v>2</v>
      </c>
      <c r="M1064" t="str">
        <f>INDEX(Sheet2!$B$2:$B$20,MATCH(Data!B1064,Sheet2!$D$2:$D$20,0))</f>
        <v>Iraq</v>
      </c>
    </row>
    <row r="1065" spans="1:13" x14ac:dyDescent="0.2">
      <c r="A1065">
        <v>5352</v>
      </c>
      <c r="B1065" t="s">
        <v>1724</v>
      </c>
      <c r="C1065" t="s">
        <v>1331</v>
      </c>
      <c r="D1065" s="2">
        <v>26948</v>
      </c>
      <c r="E1065" s="5">
        <f t="shared" ca="1" si="36"/>
        <v>47</v>
      </c>
      <c r="F1065" t="s">
        <v>1767</v>
      </c>
      <c r="G1065" t="s">
        <v>1769</v>
      </c>
      <c r="H1065">
        <v>3</v>
      </c>
      <c r="I1065">
        <v>3</v>
      </c>
      <c r="J1065" t="s">
        <v>1774</v>
      </c>
      <c r="K1065" s="3">
        <v>55</v>
      </c>
      <c r="L1065">
        <f t="shared" si="35"/>
        <v>0</v>
      </c>
      <c r="M1065" t="str">
        <f>INDEX(Sheet2!$B$2:$B$20,MATCH(Data!B1065,Sheet2!$D$2:$D$20,0))</f>
        <v>Libya</v>
      </c>
    </row>
    <row r="1066" spans="1:13" x14ac:dyDescent="0.2">
      <c r="A1066">
        <v>5648</v>
      </c>
      <c r="B1066" t="s">
        <v>1721</v>
      </c>
      <c r="C1066" t="s">
        <v>83</v>
      </c>
      <c r="D1066" s="2">
        <v>30302</v>
      </c>
      <c r="E1066" s="5">
        <f t="shared" ca="1" si="36"/>
        <v>38</v>
      </c>
      <c r="F1066" t="s">
        <v>1768</v>
      </c>
      <c r="G1066" t="s">
        <v>1769</v>
      </c>
      <c r="H1066">
        <v>6</v>
      </c>
      <c r="I1066">
        <v>1</v>
      </c>
      <c r="J1066" t="s">
        <v>1774</v>
      </c>
      <c r="K1066" s="3">
        <v>0</v>
      </c>
      <c r="L1066">
        <f t="shared" si="35"/>
        <v>5</v>
      </c>
      <c r="M1066" t="str">
        <f>INDEX(Sheet2!$B$2:$B$20,MATCH(Data!B1066,Sheet2!$D$2:$D$20,0))</f>
        <v>Libya</v>
      </c>
    </row>
    <row r="1067" spans="1:13" x14ac:dyDescent="0.2">
      <c r="A1067">
        <v>5234</v>
      </c>
      <c r="B1067" t="s">
        <v>1732</v>
      </c>
      <c r="C1067" t="s">
        <v>1662</v>
      </c>
      <c r="D1067" s="2">
        <v>22807</v>
      </c>
      <c r="E1067" s="5">
        <f t="shared" ca="1" si="36"/>
        <v>58</v>
      </c>
      <c r="F1067" t="s">
        <v>1767</v>
      </c>
      <c r="G1067" t="s">
        <v>1778</v>
      </c>
      <c r="H1067">
        <v>4</v>
      </c>
      <c r="I1067">
        <v>6</v>
      </c>
      <c r="J1067" t="s">
        <v>1774</v>
      </c>
      <c r="K1067" s="3">
        <v>160</v>
      </c>
      <c r="L1067">
        <f t="shared" si="35"/>
        <v>0</v>
      </c>
      <c r="M1067" t="str">
        <f>INDEX(Sheet2!$B$2:$B$20,MATCH(Data!B1067,Sheet2!$D$2:$D$20,0))</f>
        <v>Yemen</v>
      </c>
    </row>
    <row r="1068" spans="1:13" x14ac:dyDescent="0.2">
      <c r="A1068">
        <v>5427</v>
      </c>
      <c r="B1068" t="s">
        <v>1722</v>
      </c>
      <c r="C1068" t="s">
        <v>727</v>
      </c>
      <c r="D1068" s="2">
        <v>33059</v>
      </c>
      <c r="E1068" s="5">
        <f t="shared" ca="1" si="36"/>
        <v>30</v>
      </c>
      <c r="F1068" t="s">
        <v>1767</v>
      </c>
      <c r="G1068" t="s">
        <v>1769</v>
      </c>
      <c r="H1068">
        <v>2</v>
      </c>
      <c r="I1068">
        <v>8</v>
      </c>
      <c r="J1068" t="s">
        <v>1773</v>
      </c>
      <c r="K1068" s="3">
        <v>95</v>
      </c>
      <c r="L1068">
        <f t="shared" si="35"/>
        <v>0</v>
      </c>
      <c r="M1068" t="str">
        <f>INDEX(Sheet2!$B$2:$B$20,MATCH(Data!B1068,Sheet2!$D$2:$D$20,0))</f>
        <v>Syria</v>
      </c>
    </row>
    <row r="1069" spans="1:13" x14ac:dyDescent="0.2">
      <c r="A1069">
        <v>4778</v>
      </c>
      <c r="B1069" t="s">
        <v>1730</v>
      </c>
      <c r="C1069" t="s">
        <v>200</v>
      </c>
      <c r="D1069" s="2">
        <v>17881</v>
      </c>
      <c r="E1069" s="5">
        <f t="shared" ca="1" si="36"/>
        <v>72</v>
      </c>
      <c r="F1069" t="s">
        <v>1767</v>
      </c>
      <c r="G1069" t="s">
        <v>1769</v>
      </c>
      <c r="H1069">
        <v>9</v>
      </c>
      <c r="I1069">
        <v>1</v>
      </c>
      <c r="J1069" t="s">
        <v>1773</v>
      </c>
      <c r="K1069" s="3">
        <v>0</v>
      </c>
      <c r="L1069">
        <f t="shared" si="35"/>
        <v>2</v>
      </c>
      <c r="M1069" t="str">
        <f>INDEX(Sheet2!$B$2:$B$20,MATCH(Data!B1069,Sheet2!$D$2:$D$20,0))</f>
        <v>Yemen</v>
      </c>
    </row>
    <row r="1070" spans="1:13" x14ac:dyDescent="0.2">
      <c r="A1070">
        <v>4917</v>
      </c>
      <c r="B1070" t="s">
        <v>1721</v>
      </c>
      <c r="C1070" t="s">
        <v>781</v>
      </c>
      <c r="D1070" s="2">
        <v>16877</v>
      </c>
      <c r="E1070" s="5">
        <f t="shared" ca="1" si="36"/>
        <v>74</v>
      </c>
      <c r="F1070" t="s">
        <v>1768</v>
      </c>
      <c r="G1070" t="s">
        <v>1779</v>
      </c>
      <c r="H1070">
        <v>3</v>
      </c>
      <c r="I1070">
        <v>3</v>
      </c>
      <c r="J1070" t="s">
        <v>1771</v>
      </c>
      <c r="K1070" s="3">
        <v>175</v>
      </c>
      <c r="L1070">
        <f t="shared" si="35"/>
        <v>0</v>
      </c>
      <c r="M1070" t="str">
        <f>INDEX(Sheet2!$B$2:$B$20,MATCH(Data!B1070,Sheet2!$D$2:$D$20,0))</f>
        <v>Libya</v>
      </c>
    </row>
    <row r="1071" spans="1:13" x14ac:dyDescent="0.2">
      <c r="A1071">
        <v>5306</v>
      </c>
      <c r="B1071" t="s">
        <v>1726</v>
      </c>
      <c r="C1071" t="s">
        <v>823</v>
      </c>
      <c r="D1071" s="2">
        <v>14681</v>
      </c>
      <c r="E1071" s="5">
        <f t="shared" ca="1" si="36"/>
        <v>80</v>
      </c>
      <c r="F1071" t="s">
        <v>1768</v>
      </c>
      <c r="G1071" t="s">
        <v>1769</v>
      </c>
      <c r="H1071">
        <v>4</v>
      </c>
      <c r="I1071">
        <v>3</v>
      </c>
      <c r="J1071" t="s">
        <v>1774</v>
      </c>
      <c r="K1071" s="3">
        <v>0</v>
      </c>
      <c r="L1071">
        <f t="shared" si="35"/>
        <v>5</v>
      </c>
      <c r="M1071" t="str">
        <f>INDEX(Sheet2!$B$2:$B$20,MATCH(Data!B1071,Sheet2!$D$2:$D$20,0))</f>
        <v>Libya</v>
      </c>
    </row>
    <row r="1072" spans="1:13" x14ac:dyDescent="0.2">
      <c r="A1072">
        <v>5870</v>
      </c>
      <c r="B1072" t="s">
        <v>1721</v>
      </c>
      <c r="C1072" t="s">
        <v>271</v>
      </c>
      <c r="D1072" s="2">
        <v>30116</v>
      </c>
      <c r="E1072" s="5">
        <f t="shared" ca="1" si="36"/>
        <v>38</v>
      </c>
      <c r="F1072" t="s">
        <v>1768</v>
      </c>
      <c r="G1072" t="s">
        <v>1769</v>
      </c>
      <c r="H1072">
        <v>2</v>
      </c>
      <c r="I1072">
        <v>3</v>
      </c>
      <c r="J1072" t="s">
        <v>1774</v>
      </c>
      <c r="K1072" s="3">
        <v>0</v>
      </c>
      <c r="L1072">
        <f t="shared" si="35"/>
        <v>5</v>
      </c>
      <c r="M1072" t="str">
        <f>INDEX(Sheet2!$B$2:$B$20,MATCH(Data!B1072,Sheet2!$D$2:$D$20,0))</f>
        <v>Libya</v>
      </c>
    </row>
    <row r="1073" spans="1:13" x14ac:dyDescent="0.2">
      <c r="A1073">
        <v>6256</v>
      </c>
      <c r="B1073" t="s">
        <v>1721</v>
      </c>
      <c r="C1073" t="s">
        <v>1437</v>
      </c>
      <c r="D1073" s="2">
        <v>23697</v>
      </c>
      <c r="E1073" s="5">
        <f t="shared" ca="1" si="36"/>
        <v>56</v>
      </c>
      <c r="F1073" t="s">
        <v>1768</v>
      </c>
      <c r="G1073" t="s">
        <v>1770</v>
      </c>
      <c r="H1073">
        <v>7</v>
      </c>
      <c r="I1073">
        <v>3</v>
      </c>
      <c r="J1073" t="s">
        <v>1773</v>
      </c>
      <c r="K1073" s="3">
        <v>0</v>
      </c>
      <c r="L1073">
        <f t="shared" si="35"/>
        <v>4</v>
      </c>
      <c r="M1073" t="str">
        <f>INDEX(Sheet2!$B$2:$B$20,MATCH(Data!B1073,Sheet2!$D$2:$D$20,0))</f>
        <v>Libya</v>
      </c>
    </row>
    <row r="1074" spans="1:13" x14ac:dyDescent="0.2">
      <c r="A1074">
        <v>4858</v>
      </c>
      <c r="B1074" t="s">
        <v>1724</v>
      </c>
      <c r="C1074" t="s">
        <v>893</v>
      </c>
      <c r="D1074" s="2">
        <v>27498</v>
      </c>
      <c r="E1074" s="5">
        <f t="shared" ca="1" si="36"/>
        <v>45</v>
      </c>
      <c r="F1074" t="s">
        <v>1767</v>
      </c>
      <c r="G1074" t="s">
        <v>1770</v>
      </c>
      <c r="H1074">
        <v>5</v>
      </c>
      <c r="I1074">
        <v>4</v>
      </c>
      <c r="J1074" t="s">
        <v>1774</v>
      </c>
      <c r="K1074" s="3">
        <v>204</v>
      </c>
      <c r="L1074">
        <f t="shared" si="35"/>
        <v>0</v>
      </c>
      <c r="M1074" t="str">
        <f>INDEX(Sheet2!$B$2:$B$20,MATCH(Data!B1074,Sheet2!$D$2:$D$20,0))</f>
        <v>Libya</v>
      </c>
    </row>
    <row r="1075" spans="1:13" x14ac:dyDescent="0.2">
      <c r="A1075">
        <v>5302</v>
      </c>
      <c r="B1075" t="s">
        <v>1726</v>
      </c>
      <c r="C1075" t="s">
        <v>779</v>
      </c>
      <c r="D1075" s="2">
        <v>15959</v>
      </c>
      <c r="E1075" s="5">
        <f t="shared" ca="1" si="36"/>
        <v>77</v>
      </c>
      <c r="F1075" t="s">
        <v>1768</v>
      </c>
      <c r="G1075" t="s">
        <v>1780</v>
      </c>
      <c r="H1075">
        <v>3</v>
      </c>
      <c r="I1075">
        <v>2</v>
      </c>
      <c r="J1075" t="s">
        <v>1772</v>
      </c>
      <c r="K1075" s="3">
        <v>0</v>
      </c>
      <c r="L1075">
        <f t="shared" si="35"/>
        <v>4</v>
      </c>
      <c r="M1075" t="str">
        <f>INDEX(Sheet2!$B$2:$B$20,MATCH(Data!B1075,Sheet2!$D$2:$D$20,0))</f>
        <v>Libya</v>
      </c>
    </row>
    <row r="1076" spans="1:13" x14ac:dyDescent="0.2">
      <c r="A1076">
        <v>6077</v>
      </c>
      <c r="B1076" t="s">
        <v>1733</v>
      </c>
      <c r="C1076" t="s">
        <v>389</v>
      </c>
      <c r="D1076" s="2">
        <v>25887</v>
      </c>
      <c r="E1076" s="5">
        <f t="shared" ca="1" si="36"/>
        <v>50</v>
      </c>
      <c r="F1076" t="s">
        <v>1768</v>
      </c>
      <c r="G1076" t="s">
        <v>1778</v>
      </c>
      <c r="H1076">
        <v>4</v>
      </c>
      <c r="I1076">
        <v>2</v>
      </c>
      <c r="J1076" t="s">
        <v>1771</v>
      </c>
      <c r="K1076" s="3">
        <v>176</v>
      </c>
      <c r="L1076">
        <f t="shared" si="35"/>
        <v>0</v>
      </c>
      <c r="M1076" t="str">
        <f>INDEX(Sheet2!$B$2:$B$20,MATCH(Data!B1076,Sheet2!$D$2:$D$20,0))</f>
        <v>Syria</v>
      </c>
    </row>
    <row r="1077" spans="1:13" x14ac:dyDescent="0.2">
      <c r="A1077">
        <v>5979</v>
      </c>
      <c r="B1077" t="s">
        <v>1713</v>
      </c>
      <c r="C1077" t="s">
        <v>608</v>
      </c>
      <c r="D1077" s="2">
        <v>18549</v>
      </c>
      <c r="E1077" s="5">
        <f t="shared" ca="1" si="36"/>
        <v>70</v>
      </c>
      <c r="F1077" t="s">
        <v>1767</v>
      </c>
      <c r="G1077" t="s">
        <v>1778</v>
      </c>
      <c r="H1077">
        <v>2</v>
      </c>
      <c r="I1077">
        <v>4</v>
      </c>
      <c r="J1077" t="s">
        <v>1773</v>
      </c>
      <c r="K1077" s="3">
        <v>103</v>
      </c>
      <c r="L1077">
        <f t="shared" si="35"/>
        <v>0</v>
      </c>
      <c r="M1077" t="str">
        <f>INDEX(Sheet2!$B$2:$B$20,MATCH(Data!B1077,Sheet2!$D$2:$D$20,0))</f>
        <v>Iraq</v>
      </c>
    </row>
    <row r="1078" spans="1:13" x14ac:dyDescent="0.2">
      <c r="A1078">
        <v>6251</v>
      </c>
      <c r="B1078" t="s">
        <v>1713</v>
      </c>
      <c r="C1078" t="s">
        <v>1320</v>
      </c>
      <c r="D1078" s="2">
        <v>22396</v>
      </c>
      <c r="E1078" s="5">
        <f t="shared" ca="1" si="36"/>
        <v>59</v>
      </c>
      <c r="F1078" t="s">
        <v>1767</v>
      </c>
      <c r="G1078" t="s">
        <v>1769</v>
      </c>
      <c r="H1078">
        <v>2</v>
      </c>
      <c r="I1078">
        <v>8</v>
      </c>
      <c r="J1078" t="s">
        <v>1771</v>
      </c>
      <c r="K1078" s="3">
        <v>0</v>
      </c>
      <c r="L1078">
        <f t="shared" si="35"/>
        <v>2</v>
      </c>
      <c r="M1078" t="str">
        <f>INDEX(Sheet2!$B$2:$B$20,MATCH(Data!B1078,Sheet2!$D$2:$D$20,0))</f>
        <v>Iraq</v>
      </c>
    </row>
    <row r="1079" spans="1:13" x14ac:dyDescent="0.2">
      <c r="A1079">
        <v>5227</v>
      </c>
      <c r="B1079" t="s">
        <v>1713</v>
      </c>
      <c r="C1079" t="s">
        <v>1602</v>
      </c>
      <c r="D1079" s="2">
        <v>21447</v>
      </c>
      <c r="E1079" s="5">
        <f t="shared" ca="1" si="36"/>
        <v>62</v>
      </c>
      <c r="F1079" t="s">
        <v>1768</v>
      </c>
      <c r="G1079" t="s">
        <v>1779</v>
      </c>
      <c r="H1079">
        <v>2</v>
      </c>
      <c r="I1079">
        <v>4</v>
      </c>
      <c r="J1079" t="s">
        <v>1773</v>
      </c>
      <c r="K1079" s="3">
        <v>0</v>
      </c>
      <c r="L1079">
        <f t="shared" si="35"/>
        <v>4</v>
      </c>
      <c r="M1079" t="str">
        <f>INDEX(Sheet2!$B$2:$B$20,MATCH(Data!B1079,Sheet2!$D$2:$D$20,0))</f>
        <v>Iraq</v>
      </c>
    </row>
    <row r="1080" spans="1:13" x14ac:dyDescent="0.2">
      <c r="A1080">
        <v>5332</v>
      </c>
      <c r="B1080" t="s">
        <v>1729</v>
      </c>
      <c r="C1080" t="s">
        <v>1043</v>
      </c>
      <c r="D1080" s="2">
        <v>27391</v>
      </c>
      <c r="E1080" s="5">
        <f t="shared" ca="1" si="36"/>
        <v>46</v>
      </c>
      <c r="F1080" t="s">
        <v>1767</v>
      </c>
      <c r="G1080" t="s">
        <v>1781</v>
      </c>
      <c r="H1080">
        <v>3</v>
      </c>
      <c r="I1080">
        <v>2</v>
      </c>
      <c r="J1080" t="s">
        <v>1773</v>
      </c>
      <c r="K1080" s="3">
        <v>0</v>
      </c>
      <c r="L1080">
        <f t="shared" si="35"/>
        <v>2</v>
      </c>
      <c r="M1080" t="str">
        <f>INDEX(Sheet2!$B$2:$B$20,MATCH(Data!B1080,Sheet2!$D$2:$D$20,0))</f>
        <v>Syria</v>
      </c>
    </row>
    <row r="1081" spans="1:13" x14ac:dyDescent="0.2">
      <c r="A1081">
        <v>5117</v>
      </c>
      <c r="B1081" t="s">
        <v>1726</v>
      </c>
      <c r="C1081" t="s">
        <v>117</v>
      </c>
      <c r="D1081" s="2">
        <v>22588</v>
      </c>
      <c r="E1081" s="5">
        <f t="shared" ca="1" si="36"/>
        <v>59</v>
      </c>
      <c r="F1081" t="s">
        <v>1767</v>
      </c>
      <c r="G1081" t="s">
        <v>1770</v>
      </c>
      <c r="H1081">
        <v>7</v>
      </c>
      <c r="I1081">
        <v>3</v>
      </c>
      <c r="J1081" t="s">
        <v>1773</v>
      </c>
      <c r="K1081" s="3">
        <v>0</v>
      </c>
      <c r="L1081">
        <f t="shared" si="35"/>
        <v>2</v>
      </c>
      <c r="M1081" t="str">
        <f>INDEX(Sheet2!$B$2:$B$20,MATCH(Data!B1081,Sheet2!$D$2:$D$20,0))</f>
        <v>Libya</v>
      </c>
    </row>
    <row r="1082" spans="1:13" x14ac:dyDescent="0.2">
      <c r="A1082">
        <v>5270</v>
      </c>
      <c r="B1082" t="s">
        <v>1719</v>
      </c>
      <c r="C1082" t="s">
        <v>409</v>
      </c>
      <c r="D1082" s="2">
        <v>34417</v>
      </c>
      <c r="E1082" s="5">
        <f t="shared" ca="1" si="36"/>
        <v>26</v>
      </c>
      <c r="F1082" t="s">
        <v>1767</v>
      </c>
      <c r="G1082" t="s">
        <v>1769</v>
      </c>
      <c r="H1082">
        <v>2</v>
      </c>
      <c r="I1082">
        <v>2</v>
      </c>
      <c r="J1082" t="s">
        <v>1773</v>
      </c>
      <c r="K1082" s="3">
        <v>68</v>
      </c>
      <c r="L1082">
        <f t="shared" si="35"/>
        <v>0</v>
      </c>
      <c r="M1082" t="str">
        <f>INDEX(Sheet2!$B$2:$B$20,MATCH(Data!B1082,Sheet2!$D$2:$D$20,0))</f>
        <v>Iraq</v>
      </c>
    </row>
    <row r="1083" spans="1:13" x14ac:dyDescent="0.2">
      <c r="A1083">
        <v>6147</v>
      </c>
      <c r="B1083" t="s">
        <v>1733</v>
      </c>
      <c r="C1083" t="s">
        <v>1621</v>
      </c>
      <c r="D1083" s="2">
        <v>14807</v>
      </c>
      <c r="E1083" s="5">
        <f t="shared" ca="1" si="36"/>
        <v>80</v>
      </c>
      <c r="F1083" t="s">
        <v>1767</v>
      </c>
      <c r="G1083" t="s">
        <v>1778</v>
      </c>
      <c r="H1083">
        <v>3</v>
      </c>
      <c r="I1083">
        <v>6</v>
      </c>
      <c r="J1083" t="s">
        <v>1774</v>
      </c>
      <c r="K1083" s="3">
        <v>156</v>
      </c>
      <c r="L1083">
        <f t="shared" si="35"/>
        <v>0</v>
      </c>
      <c r="M1083" t="str">
        <f>INDEX(Sheet2!$B$2:$B$20,MATCH(Data!B1083,Sheet2!$D$2:$D$20,0))</f>
        <v>Syria</v>
      </c>
    </row>
    <row r="1084" spans="1:13" x14ac:dyDescent="0.2">
      <c r="A1084">
        <v>5901</v>
      </c>
      <c r="B1084" t="s">
        <v>1725</v>
      </c>
      <c r="C1084" t="s">
        <v>752</v>
      </c>
      <c r="D1084" s="2">
        <v>15728</v>
      </c>
      <c r="E1084" s="5">
        <f t="shared" ca="1" si="36"/>
        <v>77</v>
      </c>
      <c r="F1084" t="s">
        <v>1767</v>
      </c>
      <c r="G1084" t="s">
        <v>1780</v>
      </c>
      <c r="H1084">
        <v>3</v>
      </c>
      <c r="I1084">
        <v>2</v>
      </c>
      <c r="J1084" t="s">
        <v>1771</v>
      </c>
      <c r="K1084" s="3">
        <v>0</v>
      </c>
      <c r="L1084">
        <f t="shared" si="35"/>
        <v>2</v>
      </c>
      <c r="M1084" t="str">
        <f>INDEX(Sheet2!$B$2:$B$20,MATCH(Data!B1084,Sheet2!$D$2:$D$20,0))</f>
        <v>Yemen</v>
      </c>
    </row>
    <row r="1085" spans="1:13" x14ac:dyDescent="0.2">
      <c r="A1085">
        <v>4810</v>
      </c>
      <c r="B1085" t="s">
        <v>1719</v>
      </c>
      <c r="C1085" t="s">
        <v>982</v>
      </c>
      <c r="D1085" s="2">
        <v>28029</v>
      </c>
      <c r="E1085" s="5">
        <f t="shared" ca="1" si="36"/>
        <v>44</v>
      </c>
      <c r="F1085" t="s">
        <v>1767</v>
      </c>
      <c r="G1085" t="s">
        <v>1769</v>
      </c>
      <c r="H1085">
        <v>6</v>
      </c>
      <c r="I1085">
        <v>2</v>
      </c>
      <c r="J1085" t="s">
        <v>1774</v>
      </c>
      <c r="K1085" s="3">
        <v>206</v>
      </c>
      <c r="L1085">
        <f t="shared" si="35"/>
        <v>0</v>
      </c>
      <c r="M1085" t="str">
        <f>INDEX(Sheet2!$B$2:$B$20,MATCH(Data!B1085,Sheet2!$D$2:$D$20,0))</f>
        <v>Iraq</v>
      </c>
    </row>
    <row r="1086" spans="1:13" x14ac:dyDescent="0.2">
      <c r="A1086">
        <v>5286</v>
      </c>
      <c r="B1086" t="s">
        <v>1717</v>
      </c>
      <c r="C1086" t="s">
        <v>575</v>
      </c>
      <c r="D1086" s="2">
        <v>18831</v>
      </c>
      <c r="E1086" s="5">
        <f t="shared" ca="1" si="36"/>
        <v>69</v>
      </c>
      <c r="F1086" t="s">
        <v>1767</v>
      </c>
      <c r="G1086" t="s">
        <v>1769</v>
      </c>
      <c r="H1086">
        <v>2</v>
      </c>
      <c r="I1086">
        <v>3</v>
      </c>
      <c r="J1086" t="s">
        <v>1771</v>
      </c>
      <c r="K1086" s="3">
        <v>114</v>
      </c>
      <c r="L1086">
        <f t="shared" si="35"/>
        <v>0</v>
      </c>
      <c r="M1086" t="str">
        <f>INDEX(Sheet2!$B$2:$B$20,MATCH(Data!B1086,Sheet2!$D$2:$D$20,0))</f>
        <v>Yemen</v>
      </c>
    </row>
    <row r="1087" spans="1:13" x14ac:dyDescent="0.2">
      <c r="A1087">
        <v>5933</v>
      </c>
      <c r="B1087" t="s">
        <v>1733</v>
      </c>
      <c r="C1087" t="s">
        <v>1352</v>
      </c>
      <c r="D1087" s="2">
        <v>26206</v>
      </c>
      <c r="E1087" s="5">
        <f t="shared" ca="1" si="36"/>
        <v>49</v>
      </c>
      <c r="F1087" t="s">
        <v>1767</v>
      </c>
      <c r="G1087" t="s">
        <v>1769</v>
      </c>
      <c r="H1087">
        <v>2</v>
      </c>
      <c r="I1087">
        <v>5</v>
      </c>
      <c r="J1087" t="s">
        <v>1771</v>
      </c>
      <c r="K1087" s="3">
        <v>205</v>
      </c>
      <c r="L1087">
        <f t="shared" si="35"/>
        <v>0</v>
      </c>
      <c r="M1087" t="str">
        <f>INDEX(Sheet2!$B$2:$B$20,MATCH(Data!B1087,Sheet2!$D$2:$D$20,0))</f>
        <v>Syria</v>
      </c>
    </row>
    <row r="1088" spans="1:13" x14ac:dyDescent="0.2">
      <c r="A1088">
        <v>5109</v>
      </c>
      <c r="B1088" t="s">
        <v>1731</v>
      </c>
      <c r="C1088" t="s">
        <v>16</v>
      </c>
      <c r="D1088" s="2">
        <v>15807</v>
      </c>
      <c r="E1088" s="5">
        <f t="shared" ca="1" si="36"/>
        <v>77</v>
      </c>
      <c r="F1088" t="s">
        <v>1767</v>
      </c>
      <c r="G1088" t="s">
        <v>1780</v>
      </c>
      <c r="H1088">
        <v>2</v>
      </c>
      <c r="I1088">
        <v>7</v>
      </c>
      <c r="J1088" t="s">
        <v>1773</v>
      </c>
      <c r="K1088" s="3">
        <v>151</v>
      </c>
      <c r="L1088">
        <f t="shared" si="35"/>
        <v>0</v>
      </c>
      <c r="M1088" t="str">
        <f>INDEX(Sheet2!$B$2:$B$20,MATCH(Data!B1088,Sheet2!$D$2:$D$20,0))</f>
        <v>Syria</v>
      </c>
    </row>
    <row r="1089" spans="1:13" x14ac:dyDescent="0.2">
      <c r="A1089">
        <v>5687</v>
      </c>
      <c r="B1089" t="s">
        <v>1725</v>
      </c>
      <c r="C1089" t="s">
        <v>810</v>
      </c>
      <c r="D1089" s="2">
        <v>27504</v>
      </c>
      <c r="E1089" s="5">
        <f t="shared" ca="1" si="36"/>
        <v>45</v>
      </c>
      <c r="F1089" t="s">
        <v>1768</v>
      </c>
      <c r="G1089" t="s">
        <v>1778</v>
      </c>
      <c r="H1089">
        <v>5</v>
      </c>
      <c r="I1089">
        <v>4</v>
      </c>
      <c r="J1089" t="s">
        <v>1774</v>
      </c>
      <c r="K1089" s="3">
        <v>108</v>
      </c>
      <c r="L1089">
        <f t="shared" si="35"/>
        <v>3</v>
      </c>
      <c r="M1089" t="str">
        <f>INDEX(Sheet2!$B$2:$B$20,MATCH(Data!B1089,Sheet2!$D$2:$D$20,0))</f>
        <v>Yemen</v>
      </c>
    </row>
    <row r="1090" spans="1:13" x14ac:dyDescent="0.2">
      <c r="A1090">
        <v>6254</v>
      </c>
      <c r="B1090" t="s">
        <v>1726</v>
      </c>
      <c r="C1090" t="s">
        <v>1411</v>
      </c>
      <c r="D1090" s="2">
        <v>22616</v>
      </c>
      <c r="E1090" s="5">
        <f t="shared" ca="1" si="36"/>
        <v>59</v>
      </c>
      <c r="F1090" t="s">
        <v>1767</v>
      </c>
      <c r="G1090" t="s">
        <v>1778</v>
      </c>
      <c r="H1090">
        <v>5</v>
      </c>
      <c r="I1090">
        <v>1</v>
      </c>
      <c r="J1090" t="s">
        <v>1773</v>
      </c>
      <c r="K1090" s="3">
        <v>0</v>
      </c>
      <c r="L1090">
        <f t="shared" si="35"/>
        <v>2</v>
      </c>
      <c r="M1090" t="str">
        <f>INDEX(Sheet2!$B$2:$B$20,MATCH(Data!B1090,Sheet2!$D$2:$D$20,0))</f>
        <v>Libya</v>
      </c>
    </row>
    <row r="1091" spans="1:13" x14ac:dyDescent="0.2">
      <c r="A1091">
        <v>5023</v>
      </c>
      <c r="B1091" t="s">
        <v>1724</v>
      </c>
      <c r="C1091" t="s">
        <v>640</v>
      </c>
      <c r="D1091" s="2">
        <v>18092</v>
      </c>
      <c r="E1091" s="5">
        <f t="shared" ca="1" si="36"/>
        <v>71</v>
      </c>
      <c r="F1091" t="s">
        <v>1768</v>
      </c>
      <c r="G1091" t="s">
        <v>1780</v>
      </c>
      <c r="H1091">
        <v>3</v>
      </c>
      <c r="I1091">
        <v>7</v>
      </c>
      <c r="J1091" t="s">
        <v>1773</v>
      </c>
      <c r="K1091" s="3">
        <v>0</v>
      </c>
      <c r="L1091">
        <f t="shared" si="35"/>
        <v>4</v>
      </c>
      <c r="M1091" t="str">
        <f>INDEX(Sheet2!$B$2:$B$20,MATCH(Data!B1091,Sheet2!$D$2:$D$20,0))</f>
        <v>Libya</v>
      </c>
    </row>
    <row r="1092" spans="1:13" x14ac:dyDescent="0.2">
      <c r="A1092">
        <v>5938</v>
      </c>
      <c r="B1092" t="s">
        <v>1732</v>
      </c>
      <c r="C1092" t="s">
        <v>1419</v>
      </c>
      <c r="D1092" s="2">
        <v>20795</v>
      </c>
      <c r="E1092" s="5">
        <f t="shared" ca="1" si="36"/>
        <v>64</v>
      </c>
      <c r="F1092" t="s">
        <v>1767</v>
      </c>
      <c r="G1092" t="s">
        <v>1778</v>
      </c>
      <c r="H1092">
        <v>4</v>
      </c>
      <c r="I1092">
        <v>5</v>
      </c>
      <c r="J1092" t="s">
        <v>1774</v>
      </c>
      <c r="K1092" s="3">
        <v>72</v>
      </c>
      <c r="L1092">
        <f t="shared" si="35"/>
        <v>0</v>
      </c>
      <c r="M1092" t="str">
        <f>INDEX(Sheet2!$B$2:$B$20,MATCH(Data!B1092,Sheet2!$D$2:$D$20,0))</f>
        <v>Yemen</v>
      </c>
    </row>
    <row r="1093" spans="1:13" x14ac:dyDescent="0.2">
      <c r="A1093">
        <v>5013</v>
      </c>
      <c r="B1093" t="s">
        <v>1727</v>
      </c>
      <c r="C1093" t="s">
        <v>169</v>
      </c>
      <c r="D1093" s="2">
        <v>32096</v>
      </c>
      <c r="E1093" s="5">
        <f t="shared" ca="1" si="36"/>
        <v>33</v>
      </c>
      <c r="F1093" t="s">
        <v>1768</v>
      </c>
      <c r="G1093" t="s">
        <v>1769</v>
      </c>
      <c r="H1093">
        <v>7</v>
      </c>
      <c r="I1093">
        <v>2</v>
      </c>
      <c r="J1093" t="s">
        <v>1773</v>
      </c>
      <c r="K1093" s="3">
        <v>216</v>
      </c>
      <c r="L1093">
        <f t="shared" si="35"/>
        <v>0</v>
      </c>
      <c r="M1093" t="str">
        <f>INDEX(Sheet2!$B$2:$B$20,MATCH(Data!B1093,Sheet2!$D$2:$D$20,0))</f>
        <v>Libya</v>
      </c>
    </row>
    <row r="1094" spans="1:13" x14ac:dyDescent="0.2">
      <c r="A1094">
        <v>5116</v>
      </c>
      <c r="B1094" t="s">
        <v>1728</v>
      </c>
      <c r="C1094" t="s">
        <v>178</v>
      </c>
      <c r="D1094" s="2">
        <v>17402</v>
      </c>
      <c r="E1094" s="5">
        <f t="shared" ca="1" si="36"/>
        <v>73</v>
      </c>
      <c r="F1094" t="s">
        <v>1768</v>
      </c>
      <c r="G1094" t="s">
        <v>1780</v>
      </c>
      <c r="H1094">
        <v>3</v>
      </c>
      <c r="I1094">
        <v>6</v>
      </c>
      <c r="J1094" t="s">
        <v>1773</v>
      </c>
      <c r="K1094" s="3">
        <v>0</v>
      </c>
      <c r="L1094">
        <f t="shared" si="35"/>
        <v>4</v>
      </c>
      <c r="M1094" t="str">
        <f>INDEX(Sheet2!$B$2:$B$20,MATCH(Data!B1094,Sheet2!$D$2:$D$20,0))</f>
        <v>Yemen</v>
      </c>
    </row>
    <row r="1095" spans="1:13" x14ac:dyDescent="0.2">
      <c r="A1095">
        <v>4842</v>
      </c>
      <c r="B1095" t="s">
        <v>1715</v>
      </c>
      <c r="C1095" t="s">
        <v>253</v>
      </c>
      <c r="D1095" s="2">
        <v>15596</v>
      </c>
      <c r="E1095" s="5">
        <f t="shared" ca="1" si="36"/>
        <v>78</v>
      </c>
      <c r="F1095" t="s">
        <v>1767</v>
      </c>
      <c r="G1095" t="s">
        <v>1769</v>
      </c>
      <c r="H1095">
        <v>4</v>
      </c>
      <c r="I1095">
        <v>6</v>
      </c>
      <c r="J1095" t="s">
        <v>1772</v>
      </c>
      <c r="K1095" s="3">
        <v>188</v>
      </c>
      <c r="L1095">
        <f t="shared" si="35"/>
        <v>0</v>
      </c>
      <c r="M1095" t="str">
        <f>INDEX(Sheet2!$B$2:$B$20,MATCH(Data!B1095,Sheet2!$D$2:$D$20,0))</f>
        <v>Iraq</v>
      </c>
    </row>
    <row r="1096" spans="1:13" x14ac:dyDescent="0.2">
      <c r="A1096">
        <v>5840</v>
      </c>
      <c r="B1096" t="s">
        <v>1721</v>
      </c>
      <c r="C1096" t="s">
        <v>1405</v>
      </c>
      <c r="D1096" s="2">
        <v>14860</v>
      </c>
      <c r="E1096" s="5">
        <f t="shared" ca="1" si="36"/>
        <v>80</v>
      </c>
      <c r="F1096" t="s">
        <v>1767</v>
      </c>
      <c r="G1096" t="s">
        <v>1780</v>
      </c>
      <c r="H1096">
        <v>3</v>
      </c>
      <c r="I1096">
        <v>1</v>
      </c>
      <c r="J1096" t="s">
        <v>1773</v>
      </c>
      <c r="K1096" s="3">
        <v>0</v>
      </c>
      <c r="L1096">
        <f t="shared" si="35"/>
        <v>2</v>
      </c>
      <c r="M1096" t="str">
        <f>INDEX(Sheet2!$B$2:$B$20,MATCH(Data!B1096,Sheet2!$D$2:$D$20,0))</f>
        <v>Libya</v>
      </c>
    </row>
    <row r="1097" spans="1:13" x14ac:dyDescent="0.2">
      <c r="A1097">
        <v>6004</v>
      </c>
      <c r="B1097" t="s">
        <v>1721</v>
      </c>
      <c r="C1097" t="s">
        <v>972</v>
      </c>
      <c r="D1097" s="2">
        <v>16393</v>
      </c>
      <c r="E1097" s="5">
        <f t="shared" ca="1" si="36"/>
        <v>76</v>
      </c>
      <c r="F1097" t="s">
        <v>1767</v>
      </c>
      <c r="G1097" t="s">
        <v>1769</v>
      </c>
      <c r="H1097">
        <v>6</v>
      </c>
      <c r="I1097">
        <v>2</v>
      </c>
      <c r="J1097" t="s">
        <v>1771</v>
      </c>
      <c r="K1097" s="3">
        <v>200</v>
      </c>
      <c r="L1097">
        <f t="shared" si="35"/>
        <v>0</v>
      </c>
      <c r="M1097" t="str">
        <f>INDEX(Sheet2!$B$2:$B$20,MATCH(Data!B1097,Sheet2!$D$2:$D$20,0))</f>
        <v>Libya</v>
      </c>
    </row>
    <row r="1098" spans="1:13" x14ac:dyDescent="0.2">
      <c r="A1098">
        <v>5037</v>
      </c>
      <c r="B1098" t="s">
        <v>1722</v>
      </c>
      <c r="C1098" t="s">
        <v>1085</v>
      </c>
      <c r="D1098" s="2">
        <v>21506</v>
      </c>
      <c r="E1098" s="5">
        <f t="shared" ca="1" si="36"/>
        <v>62</v>
      </c>
      <c r="F1098" t="s">
        <v>1768</v>
      </c>
      <c r="G1098" t="s">
        <v>1779</v>
      </c>
      <c r="H1098">
        <v>8</v>
      </c>
      <c r="I1098">
        <v>2</v>
      </c>
      <c r="J1098" t="s">
        <v>1773</v>
      </c>
      <c r="K1098" s="3">
        <v>0</v>
      </c>
      <c r="L1098">
        <f t="shared" si="35"/>
        <v>4</v>
      </c>
      <c r="M1098" t="str">
        <f>INDEX(Sheet2!$B$2:$B$20,MATCH(Data!B1098,Sheet2!$D$2:$D$20,0))</f>
        <v>Syria</v>
      </c>
    </row>
    <row r="1099" spans="1:13" x14ac:dyDescent="0.2">
      <c r="A1099">
        <v>5908</v>
      </c>
      <c r="B1099" t="s">
        <v>1713</v>
      </c>
      <c r="C1099" t="s">
        <v>919</v>
      </c>
      <c r="D1099" s="2">
        <v>24917</v>
      </c>
      <c r="E1099" s="5">
        <f t="shared" ca="1" si="36"/>
        <v>52</v>
      </c>
      <c r="F1099" t="s">
        <v>1767</v>
      </c>
      <c r="G1099" t="s">
        <v>1778</v>
      </c>
      <c r="H1099">
        <v>5</v>
      </c>
      <c r="I1099">
        <v>3</v>
      </c>
      <c r="J1099" t="s">
        <v>1773</v>
      </c>
      <c r="K1099" s="3">
        <v>148</v>
      </c>
      <c r="L1099">
        <f t="shared" si="35"/>
        <v>0</v>
      </c>
      <c r="M1099" t="str">
        <f>INDEX(Sheet2!$B$2:$B$20,MATCH(Data!B1099,Sheet2!$D$2:$D$20,0))</f>
        <v>Iraq</v>
      </c>
    </row>
    <row r="1100" spans="1:13" x14ac:dyDescent="0.2">
      <c r="A1100">
        <v>4731</v>
      </c>
      <c r="B1100" t="s">
        <v>1721</v>
      </c>
      <c r="C1100" t="s">
        <v>127</v>
      </c>
      <c r="D1100" s="2">
        <v>14942</v>
      </c>
      <c r="E1100" s="5">
        <f t="shared" ca="1" si="36"/>
        <v>80</v>
      </c>
      <c r="F1100" t="s">
        <v>1767</v>
      </c>
      <c r="G1100" t="s">
        <v>1778</v>
      </c>
      <c r="H1100">
        <v>5</v>
      </c>
      <c r="I1100">
        <v>3</v>
      </c>
      <c r="J1100" t="s">
        <v>1774</v>
      </c>
      <c r="K1100" s="3">
        <v>225</v>
      </c>
      <c r="L1100">
        <f t="shared" si="35"/>
        <v>0</v>
      </c>
      <c r="M1100" t="str">
        <f>INDEX(Sheet2!$B$2:$B$20,MATCH(Data!B1100,Sheet2!$D$2:$D$20,0))</f>
        <v>Libya</v>
      </c>
    </row>
    <row r="1101" spans="1:13" x14ac:dyDescent="0.2">
      <c r="A1101">
        <v>6082</v>
      </c>
      <c r="B1101" t="s">
        <v>1728</v>
      </c>
      <c r="C1101" t="s">
        <v>446</v>
      </c>
      <c r="D1101" s="2">
        <v>17843</v>
      </c>
      <c r="E1101" s="5">
        <f t="shared" ca="1" si="36"/>
        <v>72</v>
      </c>
      <c r="F1101" t="s">
        <v>1767</v>
      </c>
      <c r="G1101" t="s">
        <v>1769</v>
      </c>
      <c r="H1101">
        <v>2</v>
      </c>
      <c r="I1101">
        <v>7</v>
      </c>
      <c r="J1101" t="s">
        <v>1773</v>
      </c>
      <c r="K1101" s="3">
        <v>152</v>
      </c>
      <c r="L1101">
        <f t="shared" si="35"/>
        <v>0</v>
      </c>
      <c r="M1101" t="str">
        <f>INDEX(Sheet2!$B$2:$B$20,MATCH(Data!B1101,Sheet2!$D$2:$D$20,0))</f>
        <v>Yemen</v>
      </c>
    </row>
    <row r="1102" spans="1:13" x14ac:dyDescent="0.2">
      <c r="A1102">
        <v>4909</v>
      </c>
      <c r="B1102" t="s">
        <v>1722</v>
      </c>
      <c r="C1102" t="s">
        <v>576</v>
      </c>
      <c r="D1102" s="2">
        <v>25771</v>
      </c>
      <c r="E1102" s="5">
        <f t="shared" ca="1" si="36"/>
        <v>50</v>
      </c>
      <c r="F1102" t="s">
        <v>1768</v>
      </c>
      <c r="G1102" t="s">
        <v>1778</v>
      </c>
      <c r="H1102">
        <v>2</v>
      </c>
      <c r="I1102">
        <v>5</v>
      </c>
      <c r="J1102" t="s">
        <v>1771</v>
      </c>
      <c r="K1102" s="3">
        <v>189</v>
      </c>
      <c r="L1102">
        <f t="shared" ref="L1102:L1165" si="37">IF(AND(J1102="خيمة",K1102=0,F1102="الأم"),5,IF(AND(F1102="الأم",K1102=0),4,IF(AND(F1102="الأم",J1102="خيمة"),3,IF(K1102=0,2,0))))</f>
        <v>0</v>
      </c>
      <c r="M1102" t="str">
        <f>INDEX(Sheet2!$B$2:$B$20,MATCH(Data!B1102,Sheet2!$D$2:$D$20,0))</f>
        <v>Syria</v>
      </c>
    </row>
    <row r="1103" spans="1:13" x14ac:dyDescent="0.2">
      <c r="A1103">
        <v>4703</v>
      </c>
      <c r="B1103" t="s">
        <v>1727</v>
      </c>
      <c r="C1103" t="s">
        <v>1371</v>
      </c>
      <c r="D1103" s="2">
        <v>17585</v>
      </c>
      <c r="E1103" s="5">
        <f t="shared" ca="1" si="36"/>
        <v>72</v>
      </c>
      <c r="F1103" t="s">
        <v>1768</v>
      </c>
      <c r="G1103" t="s">
        <v>1781</v>
      </c>
      <c r="H1103">
        <v>7</v>
      </c>
      <c r="I1103">
        <v>3</v>
      </c>
      <c r="J1103" t="s">
        <v>1771</v>
      </c>
      <c r="K1103" s="3">
        <v>66</v>
      </c>
      <c r="L1103">
        <f t="shared" si="37"/>
        <v>0</v>
      </c>
      <c r="M1103" t="str">
        <f>INDEX(Sheet2!$B$2:$B$20,MATCH(Data!B1103,Sheet2!$D$2:$D$20,0))</f>
        <v>Libya</v>
      </c>
    </row>
    <row r="1104" spans="1:13" x14ac:dyDescent="0.2">
      <c r="A1104">
        <v>5823</v>
      </c>
      <c r="B1104" t="s">
        <v>1731</v>
      </c>
      <c r="C1104" t="s">
        <v>1067</v>
      </c>
      <c r="D1104" s="2">
        <v>34678</v>
      </c>
      <c r="E1104" s="5">
        <f t="shared" ca="1" si="36"/>
        <v>26</v>
      </c>
      <c r="F1104" t="s">
        <v>1767</v>
      </c>
      <c r="G1104" t="s">
        <v>1769</v>
      </c>
      <c r="H1104">
        <v>5</v>
      </c>
      <c r="I1104">
        <v>2</v>
      </c>
      <c r="J1104" t="s">
        <v>1773</v>
      </c>
      <c r="K1104" s="3">
        <v>84</v>
      </c>
      <c r="L1104">
        <f t="shared" si="37"/>
        <v>0</v>
      </c>
      <c r="M1104" t="str">
        <f>INDEX(Sheet2!$B$2:$B$20,MATCH(Data!B1104,Sheet2!$D$2:$D$20,0))</f>
        <v>Syria</v>
      </c>
    </row>
    <row r="1105" spans="1:13" x14ac:dyDescent="0.2">
      <c r="A1105">
        <v>5799</v>
      </c>
      <c r="B1105" t="s">
        <v>1726</v>
      </c>
      <c r="C1105" t="s">
        <v>647</v>
      </c>
      <c r="D1105" s="2">
        <v>28875</v>
      </c>
      <c r="E1105" s="5">
        <f t="shared" ca="1" si="36"/>
        <v>41</v>
      </c>
      <c r="F1105" t="s">
        <v>1768</v>
      </c>
      <c r="G1105" t="s">
        <v>1770</v>
      </c>
      <c r="H1105">
        <v>4</v>
      </c>
      <c r="I1105">
        <v>4</v>
      </c>
      <c r="J1105" t="s">
        <v>1771</v>
      </c>
      <c r="K1105" s="3">
        <v>0</v>
      </c>
      <c r="L1105">
        <f t="shared" si="37"/>
        <v>4</v>
      </c>
      <c r="M1105" t="str">
        <f>INDEX(Sheet2!$B$2:$B$20,MATCH(Data!B1105,Sheet2!$D$2:$D$20,0))</f>
        <v>Libya</v>
      </c>
    </row>
    <row r="1106" spans="1:13" x14ac:dyDescent="0.2">
      <c r="A1106">
        <v>6281</v>
      </c>
      <c r="B1106" t="s">
        <v>1724</v>
      </c>
      <c r="C1106" t="s">
        <v>250</v>
      </c>
      <c r="D1106" s="2">
        <v>15960</v>
      </c>
      <c r="E1106" s="5">
        <f t="shared" ref="E1106:E1169" ca="1" si="38">(YEAR(NOW())-YEAR(D1106))</f>
        <v>77</v>
      </c>
      <c r="F1106" t="s">
        <v>1767</v>
      </c>
      <c r="G1106" t="s">
        <v>1778</v>
      </c>
      <c r="H1106">
        <v>4</v>
      </c>
      <c r="I1106">
        <v>2</v>
      </c>
      <c r="J1106" t="s">
        <v>1774</v>
      </c>
      <c r="K1106" s="3">
        <v>0</v>
      </c>
      <c r="L1106">
        <f t="shared" si="37"/>
        <v>2</v>
      </c>
      <c r="M1106" t="str">
        <f>INDEX(Sheet2!$B$2:$B$20,MATCH(Data!B1106,Sheet2!$D$2:$D$20,0))</f>
        <v>Libya</v>
      </c>
    </row>
    <row r="1107" spans="1:13" x14ac:dyDescent="0.2">
      <c r="A1107">
        <v>5309</v>
      </c>
      <c r="B1107" t="s">
        <v>1726</v>
      </c>
      <c r="C1107" t="s">
        <v>878</v>
      </c>
      <c r="D1107" s="2">
        <v>24464</v>
      </c>
      <c r="E1107" s="5">
        <f t="shared" ca="1" si="38"/>
        <v>54</v>
      </c>
      <c r="F1107" t="s">
        <v>1767</v>
      </c>
      <c r="G1107" t="s">
        <v>1769</v>
      </c>
      <c r="H1107">
        <v>5</v>
      </c>
      <c r="I1107">
        <v>3</v>
      </c>
      <c r="J1107" t="s">
        <v>1771</v>
      </c>
      <c r="K1107" s="3">
        <v>0</v>
      </c>
      <c r="L1107">
        <f t="shared" si="37"/>
        <v>2</v>
      </c>
      <c r="M1107" t="str">
        <f>INDEX(Sheet2!$B$2:$B$20,MATCH(Data!B1107,Sheet2!$D$2:$D$20,0))</f>
        <v>Libya</v>
      </c>
    </row>
    <row r="1108" spans="1:13" x14ac:dyDescent="0.2">
      <c r="A1108">
        <v>5693</v>
      </c>
      <c r="B1108" t="s">
        <v>1729</v>
      </c>
      <c r="C1108" t="s">
        <v>865</v>
      </c>
      <c r="D1108" s="2">
        <v>16357</v>
      </c>
      <c r="E1108" s="5">
        <f t="shared" ca="1" si="38"/>
        <v>76</v>
      </c>
      <c r="F1108" t="s">
        <v>1767</v>
      </c>
      <c r="G1108" t="s">
        <v>1770</v>
      </c>
      <c r="H1108">
        <v>2</v>
      </c>
      <c r="I1108">
        <v>6</v>
      </c>
      <c r="J1108" t="s">
        <v>1774</v>
      </c>
      <c r="K1108" s="3">
        <v>84</v>
      </c>
      <c r="L1108">
        <f t="shared" si="37"/>
        <v>0</v>
      </c>
      <c r="M1108" t="str">
        <f>INDEX(Sheet2!$B$2:$B$20,MATCH(Data!B1108,Sheet2!$D$2:$D$20,0))</f>
        <v>Syria</v>
      </c>
    </row>
    <row r="1109" spans="1:13" x14ac:dyDescent="0.2">
      <c r="A1109">
        <v>6003</v>
      </c>
      <c r="B1109" t="s">
        <v>1715</v>
      </c>
      <c r="C1109" t="s">
        <v>964</v>
      </c>
      <c r="D1109" s="2">
        <v>17764</v>
      </c>
      <c r="E1109" s="5">
        <f t="shared" ca="1" si="38"/>
        <v>72</v>
      </c>
      <c r="F1109" t="s">
        <v>1768</v>
      </c>
      <c r="G1109" t="s">
        <v>1769</v>
      </c>
      <c r="H1109">
        <v>3</v>
      </c>
      <c r="I1109">
        <v>1</v>
      </c>
      <c r="J1109" t="s">
        <v>1771</v>
      </c>
      <c r="K1109" s="3">
        <v>159</v>
      </c>
      <c r="L1109">
        <f t="shared" si="37"/>
        <v>0</v>
      </c>
      <c r="M1109" t="str">
        <f>INDEX(Sheet2!$B$2:$B$20,MATCH(Data!B1109,Sheet2!$D$2:$D$20,0))</f>
        <v>Iraq</v>
      </c>
    </row>
    <row r="1110" spans="1:13" x14ac:dyDescent="0.2">
      <c r="A1110">
        <v>5894</v>
      </c>
      <c r="B1110" t="s">
        <v>1725</v>
      </c>
      <c r="C1110" t="s">
        <v>620</v>
      </c>
      <c r="D1110" s="2">
        <v>15985</v>
      </c>
      <c r="E1110" s="5">
        <f t="shared" ca="1" si="38"/>
        <v>77</v>
      </c>
      <c r="F1110" t="s">
        <v>1768</v>
      </c>
      <c r="G1110" t="s">
        <v>1779</v>
      </c>
      <c r="H1110">
        <v>3</v>
      </c>
      <c r="I1110">
        <v>2</v>
      </c>
      <c r="J1110" t="s">
        <v>1774</v>
      </c>
      <c r="K1110" s="3">
        <v>62</v>
      </c>
      <c r="L1110">
        <f t="shared" si="37"/>
        <v>3</v>
      </c>
      <c r="M1110" t="str">
        <f>INDEX(Sheet2!$B$2:$B$20,MATCH(Data!B1110,Sheet2!$D$2:$D$20,0))</f>
        <v>Yemen</v>
      </c>
    </row>
    <row r="1111" spans="1:13" x14ac:dyDescent="0.2">
      <c r="A1111">
        <v>5020</v>
      </c>
      <c r="B1111" t="s">
        <v>1717</v>
      </c>
      <c r="C1111" t="s">
        <v>520</v>
      </c>
      <c r="D1111" s="2">
        <v>26497</v>
      </c>
      <c r="E1111" s="5">
        <f t="shared" ca="1" si="38"/>
        <v>48</v>
      </c>
      <c r="F1111" t="s">
        <v>1767</v>
      </c>
      <c r="G1111" t="s">
        <v>1769</v>
      </c>
      <c r="H1111">
        <v>5</v>
      </c>
      <c r="I1111">
        <v>1</v>
      </c>
      <c r="J1111" t="s">
        <v>1771</v>
      </c>
      <c r="K1111" s="3">
        <v>0</v>
      </c>
      <c r="L1111">
        <f t="shared" si="37"/>
        <v>2</v>
      </c>
      <c r="M1111" t="str">
        <f>INDEX(Sheet2!$B$2:$B$20,MATCH(Data!B1111,Sheet2!$D$2:$D$20,0))</f>
        <v>Yemen</v>
      </c>
    </row>
    <row r="1112" spans="1:13" x14ac:dyDescent="0.2">
      <c r="A1112">
        <v>5876</v>
      </c>
      <c r="B1112" t="s">
        <v>1723</v>
      </c>
      <c r="C1112" t="s">
        <v>361</v>
      </c>
      <c r="D1112" s="2">
        <v>14751</v>
      </c>
      <c r="E1112" s="5">
        <f t="shared" ca="1" si="38"/>
        <v>80</v>
      </c>
      <c r="F1112" t="s">
        <v>1767</v>
      </c>
      <c r="G1112" t="s">
        <v>1769</v>
      </c>
      <c r="H1112">
        <v>2</v>
      </c>
      <c r="I1112">
        <v>4</v>
      </c>
      <c r="J1112" t="s">
        <v>1771</v>
      </c>
      <c r="K1112" s="3">
        <v>0</v>
      </c>
      <c r="L1112">
        <f t="shared" si="37"/>
        <v>2</v>
      </c>
      <c r="M1112" t="str">
        <f>INDEX(Sheet2!$B$2:$B$20,MATCH(Data!B1112,Sheet2!$D$2:$D$20,0))</f>
        <v>Iraq</v>
      </c>
    </row>
    <row r="1113" spans="1:13" x14ac:dyDescent="0.2">
      <c r="A1113">
        <v>5062</v>
      </c>
      <c r="B1113" t="s">
        <v>1728</v>
      </c>
      <c r="C1113" t="s">
        <v>274</v>
      </c>
      <c r="D1113" s="2">
        <v>18462</v>
      </c>
      <c r="E1113" s="5">
        <f t="shared" ca="1" si="38"/>
        <v>70</v>
      </c>
      <c r="F1113" t="s">
        <v>1767</v>
      </c>
      <c r="G1113" t="s">
        <v>1778</v>
      </c>
      <c r="H1113">
        <v>6</v>
      </c>
      <c r="I1113">
        <v>1</v>
      </c>
      <c r="J1113" t="s">
        <v>1771</v>
      </c>
      <c r="K1113" s="3">
        <v>0</v>
      </c>
      <c r="L1113">
        <f t="shared" si="37"/>
        <v>2</v>
      </c>
      <c r="M1113" t="str">
        <f>INDEX(Sheet2!$B$2:$B$20,MATCH(Data!B1113,Sheet2!$D$2:$D$20,0))</f>
        <v>Yemen</v>
      </c>
    </row>
    <row r="1114" spans="1:13" x14ac:dyDescent="0.2">
      <c r="A1114">
        <v>5057</v>
      </c>
      <c r="B1114" t="s">
        <v>1726</v>
      </c>
      <c r="C1114" t="s">
        <v>202</v>
      </c>
      <c r="D1114" s="2">
        <v>34204</v>
      </c>
      <c r="E1114" s="5">
        <f t="shared" ca="1" si="38"/>
        <v>27</v>
      </c>
      <c r="F1114" t="s">
        <v>1767</v>
      </c>
      <c r="G1114" t="s">
        <v>1781</v>
      </c>
      <c r="H1114">
        <v>7</v>
      </c>
      <c r="I1114">
        <v>2</v>
      </c>
      <c r="J1114" t="s">
        <v>1771</v>
      </c>
      <c r="K1114" s="3">
        <v>0</v>
      </c>
      <c r="L1114">
        <f t="shared" si="37"/>
        <v>2</v>
      </c>
      <c r="M1114" t="str">
        <f>INDEX(Sheet2!$B$2:$B$20,MATCH(Data!B1114,Sheet2!$D$2:$D$20,0))</f>
        <v>Libya</v>
      </c>
    </row>
    <row r="1115" spans="1:13" x14ac:dyDescent="0.2">
      <c r="A1115">
        <v>5461</v>
      </c>
      <c r="B1115" t="s">
        <v>1717</v>
      </c>
      <c r="C1115" t="s">
        <v>1184</v>
      </c>
      <c r="D1115" s="2">
        <v>25505</v>
      </c>
      <c r="E1115" s="5">
        <f t="shared" ca="1" si="38"/>
        <v>51</v>
      </c>
      <c r="F1115" t="s">
        <v>1767</v>
      </c>
      <c r="G1115" t="s">
        <v>1778</v>
      </c>
      <c r="H1115">
        <v>2</v>
      </c>
      <c r="I1115">
        <v>5</v>
      </c>
      <c r="J1115" t="s">
        <v>1773</v>
      </c>
      <c r="K1115" s="3">
        <v>97</v>
      </c>
      <c r="L1115">
        <f t="shared" si="37"/>
        <v>0</v>
      </c>
      <c r="M1115" t="str">
        <f>INDEX(Sheet2!$B$2:$B$20,MATCH(Data!B1115,Sheet2!$D$2:$D$20,0))</f>
        <v>Yemen</v>
      </c>
    </row>
    <row r="1116" spans="1:13" x14ac:dyDescent="0.2">
      <c r="A1116">
        <v>6073</v>
      </c>
      <c r="B1116" t="s">
        <v>1723</v>
      </c>
      <c r="C1116" t="s">
        <v>336</v>
      </c>
      <c r="D1116" s="2">
        <v>29778</v>
      </c>
      <c r="E1116" s="5">
        <f t="shared" ca="1" si="38"/>
        <v>39</v>
      </c>
      <c r="F1116" t="s">
        <v>1768</v>
      </c>
      <c r="G1116" t="s">
        <v>1769</v>
      </c>
      <c r="H1116">
        <v>3</v>
      </c>
      <c r="I1116">
        <v>4</v>
      </c>
      <c r="J1116" t="s">
        <v>1774</v>
      </c>
      <c r="K1116" s="3">
        <v>190</v>
      </c>
      <c r="L1116">
        <f t="shared" si="37"/>
        <v>3</v>
      </c>
      <c r="M1116" t="str">
        <f>INDEX(Sheet2!$B$2:$B$20,MATCH(Data!B1116,Sheet2!$D$2:$D$20,0))</f>
        <v>Iraq</v>
      </c>
    </row>
    <row r="1117" spans="1:13" x14ac:dyDescent="0.2">
      <c r="A1117">
        <v>5954</v>
      </c>
      <c r="B1117" t="s">
        <v>1722</v>
      </c>
      <c r="C1117" t="s">
        <v>725</v>
      </c>
      <c r="D1117" s="2">
        <v>21702</v>
      </c>
      <c r="E1117" s="5">
        <f t="shared" ca="1" si="38"/>
        <v>61</v>
      </c>
      <c r="F1117" t="s">
        <v>1767</v>
      </c>
      <c r="G1117" t="s">
        <v>1770</v>
      </c>
      <c r="H1117">
        <v>4</v>
      </c>
      <c r="I1117">
        <v>1</v>
      </c>
      <c r="J1117" t="s">
        <v>1771</v>
      </c>
      <c r="K1117" s="3">
        <v>112</v>
      </c>
      <c r="L1117">
        <f t="shared" si="37"/>
        <v>0</v>
      </c>
      <c r="M1117" t="str">
        <f>INDEX(Sheet2!$B$2:$B$20,MATCH(Data!B1117,Sheet2!$D$2:$D$20,0))</f>
        <v>Syria</v>
      </c>
    </row>
    <row r="1118" spans="1:13" x14ac:dyDescent="0.2">
      <c r="A1118">
        <v>5716</v>
      </c>
      <c r="B1118" t="s">
        <v>1721</v>
      </c>
      <c r="C1118" t="s">
        <v>1211</v>
      </c>
      <c r="D1118" s="2">
        <v>26276</v>
      </c>
      <c r="E1118" s="5">
        <f t="shared" ca="1" si="38"/>
        <v>49</v>
      </c>
      <c r="F1118" t="s">
        <v>1767</v>
      </c>
      <c r="G1118" t="s">
        <v>1769</v>
      </c>
      <c r="H1118">
        <v>2</v>
      </c>
      <c r="I1118">
        <v>5</v>
      </c>
      <c r="J1118" t="s">
        <v>1773</v>
      </c>
      <c r="K1118" s="3">
        <v>88</v>
      </c>
      <c r="L1118">
        <f t="shared" si="37"/>
        <v>0</v>
      </c>
      <c r="M1118" t="str">
        <f>INDEX(Sheet2!$B$2:$B$20,MATCH(Data!B1118,Sheet2!$D$2:$D$20,0))</f>
        <v>Libya</v>
      </c>
    </row>
    <row r="1119" spans="1:13" x14ac:dyDescent="0.2">
      <c r="A1119">
        <v>5218</v>
      </c>
      <c r="B1119" t="s">
        <v>1733</v>
      </c>
      <c r="C1119" t="s">
        <v>1463</v>
      </c>
      <c r="D1119" s="2">
        <v>33375</v>
      </c>
      <c r="E1119" s="5">
        <f t="shared" ca="1" si="38"/>
        <v>29</v>
      </c>
      <c r="F1119" t="s">
        <v>1768</v>
      </c>
      <c r="G1119" t="s">
        <v>1769</v>
      </c>
      <c r="H1119">
        <v>2</v>
      </c>
      <c r="I1119">
        <v>7</v>
      </c>
      <c r="J1119" t="s">
        <v>1773</v>
      </c>
      <c r="K1119" s="3">
        <v>0</v>
      </c>
      <c r="L1119">
        <f t="shared" si="37"/>
        <v>4</v>
      </c>
      <c r="M1119" t="str">
        <f>INDEX(Sheet2!$B$2:$B$20,MATCH(Data!B1119,Sheet2!$D$2:$D$20,0))</f>
        <v>Syria</v>
      </c>
    </row>
    <row r="1120" spans="1:13" x14ac:dyDescent="0.2">
      <c r="A1120">
        <v>4889</v>
      </c>
      <c r="B1120" t="s">
        <v>1725</v>
      </c>
      <c r="C1120" t="s">
        <v>278</v>
      </c>
      <c r="D1120" s="2">
        <v>18291</v>
      </c>
      <c r="E1120" s="5">
        <f t="shared" ca="1" si="38"/>
        <v>70</v>
      </c>
      <c r="F1120" t="s">
        <v>1768</v>
      </c>
      <c r="G1120" t="s">
        <v>1778</v>
      </c>
      <c r="H1120">
        <v>6</v>
      </c>
      <c r="I1120">
        <v>3</v>
      </c>
      <c r="J1120" t="s">
        <v>1774</v>
      </c>
      <c r="K1120" s="3">
        <v>118</v>
      </c>
      <c r="L1120">
        <f t="shared" si="37"/>
        <v>3</v>
      </c>
      <c r="M1120" t="str">
        <f>INDEX(Sheet2!$B$2:$B$20,MATCH(Data!B1120,Sheet2!$D$2:$D$20,0))</f>
        <v>Yemen</v>
      </c>
    </row>
    <row r="1121" spans="1:13" x14ac:dyDescent="0.2">
      <c r="A1121">
        <v>5545</v>
      </c>
      <c r="B1121" t="s">
        <v>1727</v>
      </c>
      <c r="C1121" t="s">
        <v>603</v>
      </c>
      <c r="D1121" s="2">
        <v>21304</v>
      </c>
      <c r="E1121" s="5">
        <f t="shared" ca="1" si="38"/>
        <v>62</v>
      </c>
      <c r="F1121" t="s">
        <v>1767</v>
      </c>
      <c r="G1121" t="s">
        <v>1769</v>
      </c>
      <c r="H1121">
        <v>4</v>
      </c>
      <c r="I1121">
        <v>2</v>
      </c>
      <c r="J1121" t="s">
        <v>1774</v>
      </c>
      <c r="K1121" s="3">
        <v>101</v>
      </c>
      <c r="L1121">
        <f t="shared" si="37"/>
        <v>0</v>
      </c>
      <c r="M1121" t="str">
        <f>INDEX(Sheet2!$B$2:$B$20,MATCH(Data!B1121,Sheet2!$D$2:$D$20,0))</f>
        <v>Libya</v>
      </c>
    </row>
    <row r="1122" spans="1:13" x14ac:dyDescent="0.2">
      <c r="A1122">
        <v>4726</v>
      </c>
      <c r="B1122" t="s">
        <v>1721</v>
      </c>
      <c r="C1122" t="s">
        <v>149</v>
      </c>
      <c r="D1122" s="2">
        <v>30360</v>
      </c>
      <c r="E1122" s="5">
        <f t="shared" ca="1" si="38"/>
        <v>37</v>
      </c>
      <c r="F1122" t="s">
        <v>1767</v>
      </c>
      <c r="G1122" t="s">
        <v>1769</v>
      </c>
      <c r="H1122">
        <v>8</v>
      </c>
      <c r="I1122">
        <v>1</v>
      </c>
      <c r="J1122" t="s">
        <v>1774</v>
      </c>
      <c r="K1122" s="3">
        <v>143</v>
      </c>
      <c r="L1122">
        <f t="shared" si="37"/>
        <v>0</v>
      </c>
      <c r="M1122" t="str">
        <f>INDEX(Sheet2!$B$2:$B$20,MATCH(Data!B1122,Sheet2!$D$2:$D$20,0))</f>
        <v>Libya</v>
      </c>
    </row>
    <row r="1123" spans="1:13" x14ac:dyDescent="0.2">
      <c r="A1123">
        <v>5428</v>
      </c>
      <c r="B1123" t="s">
        <v>1725</v>
      </c>
      <c r="C1123" t="s">
        <v>741</v>
      </c>
      <c r="D1123" s="2">
        <v>31516</v>
      </c>
      <c r="E1123" s="5">
        <f t="shared" ca="1" si="38"/>
        <v>34</v>
      </c>
      <c r="F1123" t="s">
        <v>1767</v>
      </c>
      <c r="G1123" t="s">
        <v>1769</v>
      </c>
      <c r="H1123">
        <v>8</v>
      </c>
      <c r="I1123">
        <v>2</v>
      </c>
      <c r="J1123" t="s">
        <v>1773</v>
      </c>
      <c r="K1123" s="3">
        <v>112</v>
      </c>
      <c r="L1123">
        <f t="shared" si="37"/>
        <v>0</v>
      </c>
      <c r="M1123" t="str">
        <f>INDEX(Sheet2!$B$2:$B$20,MATCH(Data!B1123,Sheet2!$D$2:$D$20,0))</f>
        <v>Yemen</v>
      </c>
    </row>
    <row r="1124" spans="1:13" x14ac:dyDescent="0.2">
      <c r="A1124">
        <v>5418</v>
      </c>
      <c r="B1124" t="s">
        <v>1719</v>
      </c>
      <c r="C1124" t="s">
        <v>591</v>
      </c>
      <c r="D1124" s="2">
        <v>31281</v>
      </c>
      <c r="E1124" s="5">
        <f t="shared" ca="1" si="38"/>
        <v>35</v>
      </c>
      <c r="F1124" t="s">
        <v>1767</v>
      </c>
      <c r="G1124" t="s">
        <v>1770</v>
      </c>
      <c r="H1124">
        <v>4</v>
      </c>
      <c r="I1124">
        <v>2</v>
      </c>
      <c r="J1124" t="s">
        <v>1771</v>
      </c>
      <c r="K1124" s="3">
        <v>0</v>
      </c>
      <c r="L1124">
        <f t="shared" si="37"/>
        <v>2</v>
      </c>
      <c r="M1124" t="str">
        <f>INDEX(Sheet2!$B$2:$B$20,MATCH(Data!B1124,Sheet2!$D$2:$D$20,0))</f>
        <v>Iraq</v>
      </c>
    </row>
    <row r="1125" spans="1:13" x14ac:dyDescent="0.2">
      <c r="A1125">
        <v>4834</v>
      </c>
      <c r="B1125" t="s">
        <v>1719</v>
      </c>
      <c r="C1125" t="s">
        <v>1629</v>
      </c>
      <c r="D1125" s="2">
        <v>19022</v>
      </c>
      <c r="E1125" s="5">
        <f t="shared" ca="1" si="38"/>
        <v>68</v>
      </c>
      <c r="F1125" t="s">
        <v>1768</v>
      </c>
      <c r="G1125" t="s">
        <v>1778</v>
      </c>
      <c r="H1125">
        <v>8</v>
      </c>
      <c r="I1125">
        <v>1</v>
      </c>
      <c r="J1125" t="s">
        <v>1773</v>
      </c>
      <c r="K1125" s="3">
        <v>77</v>
      </c>
      <c r="L1125">
        <f t="shared" si="37"/>
        <v>0</v>
      </c>
      <c r="M1125" t="str">
        <f>INDEX(Sheet2!$B$2:$B$20,MATCH(Data!B1125,Sheet2!$D$2:$D$20,0))</f>
        <v>Iraq</v>
      </c>
    </row>
    <row r="1126" spans="1:13" x14ac:dyDescent="0.2">
      <c r="A1126">
        <v>4920</v>
      </c>
      <c r="B1126" t="s">
        <v>1723</v>
      </c>
      <c r="C1126" t="s">
        <v>871</v>
      </c>
      <c r="D1126" s="2">
        <v>28839</v>
      </c>
      <c r="E1126" s="5">
        <f t="shared" ca="1" si="38"/>
        <v>42</v>
      </c>
      <c r="F1126" t="s">
        <v>1767</v>
      </c>
      <c r="G1126" t="s">
        <v>1778</v>
      </c>
      <c r="H1126">
        <v>3</v>
      </c>
      <c r="I1126">
        <v>6</v>
      </c>
      <c r="J1126" t="s">
        <v>1771</v>
      </c>
      <c r="K1126" s="3">
        <v>158</v>
      </c>
      <c r="L1126">
        <f t="shared" si="37"/>
        <v>0</v>
      </c>
      <c r="M1126" t="str">
        <f>INDEX(Sheet2!$B$2:$B$20,MATCH(Data!B1126,Sheet2!$D$2:$D$20,0))</f>
        <v>Iraq</v>
      </c>
    </row>
    <row r="1127" spans="1:13" x14ac:dyDescent="0.2">
      <c r="A1127">
        <v>5132</v>
      </c>
      <c r="B1127" t="s">
        <v>1730</v>
      </c>
      <c r="C1127" t="s">
        <v>237</v>
      </c>
      <c r="D1127" s="2">
        <v>22394</v>
      </c>
      <c r="E1127" s="5">
        <f t="shared" ca="1" si="38"/>
        <v>59</v>
      </c>
      <c r="F1127" t="s">
        <v>1767</v>
      </c>
      <c r="G1127" t="s">
        <v>1769</v>
      </c>
      <c r="H1127">
        <v>6</v>
      </c>
      <c r="I1127">
        <v>1</v>
      </c>
      <c r="J1127" t="s">
        <v>1772</v>
      </c>
      <c r="K1127" s="3">
        <v>0</v>
      </c>
      <c r="L1127">
        <f t="shared" si="37"/>
        <v>2</v>
      </c>
      <c r="M1127" t="str">
        <f>INDEX(Sheet2!$B$2:$B$20,MATCH(Data!B1127,Sheet2!$D$2:$D$20,0))</f>
        <v>Yemen</v>
      </c>
    </row>
    <row r="1128" spans="1:13" x14ac:dyDescent="0.2">
      <c r="A1128">
        <v>5680</v>
      </c>
      <c r="B1128" t="s">
        <v>1725</v>
      </c>
      <c r="C1128" t="s">
        <v>742</v>
      </c>
      <c r="D1128" s="2">
        <v>19094</v>
      </c>
      <c r="E1128" s="5">
        <f t="shared" ca="1" si="38"/>
        <v>68</v>
      </c>
      <c r="F1128" t="s">
        <v>1767</v>
      </c>
      <c r="G1128" t="s">
        <v>1769</v>
      </c>
      <c r="H1128">
        <v>2</v>
      </c>
      <c r="I1128">
        <v>7</v>
      </c>
      <c r="J1128" t="s">
        <v>1771</v>
      </c>
      <c r="K1128" s="3">
        <v>72</v>
      </c>
      <c r="L1128">
        <f t="shared" si="37"/>
        <v>0</v>
      </c>
      <c r="M1128" t="str">
        <f>INDEX(Sheet2!$B$2:$B$20,MATCH(Data!B1128,Sheet2!$D$2:$D$20,0))</f>
        <v>Yemen</v>
      </c>
    </row>
    <row r="1129" spans="1:13" x14ac:dyDescent="0.2">
      <c r="A1129">
        <v>5642</v>
      </c>
      <c r="B1129" t="s">
        <v>1718</v>
      </c>
      <c r="C1129" t="s">
        <v>209</v>
      </c>
      <c r="D1129" s="2">
        <v>18926</v>
      </c>
      <c r="E1129" s="5">
        <f t="shared" ca="1" si="38"/>
        <v>69</v>
      </c>
      <c r="F1129" t="s">
        <v>1767</v>
      </c>
      <c r="G1129" t="s">
        <v>1770</v>
      </c>
      <c r="H1129">
        <v>7</v>
      </c>
      <c r="I1129">
        <v>2</v>
      </c>
      <c r="J1129" t="s">
        <v>1771</v>
      </c>
      <c r="K1129" s="3">
        <v>60</v>
      </c>
      <c r="L1129">
        <f t="shared" si="37"/>
        <v>0</v>
      </c>
      <c r="M1129" t="str">
        <f>INDEX(Sheet2!$B$2:$B$20,MATCH(Data!B1129,Sheet2!$D$2:$D$20,0))</f>
        <v>Yemen</v>
      </c>
    </row>
    <row r="1130" spans="1:13" x14ac:dyDescent="0.2">
      <c r="A1130">
        <v>5072</v>
      </c>
      <c r="B1130" t="s">
        <v>1726</v>
      </c>
      <c r="C1130" t="s">
        <v>514</v>
      </c>
      <c r="D1130" s="2">
        <v>21107</v>
      </c>
      <c r="E1130" s="5">
        <f t="shared" ca="1" si="38"/>
        <v>63</v>
      </c>
      <c r="F1130" t="s">
        <v>1767</v>
      </c>
      <c r="G1130" t="s">
        <v>1778</v>
      </c>
      <c r="H1130">
        <v>4</v>
      </c>
      <c r="I1130">
        <v>2</v>
      </c>
      <c r="J1130" t="s">
        <v>1771</v>
      </c>
      <c r="K1130" s="3">
        <v>63</v>
      </c>
      <c r="L1130">
        <f t="shared" si="37"/>
        <v>0</v>
      </c>
      <c r="M1130" t="str">
        <f>INDEX(Sheet2!$B$2:$B$20,MATCH(Data!B1130,Sheet2!$D$2:$D$20,0))</f>
        <v>Libya</v>
      </c>
    </row>
    <row r="1131" spans="1:13" x14ac:dyDescent="0.2">
      <c r="A1131">
        <v>5369</v>
      </c>
      <c r="B1131" t="s">
        <v>1721</v>
      </c>
      <c r="C1131" t="s">
        <v>1575</v>
      </c>
      <c r="D1131" s="2">
        <v>15321</v>
      </c>
      <c r="E1131" s="5">
        <f t="shared" ca="1" si="38"/>
        <v>79</v>
      </c>
      <c r="F1131" t="s">
        <v>1768</v>
      </c>
      <c r="G1131" t="s">
        <v>1769</v>
      </c>
      <c r="H1131">
        <v>1</v>
      </c>
      <c r="I1131">
        <v>3</v>
      </c>
      <c r="J1131" t="s">
        <v>1774</v>
      </c>
      <c r="K1131" s="3">
        <v>144</v>
      </c>
      <c r="L1131">
        <f t="shared" si="37"/>
        <v>3</v>
      </c>
      <c r="M1131" t="str">
        <f>INDEX(Sheet2!$B$2:$B$20,MATCH(Data!B1131,Sheet2!$D$2:$D$20,0))</f>
        <v>Libya</v>
      </c>
    </row>
    <row r="1132" spans="1:13" x14ac:dyDescent="0.2">
      <c r="A1132">
        <v>5231</v>
      </c>
      <c r="B1132" t="s">
        <v>1721</v>
      </c>
      <c r="C1132" t="s">
        <v>1616</v>
      </c>
      <c r="D1132" s="2">
        <v>24594</v>
      </c>
      <c r="E1132" s="5">
        <f t="shared" ca="1" si="38"/>
        <v>53</v>
      </c>
      <c r="F1132" t="s">
        <v>1768</v>
      </c>
      <c r="G1132" t="s">
        <v>1769</v>
      </c>
      <c r="H1132">
        <v>2</v>
      </c>
      <c r="I1132">
        <v>2</v>
      </c>
      <c r="J1132" t="s">
        <v>1773</v>
      </c>
      <c r="K1132" s="3">
        <v>0</v>
      </c>
      <c r="L1132">
        <f t="shared" si="37"/>
        <v>4</v>
      </c>
      <c r="M1132" t="str">
        <f>INDEX(Sheet2!$B$2:$B$20,MATCH(Data!B1132,Sheet2!$D$2:$D$20,0))</f>
        <v>Libya</v>
      </c>
    </row>
    <row r="1133" spans="1:13" x14ac:dyDescent="0.2">
      <c r="A1133">
        <v>5676</v>
      </c>
      <c r="B1133" t="s">
        <v>1731</v>
      </c>
      <c r="C1133" t="s">
        <v>686</v>
      </c>
      <c r="D1133" s="2">
        <v>22560</v>
      </c>
      <c r="E1133" s="5">
        <f t="shared" ca="1" si="38"/>
        <v>59</v>
      </c>
      <c r="F1133" t="s">
        <v>1768</v>
      </c>
      <c r="G1133" t="s">
        <v>1779</v>
      </c>
      <c r="H1133">
        <v>2</v>
      </c>
      <c r="I1133">
        <v>5</v>
      </c>
      <c r="J1133" t="s">
        <v>1773</v>
      </c>
      <c r="K1133" s="3">
        <v>104</v>
      </c>
      <c r="L1133">
        <f t="shared" si="37"/>
        <v>0</v>
      </c>
      <c r="M1133" t="str">
        <f>INDEX(Sheet2!$B$2:$B$20,MATCH(Data!B1133,Sheet2!$D$2:$D$20,0))</f>
        <v>Syria</v>
      </c>
    </row>
    <row r="1134" spans="1:13" x14ac:dyDescent="0.2">
      <c r="A1134">
        <v>5447</v>
      </c>
      <c r="B1134" t="s">
        <v>1721</v>
      </c>
      <c r="C1134" t="s">
        <v>950</v>
      </c>
      <c r="D1134" s="2">
        <v>34475</v>
      </c>
      <c r="E1134" s="5">
        <f t="shared" ca="1" si="38"/>
        <v>26</v>
      </c>
      <c r="F1134" t="s">
        <v>1767</v>
      </c>
      <c r="G1134" t="s">
        <v>1779</v>
      </c>
      <c r="H1134">
        <v>2</v>
      </c>
      <c r="I1134">
        <v>2</v>
      </c>
      <c r="J1134" t="s">
        <v>1773</v>
      </c>
      <c r="K1134" s="3">
        <v>83</v>
      </c>
      <c r="L1134">
        <f t="shared" si="37"/>
        <v>0</v>
      </c>
      <c r="M1134" t="str">
        <f>INDEX(Sheet2!$B$2:$B$20,MATCH(Data!B1134,Sheet2!$D$2:$D$20,0))</f>
        <v>Libya</v>
      </c>
    </row>
    <row r="1135" spans="1:13" x14ac:dyDescent="0.2">
      <c r="A1135">
        <v>4750</v>
      </c>
      <c r="B1135" t="s">
        <v>1729</v>
      </c>
      <c r="C1135" t="s">
        <v>988</v>
      </c>
      <c r="D1135" s="2">
        <v>22687</v>
      </c>
      <c r="E1135" s="5">
        <f t="shared" ca="1" si="38"/>
        <v>58</v>
      </c>
      <c r="F1135" t="s">
        <v>1768</v>
      </c>
      <c r="G1135" t="s">
        <v>1770</v>
      </c>
      <c r="H1135">
        <v>5</v>
      </c>
      <c r="I1135">
        <v>1</v>
      </c>
      <c r="J1135" t="s">
        <v>1771</v>
      </c>
      <c r="K1135" s="3">
        <v>216</v>
      </c>
      <c r="L1135">
        <f t="shared" si="37"/>
        <v>0</v>
      </c>
      <c r="M1135" t="str">
        <f>INDEX(Sheet2!$B$2:$B$20,MATCH(Data!B1135,Sheet2!$D$2:$D$20,0))</f>
        <v>Syria</v>
      </c>
    </row>
    <row r="1136" spans="1:13" x14ac:dyDescent="0.2">
      <c r="A1136">
        <v>6171</v>
      </c>
      <c r="B1136" t="s">
        <v>1726</v>
      </c>
      <c r="C1136" t="s">
        <v>298</v>
      </c>
      <c r="D1136" s="2">
        <v>18404</v>
      </c>
      <c r="E1136" s="5">
        <f t="shared" ca="1" si="38"/>
        <v>70</v>
      </c>
      <c r="F1136" t="s">
        <v>1768</v>
      </c>
      <c r="G1136" t="s">
        <v>1770</v>
      </c>
      <c r="H1136">
        <v>5</v>
      </c>
      <c r="I1136">
        <v>5</v>
      </c>
      <c r="J1136" t="s">
        <v>1774</v>
      </c>
      <c r="K1136" s="3">
        <v>157</v>
      </c>
      <c r="L1136">
        <f t="shared" si="37"/>
        <v>3</v>
      </c>
      <c r="M1136" t="str">
        <f>INDEX(Sheet2!$B$2:$B$20,MATCH(Data!B1136,Sheet2!$D$2:$D$20,0))</f>
        <v>Libya</v>
      </c>
    </row>
    <row r="1137" spans="1:13" x14ac:dyDescent="0.2">
      <c r="A1137">
        <v>6132</v>
      </c>
      <c r="B1137" t="s">
        <v>1718</v>
      </c>
      <c r="C1137" t="s">
        <v>1398</v>
      </c>
      <c r="D1137" s="2">
        <v>20891</v>
      </c>
      <c r="E1137" s="5">
        <f t="shared" ca="1" si="38"/>
        <v>63</v>
      </c>
      <c r="F1137" t="s">
        <v>1767</v>
      </c>
      <c r="G1137" t="s">
        <v>1778</v>
      </c>
      <c r="H1137">
        <v>6</v>
      </c>
      <c r="I1137">
        <v>4</v>
      </c>
      <c r="J1137" t="s">
        <v>1771</v>
      </c>
      <c r="K1137" s="3">
        <v>0</v>
      </c>
      <c r="L1137">
        <f t="shared" si="37"/>
        <v>2</v>
      </c>
      <c r="M1137" t="str">
        <f>INDEX(Sheet2!$B$2:$B$20,MATCH(Data!B1137,Sheet2!$D$2:$D$20,0))</f>
        <v>Yemen</v>
      </c>
    </row>
    <row r="1138" spans="1:13" x14ac:dyDescent="0.2">
      <c r="A1138">
        <v>4916</v>
      </c>
      <c r="B1138" t="s">
        <v>1718</v>
      </c>
      <c r="C1138" t="s">
        <v>778</v>
      </c>
      <c r="D1138" s="2">
        <v>15801</v>
      </c>
      <c r="E1138" s="5">
        <f t="shared" ca="1" si="38"/>
        <v>77</v>
      </c>
      <c r="F1138" t="s">
        <v>1767</v>
      </c>
      <c r="G1138" t="s">
        <v>1770</v>
      </c>
      <c r="H1138">
        <v>5</v>
      </c>
      <c r="I1138">
        <v>2</v>
      </c>
      <c r="J1138" t="s">
        <v>1771</v>
      </c>
      <c r="K1138" s="3">
        <v>205</v>
      </c>
      <c r="L1138">
        <f t="shared" si="37"/>
        <v>0</v>
      </c>
      <c r="M1138" t="str">
        <f>INDEX(Sheet2!$B$2:$B$20,MATCH(Data!B1138,Sheet2!$D$2:$D$20,0))</f>
        <v>Yemen</v>
      </c>
    </row>
    <row r="1139" spans="1:13" x14ac:dyDescent="0.2">
      <c r="A1139">
        <v>6358</v>
      </c>
      <c r="B1139" t="s">
        <v>1728</v>
      </c>
      <c r="C1139" t="s">
        <v>1570</v>
      </c>
      <c r="D1139" s="2">
        <v>24117</v>
      </c>
      <c r="E1139" s="5">
        <f t="shared" ca="1" si="38"/>
        <v>54</v>
      </c>
      <c r="F1139" t="s">
        <v>1767</v>
      </c>
      <c r="G1139" t="s">
        <v>1770</v>
      </c>
      <c r="H1139">
        <v>2</v>
      </c>
      <c r="I1139">
        <v>8</v>
      </c>
      <c r="J1139" t="s">
        <v>1771</v>
      </c>
      <c r="K1139" s="3">
        <v>0</v>
      </c>
      <c r="L1139">
        <f t="shared" si="37"/>
        <v>2</v>
      </c>
      <c r="M1139" t="str">
        <f>INDEX(Sheet2!$B$2:$B$20,MATCH(Data!B1139,Sheet2!$D$2:$D$20,0))</f>
        <v>Yemen</v>
      </c>
    </row>
    <row r="1140" spans="1:13" x14ac:dyDescent="0.2">
      <c r="A1140">
        <v>5378</v>
      </c>
      <c r="B1140" t="s">
        <v>1726</v>
      </c>
      <c r="C1140" t="s">
        <v>1677</v>
      </c>
      <c r="D1140" s="2">
        <v>19726</v>
      </c>
      <c r="E1140" s="5">
        <f t="shared" ca="1" si="38"/>
        <v>66</v>
      </c>
      <c r="F1140" t="s">
        <v>1767</v>
      </c>
      <c r="G1140" t="s">
        <v>1780</v>
      </c>
      <c r="H1140">
        <v>3</v>
      </c>
      <c r="I1140">
        <v>2</v>
      </c>
      <c r="J1140" t="s">
        <v>1773</v>
      </c>
      <c r="K1140" s="3">
        <v>50</v>
      </c>
      <c r="L1140">
        <f t="shared" si="37"/>
        <v>0</v>
      </c>
      <c r="M1140" t="str">
        <f>INDEX(Sheet2!$B$2:$B$20,MATCH(Data!B1140,Sheet2!$D$2:$D$20,0))</f>
        <v>Libya</v>
      </c>
    </row>
    <row r="1141" spans="1:13" x14ac:dyDescent="0.2">
      <c r="A1141">
        <v>6032</v>
      </c>
      <c r="B1141" t="s">
        <v>1713</v>
      </c>
      <c r="C1141" t="s">
        <v>1356</v>
      </c>
      <c r="D1141" s="2">
        <v>20577</v>
      </c>
      <c r="E1141" s="5">
        <f t="shared" ca="1" si="38"/>
        <v>64</v>
      </c>
      <c r="F1141" t="s">
        <v>1767</v>
      </c>
      <c r="G1141" t="s">
        <v>1778</v>
      </c>
      <c r="H1141">
        <v>3</v>
      </c>
      <c r="I1141">
        <v>1</v>
      </c>
      <c r="J1141" t="s">
        <v>1771</v>
      </c>
      <c r="K1141" s="3">
        <v>57</v>
      </c>
      <c r="L1141">
        <f t="shared" si="37"/>
        <v>0</v>
      </c>
      <c r="M1141" t="str">
        <f>INDEX(Sheet2!$B$2:$B$20,MATCH(Data!B1141,Sheet2!$D$2:$D$20,0))</f>
        <v>Iraq</v>
      </c>
    </row>
    <row r="1142" spans="1:13" x14ac:dyDescent="0.2">
      <c r="A1142">
        <v>5864</v>
      </c>
      <c r="B1142" t="s">
        <v>1721</v>
      </c>
      <c r="C1142" t="s">
        <v>128</v>
      </c>
      <c r="D1142" s="2">
        <v>30465</v>
      </c>
      <c r="E1142" s="5">
        <f t="shared" ca="1" si="38"/>
        <v>37</v>
      </c>
      <c r="F1142" t="s">
        <v>1767</v>
      </c>
      <c r="G1142" t="s">
        <v>1769</v>
      </c>
      <c r="H1142">
        <v>4</v>
      </c>
      <c r="I1142">
        <v>4</v>
      </c>
      <c r="J1142" t="s">
        <v>1771</v>
      </c>
      <c r="K1142" s="3">
        <v>172</v>
      </c>
      <c r="L1142">
        <f t="shared" si="37"/>
        <v>0</v>
      </c>
      <c r="M1142" t="str">
        <f>INDEX(Sheet2!$B$2:$B$20,MATCH(Data!B1142,Sheet2!$D$2:$D$20,0))</f>
        <v>Libya</v>
      </c>
    </row>
    <row r="1143" spans="1:13" x14ac:dyDescent="0.2">
      <c r="A1143">
        <v>5991</v>
      </c>
      <c r="B1143" t="s">
        <v>1723</v>
      </c>
      <c r="C1143" t="s">
        <v>759</v>
      </c>
      <c r="D1143" s="2">
        <v>23672</v>
      </c>
      <c r="E1143" s="5">
        <f t="shared" ca="1" si="38"/>
        <v>56</v>
      </c>
      <c r="F1143" t="s">
        <v>1768</v>
      </c>
      <c r="G1143" t="s">
        <v>1781</v>
      </c>
      <c r="H1143">
        <v>4</v>
      </c>
      <c r="I1143">
        <v>5</v>
      </c>
      <c r="J1143" t="s">
        <v>1771</v>
      </c>
      <c r="K1143" s="3">
        <v>54</v>
      </c>
      <c r="L1143">
        <f t="shared" si="37"/>
        <v>0</v>
      </c>
      <c r="M1143" t="str">
        <f>INDEX(Sheet2!$B$2:$B$20,MATCH(Data!B1143,Sheet2!$D$2:$D$20,0))</f>
        <v>Iraq</v>
      </c>
    </row>
    <row r="1144" spans="1:13" x14ac:dyDescent="0.2">
      <c r="A1144">
        <v>5484</v>
      </c>
      <c r="B1144" t="s">
        <v>1727</v>
      </c>
      <c r="C1144" t="s">
        <v>1502</v>
      </c>
      <c r="D1144" s="2">
        <v>25982</v>
      </c>
      <c r="E1144" s="5">
        <f t="shared" ca="1" si="38"/>
        <v>49</v>
      </c>
      <c r="F1144" t="s">
        <v>1767</v>
      </c>
      <c r="G1144" t="s">
        <v>1778</v>
      </c>
      <c r="H1144">
        <v>3</v>
      </c>
      <c r="I1144">
        <v>3</v>
      </c>
      <c r="J1144" t="s">
        <v>1771</v>
      </c>
      <c r="K1144" s="3">
        <v>0</v>
      </c>
      <c r="L1144">
        <f t="shared" si="37"/>
        <v>2</v>
      </c>
      <c r="M1144" t="str">
        <f>INDEX(Sheet2!$B$2:$B$20,MATCH(Data!B1144,Sheet2!$D$2:$D$20,0))</f>
        <v>Libya</v>
      </c>
    </row>
    <row r="1145" spans="1:13" x14ac:dyDescent="0.2">
      <c r="A1145">
        <v>4966</v>
      </c>
      <c r="B1145" t="s">
        <v>1727</v>
      </c>
      <c r="C1145" t="s">
        <v>648</v>
      </c>
      <c r="D1145" s="2">
        <v>21281</v>
      </c>
      <c r="E1145" s="5">
        <f t="shared" ca="1" si="38"/>
        <v>62</v>
      </c>
      <c r="F1145" t="s">
        <v>1768</v>
      </c>
      <c r="G1145" t="s">
        <v>1769</v>
      </c>
      <c r="H1145">
        <v>2</v>
      </c>
      <c r="I1145">
        <v>2</v>
      </c>
      <c r="J1145" t="s">
        <v>1771</v>
      </c>
      <c r="K1145" s="3">
        <v>108</v>
      </c>
      <c r="L1145">
        <f t="shared" si="37"/>
        <v>0</v>
      </c>
      <c r="M1145" t="str">
        <f>INDEX(Sheet2!$B$2:$B$20,MATCH(Data!B1145,Sheet2!$D$2:$D$20,0))</f>
        <v>Libya</v>
      </c>
    </row>
    <row r="1146" spans="1:13" x14ac:dyDescent="0.2">
      <c r="A1146">
        <v>4666</v>
      </c>
      <c r="B1146" t="s">
        <v>1722</v>
      </c>
      <c r="C1146" t="s">
        <v>168</v>
      </c>
      <c r="D1146" s="2">
        <v>28748</v>
      </c>
      <c r="E1146" s="5">
        <f t="shared" ca="1" si="38"/>
        <v>42</v>
      </c>
      <c r="F1146" t="s">
        <v>1767</v>
      </c>
      <c r="G1146" t="s">
        <v>1769</v>
      </c>
      <c r="H1146">
        <v>5</v>
      </c>
      <c r="I1146">
        <v>4</v>
      </c>
      <c r="J1146" t="s">
        <v>1773</v>
      </c>
      <c r="K1146" s="3">
        <v>159</v>
      </c>
      <c r="L1146">
        <f t="shared" si="37"/>
        <v>0</v>
      </c>
      <c r="M1146" t="str">
        <f>INDEX(Sheet2!$B$2:$B$20,MATCH(Data!B1146,Sheet2!$D$2:$D$20,0))</f>
        <v>Syria</v>
      </c>
    </row>
    <row r="1147" spans="1:13" x14ac:dyDescent="0.2">
      <c r="A1147">
        <v>6169</v>
      </c>
      <c r="B1147" t="s">
        <v>1716</v>
      </c>
      <c r="C1147" t="s">
        <v>42</v>
      </c>
      <c r="D1147" s="2">
        <v>34437</v>
      </c>
      <c r="E1147" s="5">
        <f t="shared" ca="1" si="38"/>
        <v>26</v>
      </c>
      <c r="F1147" t="s">
        <v>1767</v>
      </c>
      <c r="G1147" t="s">
        <v>1769</v>
      </c>
      <c r="H1147">
        <v>3</v>
      </c>
      <c r="I1147">
        <v>6</v>
      </c>
      <c r="J1147" t="s">
        <v>1774</v>
      </c>
      <c r="K1147" s="3">
        <v>106</v>
      </c>
      <c r="L1147">
        <f t="shared" si="37"/>
        <v>0</v>
      </c>
      <c r="M1147" t="str">
        <f>INDEX(Sheet2!$B$2:$B$20,MATCH(Data!B1147,Sheet2!$D$2:$D$20,0))</f>
        <v>Syria</v>
      </c>
    </row>
    <row r="1148" spans="1:13" x14ac:dyDescent="0.2">
      <c r="A1148">
        <v>5884</v>
      </c>
      <c r="B1148" t="s">
        <v>1716</v>
      </c>
      <c r="C1148" t="s">
        <v>510</v>
      </c>
      <c r="D1148" s="2">
        <v>16622</v>
      </c>
      <c r="E1148" s="5">
        <f t="shared" ca="1" si="38"/>
        <v>75</v>
      </c>
      <c r="F1148" t="s">
        <v>1768</v>
      </c>
      <c r="G1148" t="s">
        <v>1769</v>
      </c>
      <c r="H1148">
        <v>7</v>
      </c>
      <c r="I1148">
        <v>2</v>
      </c>
      <c r="J1148" t="s">
        <v>1772</v>
      </c>
      <c r="K1148" s="3">
        <v>135</v>
      </c>
      <c r="L1148">
        <f t="shared" si="37"/>
        <v>0</v>
      </c>
      <c r="M1148" t="str">
        <f>INDEX(Sheet2!$B$2:$B$20,MATCH(Data!B1148,Sheet2!$D$2:$D$20,0))</f>
        <v>Syria</v>
      </c>
    </row>
    <row r="1149" spans="1:13" x14ac:dyDescent="0.2">
      <c r="A1149">
        <v>4686</v>
      </c>
      <c r="B1149" t="s">
        <v>1715</v>
      </c>
      <c r="C1149" t="s">
        <v>858</v>
      </c>
      <c r="D1149" s="2">
        <v>23437</v>
      </c>
      <c r="E1149" s="5">
        <f t="shared" ca="1" si="38"/>
        <v>56</v>
      </c>
      <c r="F1149" t="s">
        <v>1767</v>
      </c>
      <c r="G1149" t="s">
        <v>1781</v>
      </c>
      <c r="H1149">
        <v>6</v>
      </c>
      <c r="I1149">
        <v>1</v>
      </c>
      <c r="J1149" t="s">
        <v>1773</v>
      </c>
      <c r="K1149" s="3">
        <v>50</v>
      </c>
      <c r="L1149">
        <f t="shared" si="37"/>
        <v>0</v>
      </c>
      <c r="M1149" t="str">
        <f>INDEX(Sheet2!$B$2:$B$20,MATCH(Data!B1149,Sheet2!$D$2:$D$20,0))</f>
        <v>Iraq</v>
      </c>
    </row>
    <row r="1150" spans="1:13" x14ac:dyDescent="0.2">
      <c r="A1150">
        <v>5141</v>
      </c>
      <c r="B1150" t="s">
        <v>1724</v>
      </c>
      <c r="C1150" t="s">
        <v>359</v>
      </c>
      <c r="D1150" s="2">
        <v>15411</v>
      </c>
      <c r="E1150" s="5">
        <f t="shared" ca="1" si="38"/>
        <v>78</v>
      </c>
      <c r="F1150" t="s">
        <v>1767</v>
      </c>
      <c r="G1150" t="s">
        <v>1780</v>
      </c>
      <c r="H1150">
        <v>3</v>
      </c>
      <c r="I1150">
        <v>4</v>
      </c>
      <c r="J1150" t="s">
        <v>1773</v>
      </c>
      <c r="K1150" s="3">
        <v>0</v>
      </c>
      <c r="L1150">
        <f t="shared" si="37"/>
        <v>2</v>
      </c>
      <c r="M1150" t="str">
        <f>INDEX(Sheet2!$B$2:$B$20,MATCH(Data!B1150,Sheet2!$D$2:$D$20,0))</f>
        <v>Libya</v>
      </c>
    </row>
    <row r="1151" spans="1:13" x14ac:dyDescent="0.2">
      <c r="A1151">
        <v>5578</v>
      </c>
      <c r="B1151" t="s">
        <v>1724</v>
      </c>
      <c r="C1151" t="s">
        <v>1083</v>
      </c>
      <c r="D1151" s="2">
        <v>32035</v>
      </c>
      <c r="E1151" s="5">
        <f t="shared" ca="1" si="38"/>
        <v>33</v>
      </c>
      <c r="F1151" t="s">
        <v>1767</v>
      </c>
      <c r="G1151" t="s">
        <v>1778</v>
      </c>
      <c r="H1151">
        <v>2</v>
      </c>
      <c r="I1151">
        <v>2</v>
      </c>
      <c r="J1151" t="s">
        <v>1774</v>
      </c>
      <c r="K1151" s="3">
        <v>77</v>
      </c>
      <c r="L1151">
        <f t="shared" si="37"/>
        <v>0</v>
      </c>
      <c r="M1151" t="str">
        <f>INDEX(Sheet2!$B$2:$B$20,MATCH(Data!B1151,Sheet2!$D$2:$D$20,0))</f>
        <v>Libya</v>
      </c>
    </row>
    <row r="1152" spans="1:13" x14ac:dyDescent="0.2">
      <c r="A1152">
        <v>4839</v>
      </c>
      <c r="B1152" t="s">
        <v>1721</v>
      </c>
      <c r="C1152" t="s">
        <v>275</v>
      </c>
      <c r="D1152" s="2">
        <v>22628</v>
      </c>
      <c r="E1152" s="5">
        <f t="shared" ca="1" si="38"/>
        <v>59</v>
      </c>
      <c r="F1152" t="s">
        <v>1767</v>
      </c>
      <c r="G1152" t="s">
        <v>1770</v>
      </c>
      <c r="H1152">
        <v>3</v>
      </c>
      <c r="I1152">
        <v>3</v>
      </c>
      <c r="J1152" t="s">
        <v>1773</v>
      </c>
      <c r="K1152" s="3">
        <v>0</v>
      </c>
      <c r="L1152">
        <f t="shared" si="37"/>
        <v>2</v>
      </c>
      <c r="M1152" t="str">
        <f>INDEX(Sheet2!$B$2:$B$20,MATCH(Data!B1152,Sheet2!$D$2:$D$20,0))</f>
        <v>Libya</v>
      </c>
    </row>
    <row r="1153" spans="1:13" x14ac:dyDescent="0.2">
      <c r="A1153">
        <v>5544</v>
      </c>
      <c r="B1153" t="s">
        <v>1724</v>
      </c>
      <c r="C1153" t="s">
        <v>595</v>
      </c>
      <c r="D1153" s="2">
        <v>30694</v>
      </c>
      <c r="E1153" s="5">
        <f t="shared" ca="1" si="38"/>
        <v>36</v>
      </c>
      <c r="F1153" t="s">
        <v>1767</v>
      </c>
      <c r="G1153" t="s">
        <v>1769</v>
      </c>
      <c r="H1153">
        <v>7</v>
      </c>
      <c r="I1153">
        <v>1</v>
      </c>
      <c r="J1153" t="s">
        <v>1773</v>
      </c>
      <c r="K1153" s="3">
        <v>137</v>
      </c>
      <c r="L1153">
        <f t="shared" si="37"/>
        <v>0</v>
      </c>
      <c r="M1153" t="str">
        <f>INDEX(Sheet2!$B$2:$B$20,MATCH(Data!B1153,Sheet2!$D$2:$D$20,0))</f>
        <v>Libya</v>
      </c>
    </row>
    <row r="1154" spans="1:13" x14ac:dyDescent="0.2">
      <c r="A1154">
        <v>5036</v>
      </c>
      <c r="B1154" t="s">
        <v>1727</v>
      </c>
      <c r="C1154" t="s">
        <v>1052</v>
      </c>
      <c r="D1154" s="2">
        <v>22064</v>
      </c>
      <c r="E1154" s="5">
        <f t="shared" ca="1" si="38"/>
        <v>60</v>
      </c>
      <c r="F1154" t="s">
        <v>1768</v>
      </c>
      <c r="G1154" t="s">
        <v>1769</v>
      </c>
      <c r="H1154">
        <v>1</v>
      </c>
      <c r="I1154">
        <v>3</v>
      </c>
      <c r="J1154" t="s">
        <v>1771</v>
      </c>
      <c r="K1154" s="3">
        <v>63</v>
      </c>
      <c r="L1154">
        <f t="shared" si="37"/>
        <v>0</v>
      </c>
      <c r="M1154" t="str">
        <f>INDEX(Sheet2!$B$2:$B$20,MATCH(Data!B1154,Sheet2!$D$2:$D$20,0))</f>
        <v>Libya</v>
      </c>
    </row>
    <row r="1155" spans="1:13" x14ac:dyDescent="0.2">
      <c r="A1155">
        <v>5157</v>
      </c>
      <c r="B1155" t="s">
        <v>1716</v>
      </c>
      <c r="C1155" t="s">
        <v>561</v>
      </c>
      <c r="D1155" s="2">
        <v>34357</v>
      </c>
      <c r="E1155" s="5">
        <f t="shared" ca="1" si="38"/>
        <v>26</v>
      </c>
      <c r="F1155" t="s">
        <v>1767</v>
      </c>
      <c r="G1155" t="s">
        <v>1769</v>
      </c>
      <c r="H1155">
        <v>2</v>
      </c>
      <c r="I1155">
        <v>2</v>
      </c>
      <c r="J1155" t="s">
        <v>1773</v>
      </c>
      <c r="K1155" s="3">
        <v>127</v>
      </c>
      <c r="L1155">
        <f t="shared" si="37"/>
        <v>0</v>
      </c>
      <c r="M1155" t="str">
        <f>INDEX(Sheet2!$B$2:$B$20,MATCH(Data!B1155,Sheet2!$D$2:$D$20,0))</f>
        <v>Syria</v>
      </c>
    </row>
    <row r="1156" spans="1:13" x14ac:dyDescent="0.2">
      <c r="A1156">
        <v>5030</v>
      </c>
      <c r="B1156" t="s">
        <v>1719</v>
      </c>
      <c r="C1156" t="s">
        <v>804</v>
      </c>
      <c r="D1156" s="2">
        <v>30181</v>
      </c>
      <c r="E1156" s="5">
        <f t="shared" ca="1" si="38"/>
        <v>38</v>
      </c>
      <c r="F1156" t="s">
        <v>1767</v>
      </c>
      <c r="G1156" t="s">
        <v>1778</v>
      </c>
      <c r="H1156">
        <v>4</v>
      </c>
      <c r="I1156">
        <v>5</v>
      </c>
      <c r="J1156" t="s">
        <v>1771</v>
      </c>
      <c r="K1156" s="3">
        <v>230</v>
      </c>
      <c r="L1156">
        <f t="shared" si="37"/>
        <v>0</v>
      </c>
      <c r="M1156" t="str">
        <f>INDEX(Sheet2!$B$2:$B$20,MATCH(Data!B1156,Sheet2!$D$2:$D$20,0))</f>
        <v>Iraq</v>
      </c>
    </row>
    <row r="1157" spans="1:13" x14ac:dyDescent="0.2">
      <c r="A1157">
        <v>5684</v>
      </c>
      <c r="B1157" t="s">
        <v>1727</v>
      </c>
      <c r="C1157" t="s">
        <v>803</v>
      </c>
      <c r="D1157" s="2">
        <v>25767</v>
      </c>
      <c r="E1157" s="5">
        <f t="shared" ca="1" si="38"/>
        <v>50</v>
      </c>
      <c r="F1157" t="s">
        <v>1767</v>
      </c>
      <c r="G1157" t="s">
        <v>1769</v>
      </c>
      <c r="H1157">
        <v>2</v>
      </c>
      <c r="I1157">
        <v>2</v>
      </c>
      <c r="J1157" t="s">
        <v>1773</v>
      </c>
      <c r="K1157" s="3">
        <v>207</v>
      </c>
      <c r="L1157">
        <f t="shared" si="37"/>
        <v>0</v>
      </c>
      <c r="M1157" t="str">
        <f>INDEX(Sheet2!$B$2:$B$20,MATCH(Data!B1157,Sheet2!$D$2:$D$20,0))</f>
        <v>Libya</v>
      </c>
    </row>
    <row r="1158" spans="1:13" x14ac:dyDescent="0.2">
      <c r="A1158">
        <v>6162</v>
      </c>
      <c r="B1158" t="s">
        <v>1727</v>
      </c>
      <c r="C1158" t="s">
        <v>174</v>
      </c>
      <c r="D1158" s="2">
        <v>26224</v>
      </c>
      <c r="E1158" s="5">
        <f t="shared" ca="1" si="38"/>
        <v>49</v>
      </c>
      <c r="F1158" t="s">
        <v>1768</v>
      </c>
      <c r="G1158" t="s">
        <v>1769</v>
      </c>
      <c r="H1158">
        <v>5</v>
      </c>
      <c r="I1158">
        <v>5</v>
      </c>
      <c r="J1158" t="s">
        <v>1771</v>
      </c>
      <c r="K1158" s="3">
        <v>226</v>
      </c>
      <c r="L1158">
        <f t="shared" si="37"/>
        <v>0</v>
      </c>
      <c r="M1158" t="str">
        <f>INDEX(Sheet2!$B$2:$B$20,MATCH(Data!B1158,Sheet2!$D$2:$D$20,0))</f>
        <v>Libya</v>
      </c>
    </row>
    <row r="1159" spans="1:13" x14ac:dyDescent="0.2">
      <c r="A1159">
        <v>4788</v>
      </c>
      <c r="B1159" t="s">
        <v>1713</v>
      </c>
      <c r="C1159" t="s">
        <v>499</v>
      </c>
      <c r="D1159" s="2">
        <v>33699</v>
      </c>
      <c r="E1159" s="5">
        <f t="shared" ca="1" si="38"/>
        <v>28</v>
      </c>
      <c r="F1159" t="s">
        <v>1767</v>
      </c>
      <c r="G1159" t="s">
        <v>1781</v>
      </c>
      <c r="H1159">
        <v>5</v>
      </c>
      <c r="I1159">
        <v>2</v>
      </c>
      <c r="J1159" t="s">
        <v>1773</v>
      </c>
      <c r="K1159" s="3">
        <v>0</v>
      </c>
      <c r="L1159">
        <f t="shared" si="37"/>
        <v>2</v>
      </c>
      <c r="M1159" t="str">
        <f>INDEX(Sheet2!$B$2:$B$20,MATCH(Data!B1159,Sheet2!$D$2:$D$20,0))</f>
        <v>Iraq</v>
      </c>
    </row>
    <row r="1160" spans="1:13" x14ac:dyDescent="0.2">
      <c r="A1160">
        <v>5180</v>
      </c>
      <c r="B1160" t="s">
        <v>1733</v>
      </c>
      <c r="C1160" t="s">
        <v>959</v>
      </c>
      <c r="D1160" s="2">
        <v>18982</v>
      </c>
      <c r="E1160" s="5">
        <f t="shared" ca="1" si="38"/>
        <v>69</v>
      </c>
      <c r="F1160" t="s">
        <v>1767</v>
      </c>
      <c r="G1160" t="s">
        <v>1781</v>
      </c>
      <c r="H1160">
        <v>4</v>
      </c>
      <c r="I1160">
        <v>1</v>
      </c>
      <c r="J1160" t="s">
        <v>1771</v>
      </c>
      <c r="K1160" s="3">
        <v>0</v>
      </c>
      <c r="L1160">
        <f t="shared" si="37"/>
        <v>2</v>
      </c>
      <c r="M1160" t="str">
        <f>INDEX(Sheet2!$B$2:$B$20,MATCH(Data!B1160,Sheet2!$D$2:$D$20,0))</f>
        <v>Syria</v>
      </c>
    </row>
    <row r="1161" spans="1:13" x14ac:dyDescent="0.2">
      <c r="A1161">
        <v>4999</v>
      </c>
      <c r="B1161" t="s">
        <v>1733</v>
      </c>
      <c r="C1161" t="s">
        <v>35</v>
      </c>
      <c r="D1161" s="2">
        <v>18346</v>
      </c>
      <c r="E1161" s="5">
        <f t="shared" ca="1" si="38"/>
        <v>70</v>
      </c>
      <c r="F1161" t="s">
        <v>1767</v>
      </c>
      <c r="G1161" t="s">
        <v>1780</v>
      </c>
      <c r="H1161">
        <v>2</v>
      </c>
      <c r="I1161">
        <v>3</v>
      </c>
      <c r="J1161" t="s">
        <v>1773</v>
      </c>
      <c r="K1161" s="3">
        <v>0</v>
      </c>
      <c r="L1161">
        <f t="shared" si="37"/>
        <v>2</v>
      </c>
      <c r="M1161" t="str">
        <f>INDEX(Sheet2!$B$2:$B$20,MATCH(Data!B1161,Sheet2!$D$2:$D$20,0))</f>
        <v>Syria</v>
      </c>
    </row>
    <row r="1162" spans="1:13" x14ac:dyDescent="0.2">
      <c r="A1162">
        <v>4943</v>
      </c>
      <c r="B1162" t="s">
        <v>1721</v>
      </c>
      <c r="C1162" t="s">
        <v>1538</v>
      </c>
      <c r="D1162" s="2">
        <v>28427</v>
      </c>
      <c r="E1162" s="5">
        <f t="shared" ca="1" si="38"/>
        <v>43</v>
      </c>
      <c r="F1162" t="s">
        <v>1767</v>
      </c>
      <c r="G1162" t="s">
        <v>1781</v>
      </c>
      <c r="H1162">
        <v>2</v>
      </c>
      <c r="I1162">
        <v>5</v>
      </c>
      <c r="J1162" t="s">
        <v>1774</v>
      </c>
      <c r="K1162" s="3">
        <v>183</v>
      </c>
      <c r="L1162">
        <f t="shared" si="37"/>
        <v>0</v>
      </c>
      <c r="M1162" t="str">
        <f>INDEX(Sheet2!$B$2:$B$20,MATCH(Data!B1162,Sheet2!$D$2:$D$20,0))</f>
        <v>Libya</v>
      </c>
    </row>
    <row r="1163" spans="1:13" x14ac:dyDescent="0.2">
      <c r="A1163">
        <v>5080</v>
      </c>
      <c r="B1163" t="s">
        <v>1731</v>
      </c>
      <c r="C1163" t="s">
        <v>748</v>
      </c>
      <c r="D1163" s="2">
        <v>28085</v>
      </c>
      <c r="E1163" s="5">
        <f t="shared" ca="1" si="38"/>
        <v>44</v>
      </c>
      <c r="F1163" t="s">
        <v>1767</v>
      </c>
      <c r="G1163" t="s">
        <v>1778</v>
      </c>
      <c r="H1163">
        <v>6</v>
      </c>
      <c r="I1163">
        <v>4</v>
      </c>
      <c r="J1163" t="s">
        <v>1771</v>
      </c>
      <c r="K1163" s="3">
        <v>189</v>
      </c>
      <c r="L1163">
        <f t="shared" si="37"/>
        <v>0</v>
      </c>
      <c r="M1163" t="str">
        <f>INDEX(Sheet2!$B$2:$B$20,MATCH(Data!B1163,Sheet2!$D$2:$D$20,0))</f>
        <v>Syria</v>
      </c>
    </row>
    <row r="1164" spans="1:13" x14ac:dyDescent="0.2">
      <c r="A1164">
        <v>4700</v>
      </c>
      <c r="B1164" t="s">
        <v>1716</v>
      </c>
      <c r="C1164" t="s">
        <v>18</v>
      </c>
      <c r="D1164" s="2">
        <v>27469</v>
      </c>
      <c r="E1164" s="5">
        <f t="shared" ca="1" si="38"/>
        <v>45</v>
      </c>
      <c r="F1164" t="s">
        <v>1767</v>
      </c>
      <c r="G1164" t="s">
        <v>1770</v>
      </c>
      <c r="H1164">
        <v>4</v>
      </c>
      <c r="I1164">
        <v>3</v>
      </c>
      <c r="J1164" t="s">
        <v>1773</v>
      </c>
      <c r="K1164" s="3">
        <v>183</v>
      </c>
      <c r="L1164">
        <f t="shared" si="37"/>
        <v>0</v>
      </c>
      <c r="M1164" t="str">
        <f>INDEX(Sheet2!$B$2:$B$20,MATCH(Data!B1164,Sheet2!$D$2:$D$20,0))</f>
        <v>Syria</v>
      </c>
    </row>
    <row r="1165" spans="1:13" x14ac:dyDescent="0.2">
      <c r="A1165">
        <v>5165</v>
      </c>
      <c r="B1165" t="s">
        <v>1724</v>
      </c>
      <c r="C1165" t="s">
        <v>746</v>
      </c>
      <c r="D1165" s="2">
        <v>23754</v>
      </c>
      <c r="E1165" s="5">
        <f t="shared" ca="1" si="38"/>
        <v>55</v>
      </c>
      <c r="F1165" t="s">
        <v>1767</v>
      </c>
      <c r="G1165" t="s">
        <v>1780</v>
      </c>
      <c r="H1165">
        <v>3</v>
      </c>
      <c r="I1165">
        <v>7</v>
      </c>
      <c r="J1165" t="s">
        <v>1771</v>
      </c>
      <c r="K1165" s="3">
        <v>78</v>
      </c>
      <c r="L1165">
        <f t="shared" si="37"/>
        <v>0</v>
      </c>
      <c r="M1165" t="str">
        <f>INDEX(Sheet2!$B$2:$B$20,MATCH(Data!B1165,Sheet2!$D$2:$D$20,0))</f>
        <v>Libya</v>
      </c>
    </row>
    <row r="1166" spans="1:13" x14ac:dyDescent="0.2">
      <c r="A1166">
        <v>5475</v>
      </c>
      <c r="B1166" t="s">
        <v>1715</v>
      </c>
      <c r="C1166" t="s">
        <v>1385</v>
      </c>
      <c r="D1166" s="2">
        <v>21687</v>
      </c>
      <c r="E1166" s="5">
        <f t="shared" ca="1" si="38"/>
        <v>61</v>
      </c>
      <c r="F1166" t="s">
        <v>1767</v>
      </c>
      <c r="G1166" t="s">
        <v>1769</v>
      </c>
      <c r="H1166">
        <v>2</v>
      </c>
      <c r="I1166">
        <v>8</v>
      </c>
      <c r="J1166" t="s">
        <v>1773</v>
      </c>
      <c r="K1166" s="3">
        <v>0</v>
      </c>
      <c r="L1166">
        <f t="shared" ref="L1166:L1229" si="39">IF(AND(J1166="خيمة",K1166=0,F1166="الأم"),5,IF(AND(F1166="الأم",K1166=0),4,IF(AND(F1166="الأم",J1166="خيمة"),3,IF(K1166=0,2,0))))</f>
        <v>2</v>
      </c>
      <c r="M1166" t="str">
        <f>INDEX(Sheet2!$B$2:$B$20,MATCH(Data!B1166,Sheet2!$D$2:$D$20,0))</f>
        <v>Iraq</v>
      </c>
    </row>
    <row r="1167" spans="1:13" x14ac:dyDescent="0.2">
      <c r="A1167">
        <v>6079</v>
      </c>
      <c r="B1167" t="s">
        <v>1726</v>
      </c>
      <c r="C1167" t="s">
        <v>402</v>
      </c>
      <c r="D1167" s="2">
        <v>31939</v>
      </c>
      <c r="E1167" s="5">
        <f t="shared" ca="1" si="38"/>
        <v>33</v>
      </c>
      <c r="F1167" t="s">
        <v>1767</v>
      </c>
      <c r="G1167" t="s">
        <v>1778</v>
      </c>
      <c r="H1167">
        <v>5</v>
      </c>
      <c r="I1167">
        <v>3</v>
      </c>
      <c r="J1167" t="s">
        <v>1773</v>
      </c>
      <c r="K1167" s="3">
        <v>100</v>
      </c>
      <c r="L1167">
        <f t="shared" si="39"/>
        <v>0</v>
      </c>
      <c r="M1167" t="str">
        <f>INDEX(Sheet2!$B$2:$B$20,MATCH(Data!B1167,Sheet2!$D$2:$D$20,0))</f>
        <v>Libya</v>
      </c>
    </row>
    <row r="1168" spans="1:13" x14ac:dyDescent="0.2">
      <c r="A1168">
        <v>6340</v>
      </c>
      <c r="B1168" t="s">
        <v>1727</v>
      </c>
      <c r="C1168" t="s">
        <v>1260</v>
      </c>
      <c r="D1168" s="2">
        <v>34397</v>
      </c>
      <c r="E1168" s="5">
        <f t="shared" ca="1" si="38"/>
        <v>26</v>
      </c>
      <c r="F1168" t="s">
        <v>1767</v>
      </c>
      <c r="G1168" t="s">
        <v>1770</v>
      </c>
      <c r="H1168">
        <v>2</v>
      </c>
      <c r="I1168">
        <v>2</v>
      </c>
      <c r="J1168" t="s">
        <v>1771</v>
      </c>
      <c r="K1168" s="3">
        <v>0</v>
      </c>
      <c r="L1168">
        <f t="shared" si="39"/>
        <v>2</v>
      </c>
      <c r="M1168" t="str">
        <f>INDEX(Sheet2!$B$2:$B$20,MATCH(Data!B1168,Sheet2!$D$2:$D$20,0))</f>
        <v>Libya</v>
      </c>
    </row>
    <row r="1169" spans="1:13" x14ac:dyDescent="0.2">
      <c r="A1169">
        <v>5155</v>
      </c>
      <c r="B1169" t="s">
        <v>1715</v>
      </c>
      <c r="C1169" t="s">
        <v>529</v>
      </c>
      <c r="D1169" s="2">
        <v>17806</v>
      </c>
      <c r="E1169" s="5">
        <f t="shared" ca="1" si="38"/>
        <v>72</v>
      </c>
      <c r="F1169" t="s">
        <v>1767</v>
      </c>
      <c r="G1169" t="s">
        <v>1769</v>
      </c>
      <c r="H1169">
        <v>3</v>
      </c>
      <c r="I1169">
        <v>3</v>
      </c>
      <c r="J1169" t="s">
        <v>1773</v>
      </c>
      <c r="K1169" s="3">
        <v>176</v>
      </c>
      <c r="L1169">
        <f t="shared" si="39"/>
        <v>0</v>
      </c>
      <c r="M1169" t="str">
        <f>INDEX(Sheet2!$B$2:$B$20,MATCH(Data!B1169,Sheet2!$D$2:$D$20,0))</f>
        <v>Iraq</v>
      </c>
    </row>
    <row r="1170" spans="1:13" x14ac:dyDescent="0.2">
      <c r="A1170">
        <v>5607</v>
      </c>
      <c r="B1170" t="s">
        <v>1715</v>
      </c>
      <c r="C1170" t="s">
        <v>1406</v>
      </c>
      <c r="D1170" s="2">
        <v>30436</v>
      </c>
      <c r="E1170" s="5">
        <f t="shared" ref="E1170:E1233" ca="1" si="40">(YEAR(NOW())-YEAR(D1170))</f>
        <v>37</v>
      </c>
      <c r="F1170" t="s">
        <v>1767</v>
      </c>
      <c r="G1170" t="s">
        <v>1778</v>
      </c>
      <c r="H1170">
        <v>2</v>
      </c>
      <c r="I1170">
        <v>6</v>
      </c>
      <c r="J1170" t="s">
        <v>1773</v>
      </c>
      <c r="K1170" s="3">
        <v>0</v>
      </c>
      <c r="L1170">
        <f t="shared" si="39"/>
        <v>2</v>
      </c>
      <c r="M1170" t="str">
        <f>INDEX(Sheet2!$B$2:$B$20,MATCH(Data!B1170,Sheet2!$D$2:$D$20,0))</f>
        <v>Iraq</v>
      </c>
    </row>
    <row r="1171" spans="1:13" x14ac:dyDescent="0.2">
      <c r="A1171">
        <v>5927</v>
      </c>
      <c r="B1171" t="s">
        <v>1724</v>
      </c>
      <c r="C1171" t="s">
        <v>1201</v>
      </c>
      <c r="D1171" s="2">
        <v>33591</v>
      </c>
      <c r="E1171" s="5">
        <f t="shared" ca="1" si="40"/>
        <v>29</v>
      </c>
      <c r="F1171" t="s">
        <v>1767</v>
      </c>
      <c r="G1171" t="s">
        <v>1778</v>
      </c>
      <c r="H1171">
        <v>2</v>
      </c>
      <c r="I1171">
        <v>2</v>
      </c>
      <c r="J1171" t="s">
        <v>1772</v>
      </c>
      <c r="K1171" s="3">
        <v>65</v>
      </c>
      <c r="L1171">
        <f t="shared" si="39"/>
        <v>0</v>
      </c>
      <c r="M1171" t="str">
        <f>INDEX(Sheet2!$B$2:$B$20,MATCH(Data!B1171,Sheet2!$D$2:$D$20,0))</f>
        <v>Libya</v>
      </c>
    </row>
    <row r="1172" spans="1:13" x14ac:dyDescent="0.2">
      <c r="A1172">
        <v>4856</v>
      </c>
      <c r="B1172" t="s">
        <v>1715</v>
      </c>
      <c r="C1172" t="s">
        <v>837</v>
      </c>
      <c r="D1172" s="2">
        <v>29103</v>
      </c>
      <c r="E1172" s="5">
        <f t="shared" ca="1" si="40"/>
        <v>41</v>
      </c>
      <c r="F1172" t="s">
        <v>1768</v>
      </c>
      <c r="G1172" t="s">
        <v>1779</v>
      </c>
      <c r="H1172">
        <v>5</v>
      </c>
      <c r="I1172">
        <v>1</v>
      </c>
      <c r="J1172" t="s">
        <v>1774</v>
      </c>
      <c r="K1172" s="3">
        <v>0</v>
      </c>
      <c r="L1172">
        <f t="shared" si="39"/>
        <v>5</v>
      </c>
      <c r="M1172" t="str">
        <f>INDEX(Sheet2!$B$2:$B$20,MATCH(Data!B1172,Sheet2!$D$2:$D$20,0))</f>
        <v>Iraq</v>
      </c>
    </row>
    <row r="1173" spans="1:13" x14ac:dyDescent="0.2">
      <c r="A1173">
        <v>4873</v>
      </c>
      <c r="B1173" t="s">
        <v>1713</v>
      </c>
      <c r="C1173" t="s">
        <v>1228</v>
      </c>
      <c r="D1173" s="2">
        <v>21759</v>
      </c>
      <c r="E1173" s="5">
        <f t="shared" ca="1" si="40"/>
        <v>61</v>
      </c>
      <c r="F1173" t="s">
        <v>1768</v>
      </c>
      <c r="G1173" t="s">
        <v>1770</v>
      </c>
      <c r="H1173">
        <v>7</v>
      </c>
      <c r="I1173">
        <v>3</v>
      </c>
      <c r="J1173" t="s">
        <v>1773</v>
      </c>
      <c r="K1173" s="3">
        <v>193</v>
      </c>
      <c r="L1173">
        <f t="shared" si="39"/>
        <v>0</v>
      </c>
      <c r="M1173" t="str">
        <f>INDEX(Sheet2!$B$2:$B$20,MATCH(Data!B1173,Sheet2!$D$2:$D$20,0))</f>
        <v>Iraq</v>
      </c>
    </row>
    <row r="1174" spans="1:13" x14ac:dyDescent="0.2">
      <c r="A1174">
        <v>6148</v>
      </c>
      <c r="B1174" t="s">
        <v>1722</v>
      </c>
      <c r="C1174" t="s">
        <v>1638</v>
      </c>
      <c r="D1174" s="2">
        <v>25737</v>
      </c>
      <c r="E1174" s="5">
        <f t="shared" ca="1" si="40"/>
        <v>50</v>
      </c>
      <c r="F1174" t="s">
        <v>1767</v>
      </c>
      <c r="G1174" t="s">
        <v>1778</v>
      </c>
      <c r="H1174">
        <v>5</v>
      </c>
      <c r="I1174">
        <v>1</v>
      </c>
      <c r="J1174" t="s">
        <v>1771</v>
      </c>
      <c r="K1174" s="3">
        <v>0</v>
      </c>
      <c r="L1174">
        <f t="shared" si="39"/>
        <v>2</v>
      </c>
      <c r="M1174" t="str">
        <f>INDEX(Sheet2!$B$2:$B$20,MATCH(Data!B1174,Sheet2!$D$2:$D$20,0))</f>
        <v>Syria</v>
      </c>
    </row>
    <row r="1175" spans="1:13" x14ac:dyDescent="0.2">
      <c r="A1175">
        <v>4992</v>
      </c>
      <c r="B1175" t="s">
        <v>1718</v>
      </c>
      <c r="C1175" t="s">
        <v>1253</v>
      </c>
      <c r="D1175" s="2">
        <v>19132</v>
      </c>
      <c r="E1175" s="5">
        <f t="shared" ca="1" si="40"/>
        <v>68</v>
      </c>
      <c r="F1175" t="s">
        <v>1768</v>
      </c>
      <c r="G1175" t="s">
        <v>1769</v>
      </c>
      <c r="H1175">
        <v>2</v>
      </c>
      <c r="I1175">
        <v>2</v>
      </c>
      <c r="J1175" t="s">
        <v>1771</v>
      </c>
      <c r="K1175" s="3">
        <v>191</v>
      </c>
      <c r="L1175">
        <f t="shared" si="39"/>
        <v>0</v>
      </c>
      <c r="M1175" t="str">
        <f>INDEX(Sheet2!$B$2:$B$20,MATCH(Data!B1175,Sheet2!$D$2:$D$20,0))</f>
        <v>Yemen</v>
      </c>
    </row>
    <row r="1176" spans="1:13" x14ac:dyDescent="0.2">
      <c r="A1176">
        <v>5388</v>
      </c>
      <c r="B1176" t="s">
        <v>1713</v>
      </c>
      <c r="C1176" t="s">
        <v>241</v>
      </c>
      <c r="D1176" s="2">
        <v>22442</v>
      </c>
      <c r="E1176" s="5">
        <f t="shared" ca="1" si="40"/>
        <v>59</v>
      </c>
      <c r="F1176" t="s">
        <v>1767</v>
      </c>
      <c r="G1176" t="s">
        <v>1778</v>
      </c>
      <c r="H1176">
        <v>6</v>
      </c>
      <c r="I1176">
        <v>1</v>
      </c>
      <c r="J1176" t="s">
        <v>1771</v>
      </c>
      <c r="K1176" s="3">
        <v>84</v>
      </c>
      <c r="L1176">
        <f t="shared" si="39"/>
        <v>0</v>
      </c>
      <c r="M1176" t="str">
        <f>INDEX(Sheet2!$B$2:$B$20,MATCH(Data!B1176,Sheet2!$D$2:$D$20,0))</f>
        <v>Iraq</v>
      </c>
    </row>
    <row r="1177" spans="1:13" x14ac:dyDescent="0.2">
      <c r="A1177">
        <v>5289</v>
      </c>
      <c r="B1177" t="s">
        <v>1721</v>
      </c>
      <c r="C1177" t="s">
        <v>600</v>
      </c>
      <c r="D1177" s="2">
        <v>19470</v>
      </c>
      <c r="E1177" s="5">
        <f t="shared" ca="1" si="40"/>
        <v>67</v>
      </c>
      <c r="F1177" t="s">
        <v>1768</v>
      </c>
      <c r="G1177" t="s">
        <v>1781</v>
      </c>
      <c r="H1177">
        <v>2</v>
      </c>
      <c r="I1177">
        <v>4</v>
      </c>
      <c r="J1177" t="s">
        <v>1773</v>
      </c>
      <c r="K1177" s="3">
        <v>55</v>
      </c>
      <c r="L1177">
        <f t="shared" si="39"/>
        <v>0</v>
      </c>
      <c r="M1177" t="str">
        <f>INDEX(Sheet2!$B$2:$B$20,MATCH(Data!B1177,Sheet2!$D$2:$D$20,0))</f>
        <v>Libya</v>
      </c>
    </row>
    <row r="1178" spans="1:13" x14ac:dyDescent="0.2">
      <c r="A1178">
        <v>5579</v>
      </c>
      <c r="B1178" t="s">
        <v>1724</v>
      </c>
      <c r="C1178" t="s">
        <v>1092</v>
      </c>
      <c r="D1178" s="2">
        <v>25657</v>
      </c>
      <c r="E1178" s="5">
        <f t="shared" ca="1" si="40"/>
        <v>50</v>
      </c>
      <c r="F1178" t="s">
        <v>1767</v>
      </c>
      <c r="G1178" t="s">
        <v>1781</v>
      </c>
      <c r="H1178">
        <v>4</v>
      </c>
      <c r="I1178">
        <v>4</v>
      </c>
      <c r="J1178" t="s">
        <v>1772</v>
      </c>
      <c r="K1178" s="3">
        <v>0</v>
      </c>
      <c r="L1178">
        <f t="shared" si="39"/>
        <v>2</v>
      </c>
      <c r="M1178" t="str">
        <f>INDEX(Sheet2!$B$2:$B$20,MATCH(Data!B1178,Sheet2!$D$2:$D$20,0))</f>
        <v>Libya</v>
      </c>
    </row>
    <row r="1179" spans="1:13" x14ac:dyDescent="0.2">
      <c r="A1179">
        <v>5293</v>
      </c>
      <c r="B1179" t="s">
        <v>1715</v>
      </c>
      <c r="C1179" t="s">
        <v>638</v>
      </c>
      <c r="D1179" s="2">
        <v>14979</v>
      </c>
      <c r="E1179" s="5">
        <f t="shared" ca="1" si="40"/>
        <v>79</v>
      </c>
      <c r="F1179" t="s">
        <v>1767</v>
      </c>
      <c r="G1179" t="s">
        <v>1778</v>
      </c>
      <c r="H1179">
        <v>2</v>
      </c>
      <c r="I1179">
        <v>4</v>
      </c>
      <c r="J1179" t="s">
        <v>1774</v>
      </c>
      <c r="K1179" s="3">
        <v>54</v>
      </c>
      <c r="L1179">
        <f t="shared" si="39"/>
        <v>0</v>
      </c>
      <c r="M1179" t="str">
        <f>INDEX(Sheet2!$B$2:$B$20,MATCH(Data!B1179,Sheet2!$D$2:$D$20,0))</f>
        <v>Iraq</v>
      </c>
    </row>
    <row r="1180" spans="1:13" x14ac:dyDescent="0.2">
      <c r="A1180">
        <v>5862</v>
      </c>
      <c r="B1180" t="s">
        <v>1716</v>
      </c>
      <c r="C1180" t="s">
        <v>259</v>
      </c>
      <c r="D1180" s="2">
        <v>31213</v>
      </c>
      <c r="E1180" s="5">
        <f t="shared" ca="1" si="40"/>
        <v>35</v>
      </c>
      <c r="F1180" t="s">
        <v>1767</v>
      </c>
      <c r="G1180" t="s">
        <v>1778</v>
      </c>
      <c r="H1180">
        <v>2</v>
      </c>
      <c r="I1180">
        <v>7</v>
      </c>
      <c r="J1180" t="s">
        <v>1771</v>
      </c>
      <c r="K1180" s="3">
        <v>51</v>
      </c>
      <c r="L1180">
        <f t="shared" si="39"/>
        <v>0</v>
      </c>
      <c r="M1180" t="str">
        <f>INDEX(Sheet2!$B$2:$B$20,MATCH(Data!B1180,Sheet2!$D$2:$D$20,0))</f>
        <v>Syria</v>
      </c>
    </row>
    <row r="1181" spans="1:13" x14ac:dyDescent="0.2">
      <c r="A1181">
        <v>5419</v>
      </c>
      <c r="B1181" t="s">
        <v>1724</v>
      </c>
      <c r="C1181" t="s">
        <v>598</v>
      </c>
      <c r="D1181" s="2">
        <v>18798</v>
      </c>
      <c r="E1181" s="5">
        <f t="shared" ca="1" si="40"/>
        <v>69</v>
      </c>
      <c r="F1181" t="s">
        <v>1768</v>
      </c>
      <c r="G1181" t="s">
        <v>1778</v>
      </c>
      <c r="H1181">
        <v>3</v>
      </c>
      <c r="I1181">
        <v>1</v>
      </c>
      <c r="J1181" t="s">
        <v>1773</v>
      </c>
      <c r="K1181" s="3">
        <v>83</v>
      </c>
      <c r="L1181">
        <f t="shared" si="39"/>
        <v>0</v>
      </c>
      <c r="M1181" t="str">
        <f>INDEX(Sheet2!$B$2:$B$20,MATCH(Data!B1181,Sheet2!$D$2:$D$20,0))</f>
        <v>Libya</v>
      </c>
    </row>
    <row r="1182" spans="1:13" x14ac:dyDescent="0.2">
      <c r="A1182">
        <v>5203</v>
      </c>
      <c r="B1182" t="s">
        <v>1723</v>
      </c>
      <c r="C1182" t="s">
        <v>1264</v>
      </c>
      <c r="D1182" s="2">
        <v>16090</v>
      </c>
      <c r="E1182" s="5">
        <f t="shared" ca="1" si="40"/>
        <v>76</v>
      </c>
      <c r="F1182" t="s">
        <v>1767</v>
      </c>
      <c r="G1182" t="s">
        <v>1769</v>
      </c>
      <c r="H1182">
        <v>2</v>
      </c>
      <c r="I1182">
        <v>6</v>
      </c>
      <c r="J1182" t="s">
        <v>1773</v>
      </c>
      <c r="K1182" s="3">
        <v>0</v>
      </c>
      <c r="L1182">
        <f t="shared" si="39"/>
        <v>2</v>
      </c>
      <c r="M1182" t="str">
        <f>INDEX(Sheet2!$B$2:$B$20,MATCH(Data!B1182,Sheet2!$D$2:$D$20,0))</f>
        <v>Iraq</v>
      </c>
    </row>
    <row r="1183" spans="1:13" x14ac:dyDescent="0.2">
      <c r="A1183">
        <v>5429</v>
      </c>
      <c r="B1183" t="s">
        <v>1721</v>
      </c>
      <c r="C1183" t="s">
        <v>750</v>
      </c>
      <c r="D1183" s="2">
        <v>28941</v>
      </c>
      <c r="E1183" s="5">
        <f t="shared" ca="1" si="40"/>
        <v>41</v>
      </c>
      <c r="F1183" t="s">
        <v>1767</v>
      </c>
      <c r="G1183" t="s">
        <v>1770</v>
      </c>
      <c r="H1183">
        <v>6</v>
      </c>
      <c r="I1183">
        <v>1</v>
      </c>
      <c r="J1183" t="s">
        <v>1774</v>
      </c>
      <c r="K1183" s="3">
        <v>50</v>
      </c>
      <c r="L1183">
        <f t="shared" si="39"/>
        <v>0</v>
      </c>
      <c r="M1183" t="str">
        <f>INDEX(Sheet2!$B$2:$B$20,MATCH(Data!B1183,Sheet2!$D$2:$D$20,0))</f>
        <v>Libya</v>
      </c>
    </row>
    <row r="1184" spans="1:13" x14ac:dyDescent="0.2">
      <c r="A1184">
        <v>5101</v>
      </c>
      <c r="B1184" t="s">
        <v>1725</v>
      </c>
      <c r="C1184" t="s">
        <v>1470</v>
      </c>
      <c r="D1184" s="2">
        <v>21430</v>
      </c>
      <c r="E1184" s="5">
        <f t="shared" ca="1" si="40"/>
        <v>62</v>
      </c>
      <c r="F1184" t="s">
        <v>1767</v>
      </c>
      <c r="G1184" t="s">
        <v>1780</v>
      </c>
      <c r="H1184">
        <v>5</v>
      </c>
      <c r="I1184">
        <v>2</v>
      </c>
      <c r="J1184" t="s">
        <v>1771</v>
      </c>
      <c r="K1184" s="3">
        <v>0</v>
      </c>
      <c r="L1184">
        <f t="shared" si="39"/>
        <v>2</v>
      </c>
      <c r="M1184" t="str">
        <f>INDEX(Sheet2!$B$2:$B$20,MATCH(Data!B1184,Sheet2!$D$2:$D$20,0))</f>
        <v>Yemen</v>
      </c>
    </row>
    <row r="1185" spans="1:13" x14ac:dyDescent="0.2">
      <c r="A1185">
        <v>4668</v>
      </c>
      <c r="B1185" t="s">
        <v>1713</v>
      </c>
      <c r="C1185" t="s">
        <v>152</v>
      </c>
      <c r="D1185" s="2">
        <v>19863</v>
      </c>
      <c r="E1185" s="5">
        <f t="shared" ca="1" si="40"/>
        <v>66</v>
      </c>
      <c r="F1185" t="s">
        <v>1768</v>
      </c>
      <c r="G1185" t="s">
        <v>1769</v>
      </c>
      <c r="H1185">
        <v>1</v>
      </c>
      <c r="I1185">
        <v>3</v>
      </c>
      <c r="J1185" t="s">
        <v>1773</v>
      </c>
      <c r="K1185" s="3">
        <v>0</v>
      </c>
      <c r="L1185">
        <f t="shared" si="39"/>
        <v>4</v>
      </c>
      <c r="M1185" t="str">
        <f>INDEX(Sheet2!$B$2:$B$20,MATCH(Data!B1185,Sheet2!$D$2:$D$20,0))</f>
        <v>Iraq</v>
      </c>
    </row>
    <row r="1186" spans="1:13" x14ac:dyDescent="0.2">
      <c r="A1186">
        <v>4711</v>
      </c>
      <c r="B1186" t="s">
        <v>1723</v>
      </c>
      <c r="C1186" t="s">
        <v>1517</v>
      </c>
      <c r="D1186" s="2">
        <v>34680</v>
      </c>
      <c r="E1186" s="5">
        <f t="shared" ca="1" si="40"/>
        <v>26</v>
      </c>
      <c r="F1186" t="s">
        <v>1768</v>
      </c>
      <c r="G1186" t="s">
        <v>1779</v>
      </c>
      <c r="H1186">
        <v>2</v>
      </c>
      <c r="I1186">
        <v>4</v>
      </c>
      <c r="J1186" t="s">
        <v>1771</v>
      </c>
      <c r="K1186" s="3">
        <v>105</v>
      </c>
      <c r="L1186">
        <f t="shared" si="39"/>
        <v>0</v>
      </c>
      <c r="M1186" t="str">
        <f>INDEX(Sheet2!$B$2:$B$20,MATCH(Data!B1186,Sheet2!$D$2:$D$20,0))</f>
        <v>Iraq</v>
      </c>
    </row>
    <row r="1187" spans="1:13" x14ac:dyDescent="0.2">
      <c r="A1187">
        <v>6168</v>
      </c>
      <c r="B1187" t="s">
        <v>1726</v>
      </c>
      <c r="C1187" t="s">
        <v>130</v>
      </c>
      <c r="D1187" s="2">
        <v>24187</v>
      </c>
      <c r="E1187" s="5">
        <f t="shared" ca="1" si="40"/>
        <v>54</v>
      </c>
      <c r="F1187" t="s">
        <v>1767</v>
      </c>
      <c r="G1187" t="s">
        <v>1769</v>
      </c>
      <c r="H1187">
        <v>3</v>
      </c>
      <c r="I1187">
        <v>5</v>
      </c>
      <c r="J1187" t="s">
        <v>1773</v>
      </c>
      <c r="K1187" s="3">
        <v>130</v>
      </c>
      <c r="L1187">
        <f t="shared" si="39"/>
        <v>0</v>
      </c>
      <c r="M1187" t="str">
        <f>INDEX(Sheet2!$B$2:$B$20,MATCH(Data!B1187,Sheet2!$D$2:$D$20,0))</f>
        <v>Libya</v>
      </c>
    </row>
    <row r="1188" spans="1:13" x14ac:dyDescent="0.2">
      <c r="A1188">
        <v>5448</v>
      </c>
      <c r="B1188" t="s">
        <v>1729</v>
      </c>
      <c r="C1188" t="s">
        <v>952</v>
      </c>
      <c r="D1188" s="2">
        <v>20233</v>
      </c>
      <c r="E1188" s="5">
        <f t="shared" ca="1" si="40"/>
        <v>65</v>
      </c>
      <c r="F1188" t="s">
        <v>1767</v>
      </c>
      <c r="G1188" t="s">
        <v>1769</v>
      </c>
      <c r="H1188">
        <v>4</v>
      </c>
      <c r="I1188">
        <v>2</v>
      </c>
      <c r="J1188" t="s">
        <v>1772</v>
      </c>
      <c r="K1188" s="3">
        <v>66</v>
      </c>
      <c r="L1188">
        <f t="shared" si="39"/>
        <v>0</v>
      </c>
      <c r="M1188" t="str">
        <f>INDEX(Sheet2!$B$2:$B$20,MATCH(Data!B1188,Sheet2!$D$2:$D$20,0))</f>
        <v>Syria</v>
      </c>
    </row>
    <row r="1189" spans="1:13" x14ac:dyDescent="0.2">
      <c r="A1189">
        <v>5395</v>
      </c>
      <c r="B1189" t="s">
        <v>1724</v>
      </c>
      <c r="C1189" t="s">
        <v>86</v>
      </c>
      <c r="D1189" s="2">
        <v>30988</v>
      </c>
      <c r="E1189" s="5">
        <f t="shared" ca="1" si="40"/>
        <v>36</v>
      </c>
      <c r="F1189" t="s">
        <v>1767</v>
      </c>
      <c r="G1189" t="s">
        <v>1780</v>
      </c>
      <c r="H1189">
        <v>2</v>
      </c>
      <c r="I1189">
        <v>2</v>
      </c>
      <c r="J1189" t="s">
        <v>1772</v>
      </c>
      <c r="K1189" s="3">
        <v>0</v>
      </c>
      <c r="L1189">
        <f t="shared" si="39"/>
        <v>2</v>
      </c>
      <c r="M1189" t="str">
        <f>INDEX(Sheet2!$B$2:$B$20,MATCH(Data!B1189,Sheet2!$D$2:$D$20,0))</f>
        <v>Libya</v>
      </c>
    </row>
    <row r="1190" spans="1:13" x14ac:dyDescent="0.2">
      <c r="A1190">
        <v>5615</v>
      </c>
      <c r="B1190" t="s">
        <v>1713</v>
      </c>
      <c r="C1190" t="s">
        <v>1535</v>
      </c>
      <c r="D1190" s="2">
        <v>20784</v>
      </c>
      <c r="E1190" s="5">
        <f t="shared" ca="1" si="40"/>
        <v>64</v>
      </c>
      <c r="F1190" t="s">
        <v>1768</v>
      </c>
      <c r="G1190" t="s">
        <v>1769</v>
      </c>
      <c r="H1190">
        <v>2</v>
      </c>
      <c r="I1190">
        <v>5</v>
      </c>
      <c r="J1190" t="s">
        <v>1771</v>
      </c>
      <c r="K1190" s="3">
        <v>0</v>
      </c>
      <c r="L1190">
        <f t="shared" si="39"/>
        <v>4</v>
      </c>
      <c r="M1190" t="str">
        <f>INDEX(Sheet2!$B$2:$B$20,MATCH(Data!B1190,Sheet2!$D$2:$D$20,0))</f>
        <v>Iraq</v>
      </c>
    </row>
    <row r="1191" spans="1:13" x14ac:dyDescent="0.2">
      <c r="A1191">
        <v>5274</v>
      </c>
      <c r="B1191" t="s">
        <v>1726</v>
      </c>
      <c r="C1191" t="s">
        <v>467</v>
      </c>
      <c r="D1191" s="2">
        <v>30770</v>
      </c>
      <c r="E1191" s="5">
        <f t="shared" ca="1" si="40"/>
        <v>36</v>
      </c>
      <c r="F1191" t="s">
        <v>1768</v>
      </c>
      <c r="G1191" t="s">
        <v>1778</v>
      </c>
      <c r="H1191">
        <v>2</v>
      </c>
      <c r="I1191">
        <v>3</v>
      </c>
      <c r="J1191" t="s">
        <v>1771</v>
      </c>
      <c r="K1191" s="3">
        <v>59</v>
      </c>
      <c r="L1191">
        <f t="shared" si="39"/>
        <v>0</v>
      </c>
      <c r="M1191" t="str">
        <f>INDEX(Sheet2!$B$2:$B$20,MATCH(Data!B1191,Sheet2!$D$2:$D$20,0))</f>
        <v>Libya</v>
      </c>
    </row>
    <row r="1192" spans="1:13" x14ac:dyDescent="0.2">
      <c r="A1192">
        <v>5583</v>
      </c>
      <c r="B1192" t="s">
        <v>1733</v>
      </c>
      <c r="C1192" t="s">
        <v>1139</v>
      </c>
      <c r="D1192" s="2">
        <v>15629</v>
      </c>
      <c r="E1192" s="5">
        <f t="shared" ca="1" si="40"/>
        <v>78</v>
      </c>
      <c r="F1192" t="s">
        <v>1767</v>
      </c>
      <c r="G1192" t="s">
        <v>1769</v>
      </c>
      <c r="H1192">
        <v>2</v>
      </c>
      <c r="I1192">
        <v>5</v>
      </c>
      <c r="J1192" t="s">
        <v>1772</v>
      </c>
      <c r="K1192" s="3">
        <v>0</v>
      </c>
      <c r="L1192">
        <f t="shared" si="39"/>
        <v>2</v>
      </c>
      <c r="M1192" t="str">
        <f>INDEX(Sheet2!$B$2:$B$20,MATCH(Data!B1192,Sheet2!$D$2:$D$20,0))</f>
        <v>Syria</v>
      </c>
    </row>
    <row r="1193" spans="1:13" x14ac:dyDescent="0.2">
      <c r="A1193">
        <v>6038</v>
      </c>
      <c r="B1193" t="s">
        <v>1717</v>
      </c>
      <c r="C1193" t="s">
        <v>1489</v>
      </c>
      <c r="D1193" s="2">
        <v>34243</v>
      </c>
      <c r="E1193" s="5">
        <f t="shared" ca="1" si="40"/>
        <v>27</v>
      </c>
      <c r="F1193" t="s">
        <v>1767</v>
      </c>
      <c r="G1193" t="s">
        <v>1769</v>
      </c>
      <c r="H1193">
        <v>4</v>
      </c>
      <c r="I1193">
        <v>1</v>
      </c>
      <c r="J1193" t="s">
        <v>1771</v>
      </c>
      <c r="K1193" s="3">
        <v>108</v>
      </c>
      <c r="L1193">
        <f t="shared" si="39"/>
        <v>0</v>
      </c>
      <c r="M1193" t="str">
        <f>INDEX(Sheet2!$B$2:$B$20,MATCH(Data!B1193,Sheet2!$D$2:$D$20,0))</f>
        <v>Yemen</v>
      </c>
    </row>
    <row r="1194" spans="1:13" x14ac:dyDescent="0.2">
      <c r="A1194">
        <v>5079</v>
      </c>
      <c r="B1194" t="s">
        <v>1724</v>
      </c>
      <c r="C1194" t="s">
        <v>739</v>
      </c>
      <c r="D1194" s="2">
        <v>23559</v>
      </c>
      <c r="E1194" s="5">
        <f t="shared" ca="1" si="40"/>
        <v>56</v>
      </c>
      <c r="F1194" t="s">
        <v>1767</v>
      </c>
      <c r="G1194" t="s">
        <v>1769</v>
      </c>
      <c r="H1194">
        <v>8</v>
      </c>
      <c r="I1194">
        <v>1</v>
      </c>
      <c r="J1194" t="s">
        <v>1773</v>
      </c>
      <c r="K1194" s="3">
        <v>0</v>
      </c>
      <c r="L1194">
        <f t="shared" si="39"/>
        <v>2</v>
      </c>
      <c r="M1194" t="str">
        <f>INDEX(Sheet2!$B$2:$B$20,MATCH(Data!B1194,Sheet2!$D$2:$D$20,0))</f>
        <v>Libya</v>
      </c>
    </row>
    <row r="1195" spans="1:13" x14ac:dyDescent="0.2">
      <c r="A1195">
        <v>5620</v>
      </c>
      <c r="B1195" t="s">
        <v>1721</v>
      </c>
      <c r="C1195" t="s">
        <v>1591</v>
      </c>
      <c r="D1195" s="2">
        <v>18117</v>
      </c>
      <c r="E1195" s="5">
        <f t="shared" ca="1" si="40"/>
        <v>71</v>
      </c>
      <c r="F1195" t="s">
        <v>1768</v>
      </c>
      <c r="G1195" t="s">
        <v>1781</v>
      </c>
      <c r="H1195">
        <v>3</v>
      </c>
      <c r="I1195">
        <v>2</v>
      </c>
      <c r="J1195" t="s">
        <v>1773</v>
      </c>
      <c r="K1195" s="3">
        <v>115</v>
      </c>
      <c r="L1195">
        <f t="shared" si="39"/>
        <v>0</v>
      </c>
      <c r="M1195" t="str">
        <f>INDEX(Sheet2!$B$2:$B$20,MATCH(Data!B1195,Sheet2!$D$2:$D$20,0))</f>
        <v>Libya</v>
      </c>
    </row>
    <row r="1196" spans="1:13" x14ac:dyDescent="0.2">
      <c r="A1196">
        <v>5450</v>
      </c>
      <c r="B1196" t="s">
        <v>1713</v>
      </c>
      <c r="C1196" t="s">
        <v>997</v>
      </c>
      <c r="D1196" s="2">
        <v>15282</v>
      </c>
      <c r="E1196" s="5">
        <f t="shared" ca="1" si="40"/>
        <v>79</v>
      </c>
      <c r="F1196" t="s">
        <v>1767</v>
      </c>
      <c r="G1196" t="s">
        <v>1780</v>
      </c>
      <c r="H1196">
        <v>2</v>
      </c>
      <c r="I1196">
        <v>6</v>
      </c>
      <c r="J1196" t="s">
        <v>1774</v>
      </c>
      <c r="K1196" s="3">
        <v>65</v>
      </c>
      <c r="L1196">
        <f t="shared" si="39"/>
        <v>0</v>
      </c>
      <c r="M1196" t="str">
        <f>INDEX(Sheet2!$B$2:$B$20,MATCH(Data!B1196,Sheet2!$D$2:$D$20,0))</f>
        <v>Iraq</v>
      </c>
    </row>
    <row r="1197" spans="1:13" x14ac:dyDescent="0.2">
      <c r="A1197">
        <v>4963</v>
      </c>
      <c r="B1197" t="s">
        <v>1716</v>
      </c>
      <c r="C1197" t="s">
        <v>459</v>
      </c>
      <c r="D1197" s="2">
        <v>16415</v>
      </c>
      <c r="E1197" s="5">
        <f t="shared" ca="1" si="40"/>
        <v>76</v>
      </c>
      <c r="F1197" t="s">
        <v>1767</v>
      </c>
      <c r="G1197" t="s">
        <v>1769</v>
      </c>
      <c r="H1197">
        <v>6</v>
      </c>
      <c r="I1197">
        <v>4</v>
      </c>
      <c r="J1197" t="s">
        <v>1771</v>
      </c>
      <c r="K1197" s="3">
        <v>0</v>
      </c>
      <c r="L1197">
        <f t="shared" si="39"/>
        <v>2</v>
      </c>
      <c r="M1197" t="str">
        <f>INDEX(Sheet2!$B$2:$B$20,MATCH(Data!B1197,Sheet2!$D$2:$D$20,0))</f>
        <v>Syria</v>
      </c>
    </row>
    <row r="1198" spans="1:13" x14ac:dyDescent="0.2">
      <c r="A1198">
        <v>5827</v>
      </c>
      <c r="B1198" t="s">
        <v>1726</v>
      </c>
      <c r="C1198" t="s">
        <v>1169</v>
      </c>
      <c r="D1198" s="2">
        <v>31878</v>
      </c>
      <c r="E1198" s="5">
        <f t="shared" ca="1" si="40"/>
        <v>33</v>
      </c>
      <c r="F1198" t="s">
        <v>1767</v>
      </c>
      <c r="G1198" t="s">
        <v>1769</v>
      </c>
      <c r="H1198">
        <v>7</v>
      </c>
      <c r="I1198">
        <v>1</v>
      </c>
      <c r="J1198" t="s">
        <v>1773</v>
      </c>
      <c r="K1198" s="3">
        <v>120</v>
      </c>
      <c r="L1198">
        <f t="shared" si="39"/>
        <v>0</v>
      </c>
      <c r="M1198" t="str">
        <f>INDEX(Sheet2!$B$2:$B$20,MATCH(Data!B1198,Sheet2!$D$2:$D$20,0))</f>
        <v>Libya</v>
      </c>
    </row>
    <row r="1199" spans="1:13" x14ac:dyDescent="0.2">
      <c r="A1199">
        <v>4993</v>
      </c>
      <c r="B1199" t="s">
        <v>1724</v>
      </c>
      <c r="C1199" t="s">
        <v>1256</v>
      </c>
      <c r="D1199" s="2">
        <v>14834</v>
      </c>
      <c r="E1199" s="5">
        <f t="shared" ca="1" si="40"/>
        <v>80</v>
      </c>
      <c r="F1199" t="s">
        <v>1767</v>
      </c>
      <c r="G1199" t="s">
        <v>1780</v>
      </c>
      <c r="H1199">
        <v>3</v>
      </c>
      <c r="I1199">
        <v>4</v>
      </c>
      <c r="J1199" t="s">
        <v>1773</v>
      </c>
      <c r="K1199" s="3">
        <v>0</v>
      </c>
      <c r="L1199">
        <f t="shared" si="39"/>
        <v>2</v>
      </c>
      <c r="M1199" t="str">
        <f>INDEX(Sheet2!$B$2:$B$20,MATCH(Data!B1199,Sheet2!$D$2:$D$20,0))</f>
        <v>Libya</v>
      </c>
    </row>
    <row r="1200" spans="1:13" x14ac:dyDescent="0.2">
      <c r="A1200">
        <v>6271</v>
      </c>
      <c r="B1200" t="s">
        <v>1730</v>
      </c>
      <c r="C1200" t="s">
        <v>258</v>
      </c>
      <c r="D1200" s="2">
        <v>24401</v>
      </c>
      <c r="E1200" s="5">
        <f t="shared" ca="1" si="40"/>
        <v>54</v>
      </c>
      <c r="F1200" t="s">
        <v>1767</v>
      </c>
      <c r="G1200" t="s">
        <v>1769</v>
      </c>
      <c r="H1200">
        <v>2</v>
      </c>
      <c r="I1200">
        <v>5</v>
      </c>
      <c r="J1200" t="s">
        <v>1773</v>
      </c>
      <c r="K1200" s="3">
        <v>0</v>
      </c>
      <c r="L1200">
        <f t="shared" si="39"/>
        <v>2</v>
      </c>
      <c r="M1200" t="str">
        <f>INDEX(Sheet2!$B$2:$B$20,MATCH(Data!B1200,Sheet2!$D$2:$D$20,0))</f>
        <v>Yemen</v>
      </c>
    </row>
    <row r="1201" spans="1:13" x14ac:dyDescent="0.2">
      <c r="A1201">
        <v>5111</v>
      </c>
      <c r="B1201" t="s">
        <v>1721</v>
      </c>
      <c r="C1201" t="s">
        <v>555</v>
      </c>
      <c r="D1201" s="2">
        <v>25250</v>
      </c>
      <c r="E1201" s="5">
        <f t="shared" ca="1" si="40"/>
        <v>51</v>
      </c>
      <c r="F1201" t="s">
        <v>1767</v>
      </c>
      <c r="G1201" t="s">
        <v>1769</v>
      </c>
      <c r="H1201">
        <v>2</v>
      </c>
      <c r="I1201">
        <v>8</v>
      </c>
      <c r="J1201" t="s">
        <v>1774</v>
      </c>
      <c r="K1201" s="3">
        <v>155</v>
      </c>
      <c r="L1201">
        <f t="shared" si="39"/>
        <v>0</v>
      </c>
      <c r="M1201" t="str">
        <f>INDEX(Sheet2!$B$2:$B$20,MATCH(Data!B1201,Sheet2!$D$2:$D$20,0))</f>
        <v>Libya</v>
      </c>
    </row>
    <row r="1202" spans="1:13" x14ac:dyDescent="0.2">
      <c r="A1202">
        <v>6118</v>
      </c>
      <c r="B1202" t="s">
        <v>1716</v>
      </c>
      <c r="C1202" t="s">
        <v>1174</v>
      </c>
      <c r="D1202" s="2">
        <v>32325</v>
      </c>
      <c r="E1202" s="5">
        <f t="shared" ca="1" si="40"/>
        <v>32</v>
      </c>
      <c r="F1202" t="s">
        <v>1767</v>
      </c>
      <c r="G1202" t="s">
        <v>1769</v>
      </c>
      <c r="H1202">
        <v>7</v>
      </c>
      <c r="I1202">
        <v>2</v>
      </c>
      <c r="J1202" t="s">
        <v>1771</v>
      </c>
      <c r="K1202" s="3">
        <v>222</v>
      </c>
      <c r="L1202">
        <f t="shared" si="39"/>
        <v>0</v>
      </c>
      <c r="M1202" t="str">
        <f>INDEX(Sheet2!$B$2:$B$20,MATCH(Data!B1202,Sheet2!$D$2:$D$20,0))</f>
        <v>Syria</v>
      </c>
    </row>
    <row r="1203" spans="1:13" x14ac:dyDescent="0.2">
      <c r="A1203">
        <v>5479</v>
      </c>
      <c r="B1203" t="s">
        <v>1731</v>
      </c>
      <c r="C1203" t="s">
        <v>1434</v>
      </c>
      <c r="D1203" s="2">
        <v>15960</v>
      </c>
      <c r="E1203" s="5">
        <f t="shared" ca="1" si="40"/>
        <v>77</v>
      </c>
      <c r="F1203" t="s">
        <v>1768</v>
      </c>
      <c r="G1203" t="s">
        <v>1778</v>
      </c>
      <c r="H1203">
        <v>8</v>
      </c>
      <c r="I1203">
        <v>2</v>
      </c>
      <c r="J1203" t="s">
        <v>1771</v>
      </c>
      <c r="K1203" s="3">
        <v>76</v>
      </c>
      <c r="L1203">
        <f t="shared" si="39"/>
        <v>0</v>
      </c>
      <c r="M1203" t="str">
        <f>INDEX(Sheet2!$B$2:$B$20,MATCH(Data!B1203,Sheet2!$D$2:$D$20,0))</f>
        <v>Syria</v>
      </c>
    </row>
    <row r="1204" spans="1:13" x14ac:dyDescent="0.2">
      <c r="A1204">
        <v>5502</v>
      </c>
      <c r="B1204" t="s">
        <v>1721</v>
      </c>
      <c r="C1204" t="s">
        <v>1657</v>
      </c>
      <c r="D1204" s="2">
        <v>23662</v>
      </c>
      <c r="E1204" s="5">
        <f t="shared" ca="1" si="40"/>
        <v>56</v>
      </c>
      <c r="F1204" t="s">
        <v>1767</v>
      </c>
      <c r="G1204" t="s">
        <v>1781</v>
      </c>
      <c r="H1204">
        <v>6</v>
      </c>
      <c r="I1204">
        <v>1</v>
      </c>
      <c r="J1204" t="s">
        <v>1773</v>
      </c>
      <c r="K1204" s="3">
        <v>77</v>
      </c>
      <c r="L1204">
        <f t="shared" si="39"/>
        <v>0</v>
      </c>
      <c r="M1204" t="str">
        <f>INDEX(Sheet2!$B$2:$B$20,MATCH(Data!B1204,Sheet2!$D$2:$D$20,0))</f>
        <v>Libya</v>
      </c>
    </row>
    <row r="1205" spans="1:13" x14ac:dyDescent="0.2">
      <c r="A1205">
        <v>5651</v>
      </c>
      <c r="B1205" t="s">
        <v>1722</v>
      </c>
      <c r="C1205" t="s">
        <v>249</v>
      </c>
      <c r="D1205" s="2">
        <v>30711</v>
      </c>
      <c r="E1205" s="5">
        <f t="shared" ca="1" si="40"/>
        <v>36</v>
      </c>
      <c r="F1205" t="s">
        <v>1767</v>
      </c>
      <c r="G1205" t="s">
        <v>1781</v>
      </c>
      <c r="H1205">
        <v>2</v>
      </c>
      <c r="I1205">
        <v>5</v>
      </c>
      <c r="J1205" t="s">
        <v>1774</v>
      </c>
      <c r="K1205" s="3">
        <v>197</v>
      </c>
      <c r="L1205">
        <f t="shared" si="39"/>
        <v>0</v>
      </c>
      <c r="M1205" t="str">
        <f>INDEX(Sheet2!$B$2:$B$20,MATCH(Data!B1205,Sheet2!$D$2:$D$20,0))</f>
        <v>Syria</v>
      </c>
    </row>
    <row r="1206" spans="1:13" x14ac:dyDescent="0.2">
      <c r="A1206">
        <v>4762</v>
      </c>
      <c r="B1206" t="s">
        <v>1724</v>
      </c>
      <c r="C1206" t="s">
        <v>1367</v>
      </c>
      <c r="D1206" s="2">
        <v>32953</v>
      </c>
      <c r="E1206" s="5">
        <f t="shared" ca="1" si="40"/>
        <v>30</v>
      </c>
      <c r="F1206" t="s">
        <v>1767</v>
      </c>
      <c r="G1206" t="s">
        <v>1778</v>
      </c>
      <c r="H1206">
        <v>2</v>
      </c>
      <c r="I1206">
        <v>3</v>
      </c>
      <c r="J1206" t="s">
        <v>1771</v>
      </c>
      <c r="K1206" s="3">
        <v>0</v>
      </c>
      <c r="L1206">
        <f t="shared" si="39"/>
        <v>2</v>
      </c>
      <c r="M1206" t="str">
        <f>INDEX(Sheet2!$B$2:$B$20,MATCH(Data!B1206,Sheet2!$D$2:$D$20,0))</f>
        <v>Libya</v>
      </c>
    </row>
    <row r="1207" spans="1:13" x14ac:dyDescent="0.2">
      <c r="A1207">
        <v>5721</v>
      </c>
      <c r="B1207" t="s">
        <v>1723</v>
      </c>
      <c r="C1207" t="s">
        <v>1262</v>
      </c>
      <c r="D1207" s="2">
        <v>20870</v>
      </c>
      <c r="E1207" s="5">
        <f t="shared" ca="1" si="40"/>
        <v>63</v>
      </c>
      <c r="F1207" t="s">
        <v>1767</v>
      </c>
      <c r="G1207" t="s">
        <v>1769</v>
      </c>
      <c r="H1207">
        <v>4</v>
      </c>
      <c r="I1207">
        <v>2</v>
      </c>
      <c r="J1207" t="s">
        <v>1771</v>
      </c>
      <c r="K1207" s="3">
        <v>146</v>
      </c>
      <c r="L1207">
        <f t="shared" si="39"/>
        <v>0</v>
      </c>
      <c r="M1207" t="str">
        <f>INDEX(Sheet2!$B$2:$B$20,MATCH(Data!B1207,Sheet2!$D$2:$D$20,0))</f>
        <v>Iraq</v>
      </c>
    </row>
    <row r="1208" spans="1:13" x14ac:dyDescent="0.2">
      <c r="A1208">
        <v>6244</v>
      </c>
      <c r="B1208" t="s">
        <v>1723</v>
      </c>
      <c r="C1208" t="s">
        <v>1296</v>
      </c>
      <c r="D1208" s="2">
        <v>27328</v>
      </c>
      <c r="E1208" s="5">
        <f t="shared" ca="1" si="40"/>
        <v>46</v>
      </c>
      <c r="F1208" t="s">
        <v>1767</v>
      </c>
      <c r="G1208" t="s">
        <v>1778</v>
      </c>
      <c r="H1208">
        <v>2</v>
      </c>
      <c r="I1208">
        <v>8</v>
      </c>
      <c r="J1208" t="s">
        <v>1773</v>
      </c>
      <c r="K1208" s="3">
        <v>140</v>
      </c>
      <c r="L1208">
        <f t="shared" si="39"/>
        <v>0</v>
      </c>
      <c r="M1208" t="str">
        <f>INDEX(Sheet2!$B$2:$B$20,MATCH(Data!B1208,Sheet2!$D$2:$D$20,0))</f>
        <v>Iraq</v>
      </c>
    </row>
    <row r="1209" spans="1:13" x14ac:dyDescent="0.2">
      <c r="A1209">
        <v>5893</v>
      </c>
      <c r="B1209" t="s">
        <v>1730</v>
      </c>
      <c r="C1209" t="s">
        <v>604</v>
      </c>
      <c r="D1209" s="2">
        <v>24473</v>
      </c>
      <c r="E1209" s="5">
        <f t="shared" ca="1" si="40"/>
        <v>53</v>
      </c>
      <c r="F1209" t="s">
        <v>1768</v>
      </c>
      <c r="G1209" t="s">
        <v>1781</v>
      </c>
      <c r="H1209">
        <v>4</v>
      </c>
      <c r="I1209">
        <v>5</v>
      </c>
      <c r="J1209" t="s">
        <v>1774</v>
      </c>
      <c r="K1209" s="3">
        <v>213</v>
      </c>
      <c r="L1209">
        <f t="shared" si="39"/>
        <v>3</v>
      </c>
      <c r="M1209" t="str">
        <f>INDEX(Sheet2!$B$2:$B$20,MATCH(Data!B1209,Sheet2!$D$2:$D$20,0))</f>
        <v>Yemen</v>
      </c>
    </row>
    <row r="1210" spans="1:13" x14ac:dyDescent="0.2">
      <c r="A1210">
        <v>4836</v>
      </c>
      <c r="B1210" t="s">
        <v>1724</v>
      </c>
      <c r="C1210" t="s">
        <v>77</v>
      </c>
      <c r="D1210" s="2">
        <v>24368</v>
      </c>
      <c r="E1210" s="5">
        <f t="shared" ca="1" si="40"/>
        <v>54</v>
      </c>
      <c r="F1210" t="s">
        <v>1767</v>
      </c>
      <c r="G1210" t="s">
        <v>1781</v>
      </c>
      <c r="H1210">
        <v>4</v>
      </c>
      <c r="I1210">
        <v>6</v>
      </c>
      <c r="J1210" t="s">
        <v>1774</v>
      </c>
      <c r="K1210" s="3">
        <v>0</v>
      </c>
      <c r="L1210">
        <f t="shared" si="39"/>
        <v>2</v>
      </c>
      <c r="M1210" t="str">
        <f>INDEX(Sheet2!$B$2:$B$20,MATCH(Data!B1210,Sheet2!$D$2:$D$20,0))</f>
        <v>Libya</v>
      </c>
    </row>
    <row r="1211" spans="1:13" x14ac:dyDescent="0.2">
      <c r="A1211">
        <v>5951</v>
      </c>
      <c r="B1211" t="s">
        <v>1715</v>
      </c>
      <c r="C1211" t="s">
        <v>1671</v>
      </c>
      <c r="D1211" s="2">
        <v>30143</v>
      </c>
      <c r="E1211" s="5">
        <f t="shared" ca="1" si="40"/>
        <v>38</v>
      </c>
      <c r="F1211" t="s">
        <v>1767</v>
      </c>
      <c r="G1211" t="s">
        <v>1778</v>
      </c>
      <c r="H1211">
        <v>3</v>
      </c>
      <c r="I1211">
        <v>1</v>
      </c>
      <c r="J1211" t="s">
        <v>1771</v>
      </c>
      <c r="K1211" s="3">
        <v>0</v>
      </c>
      <c r="L1211">
        <f t="shared" si="39"/>
        <v>2</v>
      </c>
      <c r="M1211" t="str">
        <f>INDEX(Sheet2!$B$2:$B$20,MATCH(Data!B1211,Sheet2!$D$2:$D$20,0))</f>
        <v>Iraq</v>
      </c>
    </row>
    <row r="1212" spans="1:13" x14ac:dyDescent="0.2">
      <c r="A1212">
        <v>5152</v>
      </c>
      <c r="B1212" t="s">
        <v>1715</v>
      </c>
      <c r="C1212" t="s">
        <v>495</v>
      </c>
      <c r="D1212" s="2">
        <v>33800</v>
      </c>
      <c r="E1212" s="5">
        <f t="shared" ca="1" si="40"/>
        <v>28</v>
      </c>
      <c r="F1212" t="s">
        <v>1768</v>
      </c>
      <c r="G1212" t="s">
        <v>1769</v>
      </c>
      <c r="H1212">
        <v>6</v>
      </c>
      <c r="I1212">
        <v>2</v>
      </c>
      <c r="J1212" t="s">
        <v>1771</v>
      </c>
      <c r="K1212" s="3">
        <v>0</v>
      </c>
      <c r="L1212">
        <f t="shared" si="39"/>
        <v>4</v>
      </c>
      <c r="M1212" t="str">
        <f>INDEX(Sheet2!$B$2:$B$20,MATCH(Data!B1212,Sheet2!$D$2:$D$20,0))</f>
        <v>Iraq</v>
      </c>
    </row>
    <row r="1213" spans="1:13" x14ac:dyDescent="0.2">
      <c r="A1213">
        <v>4902</v>
      </c>
      <c r="B1213" t="s">
        <v>1730</v>
      </c>
      <c r="C1213" t="s">
        <v>355</v>
      </c>
      <c r="D1213" s="2">
        <v>15533</v>
      </c>
      <c r="E1213" s="5">
        <f t="shared" ca="1" si="40"/>
        <v>78</v>
      </c>
      <c r="F1213" t="s">
        <v>1768</v>
      </c>
      <c r="G1213" t="s">
        <v>1779</v>
      </c>
      <c r="H1213">
        <v>8</v>
      </c>
      <c r="I1213">
        <v>2</v>
      </c>
      <c r="J1213" t="s">
        <v>1771</v>
      </c>
      <c r="K1213" s="3">
        <v>0</v>
      </c>
      <c r="L1213">
        <f t="shared" si="39"/>
        <v>4</v>
      </c>
      <c r="M1213" t="str">
        <f>INDEX(Sheet2!$B$2:$B$20,MATCH(Data!B1213,Sheet2!$D$2:$D$20,0))</f>
        <v>Yemen</v>
      </c>
    </row>
    <row r="1214" spans="1:13" x14ac:dyDescent="0.2">
      <c r="A1214">
        <v>5408</v>
      </c>
      <c r="B1214" t="s">
        <v>1716</v>
      </c>
      <c r="C1214" t="s">
        <v>416</v>
      </c>
      <c r="D1214" s="2">
        <v>29828</v>
      </c>
      <c r="E1214" s="5">
        <f t="shared" ca="1" si="40"/>
        <v>39</v>
      </c>
      <c r="F1214" t="s">
        <v>1767</v>
      </c>
      <c r="G1214" t="s">
        <v>1769</v>
      </c>
      <c r="H1214">
        <v>2</v>
      </c>
      <c r="I1214">
        <v>4</v>
      </c>
      <c r="J1214" t="s">
        <v>1773</v>
      </c>
      <c r="K1214" s="3">
        <v>146</v>
      </c>
      <c r="L1214">
        <f t="shared" si="39"/>
        <v>0</v>
      </c>
      <c r="M1214" t="str">
        <f>INDEX(Sheet2!$B$2:$B$20,MATCH(Data!B1214,Sheet2!$D$2:$D$20,0))</f>
        <v>Syria</v>
      </c>
    </row>
    <row r="1215" spans="1:13" x14ac:dyDescent="0.2">
      <c r="A1215">
        <v>5033</v>
      </c>
      <c r="B1215" t="s">
        <v>1719</v>
      </c>
      <c r="C1215" t="s">
        <v>985</v>
      </c>
      <c r="D1215" s="2">
        <v>26286</v>
      </c>
      <c r="E1215" s="5">
        <f t="shared" ca="1" si="40"/>
        <v>49</v>
      </c>
      <c r="F1215" t="s">
        <v>1767</v>
      </c>
      <c r="G1215" t="s">
        <v>1781</v>
      </c>
      <c r="H1215">
        <v>3</v>
      </c>
      <c r="I1215">
        <v>2</v>
      </c>
      <c r="J1215" t="s">
        <v>1772</v>
      </c>
      <c r="K1215" s="3">
        <v>224</v>
      </c>
      <c r="L1215">
        <f t="shared" si="39"/>
        <v>0</v>
      </c>
      <c r="M1215" t="str">
        <f>INDEX(Sheet2!$B$2:$B$20,MATCH(Data!B1215,Sheet2!$D$2:$D$20,0))</f>
        <v>Iraq</v>
      </c>
    </row>
    <row r="1216" spans="1:13" x14ac:dyDescent="0.2">
      <c r="A1216">
        <v>6139</v>
      </c>
      <c r="B1216" t="s">
        <v>1726</v>
      </c>
      <c r="C1216" t="s">
        <v>1493</v>
      </c>
      <c r="D1216" s="2">
        <v>17542</v>
      </c>
      <c r="E1216" s="5">
        <f t="shared" ca="1" si="40"/>
        <v>72</v>
      </c>
      <c r="F1216" t="s">
        <v>1767</v>
      </c>
      <c r="G1216" t="s">
        <v>1781</v>
      </c>
      <c r="H1216">
        <v>2</v>
      </c>
      <c r="I1216">
        <v>3</v>
      </c>
      <c r="J1216" t="s">
        <v>1773</v>
      </c>
      <c r="K1216" s="3">
        <v>99</v>
      </c>
      <c r="L1216">
        <f t="shared" si="39"/>
        <v>0</v>
      </c>
      <c r="M1216" t="str">
        <f>INDEX(Sheet2!$B$2:$B$20,MATCH(Data!B1216,Sheet2!$D$2:$D$20,0))</f>
        <v>Libya</v>
      </c>
    </row>
    <row r="1217" spans="1:13" x14ac:dyDescent="0.2">
      <c r="A1217">
        <v>4878</v>
      </c>
      <c r="B1217" t="s">
        <v>1721</v>
      </c>
      <c r="C1217" t="s">
        <v>1449</v>
      </c>
      <c r="D1217" s="2">
        <v>21788</v>
      </c>
      <c r="E1217" s="5">
        <f t="shared" ca="1" si="40"/>
        <v>61</v>
      </c>
      <c r="F1217" t="s">
        <v>1767</v>
      </c>
      <c r="G1217" t="s">
        <v>1770</v>
      </c>
      <c r="H1217">
        <v>5</v>
      </c>
      <c r="I1217">
        <v>1</v>
      </c>
      <c r="J1217" t="s">
        <v>1774</v>
      </c>
      <c r="K1217" s="3">
        <v>0</v>
      </c>
      <c r="L1217">
        <f t="shared" si="39"/>
        <v>2</v>
      </c>
      <c r="M1217" t="str">
        <f>INDEX(Sheet2!$B$2:$B$20,MATCH(Data!B1217,Sheet2!$D$2:$D$20,0))</f>
        <v>Libya</v>
      </c>
    </row>
    <row r="1218" spans="1:13" x14ac:dyDescent="0.2">
      <c r="A1218">
        <v>5690</v>
      </c>
      <c r="B1218" t="s">
        <v>1713</v>
      </c>
      <c r="C1218" t="s">
        <v>845</v>
      </c>
      <c r="D1218" s="2">
        <v>16286</v>
      </c>
      <c r="E1218" s="5">
        <f t="shared" ca="1" si="40"/>
        <v>76</v>
      </c>
      <c r="F1218" t="s">
        <v>1768</v>
      </c>
      <c r="G1218" t="s">
        <v>1780</v>
      </c>
      <c r="H1218">
        <v>1</v>
      </c>
      <c r="I1218">
        <v>3</v>
      </c>
      <c r="J1218" t="s">
        <v>1773</v>
      </c>
      <c r="K1218" s="3">
        <v>56</v>
      </c>
      <c r="L1218">
        <f t="shared" si="39"/>
        <v>0</v>
      </c>
      <c r="M1218" t="str">
        <f>INDEX(Sheet2!$B$2:$B$20,MATCH(Data!B1218,Sheet2!$D$2:$D$20,0))</f>
        <v>Iraq</v>
      </c>
    </row>
    <row r="1219" spans="1:13" x14ac:dyDescent="0.2">
      <c r="A1219">
        <v>5589</v>
      </c>
      <c r="B1219" t="s">
        <v>1718</v>
      </c>
      <c r="C1219" t="s">
        <v>1194</v>
      </c>
      <c r="D1219" s="2">
        <v>24476</v>
      </c>
      <c r="E1219" s="5">
        <f t="shared" ca="1" si="40"/>
        <v>53</v>
      </c>
      <c r="F1219" t="s">
        <v>1768</v>
      </c>
      <c r="G1219" t="s">
        <v>1778</v>
      </c>
      <c r="H1219">
        <v>6</v>
      </c>
      <c r="I1219">
        <v>4</v>
      </c>
      <c r="J1219" t="s">
        <v>1773</v>
      </c>
      <c r="K1219" s="3">
        <v>109</v>
      </c>
      <c r="L1219">
        <f t="shared" si="39"/>
        <v>0</v>
      </c>
      <c r="M1219" t="str">
        <f>INDEX(Sheet2!$B$2:$B$20,MATCH(Data!B1219,Sheet2!$D$2:$D$20,0))</f>
        <v>Yemen</v>
      </c>
    </row>
    <row r="1220" spans="1:13" x14ac:dyDescent="0.2">
      <c r="A1220">
        <v>5603</v>
      </c>
      <c r="B1220" t="s">
        <v>1733</v>
      </c>
      <c r="C1220" t="s">
        <v>1360</v>
      </c>
      <c r="D1220" s="2">
        <v>19353</v>
      </c>
      <c r="E1220" s="5">
        <f t="shared" ca="1" si="40"/>
        <v>68</v>
      </c>
      <c r="F1220" t="s">
        <v>1768</v>
      </c>
      <c r="G1220" t="s">
        <v>1769</v>
      </c>
      <c r="H1220">
        <v>4</v>
      </c>
      <c r="I1220">
        <v>2</v>
      </c>
      <c r="J1220" t="s">
        <v>1773</v>
      </c>
      <c r="K1220" s="3">
        <v>0</v>
      </c>
      <c r="L1220">
        <f t="shared" si="39"/>
        <v>4</v>
      </c>
      <c r="M1220" t="str">
        <f>INDEX(Sheet2!$B$2:$B$20,MATCH(Data!B1220,Sheet2!$D$2:$D$20,0))</f>
        <v>Syria</v>
      </c>
    </row>
    <row r="1221" spans="1:13" x14ac:dyDescent="0.2">
      <c r="A1221">
        <v>5402</v>
      </c>
      <c r="B1221" t="s">
        <v>1723</v>
      </c>
      <c r="C1221" t="s">
        <v>344</v>
      </c>
      <c r="D1221" s="2">
        <v>28875</v>
      </c>
      <c r="E1221" s="5">
        <f t="shared" ca="1" si="40"/>
        <v>41</v>
      </c>
      <c r="F1221" t="s">
        <v>1767</v>
      </c>
      <c r="G1221" t="s">
        <v>1770</v>
      </c>
      <c r="H1221">
        <v>4</v>
      </c>
      <c r="I1221">
        <v>2</v>
      </c>
      <c r="J1221" t="s">
        <v>1772</v>
      </c>
      <c r="K1221" s="3">
        <v>176</v>
      </c>
      <c r="L1221">
        <f t="shared" si="39"/>
        <v>0</v>
      </c>
      <c r="M1221" t="str">
        <f>INDEX(Sheet2!$B$2:$B$20,MATCH(Data!B1221,Sheet2!$D$2:$D$20,0))</f>
        <v>Iraq</v>
      </c>
    </row>
    <row r="1222" spans="1:13" x14ac:dyDescent="0.2">
      <c r="A1222">
        <v>6274</v>
      </c>
      <c r="B1222" t="s">
        <v>1724</v>
      </c>
      <c r="C1222" t="s">
        <v>321</v>
      </c>
      <c r="D1222" s="2">
        <v>33528</v>
      </c>
      <c r="E1222" s="5">
        <f t="shared" ca="1" si="40"/>
        <v>29</v>
      </c>
      <c r="F1222" t="s">
        <v>1768</v>
      </c>
      <c r="G1222" t="s">
        <v>1769</v>
      </c>
      <c r="H1222">
        <v>4</v>
      </c>
      <c r="I1222">
        <v>1</v>
      </c>
      <c r="J1222" t="s">
        <v>1773</v>
      </c>
      <c r="K1222" s="3">
        <v>0</v>
      </c>
      <c r="L1222">
        <f t="shared" si="39"/>
        <v>4</v>
      </c>
      <c r="M1222" t="str">
        <f>INDEX(Sheet2!$B$2:$B$20,MATCH(Data!B1222,Sheet2!$D$2:$D$20,0))</f>
        <v>Libya</v>
      </c>
    </row>
    <row r="1223" spans="1:13" x14ac:dyDescent="0.2">
      <c r="A1223">
        <v>5610</v>
      </c>
      <c r="B1223" t="s">
        <v>1726</v>
      </c>
      <c r="C1223" t="s">
        <v>1467</v>
      </c>
      <c r="D1223" s="2">
        <v>29871</v>
      </c>
      <c r="E1223" s="5">
        <f t="shared" ca="1" si="40"/>
        <v>39</v>
      </c>
      <c r="F1223" t="s">
        <v>1767</v>
      </c>
      <c r="G1223" t="s">
        <v>1770</v>
      </c>
      <c r="H1223">
        <v>6</v>
      </c>
      <c r="I1223">
        <v>1</v>
      </c>
      <c r="J1223" t="s">
        <v>1771</v>
      </c>
      <c r="K1223" s="3">
        <v>0</v>
      </c>
      <c r="L1223">
        <f t="shared" si="39"/>
        <v>2</v>
      </c>
      <c r="M1223" t="str">
        <f>INDEX(Sheet2!$B$2:$B$20,MATCH(Data!B1223,Sheet2!$D$2:$D$20,0))</f>
        <v>Libya</v>
      </c>
    </row>
    <row r="1224" spans="1:13" x14ac:dyDescent="0.2">
      <c r="A1224">
        <v>5087</v>
      </c>
      <c r="B1224" t="s">
        <v>1724</v>
      </c>
      <c r="C1224" t="s">
        <v>995</v>
      </c>
      <c r="D1224" s="2">
        <v>32501</v>
      </c>
      <c r="E1224" s="5">
        <f t="shared" ca="1" si="40"/>
        <v>32</v>
      </c>
      <c r="F1224" t="s">
        <v>1767</v>
      </c>
      <c r="G1224" t="s">
        <v>1769</v>
      </c>
      <c r="H1224">
        <v>2</v>
      </c>
      <c r="I1224">
        <v>2</v>
      </c>
      <c r="J1224" t="s">
        <v>1774</v>
      </c>
      <c r="K1224" s="3">
        <v>169</v>
      </c>
      <c r="L1224">
        <f t="shared" si="39"/>
        <v>0</v>
      </c>
      <c r="M1224" t="str">
        <f>INDEX(Sheet2!$B$2:$B$20,MATCH(Data!B1224,Sheet2!$D$2:$D$20,0))</f>
        <v>Libya</v>
      </c>
    </row>
    <row r="1225" spans="1:13" x14ac:dyDescent="0.2">
      <c r="A1225">
        <v>5877</v>
      </c>
      <c r="B1225" t="s">
        <v>1723</v>
      </c>
      <c r="C1225" t="s">
        <v>368</v>
      </c>
      <c r="D1225" s="2">
        <v>33541</v>
      </c>
      <c r="E1225" s="5">
        <f t="shared" ca="1" si="40"/>
        <v>29</v>
      </c>
      <c r="F1225" t="s">
        <v>1767</v>
      </c>
      <c r="G1225" t="s">
        <v>1778</v>
      </c>
      <c r="H1225">
        <v>8</v>
      </c>
      <c r="I1225">
        <v>1</v>
      </c>
      <c r="J1225" t="s">
        <v>1771</v>
      </c>
      <c r="K1225" s="3">
        <v>78</v>
      </c>
      <c r="L1225">
        <f t="shared" si="39"/>
        <v>0</v>
      </c>
      <c r="M1225" t="str">
        <f>INDEX(Sheet2!$B$2:$B$20,MATCH(Data!B1225,Sheet2!$D$2:$D$20,0))</f>
        <v>Iraq</v>
      </c>
    </row>
    <row r="1226" spans="1:13" x14ac:dyDescent="0.2">
      <c r="A1226">
        <v>5975</v>
      </c>
      <c r="B1226" t="s">
        <v>1721</v>
      </c>
      <c r="C1226" t="s">
        <v>563</v>
      </c>
      <c r="D1226" s="2">
        <v>27648</v>
      </c>
      <c r="E1226" s="5">
        <f t="shared" ca="1" si="40"/>
        <v>45</v>
      </c>
      <c r="F1226" t="s">
        <v>1768</v>
      </c>
      <c r="G1226" t="s">
        <v>1778</v>
      </c>
      <c r="H1226">
        <v>6</v>
      </c>
      <c r="I1226">
        <v>4</v>
      </c>
      <c r="J1226" t="s">
        <v>1771</v>
      </c>
      <c r="K1226" s="3">
        <v>0</v>
      </c>
      <c r="L1226">
        <f t="shared" si="39"/>
        <v>4</v>
      </c>
      <c r="M1226" t="str">
        <f>INDEX(Sheet2!$B$2:$B$20,MATCH(Data!B1226,Sheet2!$D$2:$D$20,0))</f>
        <v>Libya</v>
      </c>
    </row>
    <row r="1227" spans="1:13" x14ac:dyDescent="0.2">
      <c r="A1227">
        <v>5462</v>
      </c>
      <c r="B1227" t="s">
        <v>1724</v>
      </c>
      <c r="C1227" t="s">
        <v>1213</v>
      </c>
      <c r="D1227" s="2">
        <v>21907</v>
      </c>
      <c r="E1227" s="5">
        <f t="shared" ca="1" si="40"/>
        <v>61</v>
      </c>
      <c r="F1227" t="s">
        <v>1767</v>
      </c>
      <c r="G1227" t="s">
        <v>1778</v>
      </c>
      <c r="H1227">
        <v>4</v>
      </c>
      <c r="I1227">
        <v>6</v>
      </c>
      <c r="J1227" t="s">
        <v>1771</v>
      </c>
      <c r="K1227" s="3">
        <v>106</v>
      </c>
      <c r="L1227">
        <f t="shared" si="39"/>
        <v>0</v>
      </c>
      <c r="M1227" t="str">
        <f>INDEX(Sheet2!$B$2:$B$20,MATCH(Data!B1227,Sheet2!$D$2:$D$20,0))</f>
        <v>Libya</v>
      </c>
    </row>
    <row r="1228" spans="1:13" x14ac:dyDescent="0.2">
      <c r="A1228">
        <v>6161</v>
      </c>
      <c r="B1228" t="s">
        <v>1715</v>
      </c>
      <c r="C1228" t="s">
        <v>137</v>
      </c>
      <c r="D1228" s="2">
        <v>18376</v>
      </c>
      <c r="E1228" s="5">
        <f t="shared" ca="1" si="40"/>
        <v>70</v>
      </c>
      <c r="F1228" t="s">
        <v>1768</v>
      </c>
      <c r="G1228" t="s">
        <v>1780</v>
      </c>
      <c r="H1228">
        <v>6</v>
      </c>
      <c r="I1228">
        <v>2</v>
      </c>
      <c r="J1228" t="s">
        <v>1771</v>
      </c>
      <c r="K1228" s="3">
        <v>104</v>
      </c>
      <c r="L1228">
        <f t="shared" si="39"/>
        <v>0</v>
      </c>
      <c r="M1228" t="str">
        <f>INDEX(Sheet2!$B$2:$B$20,MATCH(Data!B1228,Sheet2!$D$2:$D$20,0))</f>
        <v>Iraq</v>
      </c>
    </row>
    <row r="1229" spans="1:13" x14ac:dyDescent="0.2">
      <c r="A1229">
        <v>6158</v>
      </c>
      <c r="B1229" t="s">
        <v>1726</v>
      </c>
      <c r="C1229" t="s">
        <v>113</v>
      </c>
      <c r="D1229" s="2">
        <v>26053</v>
      </c>
      <c r="E1229" s="5">
        <f t="shared" ca="1" si="40"/>
        <v>49</v>
      </c>
      <c r="F1229" t="s">
        <v>1768</v>
      </c>
      <c r="G1229" t="s">
        <v>1770</v>
      </c>
      <c r="H1229">
        <v>3</v>
      </c>
      <c r="I1229">
        <v>5</v>
      </c>
      <c r="J1229" t="s">
        <v>1771</v>
      </c>
      <c r="K1229" s="3">
        <v>197</v>
      </c>
      <c r="L1229">
        <f t="shared" si="39"/>
        <v>0</v>
      </c>
      <c r="M1229" t="str">
        <f>INDEX(Sheet2!$B$2:$B$20,MATCH(Data!B1229,Sheet2!$D$2:$D$20,0))</f>
        <v>Libya</v>
      </c>
    </row>
    <row r="1230" spans="1:13" x14ac:dyDescent="0.2">
      <c r="A1230">
        <v>5052</v>
      </c>
      <c r="B1230" t="s">
        <v>1713</v>
      </c>
      <c r="C1230" t="s">
        <v>1669</v>
      </c>
      <c r="D1230" s="2">
        <v>17597</v>
      </c>
      <c r="E1230" s="5">
        <f t="shared" ca="1" si="40"/>
        <v>72</v>
      </c>
      <c r="F1230" t="s">
        <v>1768</v>
      </c>
      <c r="G1230" t="s">
        <v>1780</v>
      </c>
      <c r="H1230">
        <v>2</v>
      </c>
      <c r="I1230">
        <v>3</v>
      </c>
      <c r="J1230" t="s">
        <v>1771</v>
      </c>
      <c r="K1230" s="3">
        <v>0</v>
      </c>
      <c r="L1230">
        <f t="shared" ref="L1230:L1293" si="41">IF(AND(J1230="خيمة",K1230=0,F1230="الأم"),5,IF(AND(F1230="الأم",K1230=0),4,IF(AND(F1230="الأم",J1230="خيمة"),3,IF(K1230=0,2,0))))</f>
        <v>4</v>
      </c>
      <c r="M1230" t="str">
        <f>INDEX(Sheet2!$B$2:$B$20,MATCH(Data!B1230,Sheet2!$D$2:$D$20,0))</f>
        <v>Iraq</v>
      </c>
    </row>
    <row r="1231" spans="1:13" x14ac:dyDescent="0.2">
      <c r="A1231">
        <v>5338</v>
      </c>
      <c r="B1231" t="s">
        <v>1717</v>
      </c>
      <c r="C1231" t="s">
        <v>1142</v>
      </c>
      <c r="D1231" s="2">
        <v>15704</v>
      </c>
      <c r="E1231" s="5">
        <f t="shared" ca="1" si="40"/>
        <v>78</v>
      </c>
      <c r="F1231" t="s">
        <v>1768</v>
      </c>
      <c r="G1231" t="s">
        <v>1769</v>
      </c>
      <c r="H1231">
        <v>3</v>
      </c>
      <c r="I1231">
        <v>2</v>
      </c>
      <c r="J1231" t="s">
        <v>1774</v>
      </c>
      <c r="K1231" s="3">
        <v>93</v>
      </c>
      <c r="L1231">
        <f t="shared" si="41"/>
        <v>3</v>
      </c>
      <c r="M1231" t="str">
        <f>INDEX(Sheet2!$B$2:$B$20,MATCH(Data!B1231,Sheet2!$D$2:$D$20,0))</f>
        <v>Yemen</v>
      </c>
    </row>
    <row r="1232" spans="1:13" x14ac:dyDescent="0.2">
      <c r="A1232">
        <v>5880</v>
      </c>
      <c r="B1232" t="s">
        <v>1728</v>
      </c>
      <c r="C1232" t="s">
        <v>427</v>
      </c>
      <c r="D1232" s="2">
        <v>16424</v>
      </c>
      <c r="E1232" s="5">
        <f t="shared" ca="1" si="40"/>
        <v>76</v>
      </c>
      <c r="F1232" t="s">
        <v>1767</v>
      </c>
      <c r="G1232" t="s">
        <v>1781</v>
      </c>
      <c r="H1232">
        <v>1</v>
      </c>
      <c r="I1232">
        <v>3</v>
      </c>
      <c r="J1232" t="s">
        <v>1774</v>
      </c>
      <c r="K1232" s="3">
        <v>135</v>
      </c>
      <c r="L1232">
        <f t="shared" si="41"/>
        <v>0</v>
      </c>
      <c r="M1232" t="str">
        <f>INDEX(Sheet2!$B$2:$B$20,MATCH(Data!B1232,Sheet2!$D$2:$D$20,0))</f>
        <v>Yemen</v>
      </c>
    </row>
    <row r="1233" spans="1:13" x14ac:dyDescent="0.2">
      <c r="A1233">
        <v>5346</v>
      </c>
      <c r="B1233" t="s">
        <v>1723</v>
      </c>
      <c r="C1233" t="s">
        <v>1247</v>
      </c>
      <c r="D1233" s="2">
        <v>32915</v>
      </c>
      <c r="E1233" s="5">
        <f t="shared" ca="1" si="40"/>
        <v>30</v>
      </c>
      <c r="F1233" t="s">
        <v>1767</v>
      </c>
      <c r="G1233" t="s">
        <v>1781</v>
      </c>
      <c r="H1233">
        <v>8</v>
      </c>
      <c r="I1233">
        <v>2</v>
      </c>
      <c r="J1233" t="s">
        <v>1774</v>
      </c>
      <c r="K1233" s="3">
        <v>0</v>
      </c>
      <c r="L1233">
        <f t="shared" si="41"/>
        <v>2</v>
      </c>
      <c r="M1233" t="str">
        <f>INDEX(Sheet2!$B$2:$B$20,MATCH(Data!B1233,Sheet2!$D$2:$D$20,0))</f>
        <v>Iraq</v>
      </c>
    </row>
    <row r="1234" spans="1:13" x14ac:dyDescent="0.2">
      <c r="A1234">
        <v>5158</v>
      </c>
      <c r="B1234" t="s">
        <v>1724</v>
      </c>
      <c r="C1234" t="s">
        <v>601</v>
      </c>
      <c r="D1234" s="2">
        <v>21429</v>
      </c>
      <c r="E1234" s="5">
        <f t="shared" ref="E1234:E1297" ca="1" si="42">(YEAR(NOW())-YEAR(D1234))</f>
        <v>62</v>
      </c>
      <c r="F1234" t="s">
        <v>1767</v>
      </c>
      <c r="G1234" t="s">
        <v>1769</v>
      </c>
      <c r="H1234">
        <v>1</v>
      </c>
      <c r="I1234">
        <v>3</v>
      </c>
      <c r="J1234" t="s">
        <v>1773</v>
      </c>
      <c r="K1234" s="3">
        <v>93</v>
      </c>
      <c r="L1234">
        <f t="shared" si="41"/>
        <v>0</v>
      </c>
      <c r="M1234" t="str">
        <f>INDEX(Sheet2!$B$2:$B$20,MATCH(Data!B1234,Sheet2!$D$2:$D$20,0))</f>
        <v>Libya</v>
      </c>
    </row>
    <row r="1235" spans="1:13" x14ac:dyDescent="0.2">
      <c r="A1235">
        <v>5102</v>
      </c>
      <c r="B1235" t="s">
        <v>1728</v>
      </c>
      <c r="C1235" t="s">
        <v>1480</v>
      </c>
      <c r="D1235" s="2">
        <v>33578</v>
      </c>
      <c r="E1235" s="5">
        <f t="shared" ca="1" si="42"/>
        <v>29</v>
      </c>
      <c r="F1235" t="s">
        <v>1767</v>
      </c>
      <c r="G1235" t="s">
        <v>1769</v>
      </c>
      <c r="H1235">
        <v>2</v>
      </c>
      <c r="I1235">
        <v>8</v>
      </c>
      <c r="J1235" t="s">
        <v>1771</v>
      </c>
      <c r="K1235" s="3">
        <v>176</v>
      </c>
      <c r="L1235">
        <f t="shared" si="41"/>
        <v>0</v>
      </c>
      <c r="M1235" t="str">
        <f>INDEX(Sheet2!$B$2:$B$20,MATCH(Data!B1235,Sheet2!$D$2:$D$20,0))</f>
        <v>Yemen</v>
      </c>
    </row>
    <row r="1236" spans="1:13" x14ac:dyDescent="0.2">
      <c r="A1236">
        <v>6078</v>
      </c>
      <c r="B1236" t="s">
        <v>1722</v>
      </c>
      <c r="C1236" t="s">
        <v>397</v>
      </c>
      <c r="D1236" s="2">
        <v>28342</v>
      </c>
      <c r="E1236" s="5">
        <f t="shared" ca="1" si="42"/>
        <v>43</v>
      </c>
      <c r="F1236" t="s">
        <v>1767</v>
      </c>
      <c r="G1236" t="s">
        <v>1770</v>
      </c>
      <c r="H1236">
        <v>3</v>
      </c>
      <c r="I1236">
        <v>1</v>
      </c>
      <c r="J1236" t="s">
        <v>1774</v>
      </c>
      <c r="K1236" s="3">
        <v>0</v>
      </c>
      <c r="L1236">
        <f t="shared" si="41"/>
        <v>2</v>
      </c>
      <c r="M1236" t="str">
        <f>INDEX(Sheet2!$B$2:$B$20,MATCH(Data!B1236,Sheet2!$D$2:$D$20,0))</f>
        <v>Syria</v>
      </c>
    </row>
    <row r="1237" spans="1:13" x14ac:dyDescent="0.2">
      <c r="A1237">
        <v>6000</v>
      </c>
      <c r="B1237" t="s">
        <v>1733</v>
      </c>
      <c r="C1237" t="s">
        <v>897</v>
      </c>
      <c r="D1237" s="2">
        <v>20156</v>
      </c>
      <c r="E1237" s="5">
        <f t="shared" ca="1" si="42"/>
        <v>65</v>
      </c>
      <c r="F1237" t="s">
        <v>1767</v>
      </c>
      <c r="G1237" t="s">
        <v>1769</v>
      </c>
      <c r="H1237">
        <v>5</v>
      </c>
      <c r="I1237">
        <v>4</v>
      </c>
      <c r="J1237" t="s">
        <v>1772</v>
      </c>
      <c r="K1237" s="3">
        <v>0</v>
      </c>
      <c r="L1237">
        <f t="shared" si="41"/>
        <v>2</v>
      </c>
      <c r="M1237" t="str">
        <f>INDEX(Sheet2!$B$2:$B$20,MATCH(Data!B1237,Sheet2!$D$2:$D$20,0))</f>
        <v>Syria</v>
      </c>
    </row>
    <row r="1238" spans="1:13" x14ac:dyDescent="0.2">
      <c r="A1238">
        <v>4868</v>
      </c>
      <c r="B1238" t="s">
        <v>1721</v>
      </c>
      <c r="C1238" t="s">
        <v>1136</v>
      </c>
      <c r="D1238" s="2">
        <v>18531</v>
      </c>
      <c r="E1238" s="5">
        <f t="shared" ca="1" si="42"/>
        <v>70</v>
      </c>
      <c r="F1238" t="s">
        <v>1768</v>
      </c>
      <c r="G1238" t="s">
        <v>1779</v>
      </c>
      <c r="H1238">
        <v>6</v>
      </c>
      <c r="I1238">
        <v>2</v>
      </c>
      <c r="J1238" t="s">
        <v>1772</v>
      </c>
      <c r="K1238" s="3">
        <v>0</v>
      </c>
      <c r="L1238">
        <f t="shared" si="41"/>
        <v>4</v>
      </c>
      <c r="M1238" t="str">
        <f>INDEX(Sheet2!$B$2:$B$20,MATCH(Data!B1238,Sheet2!$D$2:$D$20,0))</f>
        <v>Libya</v>
      </c>
    </row>
    <row r="1239" spans="1:13" x14ac:dyDescent="0.2">
      <c r="A1239">
        <v>5723</v>
      </c>
      <c r="B1239" t="s">
        <v>1730</v>
      </c>
      <c r="C1239" t="s">
        <v>1278</v>
      </c>
      <c r="D1239" s="2">
        <v>28865</v>
      </c>
      <c r="E1239" s="5">
        <f t="shared" ca="1" si="42"/>
        <v>41</v>
      </c>
      <c r="F1239" t="s">
        <v>1767</v>
      </c>
      <c r="G1239" t="s">
        <v>1778</v>
      </c>
      <c r="H1239">
        <v>2</v>
      </c>
      <c r="I1239">
        <v>3</v>
      </c>
      <c r="J1239" t="s">
        <v>1774</v>
      </c>
      <c r="K1239" s="3">
        <v>146</v>
      </c>
      <c r="L1239">
        <f t="shared" si="41"/>
        <v>0</v>
      </c>
      <c r="M1239" t="str">
        <f>INDEX(Sheet2!$B$2:$B$20,MATCH(Data!B1239,Sheet2!$D$2:$D$20,0))</f>
        <v>Yemen</v>
      </c>
    </row>
    <row r="1240" spans="1:13" x14ac:dyDescent="0.2">
      <c r="A1240">
        <v>4754</v>
      </c>
      <c r="B1240" t="s">
        <v>1731</v>
      </c>
      <c r="C1240" t="s">
        <v>1187</v>
      </c>
      <c r="D1240" s="2">
        <v>32676</v>
      </c>
      <c r="E1240" s="5">
        <f t="shared" ca="1" si="42"/>
        <v>31</v>
      </c>
      <c r="F1240" t="s">
        <v>1767</v>
      </c>
      <c r="G1240" t="s">
        <v>1769</v>
      </c>
      <c r="H1240">
        <v>5</v>
      </c>
      <c r="I1240">
        <v>5</v>
      </c>
      <c r="J1240" t="s">
        <v>1773</v>
      </c>
      <c r="K1240" s="3">
        <v>0</v>
      </c>
      <c r="L1240">
        <f t="shared" si="41"/>
        <v>2</v>
      </c>
      <c r="M1240" t="str">
        <f>INDEX(Sheet2!$B$2:$B$20,MATCH(Data!B1240,Sheet2!$D$2:$D$20,0))</f>
        <v>Syria</v>
      </c>
    </row>
    <row r="1241" spans="1:13" x14ac:dyDescent="0.2">
      <c r="A1241">
        <v>6061</v>
      </c>
      <c r="B1241" t="s">
        <v>1721</v>
      </c>
      <c r="C1241" t="s">
        <v>312</v>
      </c>
      <c r="D1241" s="2">
        <v>24365</v>
      </c>
      <c r="E1241" s="5">
        <f t="shared" ca="1" si="42"/>
        <v>54</v>
      </c>
      <c r="F1241" t="s">
        <v>1767</v>
      </c>
      <c r="G1241" t="s">
        <v>1769</v>
      </c>
      <c r="H1241">
        <v>6</v>
      </c>
      <c r="I1241">
        <v>4</v>
      </c>
      <c r="J1241" t="s">
        <v>1773</v>
      </c>
      <c r="K1241" s="3">
        <v>81</v>
      </c>
      <c r="L1241">
        <f t="shared" si="41"/>
        <v>0</v>
      </c>
      <c r="M1241" t="str">
        <f>INDEX(Sheet2!$B$2:$B$20,MATCH(Data!B1241,Sheet2!$D$2:$D$20,0))</f>
        <v>Libya</v>
      </c>
    </row>
    <row r="1242" spans="1:13" x14ac:dyDescent="0.2">
      <c r="A1242">
        <v>4981</v>
      </c>
      <c r="B1242" t="s">
        <v>1726</v>
      </c>
      <c r="C1242" t="s">
        <v>1103</v>
      </c>
      <c r="D1242" s="2">
        <v>31089</v>
      </c>
      <c r="E1242" s="5">
        <f t="shared" ca="1" si="42"/>
        <v>35</v>
      </c>
      <c r="F1242" t="s">
        <v>1767</v>
      </c>
      <c r="G1242" t="s">
        <v>1778</v>
      </c>
      <c r="H1242">
        <v>5</v>
      </c>
      <c r="I1242">
        <v>2</v>
      </c>
      <c r="J1242" t="s">
        <v>1773</v>
      </c>
      <c r="K1242" s="3">
        <v>210</v>
      </c>
      <c r="L1242">
        <f t="shared" si="41"/>
        <v>0</v>
      </c>
      <c r="M1242" t="str">
        <f>INDEX(Sheet2!$B$2:$B$20,MATCH(Data!B1242,Sheet2!$D$2:$D$20,0))</f>
        <v>Libya</v>
      </c>
    </row>
    <row r="1243" spans="1:13" x14ac:dyDescent="0.2">
      <c r="A1243">
        <v>5051</v>
      </c>
      <c r="B1243" t="s">
        <v>1726</v>
      </c>
      <c r="C1243" t="s">
        <v>1648</v>
      </c>
      <c r="D1243" s="2">
        <v>15018</v>
      </c>
      <c r="E1243" s="5">
        <f t="shared" ca="1" si="42"/>
        <v>79</v>
      </c>
      <c r="F1243" t="s">
        <v>1768</v>
      </c>
      <c r="G1243" t="s">
        <v>1778</v>
      </c>
      <c r="H1243">
        <v>3</v>
      </c>
      <c r="I1243">
        <v>3</v>
      </c>
      <c r="J1243" t="s">
        <v>1771</v>
      </c>
      <c r="K1243" s="3">
        <v>96</v>
      </c>
      <c r="L1243">
        <f t="shared" si="41"/>
        <v>0</v>
      </c>
      <c r="M1243" t="str">
        <f>INDEX(Sheet2!$B$2:$B$20,MATCH(Data!B1243,Sheet2!$D$2:$D$20,0))</f>
        <v>Libya</v>
      </c>
    </row>
    <row r="1244" spans="1:13" x14ac:dyDescent="0.2">
      <c r="A1244">
        <v>6117</v>
      </c>
      <c r="B1244" t="s">
        <v>1731</v>
      </c>
      <c r="C1244" t="s">
        <v>1089</v>
      </c>
      <c r="D1244" s="2">
        <v>23796</v>
      </c>
      <c r="E1244" s="5">
        <f t="shared" ca="1" si="42"/>
        <v>55</v>
      </c>
      <c r="F1244" t="s">
        <v>1768</v>
      </c>
      <c r="G1244" t="s">
        <v>1780</v>
      </c>
      <c r="H1244">
        <v>6</v>
      </c>
      <c r="I1244">
        <v>2</v>
      </c>
      <c r="J1244" t="s">
        <v>1773</v>
      </c>
      <c r="K1244" s="3">
        <v>0</v>
      </c>
      <c r="L1244">
        <f t="shared" si="41"/>
        <v>4</v>
      </c>
      <c r="M1244" t="str">
        <f>INDEX(Sheet2!$B$2:$B$20,MATCH(Data!B1244,Sheet2!$D$2:$D$20,0))</f>
        <v>Syria</v>
      </c>
    </row>
    <row r="1245" spans="1:13" x14ac:dyDescent="0.2">
      <c r="A1245">
        <v>5304</v>
      </c>
      <c r="B1245" t="s">
        <v>1728</v>
      </c>
      <c r="C1245" t="s">
        <v>795</v>
      </c>
      <c r="D1245" s="2">
        <v>33413</v>
      </c>
      <c r="E1245" s="5">
        <f t="shared" ca="1" si="42"/>
        <v>29</v>
      </c>
      <c r="F1245" t="s">
        <v>1768</v>
      </c>
      <c r="G1245" t="s">
        <v>1779</v>
      </c>
      <c r="H1245">
        <v>6</v>
      </c>
      <c r="I1245">
        <v>3</v>
      </c>
      <c r="J1245" t="s">
        <v>1772</v>
      </c>
      <c r="K1245" s="3">
        <v>204</v>
      </c>
      <c r="L1245">
        <f t="shared" si="41"/>
        <v>0</v>
      </c>
      <c r="M1245" t="str">
        <f>INDEX(Sheet2!$B$2:$B$20,MATCH(Data!B1245,Sheet2!$D$2:$D$20,0))</f>
        <v>Yemen</v>
      </c>
    </row>
    <row r="1246" spans="1:13" x14ac:dyDescent="0.2">
      <c r="A1246">
        <v>5621</v>
      </c>
      <c r="B1246" t="s">
        <v>1726</v>
      </c>
      <c r="C1246" t="s">
        <v>1599</v>
      </c>
      <c r="D1246" s="2">
        <v>32968</v>
      </c>
      <c r="E1246" s="5">
        <f t="shared" ca="1" si="42"/>
        <v>30</v>
      </c>
      <c r="F1246" t="s">
        <v>1767</v>
      </c>
      <c r="G1246" t="s">
        <v>1778</v>
      </c>
      <c r="H1246">
        <v>6</v>
      </c>
      <c r="I1246">
        <v>4</v>
      </c>
      <c r="J1246" t="s">
        <v>1773</v>
      </c>
      <c r="K1246" s="3">
        <v>152</v>
      </c>
      <c r="L1246">
        <f t="shared" si="41"/>
        <v>0</v>
      </c>
      <c r="M1246" t="str">
        <f>INDEX(Sheet2!$B$2:$B$20,MATCH(Data!B1246,Sheet2!$D$2:$D$20,0))</f>
        <v>Libya</v>
      </c>
    </row>
    <row r="1247" spans="1:13" x14ac:dyDescent="0.2">
      <c r="A1247">
        <v>5848</v>
      </c>
      <c r="B1247" t="s">
        <v>1723</v>
      </c>
      <c r="C1247" t="s">
        <v>1537</v>
      </c>
      <c r="D1247" s="2">
        <v>15478</v>
      </c>
      <c r="E1247" s="5">
        <f t="shared" ca="1" si="42"/>
        <v>78</v>
      </c>
      <c r="F1247" t="s">
        <v>1767</v>
      </c>
      <c r="G1247" t="s">
        <v>1778</v>
      </c>
      <c r="H1247">
        <v>3</v>
      </c>
      <c r="I1247">
        <v>7</v>
      </c>
      <c r="J1247" t="s">
        <v>1774</v>
      </c>
      <c r="K1247" s="3">
        <v>122</v>
      </c>
      <c r="L1247">
        <f t="shared" si="41"/>
        <v>0</v>
      </c>
      <c r="M1247" t="str">
        <f>INDEX(Sheet2!$B$2:$B$20,MATCH(Data!B1247,Sheet2!$D$2:$D$20,0))</f>
        <v>Iraq</v>
      </c>
    </row>
    <row r="1248" spans="1:13" x14ac:dyDescent="0.2">
      <c r="A1248">
        <v>5292</v>
      </c>
      <c r="B1248" t="s">
        <v>1731</v>
      </c>
      <c r="C1248" t="s">
        <v>629</v>
      </c>
      <c r="D1248" s="2">
        <v>16756</v>
      </c>
      <c r="E1248" s="5">
        <f t="shared" ca="1" si="42"/>
        <v>75</v>
      </c>
      <c r="F1248" t="s">
        <v>1767</v>
      </c>
      <c r="G1248" t="s">
        <v>1769</v>
      </c>
      <c r="H1248">
        <v>2</v>
      </c>
      <c r="I1248">
        <v>4</v>
      </c>
      <c r="J1248" t="s">
        <v>1774</v>
      </c>
      <c r="K1248" s="3">
        <v>117</v>
      </c>
      <c r="L1248">
        <f t="shared" si="41"/>
        <v>0</v>
      </c>
      <c r="M1248" t="str">
        <f>INDEX(Sheet2!$B$2:$B$20,MATCH(Data!B1248,Sheet2!$D$2:$D$20,0))</f>
        <v>Syria</v>
      </c>
    </row>
    <row r="1249" spans="1:13" x14ac:dyDescent="0.2">
      <c r="A1249">
        <v>5488</v>
      </c>
      <c r="B1249" t="s">
        <v>1721</v>
      </c>
      <c r="C1249" t="s">
        <v>1522</v>
      </c>
      <c r="D1249" s="2">
        <v>27493</v>
      </c>
      <c r="E1249" s="5">
        <f t="shared" ca="1" si="42"/>
        <v>45</v>
      </c>
      <c r="F1249" t="s">
        <v>1767</v>
      </c>
      <c r="G1249" t="s">
        <v>1778</v>
      </c>
      <c r="H1249">
        <v>3</v>
      </c>
      <c r="I1249">
        <v>2</v>
      </c>
      <c r="J1249" t="s">
        <v>1771</v>
      </c>
      <c r="K1249" s="3">
        <v>204</v>
      </c>
      <c r="L1249">
        <f t="shared" si="41"/>
        <v>0</v>
      </c>
      <c r="M1249" t="str">
        <f>INDEX(Sheet2!$B$2:$B$20,MATCH(Data!B1249,Sheet2!$D$2:$D$20,0))</f>
        <v>Libya</v>
      </c>
    </row>
    <row r="1250" spans="1:13" x14ac:dyDescent="0.2">
      <c r="A1250">
        <v>5971</v>
      </c>
      <c r="B1250" t="s">
        <v>1721</v>
      </c>
      <c r="C1250" t="s">
        <v>393</v>
      </c>
      <c r="D1250" s="2">
        <v>26756</v>
      </c>
      <c r="E1250" s="5">
        <f t="shared" ca="1" si="42"/>
        <v>47</v>
      </c>
      <c r="F1250" t="s">
        <v>1767</v>
      </c>
      <c r="G1250" t="s">
        <v>1778</v>
      </c>
      <c r="H1250">
        <v>3</v>
      </c>
      <c r="I1250">
        <v>4</v>
      </c>
      <c r="J1250" t="s">
        <v>1773</v>
      </c>
      <c r="K1250" s="3">
        <v>192</v>
      </c>
      <c r="L1250">
        <f t="shared" si="41"/>
        <v>0</v>
      </c>
      <c r="M1250" t="str">
        <f>INDEX(Sheet2!$B$2:$B$20,MATCH(Data!B1250,Sheet2!$D$2:$D$20,0))</f>
        <v>Libya</v>
      </c>
    </row>
    <row r="1251" spans="1:13" x14ac:dyDescent="0.2">
      <c r="A1251">
        <v>5528</v>
      </c>
      <c r="B1251" t="s">
        <v>1726</v>
      </c>
      <c r="C1251" t="s">
        <v>222</v>
      </c>
      <c r="D1251" s="2">
        <v>25258</v>
      </c>
      <c r="E1251" s="5">
        <f t="shared" ca="1" si="42"/>
        <v>51</v>
      </c>
      <c r="F1251" t="s">
        <v>1768</v>
      </c>
      <c r="G1251" t="s">
        <v>1779</v>
      </c>
      <c r="H1251">
        <v>2</v>
      </c>
      <c r="I1251">
        <v>3</v>
      </c>
      <c r="J1251" t="s">
        <v>1771</v>
      </c>
      <c r="K1251" s="3">
        <v>106</v>
      </c>
      <c r="L1251">
        <f t="shared" si="41"/>
        <v>0</v>
      </c>
      <c r="M1251" t="str">
        <f>INDEX(Sheet2!$B$2:$B$20,MATCH(Data!B1251,Sheet2!$D$2:$D$20,0))</f>
        <v>Libya</v>
      </c>
    </row>
    <row r="1252" spans="1:13" x14ac:dyDescent="0.2">
      <c r="A1252">
        <v>5673</v>
      </c>
      <c r="B1252" t="s">
        <v>1730</v>
      </c>
      <c r="C1252" t="s">
        <v>645</v>
      </c>
      <c r="D1252" s="2">
        <v>30795</v>
      </c>
      <c r="E1252" s="5">
        <f t="shared" ca="1" si="42"/>
        <v>36</v>
      </c>
      <c r="F1252" t="s">
        <v>1767</v>
      </c>
      <c r="G1252" t="s">
        <v>1778</v>
      </c>
      <c r="H1252">
        <v>5</v>
      </c>
      <c r="I1252">
        <v>2</v>
      </c>
      <c r="J1252" t="s">
        <v>1774</v>
      </c>
      <c r="K1252" s="3">
        <v>185</v>
      </c>
      <c r="L1252">
        <f t="shared" si="41"/>
        <v>0</v>
      </c>
      <c r="M1252" t="str">
        <f>INDEX(Sheet2!$B$2:$B$20,MATCH(Data!B1252,Sheet2!$D$2:$D$20,0))</f>
        <v>Yemen</v>
      </c>
    </row>
    <row r="1253" spans="1:13" x14ac:dyDescent="0.2">
      <c r="A1253">
        <v>5697</v>
      </c>
      <c r="B1253" t="s">
        <v>1718</v>
      </c>
      <c r="C1253" t="s">
        <v>975</v>
      </c>
      <c r="D1253" s="2">
        <v>26355</v>
      </c>
      <c r="E1253" s="5">
        <f t="shared" ca="1" si="42"/>
        <v>48</v>
      </c>
      <c r="F1253" t="s">
        <v>1768</v>
      </c>
      <c r="G1253" t="s">
        <v>1770</v>
      </c>
      <c r="H1253">
        <v>6</v>
      </c>
      <c r="I1253">
        <v>2</v>
      </c>
      <c r="J1253" t="s">
        <v>1772</v>
      </c>
      <c r="K1253" s="3">
        <v>0</v>
      </c>
      <c r="L1253">
        <f t="shared" si="41"/>
        <v>4</v>
      </c>
      <c r="M1253" t="str">
        <f>INDEX(Sheet2!$B$2:$B$20,MATCH(Data!B1253,Sheet2!$D$2:$D$20,0))</f>
        <v>Yemen</v>
      </c>
    </row>
    <row r="1254" spans="1:13" x14ac:dyDescent="0.2">
      <c r="A1254">
        <v>6285</v>
      </c>
      <c r="B1254" t="s">
        <v>1718</v>
      </c>
      <c r="C1254" t="s">
        <v>124</v>
      </c>
      <c r="D1254" s="2">
        <v>18698</v>
      </c>
      <c r="E1254" s="5">
        <f t="shared" ca="1" si="42"/>
        <v>69</v>
      </c>
      <c r="F1254" t="s">
        <v>1768</v>
      </c>
      <c r="G1254" t="s">
        <v>1781</v>
      </c>
      <c r="H1254">
        <v>7</v>
      </c>
      <c r="I1254">
        <v>1</v>
      </c>
      <c r="J1254" t="s">
        <v>1773</v>
      </c>
      <c r="K1254" s="3">
        <v>51</v>
      </c>
      <c r="L1254">
        <f t="shared" si="41"/>
        <v>0</v>
      </c>
      <c r="M1254" t="str">
        <f>INDEX(Sheet2!$B$2:$B$20,MATCH(Data!B1254,Sheet2!$D$2:$D$20,0))</f>
        <v>Yemen</v>
      </c>
    </row>
    <row r="1255" spans="1:13" x14ac:dyDescent="0.2">
      <c r="A1255">
        <v>5497</v>
      </c>
      <c r="B1255" t="s">
        <v>1728</v>
      </c>
      <c r="C1255" t="s">
        <v>1628</v>
      </c>
      <c r="D1255" s="2">
        <v>20656</v>
      </c>
      <c r="E1255" s="5">
        <f t="shared" ca="1" si="42"/>
        <v>64</v>
      </c>
      <c r="F1255" t="s">
        <v>1767</v>
      </c>
      <c r="G1255" t="s">
        <v>1781</v>
      </c>
      <c r="H1255">
        <v>3</v>
      </c>
      <c r="I1255">
        <v>6</v>
      </c>
      <c r="J1255" t="s">
        <v>1773</v>
      </c>
      <c r="K1255" s="3">
        <v>177</v>
      </c>
      <c r="L1255">
        <f t="shared" si="41"/>
        <v>0</v>
      </c>
      <c r="M1255" t="str">
        <f>INDEX(Sheet2!$B$2:$B$20,MATCH(Data!B1255,Sheet2!$D$2:$D$20,0))</f>
        <v>Yemen</v>
      </c>
    </row>
    <row r="1256" spans="1:13" x14ac:dyDescent="0.2">
      <c r="A1256">
        <v>5238</v>
      </c>
      <c r="B1256" t="s">
        <v>1723</v>
      </c>
      <c r="C1256" t="s">
        <v>1693</v>
      </c>
      <c r="D1256" s="2">
        <v>27952</v>
      </c>
      <c r="E1256" s="5">
        <f t="shared" ca="1" si="42"/>
        <v>44</v>
      </c>
      <c r="F1256" t="s">
        <v>1767</v>
      </c>
      <c r="G1256" t="s">
        <v>1781</v>
      </c>
      <c r="H1256">
        <v>2</v>
      </c>
      <c r="I1256">
        <v>3</v>
      </c>
      <c r="J1256" t="s">
        <v>1773</v>
      </c>
      <c r="K1256" s="3">
        <v>0</v>
      </c>
      <c r="L1256">
        <f t="shared" si="41"/>
        <v>2</v>
      </c>
      <c r="M1256" t="str">
        <f>INDEX(Sheet2!$B$2:$B$20,MATCH(Data!B1256,Sheet2!$D$2:$D$20,0))</f>
        <v>Iraq</v>
      </c>
    </row>
    <row r="1257" spans="1:13" x14ac:dyDescent="0.2">
      <c r="A1257">
        <v>4729</v>
      </c>
      <c r="B1257" t="s">
        <v>1728</v>
      </c>
      <c r="C1257" t="s">
        <v>280</v>
      </c>
      <c r="D1257" s="2">
        <v>34542</v>
      </c>
      <c r="E1257" s="5">
        <f t="shared" ca="1" si="42"/>
        <v>26</v>
      </c>
      <c r="F1257" t="s">
        <v>1767</v>
      </c>
      <c r="G1257" t="s">
        <v>1770</v>
      </c>
      <c r="H1257">
        <v>3</v>
      </c>
      <c r="I1257">
        <v>2</v>
      </c>
      <c r="J1257" t="s">
        <v>1771</v>
      </c>
      <c r="K1257" s="3">
        <v>0</v>
      </c>
      <c r="L1257">
        <f t="shared" si="41"/>
        <v>2</v>
      </c>
      <c r="M1257" t="str">
        <f>INDEX(Sheet2!$B$2:$B$20,MATCH(Data!B1257,Sheet2!$D$2:$D$20,0))</f>
        <v>Yemen</v>
      </c>
    </row>
    <row r="1258" spans="1:13" x14ac:dyDescent="0.2">
      <c r="A1258">
        <v>4835</v>
      </c>
      <c r="B1258" t="s">
        <v>1731</v>
      </c>
      <c r="C1258" t="s">
        <v>1645</v>
      </c>
      <c r="D1258" s="2">
        <v>22116</v>
      </c>
      <c r="E1258" s="5">
        <f t="shared" ca="1" si="42"/>
        <v>60</v>
      </c>
      <c r="F1258" t="s">
        <v>1767</v>
      </c>
      <c r="G1258" t="s">
        <v>1778</v>
      </c>
      <c r="H1258">
        <v>2</v>
      </c>
      <c r="I1258">
        <v>8</v>
      </c>
      <c r="J1258" t="s">
        <v>1773</v>
      </c>
      <c r="K1258" s="3">
        <v>114</v>
      </c>
      <c r="L1258">
        <f t="shared" si="41"/>
        <v>0</v>
      </c>
      <c r="M1258" t="str">
        <f>INDEX(Sheet2!$B$2:$B$20,MATCH(Data!B1258,Sheet2!$D$2:$D$20,0))</f>
        <v>Syria</v>
      </c>
    </row>
    <row r="1259" spans="1:13" x14ac:dyDescent="0.2">
      <c r="A1259">
        <v>6028</v>
      </c>
      <c r="B1259" t="s">
        <v>1727</v>
      </c>
      <c r="C1259" t="s">
        <v>1298</v>
      </c>
      <c r="D1259" s="2">
        <v>16918</v>
      </c>
      <c r="E1259" s="5">
        <f t="shared" ca="1" si="42"/>
        <v>74</v>
      </c>
      <c r="F1259" t="s">
        <v>1767</v>
      </c>
      <c r="G1259" t="s">
        <v>1769</v>
      </c>
      <c r="H1259">
        <v>7</v>
      </c>
      <c r="I1259">
        <v>1</v>
      </c>
      <c r="J1259" t="s">
        <v>1771</v>
      </c>
      <c r="K1259" s="3">
        <v>153</v>
      </c>
      <c r="L1259">
        <f t="shared" si="41"/>
        <v>0</v>
      </c>
      <c r="M1259" t="str">
        <f>INDEX(Sheet2!$B$2:$B$20,MATCH(Data!B1259,Sheet2!$D$2:$D$20,0))</f>
        <v>Libya</v>
      </c>
    </row>
    <row r="1260" spans="1:13" x14ac:dyDescent="0.2">
      <c r="A1260">
        <v>5328</v>
      </c>
      <c r="B1260" t="s">
        <v>1733</v>
      </c>
      <c r="C1260" t="s">
        <v>1028</v>
      </c>
      <c r="D1260" s="2">
        <v>15451</v>
      </c>
      <c r="E1260" s="5">
        <f t="shared" ca="1" si="42"/>
        <v>78</v>
      </c>
      <c r="F1260" t="s">
        <v>1767</v>
      </c>
      <c r="G1260" t="s">
        <v>1778</v>
      </c>
      <c r="H1260">
        <v>1</v>
      </c>
      <c r="I1260">
        <v>3</v>
      </c>
      <c r="J1260" t="s">
        <v>1774</v>
      </c>
      <c r="K1260" s="3">
        <v>97</v>
      </c>
      <c r="L1260">
        <f t="shared" si="41"/>
        <v>0</v>
      </c>
      <c r="M1260" t="str">
        <f>INDEX(Sheet2!$B$2:$B$20,MATCH(Data!B1260,Sheet2!$D$2:$D$20,0))</f>
        <v>Syria</v>
      </c>
    </row>
    <row r="1261" spans="1:13" x14ac:dyDescent="0.2">
      <c r="A1261">
        <v>5752</v>
      </c>
      <c r="B1261" t="s">
        <v>1733</v>
      </c>
      <c r="C1261" t="s">
        <v>1663</v>
      </c>
      <c r="D1261" s="2">
        <v>34189</v>
      </c>
      <c r="E1261" s="5">
        <f t="shared" ca="1" si="42"/>
        <v>27</v>
      </c>
      <c r="F1261" t="s">
        <v>1768</v>
      </c>
      <c r="G1261" t="s">
        <v>1770</v>
      </c>
      <c r="H1261">
        <v>2</v>
      </c>
      <c r="I1261">
        <v>4</v>
      </c>
      <c r="J1261" t="s">
        <v>1774</v>
      </c>
      <c r="K1261" s="3">
        <v>0</v>
      </c>
      <c r="L1261">
        <f t="shared" si="41"/>
        <v>5</v>
      </c>
      <c r="M1261" t="str">
        <f>INDEX(Sheet2!$B$2:$B$20,MATCH(Data!B1261,Sheet2!$D$2:$D$20,0))</f>
        <v>Syria</v>
      </c>
    </row>
    <row r="1262" spans="1:13" x14ac:dyDescent="0.2">
      <c r="A1262">
        <v>6019</v>
      </c>
      <c r="B1262" t="s">
        <v>1719</v>
      </c>
      <c r="C1262" t="s">
        <v>1179</v>
      </c>
      <c r="D1262" s="2">
        <v>20396</v>
      </c>
      <c r="E1262" s="5">
        <f t="shared" ca="1" si="42"/>
        <v>65</v>
      </c>
      <c r="F1262" t="s">
        <v>1768</v>
      </c>
      <c r="G1262" t="s">
        <v>1781</v>
      </c>
      <c r="H1262">
        <v>4</v>
      </c>
      <c r="I1262">
        <v>1</v>
      </c>
      <c r="J1262" t="s">
        <v>1771</v>
      </c>
      <c r="K1262" s="3">
        <v>0</v>
      </c>
      <c r="L1262">
        <f t="shared" si="41"/>
        <v>4</v>
      </c>
      <c r="M1262" t="str">
        <f>INDEX(Sheet2!$B$2:$B$20,MATCH(Data!B1262,Sheet2!$D$2:$D$20,0))</f>
        <v>Iraq</v>
      </c>
    </row>
    <row r="1263" spans="1:13" x14ac:dyDescent="0.2">
      <c r="A1263">
        <v>6291</v>
      </c>
      <c r="B1263" t="s">
        <v>1715</v>
      </c>
      <c r="C1263" t="s">
        <v>417</v>
      </c>
      <c r="D1263" s="2">
        <v>20204</v>
      </c>
      <c r="E1263" s="5">
        <f t="shared" ca="1" si="42"/>
        <v>65</v>
      </c>
      <c r="F1263" t="s">
        <v>1768</v>
      </c>
      <c r="G1263" t="s">
        <v>1769</v>
      </c>
      <c r="H1263">
        <v>2</v>
      </c>
      <c r="I1263">
        <v>4</v>
      </c>
      <c r="J1263" t="s">
        <v>1773</v>
      </c>
      <c r="K1263" s="3">
        <v>226</v>
      </c>
      <c r="L1263">
        <f t="shared" si="41"/>
        <v>0</v>
      </c>
      <c r="M1263" t="str">
        <f>INDEX(Sheet2!$B$2:$B$20,MATCH(Data!B1263,Sheet2!$D$2:$D$20,0))</f>
        <v>Iraq</v>
      </c>
    </row>
    <row r="1264" spans="1:13" x14ac:dyDescent="0.2">
      <c r="A1264">
        <v>5095</v>
      </c>
      <c r="B1264" t="s">
        <v>1727</v>
      </c>
      <c r="C1264" t="s">
        <v>1279</v>
      </c>
      <c r="D1264" s="2">
        <v>17328</v>
      </c>
      <c r="E1264" s="5">
        <f t="shared" ca="1" si="42"/>
        <v>73</v>
      </c>
      <c r="F1264" t="s">
        <v>1767</v>
      </c>
      <c r="G1264" t="s">
        <v>1769</v>
      </c>
      <c r="H1264">
        <v>2</v>
      </c>
      <c r="I1264">
        <v>8</v>
      </c>
      <c r="J1264" t="s">
        <v>1771</v>
      </c>
      <c r="K1264" s="3">
        <v>0</v>
      </c>
      <c r="L1264">
        <f t="shared" si="41"/>
        <v>2</v>
      </c>
      <c r="M1264" t="str">
        <f>INDEX(Sheet2!$B$2:$B$20,MATCH(Data!B1264,Sheet2!$D$2:$D$20,0))</f>
        <v>Libya</v>
      </c>
    </row>
    <row r="1265" spans="1:13" x14ac:dyDescent="0.2">
      <c r="A1265">
        <v>5847</v>
      </c>
      <c r="B1265" t="s">
        <v>1719</v>
      </c>
      <c r="C1265" t="s">
        <v>1536</v>
      </c>
      <c r="D1265" s="2">
        <v>25181</v>
      </c>
      <c r="E1265" s="5">
        <f t="shared" ca="1" si="42"/>
        <v>52</v>
      </c>
      <c r="F1265" t="s">
        <v>1768</v>
      </c>
      <c r="G1265" t="s">
        <v>1769</v>
      </c>
      <c r="H1265">
        <v>5</v>
      </c>
      <c r="I1265">
        <v>1</v>
      </c>
      <c r="J1265" t="s">
        <v>1772</v>
      </c>
      <c r="K1265" s="3">
        <v>86</v>
      </c>
      <c r="L1265">
        <f t="shared" si="41"/>
        <v>0</v>
      </c>
      <c r="M1265" t="str">
        <f>INDEX(Sheet2!$B$2:$B$20,MATCH(Data!B1265,Sheet2!$D$2:$D$20,0))</f>
        <v>Iraq</v>
      </c>
    </row>
    <row r="1266" spans="1:13" x14ac:dyDescent="0.2">
      <c r="A1266">
        <v>6015</v>
      </c>
      <c r="B1266" t="s">
        <v>1730</v>
      </c>
      <c r="C1266" t="s">
        <v>1140</v>
      </c>
      <c r="D1266" s="2">
        <v>32597</v>
      </c>
      <c r="E1266" s="5">
        <f t="shared" ca="1" si="42"/>
        <v>31</v>
      </c>
      <c r="F1266" t="s">
        <v>1767</v>
      </c>
      <c r="G1266" t="s">
        <v>1778</v>
      </c>
      <c r="H1266">
        <v>7</v>
      </c>
      <c r="I1266">
        <v>3</v>
      </c>
      <c r="J1266" t="s">
        <v>1771</v>
      </c>
      <c r="K1266" s="3">
        <v>0</v>
      </c>
      <c r="L1266">
        <f t="shared" si="41"/>
        <v>2</v>
      </c>
      <c r="M1266" t="str">
        <f>INDEX(Sheet2!$B$2:$B$20,MATCH(Data!B1266,Sheet2!$D$2:$D$20,0))</f>
        <v>Yemen</v>
      </c>
    </row>
    <row r="1267" spans="1:13" x14ac:dyDescent="0.2">
      <c r="A1267">
        <v>5779</v>
      </c>
      <c r="B1267" t="s">
        <v>1721</v>
      </c>
      <c r="C1267" t="s">
        <v>399</v>
      </c>
      <c r="D1267" s="2">
        <v>22027</v>
      </c>
      <c r="E1267" s="5">
        <f t="shared" ca="1" si="42"/>
        <v>60</v>
      </c>
      <c r="F1267" t="s">
        <v>1767</v>
      </c>
      <c r="G1267" t="s">
        <v>1778</v>
      </c>
      <c r="H1267">
        <v>2</v>
      </c>
      <c r="I1267">
        <v>4</v>
      </c>
      <c r="J1267" t="s">
        <v>1772</v>
      </c>
      <c r="K1267" s="3">
        <v>0</v>
      </c>
      <c r="L1267">
        <f t="shared" si="41"/>
        <v>2</v>
      </c>
      <c r="M1267" t="str">
        <f>INDEX(Sheet2!$B$2:$B$20,MATCH(Data!B1267,Sheet2!$D$2:$D$20,0))</f>
        <v>Libya</v>
      </c>
    </row>
    <row r="1268" spans="1:13" x14ac:dyDescent="0.2">
      <c r="A1268">
        <v>5691</v>
      </c>
      <c r="B1268" t="s">
        <v>1727</v>
      </c>
      <c r="C1268" t="s">
        <v>856</v>
      </c>
      <c r="D1268" s="2">
        <v>28257</v>
      </c>
      <c r="E1268" s="5">
        <f t="shared" ca="1" si="42"/>
        <v>43</v>
      </c>
      <c r="F1268" t="s">
        <v>1767</v>
      </c>
      <c r="G1268" t="s">
        <v>1778</v>
      </c>
      <c r="H1268">
        <v>6</v>
      </c>
      <c r="I1268">
        <v>4</v>
      </c>
      <c r="J1268" t="s">
        <v>1771</v>
      </c>
      <c r="K1268" s="3">
        <v>111</v>
      </c>
      <c r="L1268">
        <f t="shared" si="41"/>
        <v>0</v>
      </c>
      <c r="M1268" t="str">
        <f>INDEX(Sheet2!$B$2:$B$20,MATCH(Data!B1268,Sheet2!$D$2:$D$20,0))</f>
        <v>Libya</v>
      </c>
    </row>
    <row r="1269" spans="1:13" x14ac:dyDescent="0.2">
      <c r="A1269">
        <v>5432</v>
      </c>
      <c r="B1269" t="s">
        <v>1713</v>
      </c>
      <c r="C1269" t="s">
        <v>605</v>
      </c>
      <c r="D1269" s="2">
        <v>29621</v>
      </c>
      <c r="E1269" s="5">
        <f t="shared" ca="1" si="42"/>
        <v>39</v>
      </c>
      <c r="F1269" t="s">
        <v>1767</v>
      </c>
      <c r="G1269" t="s">
        <v>1769</v>
      </c>
      <c r="H1269">
        <v>6</v>
      </c>
      <c r="I1269">
        <v>2</v>
      </c>
      <c r="J1269" t="s">
        <v>1773</v>
      </c>
      <c r="K1269" s="3">
        <v>109</v>
      </c>
      <c r="L1269">
        <f t="shared" si="41"/>
        <v>0</v>
      </c>
      <c r="M1269" t="str">
        <f>INDEX(Sheet2!$B$2:$B$20,MATCH(Data!B1269,Sheet2!$D$2:$D$20,0))</f>
        <v>Iraq</v>
      </c>
    </row>
    <row r="1270" spans="1:13" x14ac:dyDescent="0.2">
      <c r="A1270">
        <v>6299</v>
      </c>
      <c r="B1270" t="s">
        <v>1719</v>
      </c>
      <c r="C1270" t="s">
        <v>475</v>
      </c>
      <c r="D1270" s="2">
        <v>25681</v>
      </c>
      <c r="E1270" s="5">
        <f t="shared" ca="1" si="42"/>
        <v>50</v>
      </c>
      <c r="F1270" t="s">
        <v>1767</v>
      </c>
      <c r="G1270" t="s">
        <v>1769</v>
      </c>
      <c r="H1270">
        <v>2</v>
      </c>
      <c r="I1270">
        <v>7</v>
      </c>
      <c r="J1270" t="s">
        <v>1771</v>
      </c>
      <c r="K1270" s="3">
        <v>70</v>
      </c>
      <c r="L1270">
        <f t="shared" si="41"/>
        <v>0</v>
      </c>
      <c r="M1270" t="str">
        <f>INDEX(Sheet2!$B$2:$B$20,MATCH(Data!B1270,Sheet2!$D$2:$D$20,0))</f>
        <v>Iraq</v>
      </c>
    </row>
    <row r="1271" spans="1:13" x14ac:dyDescent="0.2">
      <c r="A1271">
        <v>5453</v>
      </c>
      <c r="B1271" t="s">
        <v>1726</v>
      </c>
      <c r="C1271" t="s">
        <v>1059</v>
      </c>
      <c r="D1271" s="2">
        <v>24308</v>
      </c>
      <c r="E1271" s="5">
        <f t="shared" ca="1" si="42"/>
        <v>54</v>
      </c>
      <c r="F1271" t="s">
        <v>1767</v>
      </c>
      <c r="G1271" t="s">
        <v>1769</v>
      </c>
      <c r="H1271">
        <v>2</v>
      </c>
      <c r="I1271">
        <v>2</v>
      </c>
      <c r="J1271" t="s">
        <v>1774</v>
      </c>
      <c r="K1271" s="3">
        <v>0</v>
      </c>
      <c r="L1271">
        <f t="shared" si="41"/>
        <v>2</v>
      </c>
      <c r="M1271" t="str">
        <f>INDEX(Sheet2!$B$2:$B$20,MATCH(Data!B1271,Sheet2!$D$2:$D$20,0))</f>
        <v>Libya</v>
      </c>
    </row>
    <row r="1272" spans="1:13" x14ac:dyDescent="0.2">
      <c r="A1272">
        <v>5191</v>
      </c>
      <c r="B1272" t="s">
        <v>1724</v>
      </c>
      <c r="C1272" t="s">
        <v>1070</v>
      </c>
      <c r="D1272" s="2">
        <v>20342</v>
      </c>
      <c r="E1272" s="5">
        <f t="shared" ca="1" si="42"/>
        <v>65</v>
      </c>
      <c r="F1272" t="s">
        <v>1767</v>
      </c>
      <c r="G1272" t="s">
        <v>1778</v>
      </c>
      <c r="H1272">
        <v>8</v>
      </c>
      <c r="I1272">
        <v>2</v>
      </c>
      <c r="J1272" t="s">
        <v>1771</v>
      </c>
      <c r="K1272" s="3">
        <v>87</v>
      </c>
      <c r="L1272">
        <f t="shared" si="41"/>
        <v>0</v>
      </c>
      <c r="M1272" t="str">
        <f>INDEX(Sheet2!$B$2:$B$20,MATCH(Data!B1272,Sheet2!$D$2:$D$20,0))</f>
        <v>Libya</v>
      </c>
    </row>
    <row r="1273" spans="1:13" x14ac:dyDescent="0.2">
      <c r="A1273">
        <v>5776</v>
      </c>
      <c r="B1273" t="s">
        <v>1719</v>
      </c>
      <c r="C1273" t="s">
        <v>362</v>
      </c>
      <c r="D1273" s="2">
        <v>29605</v>
      </c>
      <c r="E1273" s="5">
        <f t="shared" ca="1" si="42"/>
        <v>39</v>
      </c>
      <c r="F1273" t="s">
        <v>1767</v>
      </c>
      <c r="G1273" t="s">
        <v>1778</v>
      </c>
      <c r="H1273">
        <v>2</v>
      </c>
      <c r="I1273">
        <v>3</v>
      </c>
      <c r="J1273" t="s">
        <v>1773</v>
      </c>
      <c r="K1273" s="3">
        <v>0</v>
      </c>
      <c r="L1273">
        <f t="shared" si="41"/>
        <v>2</v>
      </c>
      <c r="M1273" t="str">
        <f>INDEX(Sheet2!$B$2:$B$20,MATCH(Data!B1273,Sheet2!$D$2:$D$20,0))</f>
        <v>Iraq</v>
      </c>
    </row>
    <row r="1274" spans="1:13" x14ac:dyDescent="0.2">
      <c r="A1274">
        <v>5949</v>
      </c>
      <c r="B1274" t="s">
        <v>1730</v>
      </c>
      <c r="C1274" t="s">
        <v>1605</v>
      </c>
      <c r="D1274" s="2">
        <v>30173</v>
      </c>
      <c r="E1274" s="5">
        <f t="shared" ca="1" si="42"/>
        <v>38</v>
      </c>
      <c r="F1274" t="s">
        <v>1767</v>
      </c>
      <c r="G1274" t="s">
        <v>1781</v>
      </c>
      <c r="H1274">
        <v>2</v>
      </c>
      <c r="I1274">
        <v>4</v>
      </c>
      <c r="J1274" t="s">
        <v>1772</v>
      </c>
      <c r="K1274" s="3">
        <v>108</v>
      </c>
      <c r="L1274">
        <f t="shared" si="41"/>
        <v>0</v>
      </c>
      <c r="M1274" t="str">
        <f>INDEX(Sheet2!$B$2:$B$20,MATCH(Data!B1274,Sheet2!$D$2:$D$20,0))</f>
        <v>Yemen</v>
      </c>
    </row>
    <row r="1275" spans="1:13" x14ac:dyDescent="0.2">
      <c r="A1275">
        <v>6025</v>
      </c>
      <c r="B1275" t="s">
        <v>1729</v>
      </c>
      <c r="C1275" t="s">
        <v>21</v>
      </c>
      <c r="D1275" s="2">
        <v>27867</v>
      </c>
      <c r="E1275" s="5">
        <f t="shared" ca="1" si="42"/>
        <v>44</v>
      </c>
      <c r="F1275" t="s">
        <v>1767</v>
      </c>
      <c r="G1275" t="s">
        <v>1769</v>
      </c>
      <c r="H1275">
        <v>5</v>
      </c>
      <c r="I1275">
        <v>2</v>
      </c>
      <c r="J1275" t="s">
        <v>1774</v>
      </c>
      <c r="K1275" s="3">
        <v>169</v>
      </c>
      <c r="L1275">
        <f t="shared" si="41"/>
        <v>0</v>
      </c>
      <c r="M1275" t="str">
        <f>INDEX(Sheet2!$B$2:$B$20,MATCH(Data!B1275,Sheet2!$D$2:$D$20,0))</f>
        <v>Syria</v>
      </c>
    </row>
    <row r="1276" spans="1:13" x14ac:dyDescent="0.2">
      <c r="A1276">
        <v>4699</v>
      </c>
      <c r="B1276" t="s">
        <v>1725</v>
      </c>
      <c r="C1276" t="s">
        <v>1189</v>
      </c>
      <c r="D1276" s="2">
        <v>28031</v>
      </c>
      <c r="E1276" s="5">
        <f t="shared" ca="1" si="42"/>
        <v>44</v>
      </c>
      <c r="F1276" t="s">
        <v>1767</v>
      </c>
      <c r="G1276" t="s">
        <v>1780</v>
      </c>
      <c r="H1276">
        <v>2</v>
      </c>
      <c r="I1276">
        <v>6</v>
      </c>
      <c r="J1276" t="s">
        <v>1771</v>
      </c>
      <c r="K1276" s="3">
        <v>185</v>
      </c>
      <c r="L1276">
        <f t="shared" si="41"/>
        <v>0</v>
      </c>
      <c r="M1276" t="str">
        <f>INDEX(Sheet2!$B$2:$B$20,MATCH(Data!B1276,Sheet2!$D$2:$D$20,0))</f>
        <v>Yemen</v>
      </c>
    </row>
    <row r="1277" spans="1:13" x14ac:dyDescent="0.2">
      <c r="A1277">
        <v>5794</v>
      </c>
      <c r="B1277" t="s">
        <v>1724</v>
      </c>
      <c r="C1277" t="s">
        <v>579</v>
      </c>
      <c r="D1277" s="2">
        <v>25910</v>
      </c>
      <c r="E1277" s="5">
        <f t="shared" ca="1" si="42"/>
        <v>50</v>
      </c>
      <c r="F1277" t="s">
        <v>1768</v>
      </c>
      <c r="G1277" t="s">
        <v>1770</v>
      </c>
      <c r="H1277">
        <v>7</v>
      </c>
      <c r="I1277">
        <v>2</v>
      </c>
      <c r="J1277" t="s">
        <v>1771</v>
      </c>
      <c r="K1277" s="3">
        <v>85</v>
      </c>
      <c r="L1277">
        <f t="shared" si="41"/>
        <v>0</v>
      </c>
      <c r="M1277" t="str">
        <f>INDEX(Sheet2!$B$2:$B$20,MATCH(Data!B1277,Sheet2!$D$2:$D$20,0))</f>
        <v>Libya</v>
      </c>
    </row>
    <row r="1278" spans="1:13" x14ac:dyDescent="0.2">
      <c r="A1278">
        <v>6166</v>
      </c>
      <c r="B1278" t="s">
        <v>1718</v>
      </c>
      <c r="C1278" t="s">
        <v>40</v>
      </c>
      <c r="D1278" s="2">
        <v>30301</v>
      </c>
      <c r="E1278" s="5">
        <f t="shared" ca="1" si="42"/>
        <v>38</v>
      </c>
      <c r="F1278" t="s">
        <v>1768</v>
      </c>
      <c r="G1278" t="s">
        <v>1778</v>
      </c>
      <c r="H1278">
        <v>2</v>
      </c>
      <c r="I1278">
        <v>5</v>
      </c>
      <c r="J1278" t="s">
        <v>1774</v>
      </c>
      <c r="K1278" s="3">
        <v>158</v>
      </c>
      <c r="L1278">
        <f t="shared" si="41"/>
        <v>3</v>
      </c>
      <c r="M1278" t="str">
        <f>INDEX(Sheet2!$B$2:$B$20,MATCH(Data!B1278,Sheet2!$D$2:$D$20,0))</f>
        <v>Yemen</v>
      </c>
    </row>
    <row r="1279" spans="1:13" x14ac:dyDescent="0.2">
      <c r="A1279">
        <v>5315</v>
      </c>
      <c r="B1279" t="s">
        <v>1728</v>
      </c>
      <c r="C1279" t="s">
        <v>945</v>
      </c>
      <c r="D1279" s="2">
        <v>20991</v>
      </c>
      <c r="E1279" s="5">
        <f t="shared" ca="1" si="42"/>
        <v>63</v>
      </c>
      <c r="F1279" t="s">
        <v>1767</v>
      </c>
      <c r="G1279" t="s">
        <v>1769</v>
      </c>
      <c r="H1279">
        <v>5</v>
      </c>
      <c r="I1279">
        <v>3</v>
      </c>
      <c r="J1279" t="s">
        <v>1771</v>
      </c>
      <c r="K1279" s="3">
        <v>0</v>
      </c>
      <c r="L1279">
        <f t="shared" si="41"/>
        <v>2</v>
      </c>
      <c r="M1279" t="str">
        <f>INDEX(Sheet2!$B$2:$B$20,MATCH(Data!B1279,Sheet2!$D$2:$D$20,0))</f>
        <v>Yemen</v>
      </c>
    </row>
    <row r="1280" spans="1:13" x14ac:dyDescent="0.2">
      <c r="A1280">
        <v>4727</v>
      </c>
      <c r="B1280" t="s">
        <v>1727</v>
      </c>
      <c r="C1280" t="s">
        <v>324</v>
      </c>
      <c r="D1280" s="2">
        <v>18270</v>
      </c>
      <c r="E1280" s="5">
        <f t="shared" ca="1" si="42"/>
        <v>70</v>
      </c>
      <c r="F1280" t="s">
        <v>1767</v>
      </c>
      <c r="G1280" t="s">
        <v>1770</v>
      </c>
      <c r="H1280">
        <v>3</v>
      </c>
      <c r="I1280">
        <v>3</v>
      </c>
      <c r="J1280" t="s">
        <v>1771</v>
      </c>
      <c r="K1280" s="3">
        <v>170</v>
      </c>
      <c r="L1280">
        <f t="shared" si="41"/>
        <v>0</v>
      </c>
      <c r="M1280" t="str">
        <f>INDEX(Sheet2!$B$2:$B$20,MATCH(Data!B1280,Sheet2!$D$2:$D$20,0))</f>
        <v>Libya</v>
      </c>
    </row>
    <row r="1281" spans="1:13" x14ac:dyDescent="0.2">
      <c r="A1281">
        <v>5324</v>
      </c>
      <c r="B1281" t="s">
        <v>1733</v>
      </c>
      <c r="C1281" t="s">
        <v>999</v>
      </c>
      <c r="D1281" s="2">
        <v>33750</v>
      </c>
      <c r="E1281" s="5">
        <f t="shared" ca="1" si="42"/>
        <v>28</v>
      </c>
      <c r="F1281" t="s">
        <v>1767</v>
      </c>
      <c r="G1281" t="s">
        <v>1778</v>
      </c>
      <c r="H1281">
        <v>1</v>
      </c>
      <c r="I1281">
        <v>3</v>
      </c>
      <c r="J1281" t="s">
        <v>1773</v>
      </c>
      <c r="K1281" s="3">
        <v>0</v>
      </c>
      <c r="L1281">
        <f t="shared" si="41"/>
        <v>2</v>
      </c>
      <c r="M1281" t="str">
        <f>INDEX(Sheet2!$B$2:$B$20,MATCH(Data!B1281,Sheet2!$D$2:$D$20,0))</f>
        <v>Syria</v>
      </c>
    </row>
    <row r="1282" spans="1:13" x14ac:dyDescent="0.2">
      <c r="A1282">
        <v>5053</v>
      </c>
      <c r="B1282" t="s">
        <v>1727</v>
      </c>
      <c r="C1282" t="s">
        <v>1685</v>
      </c>
      <c r="D1282" s="2">
        <v>30889</v>
      </c>
      <c r="E1282" s="5">
        <f t="shared" ca="1" si="42"/>
        <v>36</v>
      </c>
      <c r="F1282" t="s">
        <v>1767</v>
      </c>
      <c r="G1282" t="s">
        <v>1778</v>
      </c>
      <c r="H1282">
        <v>4</v>
      </c>
      <c r="I1282">
        <v>5</v>
      </c>
      <c r="J1282" t="s">
        <v>1771</v>
      </c>
      <c r="K1282" s="3">
        <v>107</v>
      </c>
      <c r="L1282">
        <f t="shared" si="41"/>
        <v>0</v>
      </c>
      <c r="M1282" t="str">
        <f>INDEX(Sheet2!$B$2:$B$20,MATCH(Data!B1282,Sheet2!$D$2:$D$20,0))</f>
        <v>Libya</v>
      </c>
    </row>
    <row r="1283" spans="1:13" x14ac:dyDescent="0.2">
      <c r="A1283">
        <v>5809</v>
      </c>
      <c r="B1283" t="s">
        <v>1728</v>
      </c>
      <c r="C1283" t="s">
        <v>762</v>
      </c>
      <c r="D1283" s="2">
        <v>34258</v>
      </c>
      <c r="E1283" s="5">
        <f t="shared" ca="1" si="42"/>
        <v>27</v>
      </c>
      <c r="F1283" t="s">
        <v>1767</v>
      </c>
      <c r="G1283" t="s">
        <v>1778</v>
      </c>
      <c r="H1283">
        <v>2</v>
      </c>
      <c r="I1283">
        <v>4</v>
      </c>
      <c r="J1283" t="s">
        <v>1771</v>
      </c>
      <c r="K1283" s="3">
        <v>127</v>
      </c>
      <c r="L1283">
        <f t="shared" si="41"/>
        <v>0</v>
      </c>
      <c r="M1283" t="str">
        <f>INDEX(Sheet2!$B$2:$B$20,MATCH(Data!B1283,Sheet2!$D$2:$D$20,0))</f>
        <v>Yemen</v>
      </c>
    </row>
    <row r="1284" spans="1:13" x14ac:dyDescent="0.2">
      <c r="A1284">
        <v>4907</v>
      </c>
      <c r="B1284" t="s">
        <v>1733</v>
      </c>
      <c r="C1284" t="s">
        <v>471</v>
      </c>
      <c r="D1284" s="2">
        <v>28888</v>
      </c>
      <c r="E1284" s="5">
        <f t="shared" ca="1" si="42"/>
        <v>41</v>
      </c>
      <c r="F1284" t="s">
        <v>1767</v>
      </c>
      <c r="G1284" t="s">
        <v>1770</v>
      </c>
      <c r="H1284">
        <v>5</v>
      </c>
      <c r="I1284">
        <v>4</v>
      </c>
      <c r="J1284" t="s">
        <v>1772</v>
      </c>
      <c r="K1284" s="3">
        <v>0</v>
      </c>
      <c r="L1284">
        <f t="shared" si="41"/>
        <v>2</v>
      </c>
      <c r="M1284" t="str">
        <f>INDEX(Sheet2!$B$2:$B$20,MATCH(Data!B1284,Sheet2!$D$2:$D$20,0))</f>
        <v>Syria</v>
      </c>
    </row>
    <row r="1285" spans="1:13" x14ac:dyDescent="0.2">
      <c r="A1285">
        <v>5000</v>
      </c>
      <c r="B1285" t="s">
        <v>1727</v>
      </c>
      <c r="C1285" t="s">
        <v>1614</v>
      </c>
      <c r="D1285" s="2">
        <v>22518</v>
      </c>
      <c r="E1285" s="5">
        <f t="shared" ca="1" si="42"/>
        <v>59</v>
      </c>
      <c r="F1285" t="s">
        <v>1768</v>
      </c>
      <c r="G1285" t="s">
        <v>1778</v>
      </c>
      <c r="H1285">
        <v>2</v>
      </c>
      <c r="I1285">
        <v>2</v>
      </c>
      <c r="J1285" t="s">
        <v>1773</v>
      </c>
      <c r="K1285" s="3">
        <v>86</v>
      </c>
      <c r="L1285">
        <f t="shared" si="41"/>
        <v>0</v>
      </c>
      <c r="M1285" t="str">
        <f>INDEX(Sheet2!$B$2:$B$20,MATCH(Data!B1285,Sheet2!$D$2:$D$20,0))</f>
        <v>Libya</v>
      </c>
    </row>
    <row r="1286" spans="1:13" x14ac:dyDescent="0.2">
      <c r="A1286">
        <v>5886</v>
      </c>
      <c r="B1286" t="s">
        <v>1724</v>
      </c>
      <c r="C1286" t="s">
        <v>515</v>
      </c>
      <c r="D1286" s="2">
        <v>22586</v>
      </c>
      <c r="E1286" s="5">
        <f t="shared" ca="1" si="42"/>
        <v>59</v>
      </c>
      <c r="F1286" t="s">
        <v>1767</v>
      </c>
      <c r="G1286" t="s">
        <v>1781</v>
      </c>
      <c r="H1286">
        <v>7</v>
      </c>
      <c r="I1286">
        <v>3</v>
      </c>
      <c r="J1286" t="s">
        <v>1771</v>
      </c>
      <c r="K1286" s="3">
        <v>210</v>
      </c>
      <c r="L1286">
        <f t="shared" si="41"/>
        <v>0</v>
      </c>
      <c r="M1286" t="str">
        <f>INDEX(Sheet2!$B$2:$B$20,MATCH(Data!B1286,Sheet2!$D$2:$D$20,0))</f>
        <v>Libya</v>
      </c>
    </row>
    <row r="1287" spans="1:13" x14ac:dyDescent="0.2">
      <c r="A1287">
        <v>5340</v>
      </c>
      <c r="B1287" t="s">
        <v>1721</v>
      </c>
      <c r="C1287" t="s">
        <v>1183</v>
      </c>
      <c r="D1287" s="2">
        <v>19786</v>
      </c>
      <c r="E1287" s="5">
        <f t="shared" ca="1" si="42"/>
        <v>66</v>
      </c>
      <c r="F1287" t="s">
        <v>1767</v>
      </c>
      <c r="G1287" t="s">
        <v>1769</v>
      </c>
      <c r="H1287">
        <v>2</v>
      </c>
      <c r="I1287">
        <v>6</v>
      </c>
      <c r="J1287" t="s">
        <v>1771</v>
      </c>
      <c r="K1287" s="3">
        <v>151</v>
      </c>
      <c r="L1287">
        <f t="shared" si="41"/>
        <v>0</v>
      </c>
      <c r="M1287" t="str">
        <f>INDEX(Sheet2!$B$2:$B$20,MATCH(Data!B1287,Sheet2!$D$2:$D$20,0))</f>
        <v>Libya</v>
      </c>
    </row>
    <row r="1288" spans="1:13" x14ac:dyDescent="0.2">
      <c r="A1288">
        <v>5121</v>
      </c>
      <c r="B1288" t="s">
        <v>1713</v>
      </c>
      <c r="C1288" t="s">
        <v>133</v>
      </c>
      <c r="D1288" s="2">
        <v>20264</v>
      </c>
      <c r="E1288" s="5">
        <f t="shared" ca="1" si="42"/>
        <v>65</v>
      </c>
      <c r="F1288" t="s">
        <v>1767</v>
      </c>
      <c r="G1288" t="s">
        <v>1770</v>
      </c>
      <c r="H1288">
        <v>2</v>
      </c>
      <c r="I1288">
        <v>5</v>
      </c>
      <c r="J1288" t="s">
        <v>1773</v>
      </c>
      <c r="K1288" s="3">
        <v>80</v>
      </c>
      <c r="L1288">
        <f t="shared" si="41"/>
        <v>0</v>
      </c>
      <c r="M1288" t="str">
        <f>INDEX(Sheet2!$B$2:$B$20,MATCH(Data!B1288,Sheet2!$D$2:$D$20,0))</f>
        <v>Iraq</v>
      </c>
    </row>
    <row r="1289" spans="1:13" x14ac:dyDescent="0.2">
      <c r="A1289">
        <v>6234</v>
      </c>
      <c r="B1289" t="s">
        <v>1721</v>
      </c>
      <c r="C1289" t="s">
        <v>1096</v>
      </c>
      <c r="D1289" s="2">
        <v>33630</v>
      </c>
      <c r="E1289" s="5">
        <f t="shared" ca="1" si="42"/>
        <v>28</v>
      </c>
      <c r="F1289" t="s">
        <v>1768</v>
      </c>
      <c r="G1289" t="s">
        <v>1770</v>
      </c>
      <c r="H1289">
        <v>9</v>
      </c>
      <c r="I1289">
        <v>1</v>
      </c>
      <c r="J1289" t="s">
        <v>1773</v>
      </c>
      <c r="K1289" s="3">
        <v>0</v>
      </c>
      <c r="L1289">
        <f t="shared" si="41"/>
        <v>4</v>
      </c>
      <c r="M1289" t="str">
        <f>INDEX(Sheet2!$B$2:$B$20,MATCH(Data!B1289,Sheet2!$D$2:$D$20,0))</f>
        <v>Libya</v>
      </c>
    </row>
    <row r="1290" spans="1:13" x14ac:dyDescent="0.2">
      <c r="A1290">
        <v>5563</v>
      </c>
      <c r="B1290" t="s">
        <v>1718</v>
      </c>
      <c r="C1290" t="s">
        <v>842</v>
      </c>
      <c r="D1290" s="2">
        <v>26766</v>
      </c>
      <c r="E1290" s="5">
        <f t="shared" ca="1" si="42"/>
        <v>47</v>
      </c>
      <c r="F1290" t="s">
        <v>1768</v>
      </c>
      <c r="G1290" t="s">
        <v>1778</v>
      </c>
      <c r="H1290">
        <v>2</v>
      </c>
      <c r="I1290">
        <v>5</v>
      </c>
      <c r="J1290" t="s">
        <v>1773</v>
      </c>
      <c r="K1290" s="3">
        <v>70</v>
      </c>
      <c r="L1290">
        <f t="shared" si="41"/>
        <v>0</v>
      </c>
      <c r="M1290" t="str">
        <f>INDEX(Sheet2!$B$2:$B$20,MATCH(Data!B1290,Sheet2!$D$2:$D$20,0))</f>
        <v>Yemen</v>
      </c>
    </row>
    <row r="1291" spans="1:13" x14ac:dyDescent="0.2">
      <c r="A1291">
        <v>5885</v>
      </c>
      <c r="B1291" t="s">
        <v>1717</v>
      </c>
      <c r="C1291" t="s">
        <v>511</v>
      </c>
      <c r="D1291" s="2">
        <v>16486</v>
      </c>
      <c r="E1291" s="5">
        <f t="shared" ca="1" si="42"/>
        <v>75</v>
      </c>
      <c r="F1291" t="s">
        <v>1767</v>
      </c>
      <c r="G1291" t="s">
        <v>1769</v>
      </c>
      <c r="H1291">
        <v>3</v>
      </c>
      <c r="I1291">
        <v>2</v>
      </c>
      <c r="J1291" t="s">
        <v>1772</v>
      </c>
      <c r="K1291" s="3">
        <v>0</v>
      </c>
      <c r="L1291">
        <f t="shared" si="41"/>
        <v>2</v>
      </c>
      <c r="M1291" t="str">
        <f>INDEX(Sheet2!$B$2:$B$20,MATCH(Data!B1291,Sheet2!$D$2:$D$20,0))</f>
        <v>Yemen</v>
      </c>
    </row>
    <row r="1292" spans="1:13" x14ac:dyDescent="0.2">
      <c r="A1292">
        <v>4735</v>
      </c>
      <c r="B1292" t="s">
        <v>1732</v>
      </c>
      <c r="C1292" t="s">
        <v>408</v>
      </c>
      <c r="D1292" s="2">
        <v>23625</v>
      </c>
      <c r="E1292" s="5">
        <f t="shared" ca="1" si="42"/>
        <v>56</v>
      </c>
      <c r="F1292" t="s">
        <v>1768</v>
      </c>
      <c r="G1292" t="s">
        <v>1778</v>
      </c>
      <c r="H1292">
        <v>2</v>
      </c>
      <c r="I1292">
        <v>4</v>
      </c>
      <c r="J1292" t="s">
        <v>1772</v>
      </c>
      <c r="K1292" s="3">
        <v>0</v>
      </c>
      <c r="L1292">
        <f t="shared" si="41"/>
        <v>4</v>
      </c>
      <c r="M1292" t="str">
        <f>INDEX(Sheet2!$B$2:$B$20,MATCH(Data!B1292,Sheet2!$D$2:$D$20,0))</f>
        <v>Yemen</v>
      </c>
    </row>
    <row r="1293" spans="1:13" x14ac:dyDescent="0.2">
      <c r="A1293">
        <v>4688</v>
      </c>
      <c r="B1293" t="s">
        <v>1721</v>
      </c>
      <c r="C1293" t="s">
        <v>903</v>
      </c>
      <c r="D1293" s="2">
        <v>25811</v>
      </c>
      <c r="E1293" s="5">
        <f t="shared" ca="1" si="42"/>
        <v>50</v>
      </c>
      <c r="F1293" t="s">
        <v>1767</v>
      </c>
      <c r="G1293" t="s">
        <v>1778</v>
      </c>
      <c r="H1293">
        <v>5</v>
      </c>
      <c r="I1293">
        <v>2</v>
      </c>
      <c r="J1293" t="s">
        <v>1771</v>
      </c>
      <c r="K1293" s="3">
        <v>62</v>
      </c>
      <c r="L1293">
        <f t="shared" si="41"/>
        <v>0</v>
      </c>
      <c r="M1293" t="str">
        <f>INDEX(Sheet2!$B$2:$B$20,MATCH(Data!B1293,Sheet2!$D$2:$D$20,0))</f>
        <v>Libya</v>
      </c>
    </row>
    <row r="1294" spans="1:13" x14ac:dyDescent="0.2">
      <c r="A1294">
        <v>5403</v>
      </c>
      <c r="B1294" t="s">
        <v>1721</v>
      </c>
      <c r="C1294" t="s">
        <v>348</v>
      </c>
      <c r="D1294" s="2">
        <v>17918</v>
      </c>
      <c r="E1294" s="5">
        <f t="shared" ca="1" si="42"/>
        <v>71</v>
      </c>
      <c r="F1294" t="s">
        <v>1768</v>
      </c>
      <c r="G1294" t="s">
        <v>1769</v>
      </c>
      <c r="H1294">
        <v>3</v>
      </c>
      <c r="I1294">
        <v>2</v>
      </c>
      <c r="J1294" t="s">
        <v>1774</v>
      </c>
      <c r="K1294" s="3">
        <v>0</v>
      </c>
      <c r="L1294">
        <f t="shared" ref="L1294:L1357" si="43">IF(AND(J1294="خيمة",K1294=0,F1294="الأم"),5,IF(AND(F1294="الأم",K1294=0),4,IF(AND(F1294="الأم",J1294="خيمة"),3,IF(K1294=0,2,0))))</f>
        <v>5</v>
      </c>
      <c r="M1294" t="str">
        <f>INDEX(Sheet2!$B$2:$B$20,MATCH(Data!B1294,Sheet2!$D$2:$D$20,0))</f>
        <v>Libya</v>
      </c>
    </row>
    <row r="1295" spans="1:13" x14ac:dyDescent="0.2">
      <c r="A1295">
        <v>4991</v>
      </c>
      <c r="B1295" t="s">
        <v>1718</v>
      </c>
      <c r="C1295" t="s">
        <v>1232</v>
      </c>
      <c r="D1295" s="2">
        <v>25148</v>
      </c>
      <c r="E1295" s="5">
        <f t="shared" ca="1" si="42"/>
        <v>52</v>
      </c>
      <c r="F1295" t="s">
        <v>1767</v>
      </c>
      <c r="G1295" t="s">
        <v>1769</v>
      </c>
      <c r="H1295">
        <v>5</v>
      </c>
      <c r="I1295">
        <v>2</v>
      </c>
      <c r="J1295" t="s">
        <v>1773</v>
      </c>
      <c r="K1295" s="3">
        <v>118</v>
      </c>
      <c r="L1295">
        <f t="shared" si="43"/>
        <v>0</v>
      </c>
      <c r="M1295" t="str">
        <f>INDEX(Sheet2!$B$2:$B$20,MATCH(Data!B1295,Sheet2!$D$2:$D$20,0))</f>
        <v>Yemen</v>
      </c>
    </row>
    <row r="1296" spans="1:13" x14ac:dyDescent="0.2">
      <c r="A1296">
        <v>4845</v>
      </c>
      <c r="B1296" t="s">
        <v>1719</v>
      </c>
      <c r="C1296" t="s">
        <v>78</v>
      </c>
      <c r="D1296" s="2">
        <v>26038</v>
      </c>
      <c r="E1296" s="5">
        <f t="shared" ca="1" si="42"/>
        <v>49</v>
      </c>
      <c r="F1296" t="s">
        <v>1768</v>
      </c>
      <c r="G1296" t="s">
        <v>1781</v>
      </c>
      <c r="H1296">
        <v>4</v>
      </c>
      <c r="I1296">
        <v>2</v>
      </c>
      <c r="J1296" t="s">
        <v>1773</v>
      </c>
      <c r="K1296" s="3">
        <v>200</v>
      </c>
      <c r="L1296">
        <f t="shared" si="43"/>
        <v>0</v>
      </c>
      <c r="M1296" t="str">
        <f>INDEX(Sheet2!$B$2:$B$20,MATCH(Data!B1296,Sheet2!$D$2:$D$20,0))</f>
        <v>Iraq</v>
      </c>
    </row>
    <row r="1297" spans="1:13" x14ac:dyDescent="0.2">
      <c r="A1297">
        <v>5686</v>
      </c>
      <c r="B1297" t="s">
        <v>1732</v>
      </c>
      <c r="C1297" t="s">
        <v>807</v>
      </c>
      <c r="D1297" s="2">
        <v>26030</v>
      </c>
      <c r="E1297" s="5">
        <f t="shared" ca="1" si="42"/>
        <v>49</v>
      </c>
      <c r="F1297" t="s">
        <v>1767</v>
      </c>
      <c r="G1297" t="s">
        <v>1769</v>
      </c>
      <c r="H1297">
        <v>2</v>
      </c>
      <c r="I1297">
        <v>8</v>
      </c>
      <c r="J1297" t="s">
        <v>1771</v>
      </c>
      <c r="K1297" s="3">
        <v>219</v>
      </c>
      <c r="L1297">
        <f t="shared" si="43"/>
        <v>0</v>
      </c>
      <c r="M1297" t="str">
        <f>INDEX(Sheet2!$B$2:$B$20,MATCH(Data!B1297,Sheet2!$D$2:$D$20,0))</f>
        <v>Yemen</v>
      </c>
    </row>
    <row r="1298" spans="1:13" x14ac:dyDescent="0.2">
      <c r="A1298">
        <v>5722</v>
      </c>
      <c r="B1298" t="s">
        <v>1724</v>
      </c>
      <c r="C1298" t="s">
        <v>1263</v>
      </c>
      <c r="D1298" s="2">
        <v>31284</v>
      </c>
      <c r="E1298" s="5">
        <f t="shared" ref="E1298:E1361" ca="1" si="44">(YEAR(NOW())-YEAR(D1298))</f>
        <v>35</v>
      </c>
      <c r="F1298" t="s">
        <v>1768</v>
      </c>
      <c r="G1298" t="s">
        <v>1781</v>
      </c>
      <c r="H1298">
        <v>4</v>
      </c>
      <c r="I1298">
        <v>6</v>
      </c>
      <c r="J1298" t="s">
        <v>1772</v>
      </c>
      <c r="K1298" s="3">
        <v>0</v>
      </c>
      <c r="L1298">
        <f t="shared" si="43"/>
        <v>4</v>
      </c>
      <c r="M1298" t="str">
        <f>INDEX(Sheet2!$B$2:$B$20,MATCH(Data!B1298,Sheet2!$D$2:$D$20,0))</f>
        <v>Libya</v>
      </c>
    </row>
    <row r="1299" spans="1:13" x14ac:dyDescent="0.2">
      <c r="A1299">
        <v>5237</v>
      </c>
      <c r="B1299" t="s">
        <v>1713</v>
      </c>
      <c r="C1299" t="s">
        <v>1692</v>
      </c>
      <c r="D1299" s="2">
        <v>29365</v>
      </c>
      <c r="E1299" s="5">
        <f t="shared" ca="1" si="44"/>
        <v>40</v>
      </c>
      <c r="F1299" t="s">
        <v>1767</v>
      </c>
      <c r="G1299" t="s">
        <v>1778</v>
      </c>
      <c r="H1299">
        <v>2</v>
      </c>
      <c r="I1299">
        <v>2</v>
      </c>
      <c r="J1299" t="s">
        <v>1771</v>
      </c>
      <c r="K1299" s="3">
        <v>60</v>
      </c>
      <c r="L1299">
        <f t="shared" si="43"/>
        <v>0</v>
      </c>
      <c r="M1299" t="str">
        <f>INDEX(Sheet2!$B$2:$B$20,MATCH(Data!B1299,Sheet2!$D$2:$D$20,0))</f>
        <v>Iraq</v>
      </c>
    </row>
    <row r="1300" spans="1:13" x14ac:dyDescent="0.2">
      <c r="A1300">
        <v>4753</v>
      </c>
      <c r="B1300" t="s">
        <v>1721</v>
      </c>
      <c r="C1300" t="s">
        <v>1173</v>
      </c>
      <c r="D1300" s="2">
        <v>31795</v>
      </c>
      <c r="E1300" s="5">
        <f t="shared" ca="1" si="44"/>
        <v>33</v>
      </c>
      <c r="F1300" t="s">
        <v>1768</v>
      </c>
      <c r="G1300" t="s">
        <v>1769</v>
      </c>
      <c r="H1300">
        <v>3</v>
      </c>
      <c r="I1300">
        <v>4</v>
      </c>
      <c r="J1300" t="s">
        <v>1771</v>
      </c>
      <c r="K1300" s="3">
        <v>119</v>
      </c>
      <c r="L1300">
        <f t="shared" si="43"/>
        <v>0</v>
      </c>
      <c r="M1300" t="str">
        <f>INDEX(Sheet2!$B$2:$B$20,MATCH(Data!B1300,Sheet2!$D$2:$D$20,0))</f>
        <v>Libya</v>
      </c>
    </row>
    <row r="1301" spans="1:13" x14ac:dyDescent="0.2">
      <c r="A1301">
        <v>5232</v>
      </c>
      <c r="B1301" t="s">
        <v>1718</v>
      </c>
      <c r="C1301" t="s">
        <v>1623</v>
      </c>
      <c r="D1301" s="2">
        <v>23682</v>
      </c>
      <c r="E1301" s="5">
        <f t="shared" ca="1" si="44"/>
        <v>56</v>
      </c>
      <c r="F1301" t="s">
        <v>1767</v>
      </c>
      <c r="G1301" t="s">
        <v>1778</v>
      </c>
      <c r="H1301">
        <v>3</v>
      </c>
      <c r="I1301">
        <v>2</v>
      </c>
      <c r="J1301" t="s">
        <v>1771</v>
      </c>
      <c r="K1301" s="3">
        <v>93</v>
      </c>
      <c r="L1301">
        <f t="shared" si="43"/>
        <v>0</v>
      </c>
      <c r="M1301" t="str">
        <f>INDEX(Sheet2!$B$2:$B$20,MATCH(Data!B1301,Sheet2!$D$2:$D$20,0))</f>
        <v>Yemen</v>
      </c>
    </row>
    <row r="1302" spans="1:13" x14ac:dyDescent="0.2">
      <c r="A1302">
        <v>5149</v>
      </c>
      <c r="B1302" t="s">
        <v>1731</v>
      </c>
      <c r="C1302" t="s">
        <v>433</v>
      </c>
      <c r="D1302" s="2">
        <v>34569</v>
      </c>
      <c r="E1302" s="5">
        <f t="shared" ca="1" si="44"/>
        <v>26</v>
      </c>
      <c r="F1302" t="s">
        <v>1767</v>
      </c>
      <c r="G1302" t="s">
        <v>1769</v>
      </c>
      <c r="H1302">
        <v>3</v>
      </c>
      <c r="I1302">
        <v>1</v>
      </c>
      <c r="J1302" t="s">
        <v>1773</v>
      </c>
      <c r="K1302" s="3">
        <v>58</v>
      </c>
      <c r="L1302">
        <f t="shared" si="43"/>
        <v>0</v>
      </c>
      <c r="M1302" t="str">
        <f>INDEX(Sheet2!$B$2:$B$20,MATCH(Data!B1302,Sheet2!$D$2:$D$20,0))</f>
        <v>Syria</v>
      </c>
    </row>
    <row r="1303" spans="1:13" x14ac:dyDescent="0.2">
      <c r="A1303">
        <v>4766</v>
      </c>
      <c r="B1303" t="s">
        <v>1723</v>
      </c>
      <c r="C1303" t="s">
        <v>1462</v>
      </c>
      <c r="D1303" s="2">
        <v>30041</v>
      </c>
      <c r="E1303" s="5">
        <f t="shared" ca="1" si="44"/>
        <v>38</v>
      </c>
      <c r="F1303" t="s">
        <v>1768</v>
      </c>
      <c r="G1303" t="s">
        <v>1780</v>
      </c>
      <c r="H1303">
        <v>2</v>
      </c>
      <c r="I1303">
        <v>2</v>
      </c>
      <c r="J1303" t="s">
        <v>1771</v>
      </c>
      <c r="K1303" s="3">
        <v>194</v>
      </c>
      <c r="L1303">
        <f t="shared" si="43"/>
        <v>0</v>
      </c>
      <c r="M1303" t="str">
        <f>INDEX(Sheet2!$B$2:$B$20,MATCH(Data!B1303,Sheet2!$D$2:$D$20,0))</f>
        <v>Iraq</v>
      </c>
    </row>
    <row r="1304" spans="1:13" x14ac:dyDescent="0.2">
      <c r="A1304">
        <v>5873</v>
      </c>
      <c r="B1304" t="s">
        <v>1727</v>
      </c>
      <c r="C1304" t="s">
        <v>307</v>
      </c>
      <c r="D1304" s="2">
        <v>28250</v>
      </c>
      <c r="E1304" s="5">
        <f t="shared" ca="1" si="44"/>
        <v>43</v>
      </c>
      <c r="F1304" t="s">
        <v>1767</v>
      </c>
      <c r="G1304" t="s">
        <v>1780</v>
      </c>
      <c r="H1304">
        <v>5</v>
      </c>
      <c r="I1304">
        <v>4</v>
      </c>
      <c r="J1304" t="s">
        <v>1773</v>
      </c>
      <c r="K1304" s="3">
        <v>0</v>
      </c>
      <c r="L1304">
        <f t="shared" si="43"/>
        <v>2</v>
      </c>
      <c r="M1304" t="str">
        <f>INDEX(Sheet2!$B$2:$B$20,MATCH(Data!B1304,Sheet2!$D$2:$D$20,0))</f>
        <v>Libya</v>
      </c>
    </row>
    <row r="1305" spans="1:13" x14ac:dyDescent="0.2">
      <c r="A1305">
        <v>5216</v>
      </c>
      <c r="B1305" t="s">
        <v>1718</v>
      </c>
      <c r="C1305" t="s">
        <v>1432</v>
      </c>
      <c r="D1305" s="2">
        <v>18596</v>
      </c>
      <c r="E1305" s="5">
        <f t="shared" ca="1" si="44"/>
        <v>70</v>
      </c>
      <c r="F1305" t="s">
        <v>1767</v>
      </c>
      <c r="G1305" t="s">
        <v>1778</v>
      </c>
      <c r="H1305">
        <v>3</v>
      </c>
      <c r="I1305">
        <v>1</v>
      </c>
      <c r="J1305" t="s">
        <v>1771</v>
      </c>
      <c r="K1305" s="3">
        <v>0</v>
      </c>
      <c r="L1305">
        <f t="shared" si="43"/>
        <v>2</v>
      </c>
      <c r="M1305" t="str">
        <f>INDEX(Sheet2!$B$2:$B$20,MATCH(Data!B1305,Sheet2!$D$2:$D$20,0))</f>
        <v>Yemen</v>
      </c>
    </row>
    <row r="1306" spans="1:13" x14ac:dyDescent="0.2">
      <c r="A1306">
        <v>5856</v>
      </c>
      <c r="B1306" t="s">
        <v>1721</v>
      </c>
      <c r="C1306" t="s">
        <v>1691</v>
      </c>
      <c r="D1306" s="2">
        <v>16279</v>
      </c>
      <c r="E1306" s="5">
        <f t="shared" ca="1" si="44"/>
        <v>76</v>
      </c>
      <c r="F1306" t="s">
        <v>1768</v>
      </c>
      <c r="G1306" t="s">
        <v>1781</v>
      </c>
      <c r="H1306">
        <v>2</v>
      </c>
      <c r="I1306">
        <v>6</v>
      </c>
      <c r="J1306" t="s">
        <v>1774</v>
      </c>
      <c r="K1306" s="3">
        <v>77</v>
      </c>
      <c r="L1306">
        <f t="shared" si="43"/>
        <v>3</v>
      </c>
      <c r="M1306" t="str">
        <f>INDEX(Sheet2!$B$2:$B$20,MATCH(Data!B1306,Sheet2!$D$2:$D$20,0))</f>
        <v>Libya</v>
      </c>
    </row>
    <row r="1307" spans="1:13" x14ac:dyDescent="0.2">
      <c r="A1307">
        <v>6205</v>
      </c>
      <c r="B1307" t="s">
        <v>1726</v>
      </c>
      <c r="C1307" t="s">
        <v>652</v>
      </c>
      <c r="D1307" s="2">
        <v>19362</v>
      </c>
      <c r="E1307" s="5">
        <f t="shared" ca="1" si="44"/>
        <v>67</v>
      </c>
      <c r="F1307" t="s">
        <v>1767</v>
      </c>
      <c r="G1307" t="s">
        <v>1781</v>
      </c>
      <c r="H1307">
        <v>4</v>
      </c>
      <c r="I1307">
        <v>2</v>
      </c>
      <c r="J1307" t="s">
        <v>1771</v>
      </c>
      <c r="K1307" s="3">
        <v>0</v>
      </c>
      <c r="L1307">
        <f t="shared" si="43"/>
        <v>2</v>
      </c>
      <c r="M1307" t="str">
        <f>INDEX(Sheet2!$B$2:$B$20,MATCH(Data!B1307,Sheet2!$D$2:$D$20,0))</f>
        <v>Libya</v>
      </c>
    </row>
    <row r="1308" spans="1:13" x14ac:dyDescent="0.2">
      <c r="A1308">
        <v>5301</v>
      </c>
      <c r="B1308" t="s">
        <v>1729</v>
      </c>
      <c r="C1308" t="s">
        <v>770</v>
      </c>
      <c r="D1308" s="2">
        <v>26424</v>
      </c>
      <c r="E1308" s="5">
        <f t="shared" ca="1" si="44"/>
        <v>48</v>
      </c>
      <c r="F1308" t="s">
        <v>1767</v>
      </c>
      <c r="G1308" t="s">
        <v>1780</v>
      </c>
      <c r="H1308">
        <v>2</v>
      </c>
      <c r="I1308">
        <v>2</v>
      </c>
      <c r="J1308" t="s">
        <v>1771</v>
      </c>
      <c r="K1308" s="3">
        <v>0</v>
      </c>
      <c r="L1308">
        <f t="shared" si="43"/>
        <v>2</v>
      </c>
      <c r="M1308" t="str">
        <f>INDEX(Sheet2!$B$2:$B$20,MATCH(Data!B1308,Sheet2!$D$2:$D$20,0))</f>
        <v>Syria</v>
      </c>
    </row>
    <row r="1309" spans="1:13" x14ac:dyDescent="0.2">
      <c r="A1309">
        <v>5433</v>
      </c>
      <c r="B1309" t="s">
        <v>1713</v>
      </c>
      <c r="C1309" t="s">
        <v>822</v>
      </c>
      <c r="D1309" s="2">
        <v>32971</v>
      </c>
      <c r="E1309" s="5">
        <f t="shared" ca="1" si="44"/>
        <v>30</v>
      </c>
      <c r="F1309" t="s">
        <v>1768</v>
      </c>
      <c r="G1309" t="s">
        <v>1780</v>
      </c>
      <c r="H1309">
        <v>6</v>
      </c>
      <c r="I1309">
        <v>1</v>
      </c>
      <c r="J1309" t="s">
        <v>1771</v>
      </c>
      <c r="K1309" s="3">
        <v>53</v>
      </c>
      <c r="L1309">
        <f t="shared" si="43"/>
        <v>0</v>
      </c>
      <c r="M1309" t="str">
        <f>INDEX(Sheet2!$B$2:$B$20,MATCH(Data!B1309,Sheet2!$D$2:$D$20,0))</f>
        <v>Iraq</v>
      </c>
    </row>
    <row r="1310" spans="1:13" x14ac:dyDescent="0.2">
      <c r="A1310">
        <v>4891</v>
      </c>
      <c r="B1310" t="s">
        <v>1723</v>
      </c>
      <c r="C1310" t="s">
        <v>75</v>
      </c>
      <c r="D1310" s="2">
        <v>31616</v>
      </c>
      <c r="E1310" s="5">
        <f t="shared" ca="1" si="44"/>
        <v>34</v>
      </c>
      <c r="F1310" t="s">
        <v>1767</v>
      </c>
      <c r="G1310" t="s">
        <v>1780</v>
      </c>
      <c r="H1310">
        <v>5</v>
      </c>
      <c r="I1310">
        <v>1</v>
      </c>
      <c r="J1310" t="s">
        <v>1771</v>
      </c>
      <c r="K1310" s="3">
        <v>0</v>
      </c>
      <c r="L1310">
        <f t="shared" si="43"/>
        <v>2</v>
      </c>
      <c r="M1310" t="str">
        <f>INDEX(Sheet2!$B$2:$B$20,MATCH(Data!B1310,Sheet2!$D$2:$D$20,0))</f>
        <v>Iraq</v>
      </c>
    </row>
    <row r="1311" spans="1:13" x14ac:dyDescent="0.2">
      <c r="A1311">
        <v>6034</v>
      </c>
      <c r="B1311" t="s">
        <v>1724</v>
      </c>
      <c r="C1311" t="s">
        <v>1390</v>
      </c>
      <c r="D1311" s="2">
        <v>26716</v>
      </c>
      <c r="E1311" s="5">
        <f t="shared" ca="1" si="44"/>
        <v>47</v>
      </c>
      <c r="F1311" t="s">
        <v>1768</v>
      </c>
      <c r="G1311" t="s">
        <v>1779</v>
      </c>
      <c r="H1311">
        <v>2</v>
      </c>
      <c r="I1311">
        <v>2</v>
      </c>
      <c r="J1311" t="s">
        <v>1772</v>
      </c>
      <c r="K1311" s="3">
        <v>0</v>
      </c>
      <c r="L1311">
        <f t="shared" si="43"/>
        <v>4</v>
      </c>
      <c r="M1311" t="str">
        <f>INDEX(Sheet2!$B$2:$B$20,MATCH(Data!B1311,Sheet2!$D$2:$D$20,0))</f>
        <v>Libya</v>
      </c>
    </row>
    <row r="1312" spans="1:13" x14ac:dyDescent="0.2">
      <c r="A1312">
        <v>5063</v>
      </c>
      <c r="B1312" t="s">
        <v>1721</v>
      </c>
      <c r="C1312" t="s">
        <v>116</v>
      </c>
      <c r="D1312" s="2">
        <v>24857</v>
      </c>
      <c r="E1312" s="5">
        <f t="shared" ca="1" si="44"/>
        <v>52</v>
      </c>
      <c r="F1312" t="s">
        <v>1767</v>
      </c>
      <c r="G1312" t="s">
        <v>1769</v>
      </c>
      <c r="H1312">
        <v>1</v>
      </c>
      <c r="I1312">
        <v>3</v>
      </c>
      <c r="J1312" t="s">
        <v>1773</v>
      </c>
      <c r="K1312" s="3">
        <v>204</v>
      </c>
      <c r="L1312">
        <f t="shared" si="43"/>
        <v>0</v>
      </c>
      <c r="M1312" t="str">
        <f>INDEX(Sheet2!$B$2:$B$20,MATCH(Data!B1312,Sheet2!$D$2:$D$20,0))</f>
        <v>Libya</v>
      </c>
    </row>
    <row r="1313" spans="1:13" x14ac:dyDescent="0.2">
      <c r="A1313">
        <v>4819</v>
      </c>
      <c r="B1313" t="s">
        <v>1721</v>
      </c>
      <c r="C1313" t="s">
        <v>1326</v>
      </c>
      <c r="D1313" s="2">
        <v>16436</v>
      </c>
      <c r="E1313" s="5">
        <f t="shared" ca="1" si="44"/>
        <v>76</v>
      </c>
      <c r="F1313" t="s">
        <v>1767</v>
      </c>
      <c r="G1313" t="s">
        <v>1780</v>
      </c>
      <c r="H1313">
        <v>3</v>
      </c>
      <c r="I1313">
        <v>2</v>
      </c>
      <c r="J1313" t="s">
        <v>1774</v>
      </c>
      <c r="K1313" s="3">
        <v>58</v>
      </c>
      <c r="L1313">
        <f t="shared" si="43"/>
        <v>0</v>
      </c>
      <c r="M1313" t="str">
        <f>INDEX(Sheet2!$B$2:$B$20,MATCH(Data!B1313,Sheet2!$D$2:$D$20,0))</f>
        <v>Libya</v>
      </c>
    </row>
    <row r="1314" spans="1:13" x14ac:dyDescent="0.2">
      <c r="A1314">
        <v>6120</v>
      </c>
      <c r="B1314" t="s">
        <v>1716</v>
      </c>
      <c r="C1314" t="s">
        <v>1203</v>
      </c>
      <c r="D1314" s="2">
        <v>19391</v>
      </c>
      <c r="E1314" s="5">
        <f t="shared" ca="1" si="44"/>
        <v>67</v>
      </c>
      <c r="F1314" t="s">
        <v>1768</v>
      </c>
      <c r="G1314" t="s">
        <v>1779</v>
      </c>
      <c r="H1314">
        <v>5</v>
      </c>
      <c r="I1314">
        <v>4</v>
      </c>
      <c r="J1314" t="s">
        <v>1771</v>
      </c>
      <c r="K1314" s="3">
        <v>0</v>
      </c>
      <c r="L1314">
        <f t="shared" si="43"/>
        <v>4</v>
      </c>
      <c r="M1314" t="str">
        <f>INDEX(Sheet2!$B$2:$B$20,MATCH(Data!B1314,Sheet2!$D$2:$D$20,0))</f>
        <v>Syria</v>
      </c>
    </row>
    <row r="1315" spans="1:13" x14ac:dyDescent="0.2">
      <c r="A1315">
        <v>6259</v>
      </c>
      <c r="B1315" t="s">
        <v>1715</v>
      </c>
      <c r="C1315" t="s">
        <v>1478</v>
      </c>
      <c r="D1315" s="2">
        <v>33336</v>
      </c>
      <c r="E1315" s="5">
        <f t="shared" ca="1" si="44"/>
        <v>29</v>
      </c>
      <c r="F1315" t="s">
        <v>1767</v>
      </c>
      <c r="G1315" t="s">
        <v>1778</v>
      </c>
      <c r="H1315">
        <v>2</v>
      </c>
      <c r="I1315">
        <v>5</v>
      </c>
      <c r="J1315" t="s">
        <v>1771</v>
      </c>
      <c r="K1315" s="3">
        <v>82</v>
      </c>
      <c r="L1315">
        <f t="shared" si="43"/>
        <v>0</v>
      </c>
      <c r="M1315" t="str">
        <f>INDEX(Sheet2!$B$2:$B$20,MATCH(Data!B1315,Sheet2!$D$2:$D$20,0))</f>
        <v>Iraq</v>
      </c>
    </row>
    <row r="1316" spans="1:13" x14ac:dyDescent="0.2">
      <c r="A1316">
        <v>5385</v>
      </c>
      <c r="B1316" t="s">
        <v>1713</v>
      </c>
      <c r="C1316" t="s">
        <v>279</v>
      </c>
      <c r="D1316" s="2">
        <v>17774</v>
      </c>
      <c r="E1316" s="5">
        <f t="shared" ca="1" si="44"/>
        <v>72</v>
      </c>
      <c r="F1316" t="s">
        <v>1767</v>
      </c>
      <c r="G1316" t="s">
        <v>1778</v>
      </c>
      <c r="H1316">
        <v>2</v>
      </c>
      <c r="I1316">
        <v>8</v>
      </c>
      <c r="J1316" t="s">
        <v>1771</v>
      </c>
      <c r="K1316" s="3">
        <v>83</v>
      </c>
      <c r="L1316">
        <f t="shared" si="43"/>
        <v>0</v>
      </c>
      <c r="M1316" t="str">
        <f>INDEX(Sheet2!$B$2:$B$20,MATCH(Data!B1316,Sheet2!$D$2:$D$20,0))</f>
        <v>Iraq</v>
      </c>
    </row>
    <row r="1317" spans="1:13" x14ac:dyDescent="0.2">
      <c r="A1317">
        <v>5326</v>
      </c>
      <c r="B1317" t="s">
        <v>1713</v>
      </c>
      <c r="C1317" t="s">
        <v>1019</v>
      </c>
      <c r="D1317" s="2">
        <v>20361</v>
      </c>
      <c r="E1317" s="5">
        <f t="shared" ca="1" si="44"/>
        <v>65</v>
      </c>
      <c r="F1317" t="s">
        <v>1767</v>
      </c>
      <c r="G1317" t="s">
        <v>1769</v>
      </c>
      <c r="H1317">
        <v>8</v>
      </c>
      <c r="I1317">
        <v>2</v>
      </c>
      <c r="J1317" t="s">
        <v>1774</v>
      </c>
      <c r="K1317" s="3">
        <v>190</v>
      </c>
      <c r="L1317">
        <f t="shared" si="43"/>
        <v>0</v>
      </c>
      <c r="M1317" t="str">
        <f>INDEX(Sheet2!$B$2:$B$20,MATCH(Data!B1317,Sheet2!$D$2:$D$20,0))</f>
        <v>Iraq</v>
      </c>
    </row>
    <row r="1318" spans="1:13" x14ac:dyDescent="0.2">
      <c r="A1318">
        <v>5675</v>
      </c>
      <c r="B1318" t="s">
        <v>1713</v>
      </c>
      <c r="C1318" t="s">
        <v>668</v>
      </c>
      <c r="D1318" s="2">
        <v>15374</v>
      </c>
      <c r="E1318" s="5">
        <f t="shared" ca="1" si="44"/>
        <v>78</v>
      </c>
      <c r="F1318" t="s">
        <v>1768</v>
      </c>
      <c r="G1318" t="s">
        <v>1780</v>
      </c>
      <c r="H1318">
        <v>6</v>
      </c>
      <c r="I1318">
        <v>3</v>
      </c>
      <c r="J1318" t="s">
        <v>1773</v>
      </c>
      <c r="K1318" s="3">
        <v>110</v>
      </c>
      <c r="L1318">
        <f t="shared" si="43"/>
        <v>0</v>
      </c>
      <c r="M1318" t="str">
        <f>INDEX(Sheet2!$B$2:$B$20,MATCH(Data!B1318,Sheet2!$D$2:$D$20,0))</f>
        <v>Iraq</v>
      </c>
    </row>
    <row r="1319" spans="1:13" x14ac:dyDescent="0.2">
      <c r="A1319">
        <v>6164</v>
      </c>
      <c r="B1319" t="s">
        <v>1725</v>
      </c>
      <c r="C1319" t="s">
        <v>22</v>
      </c>
      <c r="D1319" s="2">
        <v>33020</v>
      </c>
      <c r="E1319" s="5">
        <f t="shared" ca="1" si="44"/>
        <v>30</v>
      </c>
      <c r="F1319" t="s">
        <v>1768</v>
      </c>
      <c r="G1319" t="s">
        <v>1769</v>
      </c>
      <c r="H1319">
        <v>4</v>
      </c>
      <c r="I1319">
        <v>2</v>
      </c>
      <c r="J1319" t="s">
        <v>1771</v>
      </c>
      <c r="K1319" s="3">
        <v>0</v>
      </c>
      <c r="L1319">
        <f t="shared" si="43"/>
        <v>4</v>
      </c>
      <c r="M1319" t="str">
        <f>INDEX(Sheet2!$B$2:$B$20,MATCH(Data!B1319,Sheet2!$D$2:$D$20,0))</f>
        <v>Yemen</v>
      </c>
    </row>
    <row r="1320" spans="1:13" x14ac:dyDescent="0.2">
      <c r="A1320">
        <v>4994</v>
      </c>
      <c r="B1320" t="s">
        <v>1726</v>
      </c>
      <c r="C1320" t="s">
        <v>1410</v>
      </c>
      <c r="D1320" s="2">
        <v>15561</v>
      </c>
      <c r="E1320" s="5">
        <f t="shared" ca="1" si="44"/>
        <v>78</v>
      </c>
      <c r="F1320" t="s">
        <v>1767</v>
      </c>
      <c r="G1320" t="s">
        <v>1781</v>
      </c>
      <c r="H1320">
        <v>3</v>
      </c>
      <c r="I1320">
        <v>1</v>
      </c>
      <c r="J1320" t="s">
        <v>1771</v>
      </c>
      <c r="K1320" s="3">
        <v>63</v>
      </c>
      <c r="L1320">
        <f t="shared" si="43"/>
        <v>0</v>
      </c>
      <c r="M1320" t="str">
        <f>INDEX(Sheet2!$B$2:$B$20,MATCH(Data!B1320,Sheet2!$D$2:$D$20,0))</f>
        <v>Libya</v>
      </c>
    </row>
    <row r="1321" spans="1:13" x14ac:dyDescent="0.2">
      <c r="A1321">
        <v>6093</v>
      </c>
      <c r="B1321" t="s">
        <v>1713</v>
      </c>
      <c r="C1321" t="s">
        <v>643</v>
      </c>
      <c r="D1321" s="2">
        <v>23644</v>
      </c>
      <c r="E1321" s="5">
        <f t="shared" ca="1" si="44"/>
        <v>56</v>
      </c>
      <c r="F1321" t="s">
        <v>1767</v>
      </c>
      <c r="G1321" t="s">
        <v>1769</v>
      </c>
      <c r="H1321">
        <v>6</v>
      </c>
      <c r="I1321">
        <v>4</v>
      </c>
      <c r="J1321" t="s">
        <v>1771</v>
      </c>
      <c r="K1321" s="3">
        <v>0</v>
      </c>
      <c r="L1321">
        <f t="shared" si="43"/>
        <v>2</v>
      </c>
      <c r="M1321" t="str">
        <f>INDEX(Sheet2!$B$2:$B$20,MATCH(Data!B1321,Sheet2!$D$2:$D$20,0))</f>
        <v>Iraq</v>
      </c>
    </row>
    <row r="1322" spans="1:13" x14ac:dyDescent="0.2">
      <c r="A1322">
        <v>5177</v>
      </c>
      <c r="B1322" t="s">
        <v>1725</v>
      </c>
      <c r="C1322" t="s">
        <v>906</v>
      </c>
      <c r="D1322" s="2">
        <v>20054</v>
      </c>
      <c r="E1322" s="5">
        <f t="shared" ca="1" si="44"/>
        <v>66</v>
      </c>
      <c r="F1322" t="s">
        <v>1768</v>
      </c>
      <c r="G1322" t="s">
        <v>1778</v>
      </c>
      <c r="H1322">
        <v>3</v>
      </c>
      <c r="I1322">
        <v>3</v>
      </c>
      <c r="J1322" t="s">
        <v>1771</v>
      </c>
      <c r="K1322" s="3">
        <v>120</v>
      </c>
      <c r="L1322">
        <f t="shared" si="43"/>
        <v>0</v>
      </c>
      <c r="M1322" t="str">
        <f>INDEX(Sheet2!$B$2:$B$20,MATCH(Data!B1322,Sheet2!$D$2:$D$20,0))</f>
        <v>Yemen</v>
      </c>
    </row>
    <row r="1323" spans="1:13" x14ac:dyDescent="0.2">
      <c r="A1323">
        <v>5765</v>
      </c>
      <c r="B1323" t="s">
        <v>1726</v>
      </c>
      <c r="C1323" t="s">
        <v>229</v>
      </c>
      <c r="D1323" s="2">
        <v>32889</v>
      </c>
      <c r="E1323" s="5">
        <f t="shared" ca="1" si="44"/>
        <v>30</v>
      </c>
      <c r="F1323" t="s">
        <v>1767</v>
      </c>
      <c r="G1323" t="s">
        <v>1769</v>
      </c>
      <c r="H1323">
        <v>6</v>
      </c>
      <c r="I1323">
        <v>1</v>
      </c>
      <c r="J1323" t="s">
        <v>1774</v>
      </c>
      <c r="K1323" s="3">
        <v>56</v>
      </c>
      <c r="L1323">
        <f t="shared" si="43"/>
        <v>0</v>
      </c>
      <c r="M1323" t="str">
        <f>INDEX(Sheet2!$B$2:$B$20,MATCH(Data!B1323,Sheet2!$D$2:$D$20,0))</f>
        <v>Libya</v>
      </c>
    </row>
    <row r="1324" spans="1:13" x14ac:dyDescent="0.2">
      <c r="A1324">
        <v>5159</v>
      </c>
      <c r="B1324" t="s">
        <v>1721</v>
      </c>
      <c r="C1324" t="s">
        <v>615</v>
      </c>
      <c r="D1324" s="2">
        <v>31989</v>
      </c>
      <c r="E1324" s="5">
        <f t="shared" ca="1" si="44"/>
        <v>33</v>
      </c>
      <c r="F1324" t="s">
        <v>1767</v>
      </c>
      <c r="G1324" t="s">
        <v>1769</v>
      </c>
      <c r="H1324">
        <v>3</v>
      </c>
      <c r="I1324">
        <v>6</v>
      </c>
      <c r="J1324" t="s">
        <v>1772</v>
      </c>
      <c r="K1324" s="3">
        <v>115</v>
      </c>
      <c r="L1324">
        <f t="shared" si="43"/>
        <v>0</v>
      </c>
      <c r="M1324" t="str">
        <f>INDEX(Sheet2!$B$2:$B$20,MATCH(Data!B1324,Sheet2!$D$2:$D$20,0))</f>
        <v>Libya</v>
      </c>
    </row>
    <row r="1325" spans="1:13" x14ac:dyDescent="0.2">
      <c r="A1325">
        <v>5972</v>
      </c>
      <c r="B1325" t="s">
        <v>1721</v>
      </c>
      <c r="C1325" t="s">
        <v>428</v>
      </c>
      <c r="D1325" s="2">
        <v>28543</v>
      </c>
      <c r="E1325" s="5">
        <f t="shared" ca="1" si="44"/>
        <v>42</v>
      </c>
      <c r="F1325" t="s">
        <v>1768</v>
      </c>
      <c r="G1325" t="s">
        <v>1769</v>
      </c>
      <c r="H1325">
        <v>2</v>
      </c>
      <c r="I1325">
        <v>2</v>
      </c>
      <c r="J1325" t="s">
        <v>1774</v>
      </c>
      <c r="K1325" s="3">
        <v>75</v>
      </c>
      <c r="L1325">
        <f t="shared" si="43"/>
        <v>3</v>
      </c>
      <c r="M1325" t="str">
        <f>INDEX(Sheet2!$B$2:$B$20,MATCH(Data!B1325,Sheet2!$D$2:$D$20,0))</f>
        <v>Libya</v>
      </c>
    </row>
    <row r="1326" spans="1:13" x14ac:dyDescent="0.2">
      <c r="A1326">
        <v>6232</v>
      </c>
      <c r="B1326" t="s">
        <v>1727</v>
      </c>
      <c r="C1326" t="s">
        <v>1080</v>
      </c>
      <c r="D1326" s="2">
        <v>30366</v>
      </c>
      <c r="E1326" s="5">
        <f t="shared" ca="1" si="44"/>
        <v>37</v>
      </c>
      <c r="F1326" t="s">
        <v>1767</v>
      </c>
      <c r="G1326" t="s">
        <v>1770</v>
      </c>
      <c r="H1326">
        <v>3</v>
      </c>
      <c r="I1326">
        <v>3</v>
      </c>
      <c r="J1326" t="s">
        <v>1773</v>
      </c>
      <c r="K1326" s="3">
        <v>0</v>
      </c>
      <c r="L1326">
        <f t="shared" si="43"/>
        <v>2</v>
      </c>
      <c r="M1326" t="str">
        <f>INDEX(Sheet2!$B$2:$B$20,MATCH(Data!B1326,Sheet2!$D$2:$D$20,0))</f>
        <v>Libya</v>
      </c>
    </row>
    <row r="1327" spans="1:13" x14ac:dyDescent="0.2">
      <c r="A1327">
        <v>5422</v>
      </c>
      <c r="B1327" t="s">
        <v>1721</v>
      </c>
      <c r="C1327" t="s">
        <v>675</v>
      </c>
      <c r="D1327" s="2">
        <v>28180</v>
      </c>
      <c r="E1327" s="5">
        <f t="shared" ca="1" si="44"/>
        <v>43</v>
      </c>
      <c r="F1327" t="s">
        <v>1768</v>
      </c>
      <c r="G1327" t="s">
        <v>1779</v>
      </c>
      <c r="H1327">
        <v>2</v>
      </c>
      <c r="I1327">
        <v>3</v>
      </c>
      <c r="J1327" t="s">
        <v>1771</v>
      </c>
      <c r="K1327" s="3">
        <v>147</v>
      </c>
      <c r="L1327">
        <f t="shared" si="43"/>
        <v>0</v>
      </c>
      <c r="M1327" t="str">
        <f>INDEX(Sheet2!$B$2:$B$20,MATCH(Data!B1327,Sheet2!$D$2:$D$20,0))</f>
        <v>Libya</v>
      </c>
    </row>
    <row r="1328" spans="1:13" x14ac:dyDescent="0.2">
      <c r="A1328">
        <v>5709</v>
      </c>
      <c r="B1328" t="s">
        <v>1726</v>
      </c>
      <c r="C1328" t="s">
        <v>1118</v>
      </c>
      <c r="D1328" s="2">
        <v>17160</v>
      </c>
      <c r="E1328" s="5">
        <f t="shared" ca="1" si="44"/>
        <v>74</v>
      </c>
      <c r="F1328" t="s">
        <v>1768</v>
      </c>
      <c r="G1328" t="s">
        <v>1770</v>
      </c>
      <c r="H1328">
        <v>6</v>
      </c>
      <c r="I1328">
        <v>2</v>
      </c>
      <c r="J1328" t="s">
        <v>1771</v>
      </c>
      <c r="K1328" s="3">
        <v>93</v>
      </c>
      <c r="L1328">
        <f t="shared" si="43"/>
        <v>0</v>
      </c>
      <c r="M1328" t="str">
        <f>INDEX(Sheet2!$B$2:$B$20,MATCH(Data!B1328,Sheet2!$D$2:$D$20,0))</f>
        <v>Libya</v>
      </c>
    </row>
    <row r="1329" spans="1:13" x14ac:dyDescent="0.2">
      <c r="A1329">
        <v>6022</v>
      </c>
      <c r="B1329" t="s">
        <v>1726</v>
      </c>
      <c r="C1329" t="s">
        <v>1226</v>
      </c>
      <c r="D1329" s="2">
        <v>33932</v>
      </c>
      <c r="E1329" s="5">
        <f t="shared" ca="1" si="44"/>
        <v>28</v>
      </c>
      <c r="F1329" t="s">
        <v>1767</v>
      </c>
      <c r="G1329" t="s">
        <v>1769</v>
      </c>
      <c r="H1329">
        <v>3</v>
      </c>
      <c r="I1329">
        <v>2</v>
      </c>
      <c r="J1329" t="s">
        <v>1773</v>
      </c>
      <c r="K1329" s="3">
        <v>101</v>
      </c>
      <c r="L1329">
        <f t="shared" si="43"/>
        <v>0</v>
      </c>
      <c r="M1329" t="str">
        <f>INDEX(Sheet2!$B$2:$B$20,MATCH(Data!B1329,Sheet2!$D$2:$D$20,0))</f>
        <v>Libya</v>
      </c>
    </row>
    <row r="1330" spans="1:13" x14ac:dyDescent="0.2">
      <c r="A1330">
        <v>5772</v>
      </c>
      <c r="B1330" t="s">
        <v>1725</v>
      </c>
      <c r="C1330" t="s">
        <v>69</v>
      </c>
      <c r="D1330" s="2">
        <v>19973</v>
      </c>
      <c r="E1330" s="5">
        <f t="shared" ca="1" si="44"/>
        <v>66</v>
      </c>
      <c r="F1330" t="s">
        <v>1767</v>
      </c>
      <c r="G1330" t="s">
        <v>1770</v>
      </c>
      <c r="H1330">
        <v>6</v>
      </c>
      <c r="I1330">
        <v>2</v>
      </c>
      <c r="J1330" t="s">
        <v>1771</v>
      </c>
      <c r="K1330" s="3">
        <v>0</v>
      </c>
      <c r="L1330">
        <f t="shared" si="43"/>
        <v>2</v>
      </c>
      <c r="M1330" t="str">
        <f>INDEX(Sheet2!$B$2:$B$20,MATCH(Data!B1330,Sheet2!$D$2:$D$20,0))</f>
        <v>Yemen</v>
      </c>
    </row>
    <row r="1331" spans="1:13" x14ac:dyDescent="0.2">
      <c r="A1331">
        <v>5201</v>
      </c>
      <c r="B1331" t="s">
        <v>1723</v>
      </c>
      <c r="C1331" t="s">
        <v>1223</v>
      </c>
      <c r="D1331" s="2">
        <v>23034</v>
      </c>
      <c r="E1331" s="5">
        <f t="shared" ca="1" si="44"/>
        <v>57</v>
      </c>
      <c r="F1331" t="s">
        <v>1768</v>
      </c>
      <c r="G1331" t="s">
        <v>1770</v>
      </c>
      <c r="H1331">
        <v>2</v>
      </c>
      <c r="I1331">
        <v>4</v>
      </c>
      <c r="J1331" t="s">
        <v>1771</v>
      </c>
      <c r="K1331" s="3">
        <v>0</v>
      </c>
      <c r="L1331">
        <f t="shared" si="43"/>
        <v>4</v>
      </c>
      <c r="M1331" t="str">
        <f>INDEX(Sheet2!$B$2:$B$20,MATCH(Data!B1331,Sheet2!$D$2:$D$20,0))</f>
        <v>Iraq</v>
      </c>
    </row>
    <row r="1332" spans="1:13" x14ac:dyDescent="0.2">
      <c r="A1332">
        <v>5364</v>
      </c>
      <c r="B1332" t="s">
        <v>1724</v>
      </c>
      <c r="C1332" t="s">
        <v>1505</v>
      </c>
      <c r="D1332" s="2">
        <v>16401</v>
      </c>
      <c r="E1332" s="5">
        <f t="shared" ca="1" si="44"/>
        <v>76</v>
      </c>
      <c r="F1332" t="s">
        <v>1768</v>
      </c>
      <c r="G1332" t="s">
        <v>1769</v>
      </c>
      <c r="H1332">
        <v>5</v>
      </c>
      <c r="I1332">
        <v>2</v>
      </c>
      <c r="J1332" t="s">
        <v>1771</v>
      </c>
      <c r="K1332" s="3">
        <v>0</v>
      </c>
      <c r="L1332">
        <f t="shared" si="43"/>
        <v>4</v>
      </c>
      <c r="M1332" t="str">
        <f>INDEX(Sheet2!$B$2:$B$20,MATCH(Data!B1332,Sheet2!$D$2:$D$20,0))</f>
        <v>Libya</v>
      </c>
    </row>
    <row r="1333" spans="1:13" x14ac:dyDescent="0.2">
      <c r="A1333">
        <v>5150</v>
      </c>
      <c r="B1333" t="s">
        <v>1727</v>
      </c>
      <c r="C1333" t="s">
        <v>447</v>
      </c>
      <c r="D1333" s="2">
        <v>27840</v>
      </c>
      <c r="E1333" s="5">
        <f t="shared" ca="1" si="44"/>
        <v>44</v>
      </c>
      <c r="F1333" t="s">
        <v>1767</v>
      </c>
      <c r="G1333" t="s">
        <v>1778</v>
      </c>
      <c r="H1333">
        <v>5</v>
      </c>
      <c r="I1333">
        <v>2</v>
      </c>
      <c r="J1333" t="s">
        <v>1774</v>
      </c>
      <c r="K1333" s="3">
        <v>98</v>
      </c>
      <c r="L1333">
        <f t="shared" si="43"/>
        <v>0</v>
      </c>
      <c r="M1333" t="str">
        <f>INDEX(Sheet2!$B$2:$B$20,MATCH(Data!B1333,Sheet2!$D$2:$D$20,0))</f>
        <v>Libya</v>
      </c>
    </row>
    <row r="1334" spans="1:13" x14ac:dyDescent="0.2">
      <c r="A1334">
        <v>5494</v>
      </c>
      <c r="B1334" t="s">
        <v>1721</v>
      </c>
      <c r="C1334" t="s">
        <v>1569</v>
      </c>
      <c r="D1334" s="2">
        <v>26194</v>
      </c>
      <c r="E1334" s="5">
        <f t="shared" ca="1" si="44"/>
        <v>49</v>
      </c>
      <c r="F1334" t="s">
        <v>1767</v>
      </c>
      <c r="G1334" t="s">
        <v>1781</v>
      </c>
      <c r="H1334">
        <v>5</v>
      </c>
      <c r="I1334">
        <v>2</v>
      </c>
      <c r="J1334" t="s">
        <v>1771</v>
      </c>
      <c r="K1334" s="3">
        <v>99</v>
      </c>
      <c r="L1334">
        <f t="shared" si="43"/>
        <v>0</v>
      </c>
      <c r="M1334" t="str">
        <f>INDEX(Sheet2!$B$2:$B$20,MATCH(Data!B1334,Sheet2!$D$2:$D$20,0))</f>
        <v>Libya</v>
      </c>
    </row>
    <row r="1335" spans="1:13" x14ac:dyDescent="0.2">
      <c r="A1335">
        <v>5912</v>
      </c>
      <c r="B1335" t="s">
        <v>1727</v>
      </c>
      <c r="C1335" t="s">
        <v>1006</v>
      </c>
      <c r="D1335" s="2">
        <v>17631</v>
      </c>
      <c r="E1335" s="5">
        <f t="shared" ca="1" si="44"/>
        <v>72</v>
      </c>
      <c r="F1335" t="s">
        <v>1767</v>
      </c>
      <c r="G1335" t="s">
        <v>1769</v>
      </c>
      <c r="H1335">
        <v>5</v>
      </c>
      <c r="I1335">
        <v>2</v>
      </c>
      <c r="J1335" t="s">
        <v>1774</v>
      </c>
      <c r="K1335" s="3">
        <v>212</v>
      </c>
      <c r="L1335">
        <f t="shared" si="43"/>
        <v>0</v>
      </c>
      <c r="M1335" t="str">
        <f>INDEX(Sheet2!$B$2:$B$20,MATCH(Data!B1335,Sheet2!$D$2:$D$20,0))</f>
        <v>Libya</v>
      </c>
    </row>
    <row r="1336" spans="1:13" x14ac:dyDescent="0.2">
      <c r="A1336">
        <v>4709</v>
      </c>
      <c r="B1336" t="s">
        <v>1724</v>
      </c>
      <c r="C1336" t="s">
        <v>1501</v>
      </c>
      <c r="D1336" s="2">
        <v>29437</v>
      </c>
      <c r="E1336" s="5">
        <f t="shared" ca="1" si="44"/>
        <v>40</v>
      </c>
      <c r="F1336" t="s">
        <v>1767</v>
      </c>
      <c r="G1336" t="s">
        <v>1770</v>
      </c>
      <c r="H1336">
        <v>2</v>
      </c>
      <c r="I1336">
        <v>8</v>
      </c>
      <c r="J1336" t="s">
        <v>1773</v>
      </c>
      <c r="K1336" s="3">
        <v>192</v>
      </c>
      <c r="L1336">
        <f t="shared" si="43"/>
        <v>0</v>
      </c>
      <c r="M1336" t="str">
        <f>INDEX(Sheet2!$B$2:$B$20,MATCH(Data!B1336,Sheet2!$D$2:$D$20,0))</f>
        <v>Libya</v>
      </c>
    </row>
    <row r="1337" spans="1:13" x14ac:dyDescent="0.2">
      <c r="A1337">
        <v>4855</v>
      </c>
      <c r="B1337" t="s">
        <v>1722</v>
      </c>
      <c r="C1337" t="s">
        <v>780</v>
      </c>
      <c r="D1337" s="2">
        <v>29725</v>
      </c>
      <c r="E1337" s="5">
        <f t="shared" ca="1" si="44"/>
        <v>39</v>
      </c>
      <c r="F1337" t="s">
        <v>1768</v>
      </c>
      <c r="G1337" t="s">
        <v>1778</v>
      </c>
      <c r="H1337">
        <v>2</v>
      </c>
      <c r="I1337">
        <v>7</v>
      </c>
      <c r="J1337" t="s">
        <v>1771</v>
      </c>
      <c r="K1337" s="3">
        <v>64</v>
      </c>
      <c r="L1337">
        <f t="shared" si="43"/>
        <v>0</v>
      </c>
      <c r="M1337" t="str">
        <f>INDEX(Sheet2!$B$2:$B$20,MATCH(Data!B1337,Sheet2!$D$2:$D$20,0))</f>
        <v>Syria</v>
      </c>
    </row>
    <row r="1338" spans="1:13" x14ac:dyDescent="0.2">
      <c r="A1338">
        <v>6152</v>
      </c>
      <c r="B1338" t="s">
        <v>1718</v>
      </c>
      <c r="C1338" t="s">
        <v>122</v>
      </c>
      <c r="D1338" s="2">
        <v>24978</v>
      </c>
      <c r="E1338" s="5">
        <f t="shared" ca="1" si="44"/>
        <v>52</v>
      </c>
      <c r="F1338" t="s">
        <v>1767</v>
      </c>
      <c r="G1338" t="s">
        <v>1769</v>
      </c>
      <c r="H1338">
        <v>2</v>
      </c>
      <c r="I1338">
        <v>5</v>
      </c>
      <c r="J1338" t="s">
        <v>1773</v>
      </c>
      <c r="K1338" s="3">
        <v>143</v>
      </c>
      <c r="L1338">
        <f t="shared" si="43"/>
        <v>0</v>
      </c>
      <c r="M1338" t="str">
        <f>INDEX(Sheet2!$B$2:$B$20,MATCH(Data!B1338,Sheet2!$D$2:$D$20,0))</f>
        <v>Yemen</v>
      </c>
    </row>
    <row r="1339" spans="1:13" x14ac:dyDescent="0.2">
      <c r="A1339">
        <v>5050</v>
      </c>
      <c r="B1339" t="s">
        <v>1733</v>
      </c>
      <c r="C1339" t="s">
        <v>1546</v>
      </c>
      <c r="D1339" s="2">
        <v>26965</v>
      </c>
      <c r="E1339" s="5">
        <f t="shared" ca="1" si="44"/>
        <v>47</v>
      </c>
      <c r="F1339" t="s">
        <v>1767</v>
      </c>
      <c r="G1339" t="s">
        <v>1781</v>
      </c>
      <c r="H1339">
        <v>4</v>
      </c>
      <c r="I1339">
        <v>6</v>
      </c>
      <c r="J1339" t="s">
        <v>1773</v>
      </c>
      <c r="K1339" s="3">
        <v>0</v>
      </c>
      <c r="L1339">
        <f t="shared" si="43"/>
        <v>2</v>
      </c>
      <c r="M1339" t="str">
        <f>INDEX(Sheet2!$B$2:$B$20,MATCH(Data!B1339,Sheet2!$D$2:$D$20,0))</f>
        <v>Syria</v>
      </c>
    </row>
    <row r="1340" spans="1:13" x14ac:dyDescent="0.2">
      <c r="A1340">
        <v>4923</v>
      </c>
      <c r="B1340" t="s">
        <v>1728</v>
      </c>
      <c r="C1340" t="s">
        <v>955</v>
      </c>
      <c r="D1340" s="2">
        <v>25589</v>
      </c>
      <c r="E1340" s="5">
        <f t="shared" ca="1" si="44"/>
        <v>50</v>
      </c>
      <c r="F1340" t="s">
        <v>1767</v>
      </c>
      <c r="G1340" t="s">
        <v>1769</v>
      </c>
      <c r="H1340">
        <v>2</v>
      </c>
      <c r="I1340">
        <v>2</v>
      </c>
      <c r="J1340" t="s">
        <v>1773</v>
      </c>
      <c r="K1340" s="3">
        <v>111</v>
      </c>
      <c r="L1340">
        <f t="shared" si="43"/>
        <v>0</v>
      </c>
      <c r="M1340" t="str">
        <f>INDEX(Sheet2!$B$2:$B$20,MATCH(Data!B1340,Sheet2!$D$2:$D$20,0))</f>
        <v>Yemen</v>
      </c>
    </row>
    <row r="1341" spans="1:13" x14ac:dyDescent="0.2">
      <c r="A1341">
        <v>5294</v>
      </c>
      <c r="B1341" t="s">
        <v>1724</v>
      </c>
      <c r="C1341" t="s">
        <v>656</v>
      </c>
      <c r="D1341" s="2">
        <v>31962</v>
      </c>
      <c r="E1341" s="5">
        <f t="shared" ca="1" si="44"/>
        <v>33</v>
      </c>
      <c r="F1341" t="s">
        <v>1767</v>
      </c>
      <c r="G1341" t="s">
        <v>1781</v>
      </c>
      <c r="H1341">
        <v>5</v>
      </c>
      <c r="I1341">
        <v>3</v>
      </c>
      <c r="J1341" t="s">
        <v>1771</v>
      </c>
      <c r="K1341" s="3">
        <v>116</v>
      </c>
      <c r="L1341">
        <f t="shared" si="43"/>
        <v>0</v>
      </c>
      <c r="M1341" t="str">
        <f>INDEX(Sheet2!$B$2:$B$20,MATCH(Data!B1341,Sheet2!$D$2:$D$20,0))</f>
        <v>Libya</v>
      </c>
    </row>
    <row r="1342" spans="1:13" x14ac:dyDescent="0.2">
      <c r="A1342">
        <v>5802</v>
      </c>
      <c r="B1342" t="s">
        <v>1726</v>
      </c>
      <c r="C1342" t="s">
        <v>692</v>
      </c>
      <c r="D1342" s="2">
        <v>15751</v>
      </c>
      <c r="E1342" s="5">
        <f t="shared" ca="1" si="44"/>
        <v>77</v>
      </c>
      <c r="F1342" t="s">
        <v>1767</v>
      </c>
      <c r="G1342" t="s">
        <v>1780</v>
      </c>
      <c r="H1342">
        <v>4</v>
      </c>
      <c r="I1342">
        <v>2</v>
      </c>
      <c r="J1342" t="s">
        <v>1771</v>
      </c>
      <c r="K1342" s="3">
        <v>146</v>
      </c>
      <c r="L1342">
        <f t="shared" si="43"/>
        <v>0</v>
      </c>
      <c r="M1342" t="str">
        <f>INDEX(Sheet2!$B$2:$B$20,MATCH(Data!B1342,Sheet2!$D$2:$D$20,0))</f>
        <v>Libya</v>
      </c>
    </row>
    <row r="1343" spans="1:13" x14ac:dyDescent="0.2">
      <c r="A1343">
        <v>5068</v>
      </c>
      <c r="B1343" t="s">
        <v>1715</v>
      </c>
      <c r="C1343" t="s">
        <v>375</v>
      </c>
      <c r="D1343" s="2">
        <v>16962</v>
      </c>
      <c r="E1343" s="5">
        <f t="shared" ca="1" si="44"/>
        <v>74</v>
      </c>
      <c r="F1343" t="s">
        <v>1768</v>
      </c>
      <c r="G1343" t="s">
        <v>1769</v>
      </c>
      <c r="H1343">
        <v>2</v>
      </c>
      <c r="I1343">
        <v>7</v>
      </c>
      <c r="J1343" t="s">
        <v>1771</v>
      </c>
      <c r="K1343" s="3">
        <v>0</v>
      </c>
      <c r="L1343">
        <f t="shared" si="43"/>
        <v>4</v>
      </c>
      <c r="M1343" t="str">
        <f>INDEX(Sheet2!$B$2:$B$20,MATCH(Data!B1343,Sheet2!$D$2:$D$20,0))</f>
        <v>Iraq</v>
      </c>
    </row>
    <row r="1344" spans="1:13" x14ac:dyDescent="0.2">
      <c r="A1344">
        <v>5859</v>
      </c>
      <c r="B1344" t="s">
        <v>1728</v>
      </c>
      <c r="C1344" t="s">
        <v>596</v>
      </c>
      <c r="D1344" s="2">
        <v>34236</v>
      </c>
      <c r="E1344" s="5">
        <f t="shared" ca="1" si="44"/>
        <v>27</v>
      </c>
      <c r="F1344" t="s">
        <v>1767</v>
      </c>
      <c r="G1344" t="s">
        <v>1778</v>
      </c>
      <c r="H1344">
        <v>8</v>
      </c>
      <c r="I1344">
        <v>1</v>
      </c>
      <c r="J1344" t="s">
        <v>1773</v>
      </c>
      <c r="K1344" s="3">
        <v>99</v>
      </c>
      <c r="L1344">
        <f t="shared" si="43"/>
        <v>0</v>
      </c>
      <c r="M1344" t="str">
        <f>INDEX(Sheet2!$B$2:$B$20,MATCH(Data!B1344,Sheet2!$D$2:$D$20,0))</f>
        <v>Yemen</v>
      </c>
    </row>
    <row r="1345" spans="1:13" x14ac:dyDescent="0.2">
      <c r="A1345">
        <v>6100</v>
      </c>
      <c r="B1345" t="s">
        <v>1721</v>
      </c>
      <c r="C1345" t="s">
        <v>736</v>
      </c>
      <c r="D1345" s="2">
        <v>33050</v>
      </c>
      <c r="E1345" s="5">
        <f t="shared" ca="1" si="44"/>
        <v>30</v>
      </c>
      <c r="F1345" t="s">
        <v>1767</v>
      </c>
      <c r="G1345" t="s">
        <v>1769</v>
      </c>
      <c r="H1345">
        <v>4</v>
      </c>
      <c r="I1345">
        <v>4</v>
      </c>
      <c r="J1345" t="s">
        <v>1774</v>
      </c>
      <c r="K1345" s="3">
        <v>84</v>
      </c>
      <c r="L1345">
        <f t="shared" si="43"/>
        <v>0</v>
      </c>
      <c r="M1345" t="str">
        <f>INDEX(Sheet2!$B$2:$B$20,MATCH(Data!B1345,Sheet2!$D$2:$D$20,0))</f>
        <v>Libya</v>
      </c>
    </row>
    <row r="1346" spans="1:13" x14ac:dyDescent="0.2">
      <c r="A1346">
        <v>4776</v>
      </c>
      <c r="B1346" t="s">
        <v>1724</v>
      </c>
      <c r="C1346" t="s">
        <v>151</v>
      </c>
      <c r="D1346" s="2">
        <v>20033</v>
      </c>
      <c r="E1346" s="5">
        <f t="shared" ca="1" si="44"/>
        <v>66</v>
      </c>
      <c r="F1346" t="s">
        <v>1767</v>
      </c>
      <c r="G1346" t="s">
        <v>1770</v>
      </c>
      <c r="H1346">
        <v>2</v>
      </c>
      <c r="I1346">
        <v>3</v>
      </c>
      <c r="J1346" t="s">
        <v>1771</v>
      </c>
      <c r="K1346" s="3">
        <v>0</v>
      </c>
      <c r="L1346">
        <f t="shared" si="43"/>
        <v>2</v>
      </c>
      <c r="M1346" t="str">
        <f>INDEX(Sheet2!$B$2:$B$20,MATCH(Data!B1346,Sheet2!$D$2:$D$20,0))</f>
        <v>Libya</v>
      </c>
    </row>
    <row r="1347" spans="1:13" x14ac:dyDescent="0.2">
      <c r="A1347">
        <v>6199</v>
      </c>
      <c r="B1347" t="s">
        <v>1718</v>
      </c>
      <c r="C1347" t="s">
        <v>534</v>
      </c>
      <c r="D1347" s="2">
        <v>19748</v>
      </c>
      <c r="E1347" s="5">
        <f t="shared" ca="1" si="44"/>
        <v>66</v>
      </c>
      <c r="F1347" t="s">
        <v>1767</v>
      </c>
      <c r="G1347" t="s">
        <v>1769</v>
      </c>
      <c r="H1347">
        <v>4</v>
      </c>
      <c r="I1347">
        <v>2</v>
      </c>
      <c r="J1347" t="s">
        <v>1774</v>
      </c>
      <c r="K1347" s="3">
        <v>0</v>
      </c>
      <c r="L1347">
        <f t="shared" si="43"/>
        <v>2</v>
      </c>
      <c r="M1347" t="str">
        <f>INDEX(Sheet2!$B$2:$B$20,MATCH(Data!B1347,Sheet2!$D$2:$D$20,0))</f>
        <v>Yemen</v>
      </c>
    </row>
    <row r="1348" spans="1:13" x14ac:dyDescent="0.2">
      <c r="A1348">
        <v>5729</v>
      </c>
      <c r="B1348" t="s">
        <v>1730</v>
      </c>
      <c r="C1348" t="s">
        <v>1368</v>
      </c>
      <c r="D1348" s="2">
        <v>29984</v>
      </c>
      <c r="E1348" s="5">
        <f t="shared" ca="1" si="44"/>
        <v>38</v>
      </c>
      <c r="F1348" t="s">
        <v>1767</v>
      </c>
      <c r="G1348" t="s">
        <v>1778</v>
      </c>
      <c r="H1348">
        <v>2</v>
      </c>
      <c r="I1348">
        <v>4</v>
      </c>
      <c r="J1348" t="s">
        <v>1773</v>
      </c>
      <c r="K1348" s="3">
        <v>0</v>
      </c>
      <c r="L1348">
        <f t="shared" si="43"/>
        <v>2</v>
      </c>
      <c r="M1348" t="str">
        <f>INDEX(Sheet2!$B$2:$B$20,MATCH(Data!B1348,Sheet2!$D$2:$D$20,0))</f>
        <v>Yemen</v>
      </c>
    </row>
    <row r="1349" spans="1:13" x14ac:dyDescent="0.2">
      <c r="A1349">
        <v>6091</v>
      </c>
      <c r="B1349" t="s">
        <v>1733</v>
      </c>
      <c r="C1349" t="s">
        <v>623</v>
      </c>
      <c r="D1349" s="2">
        <v>20881</v>
      </c>
      <c r="E1349" s="5">
        <f t="shared" ca="1" si="44"/>
        <v>63</v>
      </c>
      <c r="F1349" t="s">
        <v>1767</v>
      </c>
      <c r="G1349" t="s">
        <v>1780</v>
      </c>
      <c r="H1349">
        <v>2</v>
      </c>
      <c r="I1349">
        <v>2</v>
      </c>
      <c r="J1349" t="s">
        <v>1772</v>
      </c>
      <c r="K1349" s="3">
        <v>166</v>
      </c>
      <c r="L1349">
        <f t="shared" si="43"/>
        <v>0</v>
      </c>
      <c r="M1349" t="str">
        <f>INDEX(Sheet2!$B$2:$B$20,MATCH(Data!B1349,Sheet2!$D$2:$D$20,0))</f>
        <v>Syria</v>
      </c>
    </row>
    <row r="1350" spans="1:13" x14ac:dyDescent="0.2">
      <c r="A1350">
        <v>5878</v>
      </c>
      <c r="B1350" t="s">
        <v>1733</v>
      </c>
      <c r="C1350" t="s">
        <v>404</v>
      </c>
      <c r="D1350" s="2">
        <v>27797</v>
      </c>
      <c r="E1350" s="5">
        <f t="shared" ca="1" si="44"/>
        <v>44</v>
      </c>
      <c r="F1350" t="s">
        <v>1768</v>
      </c>
      <c r="G1350" t="s">
        <v>1781</v>
      </c>
      <c r="H1350">
        <v>3</v>
      </c>
      <c r="I1350">
        <v>2</v>
      </c>
      <c r="J1350" t="s">
        <v>1771</v>
      </c>
      <c r="K1350" s="3">
        <v>115</v>
      </c>
      <c r="L1350">
        <f t="shared" si="43"/>
        <v>0</v>
      </c>
      <c r="M1350" t="str">
        <f>INDEX(Sheet2!$B$2:$B$20,MATCH(Data!B1350,Sheet2!$D$2:$D$20,0))</f>
        <v>Syria</v>
      </c>
    </row>
    <row r="1351" spans="1:13" x14ac:dyDescent="0.2">
      <c r="A1351">
        <v>5882</v>
      </c>
      <c r="B1351" t="s">
        <v>1726</v>
      </c>
      <c r="C1351" t="s">
        <v>487</v>
      </c>
      <c r="D1351" s="2">
        <v>29728</v>
      </c>
      <c r="E1351" s="5">
        <f t="shared" ca="1" si="44"/>
        <v>39</v>
      </c>
      <c r="F1351" t="s">
        <v>1768</v>
      </c>
      <c r="G1351" t="s">
        <v>1769</v>
      </c>
      <c r="H1351">
        <v>2</v>
      </c>
      <c r="I1351">
        <v>3</v>
      </c>
      <c r="J1351" t="s">
        <v>1773</v>
      </c>
      <c r="K1351" s="3">
        <v>116</v>
      </c>
      <c r="L1351">
        <f t="shared" si="43"/>
        <v>0</v>
      </c>
      <c r="M1351" t="str">
        <f>INDEX(Sheet2!$B$2:$B$20,MATCH(Data!B1351,Sheet2!$D$2:$D$20,0))</f>
        <v>Libya</v>
      </c>
    </row>
    <row r="1352" spans="1:13" x14ac:dyDescent="0.2">
      <c r="A1352">
        <v>6293</v>
      </c>
      <c r="B1352" t="s">
        <v>1732</v>
      </c>
      <c r="C1352" t="s">
        <v>434</v>
      </c>
      <c r="D1352" s="2">
        <v>15067</v>
      </c>
      <c r="E1352" s="5">
        <f t="shared" ca="1" si="44"/>
        <v>79</v>
      </c>
      <c r="F1352" t="s">
        <v>1767</v>
      </c>
      <c r="G1352" t="s">
        <v>1780</v>
      </c>
      <c r="H1352">
        <v>3</v>
      </c>
      <c r="I1352">
        <v>3</v>
      </c>
      <c r="J1352" t="s">
        <v>1774</v>
      </c>
      <c r="K1352" s="3">
        <v>0</v>
      </c>
      <c r="L1352">
        <f t="shared" si="43"/>
        <v>2</v>
      </c>
      <c r="M1352" t="str">
        <f>INDEX(Sheet2!$B$2:$B$20,MATCH(Data!B1352,Sheet2!$D$2:$D$20,0))</f>
        <v>Yemen</v>
      </c>
    </row>
    <row r="1353" spans="1:13" x14ac:dyDescent="0.2">
      <c r="A1353">
        <v>5466</v>
      </c>
      <c r="B1353" t="s">
        <v>1729</v>
      </c>
      <c r="C1353" t="s">
        <v>1293</v>
      </c>
      <c r="D1353" s="2">
        <v>17538</v>
      </c>
      <c r="E1353" s="5">
        <f t="shared" ca="1" si="44"/>
        <v>72</v>
      </c>
      <c r="F1353" t="s">
        <v>1767</v>
      </c>
      <c r="G1353" t="s">
        <v>1769</v>
      </c>
      <c r="H1353">
        <v>2</v>
      </c>
      <c r="I1353">
        <v>7</v>
      </c>
      <c r="J1353" t="s">
        <v>1774</v>
      </c>
      <c r="K1353" s="3">
        <v>0</v>
      </c>
      <c r="L1353">
        <f t="shared" si="43"/>
        <v>2</v>
      </c>
      <c r="M1353" t="str">
        <f>INDEX(Sheet2!$B$2:$B$20,MATCH(Data!B1353,Sheet2!$D$2:$D$20,0))</f>
        <v>Syria</v>
      </c>
    </row>
    <row r="1354" spans="1:13" x14ac:dyDescent="0.2">
      <c r="A1354">
        <v>4722</v>
      </c>
      <c r="B1354" t="s">
        <v>1727</v>
      </c>
      <c r="C1354" t="s">
        <v>23</v>
      </c>
      <c r="D1354" s="2">
        <v>24995</v>
      </c>
      <c r="E1354" s="5">
        <f t="shared" ca="1" si="44"/>
        <v>52</v>
      </c>
      <c r="F1354" t="s">
        <v>1767</v>
      </c>
      <c r="G1354" t="s">
        <v>1770</v>
      </c>
      <c r="H1354">
        <v>2</v>
      </c>
      <c r="I1354">
        <v>4</v>
      </c>
      <c r="J1354" t="s">
        <v>1771</v>
      </c>
      <c r="K1354" s="3">
        <v>0</v>
      </c>
      <c r="L1354">
        <f t="shared" si="43"/>
        <v>2</v>
      </c>
      <c r="M1354" t="str">
        <f>INDEX(Sheet2!$B$2:$B$20,MATCH(Data!B1354,Sheet2!$D$2:$D$20,0))</f>
        <v>Libya</v>
      </c>
    </row>
    <row r="1355" spans="1:13" x14ac:dyDescent="0.2">
      <c r="A1355">
        <v>5107</v>
      </c>
      <c r="B1355" t="s">
        <v>1731</v>
      </c>
      <c r="C1355" t="s">
        <v>1598</v>
      </c>
      <c r="D1355" s="2">
        <v>27892</v>
      </c>
      <c r="E1355" s="5">
        <f t="shared" ca="1" si="44"/>
        <v>44</v>
      </c>
      <c r="F1355" t="s">
        <v>1767</v>
      </c>
      <c r="G1355" t="s">
        <v>1770</v>
      </c>
      <c r="H1355">
        <v>8</v>
      </c>
      <c r="I1355">
        <v>2</v>
      </c>
      <c r="J1355" t="s">
        <v>1771</v>
      </c>
      <c r="K1355" s="3">
        <v>128</v>
      </c>
      <c r="L1355">
        <f t="shared" si="43"/>
        <v>0</v>
      </c>
      <c r="M1355" t="str">
        <f>INDEX(Sheet2!$B$2:$B$20,MATCH(Data!B1355,Sheet2!$D$2:$D$20,0))</f>
        <v>Syria</v>
      </c>
    </row>
    <row r="1356" spans="1:13" x14ac:dyDescent="0.2">
      <c r="A1356">
        <v>5628</v>
      </c>
      <c r="B1356" t="s">
        <v>1719</v>
      </c>
      <c r="C1356" t="s">
        <v>1625</v>
      </c>
      <c r="D1356" s="2">
        <v>32376</v>
      </c>
      <c r="E1356" s="5">
        <f t="shared" ca="1" si="44"/>
        <v>32</v>
      </c>
      <c r="F1356" t="s">
        <v>1768</v>
      </c>
      <c r="G1356" t="s">
        <v>1780</v>
      </c>
      <c r="H1356">
        <v>2</v>
      </c>
      <c r="I1356">
        <v>8</v>
      </c>
      <c r="J1356" t="s">
        <v>1771</v>
      </c>
      <c r="K1356" s="3">
        <v>0</v>
      </c>
      <c r="L1356">
        <f t="shared" si="43"/>
        <v>4</v>
      </c>
      <c r="M1356" t="str">
        <f>INDEX(Sheet2!$B$2:$B$20,MATCH(Data!B1356,Sheet2!$D$2:$D$20,0))</f>
        <v>Iraq</v>
      </c>
    </row>
    <row r="1357" spans="1:13" x14ac:dyDescent="0.2">
      <c r="A1357">
        <v>4959</v>
      </c>
      <c r="B1357" t="s">
        <v>1727</v>
      </c>
      <c r="C1357" t="s">
        <v>296</v>
      </c>
      <c r="D1357" s="2">
        <v>22220</v>
      </c>
      <c r="E1357" s="5">
        <f t="shared" ca="1" si="44"/>
        <v>60</v>
      </c>
      <c r="F1357" t="s">
        <v>1768</v>
      </c>
      <c r="G1357" t="s">
        <v>1769</v>
      </c>
      <c r="H1357">
        <v>3</v>
      </c>
      <c r="I1357">
        <v>1</v>
      </c>
      <c r="J1357" t="s">
        <v>1774</v>
      </c>
      <c r="K1357" s="3">
        <v>0</v>
      </c>
      <c r="L1357">
        <f t="shared" si="43"/>
        <v>5</v>
      </c>
      <c r="M1357" t="str">
        <f>INDEX(Sheet2!$B$2:$B$20,MATCH(Data!B1357,Sheet2!$D$2:$D$20,0))</f>
        <v>Libya</v>
      </c>
    </row>
    <row r="1358" spans="1:13" x14ac:dyDescent="0.2">
      <c r="A1358">
        <v>5500</v>
      </c>
      <c r="B1358" t="s">
        <v>1713</v>
      </c>
      <c r="C1358" t="s">
        <v>1642</v>
      </c>
      <c r="D1358" s="2">
        <v>18440</v>
      </c>
      <c r="E1358" s="5">
        <f t="shared" ca="1" si="44"/>
        <v>70</v>
      </c>
      <c r="F1358" t="s">
        <v>1768</v>
      </c>
      <c r="G1358" t="s">
        <v>1779</v>
      </c>
      <c r="H1358">
        <v>6</v>
      </c>
      <c r="I1358">
        <v>4</v>
      </c>
      <c r="J1358" t="s">
        <v>1773</v>
      </c>
      <c r="K1358" s="3">
        <v>61</v>
      </c>
      <c r="L1358">
        <f t="shared" ref="L1358:L1421" si="45">IF(AND(J1358="خيمة",K1358=0,F1358="الأم"),5,IF(AND(F1358="الأم",K1358=0),4,IF(AND(F1358="الأم",J1358="خيمة"),3,IF(K1358=0,2,0))))</f>
        <v>0</v>
      </c>
      <c r="M1358" t="str">
        <f>INDEX(Sheet2!$B$2:$B$20,MATCH(Data!B1358,Sheet2!$D$2:$D$20,0))</f>
        <v>Iraq</v>
      </c>
    </row>
    <row r="1359" spans="1:13" x14ac:dyDescent="0.2">
      <c r="A1359">
        <v>5423</v>
      </c>
      <c r="B1359" t="s">
        <v>1713</v>
      </c>
      <c r="C1359" t="s">
        <v>679</v>
      </c>
      <c r="D1359" s="2">
        <v>20273</v>
      </c>
      <c r="E1359" s="5">
        <f t="shared" ca="1" si="44"/>
        <v>65</v>
      </c>
      <c r="F1359" t="s">
        <v>1767</v>
      </c>
      <c r="G1359" t="s">
        <v>1778</v>
      </c>
      <c r="H1359">
        <v>5</v>
      </c>
      <c r="I1359">
        <v>1</v>
      </c>
      <c r="J1359" t="s">
        <v>1774</v>
      </c>
      <c r="K1359" s="3">
        <v>0</v>
      </c>
      <c r="L1359">
        <f t="shared" si="45"/>
        <v>2</v>
      </c>
      <c r="M1359" t="str">
        <f>INDEX(Sheet2!$B$2:$B$20,MATCH(Data!B1359,Sheet2!$D$2:$D$20,0))</f>
        <v>Iraq</v>
      </c>
    </row>
    <row r="1360" spans="1:13" x14ac:dyDescent="0.2">
      <c r="A1360">
        <v>5028</v>
      </c>
      <c r="B1360" t="s">
        <v>1732</v>
      </c>
      <c r="C1360" t="s">
        <v>764</v>
      </c>
      <c r="D1360" s="2">
        <v>31673</v>
      </c>
      <c r="E1360" s="5">
        <f t="shared" ca="1" si="44"/>
        <v>34</v>
      </c>
      <c r="F1360" t="s">
        <v>1767</v>
      </c>
      <c r="G1360" t="s">
        <v>1778</v>
      </c>
      <c r="H1360">
        <v>4</v>
      </c>
      <c r="I1360">
        <v>2</v>
      </c>
      <c r="J1360" t="s">
        <v>1774</v>
      </c>
      <c r="K1360" s="3">
        <v>134</v>
      </c>
      <c r="L1360">
        <f t="shared" si="45"/>
        <v>0</v>
      </c>
      <c r="M1360" t="str">
        <f>INDEX(Sheet2!$B$2:$B$20,MATCH(Data!B1360,Sheet2!$D$2:$D$20,0))</f>
        <v>Yemen</v>
      </c>
    </row>
    <row r="1361" spans="1:13" x14ac:dyDescent="0.2">
      <c r="A1361">
        <v>6142</v>
      </c>
      <c r="B1361" t="s">
        <v>1716</v>
      </c>
      <c r="C1361" t="s">
        <v>1534</v>
      </c>
      <c r="D1361" s="2">
        <v>18541</v>
      </c>
      <c r="E1361" s="5">
        <f t="shared" ca="1" si="44"/>
        <v>70</v>
      </c>
      <c r="F1361" t="s">
        <v>1768</v>
      </c>
      <c r="G1361" t="s">
        <v>1781</v>
      </c>
      <c r="H1361">
        <v>5</v>
      </c>
      <c r="I1361">
        <v>3</v>
      </c>
      <c r="J1361" t="s">
        <v>1773</v>
      </c>
      <c r="K1361" s="3">
        <v>0</v>
      </c>
      <c r="L1361">
        <f t="shared" si="45"/>
        <v>4</v>
      </c>
      <c r="M1361" t="str">
        <f>INDEX(Sheet2!$B$2:$B$20,MATCH(Data!B1361,Sheet2!$D$2:$D$20,0))</f>
        <v>Syria</v>
      </c>
    </row>
    <row r="1362" spans="1:13" x14ac:dyDescent="0.2">
      <c r="A1362">
        <v>5641</v>
      </c>
      <c r="B1362" t="s">
        <v>1721</v>
      </c>
      <c r="C1362" t="s">
        <v>230</v>
      </c>
      <c r="D1362" s="2">
        <v>17860</v>
      </c>
      <c r="E1362" s="5">
        <f t="shared" ref="E1362:E1425" ca="1" si="46">(YEAR(NOW())-YEAR(D1362))</f>
        <v>72</v>
      </c>
      <c r="F1362" t="s">
        <v>1768</v>
      </c>
      <c r="G1362" t="s">
        <v>1769</v>
      </c>
      <c r="H1362">
        <v>2</v>
      </c>
      <c r="I1362">
        <v>6</v>
      </c>
      <c r="J1362" t="s">
        <v>1773</v>
      </c>
      <c r="K1362" s="3">
        <v>121</v>
      </c>
      <c r="L1362">
        <f t="shared" si="45"/>
        <v>0</v>
      </c>
      <c r="M1362" t="str">
        <f>INDEX(Sheet2!$B$2:$B$20,MATCH(Data!B1362,Sheet2!$D$2:$D$20,0))</f>
        <v>Libya</v>
      </c>
    </row>
    <row r="1363" spans="1:13" x14ac:dyDescent="0.2">
      <c r="A1363">
        <v>5787</v>
      </c>
      <c r="B1363" t="s">
        <v>1721</v>
      </c>
      <c r="C1363" t="s">
        <v>485</v>
      </c>
      <c r="D1363" s="2">
        <v>22149</v>
      </c>
      <c r="E1363" s="5">
        <f t="shared" ca="1" si="46"/>
        <v>60</v>
      </c>
      <c r="F1363" t="s">
        <v>1767</v>
      </c>
      <c r="G1363" t="s">
        <v>1780</v>
      </c>
      <c r="H1363">
        <v>2</v>
      </c>
      <c r="I1363">
        <v>3</v>
      </c>
      <c r="J1363" t="s">
        <v>1773</v>
      </c>
      <c r="K1363" s="3">
        <v>0</v>
      </c>
      <c r="L1363">
        <f t="shared" si="45"/>
        <v>2</v>
      </c>
      <c r="M1363" t="str">
        <f>INDEX(Sheet2!$B$2:$B$20,MATCH(Data!B1363,Sheet2!$D$2:$D$20,0))</f>
        <v>Libya</v>
      </c>
    </row>
    <row r="1364" spans="1:13" x14ac:dyDescent="0.2">
      <c r="A1364">
        <v>5867</v>
      </c>
      <c r="B1364" t="s">
        <v>1721</v>
      </c>
      <c r="C1364" t="s">
        <v>96</v>
      </c>
      <c r="D1364" s="2">
        <v>30585</v>
      </c>
      <c r="E1364" s="5">
        <f t="shared" ca="1" si="46"/>
        <v>37</v>
      </c>
      <c r="F1364" t="s">
        <v>1767</v>
      </c>
      <c r="G1364" t="s">
        <v>1778</v>
      </c>
      <c r="H1364">
        <v>3</v>
      </c>
      <c r="I1364">
        <v>2</v>
      </c>
      <c r="J1364" t="s">
        <v>1771</v>
      </c>
      <c r="K1364" s="3">
        <v>146</v>
      </c>
      <c r="L1364">
        <f t="shared" si="45"/>
        <v>0</v>
      </c>
      <c r="M1364" t="str">
        <f>INDEX(Sheet2!$B$2:$B$20,MATCH(Data!B1364,Sheet2!$D$2:$D$20,0))</f>
        <v>Libya</v>
      </c>
    </row>
    <row r="1365" spans="1:13" x14ac:dyDescent="0.2">
      <c r="A1365">
        <v>6252</v>
      </c>
      <c r="B1365" t="s">
        <v>1715</v>
      </c>
      <c r="C1365" t="s">
        <v>1332</v>
      </c>
      <c r="D1365" s="2">
        <v>20136</v>
      </c>
      <c r="E1365" s="5">
        <f t="shared" ca="1" si="46"/>
        <v>65</v>
      </c>
      <c r="F1365" t="s">
        <v>1768</v>
      </c>
      <c r="G1365" t="s">
        <v>1769</v>
      </c>
      <c r="H1365">
        <v>2</v>
      </c>
      <c r="I1365">
        <v>7</v>
      </c>
      <c r="J1365" t="s">
        <v>1771</v>
      </c>
      <c r="K1365" s="3">
        <v>0</v>
      </c>
      <c r="L1365">
        <f t="shared" si="45"/>
        <v>4</v>
      </c>
      <c r="M1365" t="str">
        <f>INDEX(Sheet2!$B$2:$B$20,MATCH(Data!B1365,Sheet2!$D$2:$D$20,0))</f>
        <v>Iraq</v>
      </c>
    </row>
    <row r="1366" spans="1:13" x14ac:dyDescent="0.2">
      <c r="A1366">
        <v>5891</v>
      </c>
      <c r="B1366" t="s">
        <v>1723</v>
      </c>
      <c r="C1366" t="s">
        <v>571</v>
      </c>
      <c r="D1366" s="2">
        <v>23532</v>
      </c>
      <c r="E1366" s="5">
        <f t="shared" ca="1" si="46"/>
        <v>56</v>
      </c>
      <c r="F1366" t="s">
        <v>1767</v>
      </c>
      <c r="G1366" t="s">
        <v>1769</v>
      </c>
      <c r="H1366">
        <v>5</v>
      </c>
      <c r="I1366">
        <v>2</v>
      </c>
      <c r="J1366" t="s">
        <v>1773</v>
      </c>
      <c r="K1366" s="3">
        <v>0</v>
      </c>
      <c r="L1366">
        <f t="shared" si="45"/>
        <v>2</v>
      </c>
      <c r="M1366" t="str">
        <f>INDEX(Sheet2!$B$2:$B$20,MATCH(Data!B1366,Sheet2!$D$2:$D$20,0))</f>
        <v>Iraq</v>
      </c>
    </row>
    <row r="1367" spans="1:13" x14ac:dyDescent="0.2">
      <c r="A1367">
        <v>5774</v>
      </c>
      <c r="B1367" t="s">
        <v>1732</v>
      </c>
      <c r="C1367" t="s">
        <v>340</v>
      </c>
      <c r="D1367" s="2">
        <v>28158</v>
      </c>
      <c r="E1367" s="5">
        <f t="shared" ca="1" si="46"/>
        <v>43</v>
      </c>
      <c r="F1367" t="s">
        <v>1767</v>
      </c>
      <c r="G1367" t="s">
        <v>1781</v>
      </c>
      <c r="H1367">
        <v>6</v>
      </c>
      <c r="I1367">
        <v>3</v>
      </c>
      <c r="J1367" t="s">
        <v>1771</v>
      </c>
      <c r="K1367" s="3">
        <v>65</v>
      </c>
      <c r="L1367">
        <f t="shared" si="45"/>
        <v>0</v>
      </c>
      <c r="M1367" t="str">
        <f>INDEX(Sheet2!$B$2:$B$20,MATCH(Data!B1367,Sheet2!$D$2:$D$20,0))</f>
        <v>Yemen</v>
      </c>
    </row>
    <row r="1368" spans="1:13" x14ac:dyDescent="0.2">
      <c r="A1368">
        <v>6214</v>
      </c>
      <c r="B1368" t="s">
        <v>1724</v>
      </c>
      <c r="C1368" t="s">
        <v>850</v>
      </c>
      <c r="D1368" s="2">
        <v>33965</v>
      </c>
      <c r="E1368" s="5">
        <f t="shared" ca="1" si="46"/>
        <v>28</v>
      </c>
      <c r="F1368" t="s">
        <v>1767</v>
      </c>
      <c r="G1368" t="s">
        <v>1778</v>
      </c>
      <c r="H1368">
        <v>2</v>
      </c>
      <c r="I1368">
        <v>4</v>
      </c>
      <c r="J1368" t="s">
        <v>1771</v>
      </c>
      <c r="K1368" s="3">
        <v>0</v>
      </c>
      <c r="L1368">
        <f t="shared" si="45"/>
        <v>2</v>
      </c>
      <c r="M1368" t="str">
        <f>INDEX(Sheet2!$B$2:$B$20,MATCH(Data!B1368,Sheet2!$D$2:$D$20,0))</f>
        <v>Libya</v>
      </c>
    </row>
    <row r="1369" spans="1:13" x14ac:dyDescent="0.2">
      <c r="A1369">
        <v>6312</v>
      </c>
      <c r="B1369" t="s">
        <v>1728</v>
      </c>
      <c r="C1369" t="s">
        <v>728</v>
      </c>
      <c r="D1369" s="2">
        <v>19712</v>
      </c>
      <c r="E1369" s="5">
        <f t="shared" ca="1" si="46"/>
        <v>67</v>
      </c>
      <c r="F1369" t="s">
        <v>1767</v>
      </c>
      <c r="G1369" t="s">
        <v>1769</v>
      </c>
      <c r="H1369">
        <v>6</v>
      </c>
      <c r="I1369">
        <v>2</v>
      </c>
      <c r="J1369" t="s">
        <v>1773</v>
      </c>
      <c r="K1369" s="3">
        <v>220</v>
      </c>
      <c r="L1369">
        <f t="shared" si="45"/>
        <v>0</v>
      </c>
      <c r="M1369" t="str">
        <f>INDEX(Sheet2!$B$2:$B$20,MATCH(Data!B1369,Sheet2!$D$2:$D$20,0))</f>
        <v>Yemen</v>
      </c>
    </row>
    <row r="1370" spans="1:13" x14ac:dyDescent="0.2">
      <c r="A1370">
        <v>5130</v>
      </c>
      <c r="B1370" t="s">
        <v>1715</v>
      </c>
      <c r="C1370" t="s">
        <v>197</v>
      </c>
      <c r="D1370" s="2">
        <v>24561</v>
      </c>
      <c r="E1370" s="5">
        <f t="shared" ca="1" si="46"/>
        <v>53</v>
      </c>
      <c r="F1370" t="s">
        <v>1767</v>
      </c>
      <c r="G1370" t="s">
        <v>1780</v>
      </c>
      <c r="H1370">
        <v>6</v>
      </c>
      <c r="I1370">
        <v>4</v>
      </c>
      <c r="J1370" t="s">
        <v>1772</v>
      </c>
      <c r="K1370" s="3">
        <v>0</v>
      </c>
      <c r="L1370">
        <f t="shared" si="45"/>
        <v>2</v>
      </c>
      <c r="M1370" t="str">
        <f>INDEX(Sheet2!$B$2:$B$20,MATCH(Data!B1370,Sheet2!$D$2:$D$20,0))</f>
        <v>Iraq</v>
      </c>
    </row>
    <row r="1371" spans="1:13" x14ac:dyDescent="0.2">
      <c r="A1371">
        <v>5839</v>
      </c>
      <c r="B1371" t="s">
        <v>1728</v>
      </c>
      <c r="C1371" t="s">
        <v>1402</v>
      </c>
      <c r="D1371" s="2">
        <v>16137</v>
      </c>
      <c r="E1371" s="5">
        <f t="shared" ca="1" si="46"/>
        <v>76</v>
      </c>
      <c r="F1371" t="s">
        <v>1767</v>
      </c>
      <c r="G1371" t="s">
        <v>1769</v>
      </c>
      <c r="H1371">
        <v>4</v>
      </c>
      <c r="I1371">
        <v>1</v>
      </c>
      <c r="J1371" t="s">
        <v>1774</v>
      </c>
      <c r="K1371" s="3">
        <v>179</v>
      </c>
      <c r="L1371">
        <f t="shared" si="45"/>
        <v>0</v>
      </c>
      <c r="M1371" t="str">
        <f>INDEX(Sheet2!$B$2:$B$20,MATCH(Data!B1371,Sheet2!$D$2:$D$20,0))</f>
        <v>Yemen</v>
      </c>
    </row>
    <row r="1372" spans="1:13" x14ac:dyDescent="0.2">
      <c r="A1372">
        <v>5851</v>
      </c>
      <c r="B1372" t="s">
        <v>1727</v>
      </c>
      <c r="C1372" t="s">
        <v>1582</v>
      </c>
      <c r="D1372" s="2">
        <v>17833</v>
      </c>
      <c r="E1372" s="5">
        <f t="shared" ca="1" si="46"/>
        <v>72</v>
      </c>
      <c r="F1372" t="s">
        <v>1768</v>
      </c>
      <c r="G1372" t="s">
        <v>1781</v>
      </c>
      <c r="H1372">
        <v>3</v>
      </c>
      <c r="I1372">
        <v>6</v>
      </c>
      <c r="J1372" t="s">
        <v>1773</v>
      </c>
      <c r="K1372" s="3">
        <v>0</v>
      </c>
      <c r="L1372">
        <f t="shared" si="45"/>
        <v>4</v>
      </c>
      <c r="M1372" t="str">
        <f>INDEX(Sheet2!$B$2:$B$20,MATCH(Data!B1372,Sheet2!$D$2:$D$20,0))</f>
        <v>Libya</v>
      </c>
    </row>
    <row r="1373" spans="1:13" x14ac:dyDescent="0.2">
      <c r="A1373">
        <v>5268</v>
      </c>
      <c r="B1373" t="s">
        <v>1715</v>
      </c>
      <c r="C1373" t="s">
        <v>94</v>
      </c>
      <c r="D1373" s="2">
        <v>16541</v>
      </c>
      <c r="E1373" s="5">
        <f t="shared" ca="1" si="46"/>
        <v>75</v>
      </c>
      <c r="F1373" t="s">
        <v>1768</v>
      </c>
      <c r="G1373" t="s">
        <v>1780</v>
      </c>
      <c r="H1373">
        <v>2</v>
      </c>
      <c r="I1373">
        <v>5</v>
      </c>
      <c r="J1373" t="s">
        <v>1773</v>
      </c>
      <c r="K1373" s="3">
        <v>69</v>
      </c>
      <c r="L1373">
        <f t="shared" si="45"/>
        <v>0</v>
      </c>
      <c r="M1373" t="str">
        <f>INDEX(Sheet2!$B$2:$B$20,MATCH(Data!B1373,Sheet2!$D$2:$D$20,0))</f>
        <v>Iraq</v>
      </c>
    </row>
    <row r="1374" spans="1:13" x14ac:dyDescent="0.2">
      <c r="A1374">
        <v>6126</v>
      </c>
      <c r="B1374" t="s">
        <v>1724</v>
      </c>
      <c r="C1374" t="s">
        <v>1272</v>
      </c>
      <c r="D1374" s="2">
        <v>24851</v>
      </c>
      <c r="E1374" s="5">
        <f t="shared" ca="1" si="46"/>
        <v>52</v>
      </c>
      <c r="F1374" t="s">
        <v>1767</v>
      </c>
      <c r="G1374" t="s">
        <v>1770</v>
      </c>
      <c r="H1374">
        <v>2</v>
      </c>
      <c r="I1374">
        <v>2</v>
      </c>
      <c r="J1374" t="s">
        <v>1771</v>
      </c>
      <c r="K1374" s="3">
        <v>147</v>
      </c>
      <c r="L1374">
        <f t="shared" si="45"/>
        <v>0</v>
      </c>
      <c r="M1374" t="str">
        <f>INDEX(Sheet2!$B$2:$B$20,MATCH(Data!B1374,Sheet2!$D$2:$D$20,0))</f>
        <v>Libya</v>
      </c>
    </row>
    <row r="1375" spans="1:13" x14ac:dyDescent="0.2">
      <c r="A1375">
        <v>4933</v>
      </c>
      <c r="B1375" t="s">
        <v>1722</v>
      </c>
      <c r="C1375" t="s">
        <v>1248</v>
      </c>
      <c r="D1375" s="2">
        <v>32644</v>
      </c>
      <c r="E1375" s="5">
        <f t="shared" ca="1" si="46"/>
        <v>31</v>
      </c>
      <c r="F1375" t="s">
        <v>1767</v>
      </c>
      <c r="G1375" t="s">
        <v>1770</v>
      </c>
      <c r="H1375">
        <v>8</v>
      </c>
      <c r="I1375">
        <v>2</v>
      </c>
      <c r="J1375" t="s">
        <v>1771</v>
      </c>
      <c r="K1375" s="3">
        <v>67</v>
      </c>
      <c r="L1375">
        <f t="shared" si="45"/>
        <v>0</v>
      </c>
      <c r="M1375" t="str">
        <f>INDEX(Sheet2!$B$2:$B$20,MATCH(Data!B1375,Sheet2!$D$2:$D$20,0))</f>
        <v>Syria</v>
      </c>
    </row>
    <row r="1376" spans="1:13" x14ac:dyDescent="0.2">
      <c r="A1376">
        <v>6216</v>
      </c>
      <c r="B1376" t="s">
        <v>1728</v>
      </c>
      <c r="C1376" t="s">
        <v>862</v>
      </c>
      <c r="D1376" s="2">
        <v>20522</v>
      </c>
      <c r="E1376" s="5">
        <f t="shared" ca="1" si="46"/>
        <v>64</v>
      </c>
      <c r="F1376" t="s">
        <v>1767</v>
      </c>
      <c r="G1376" t="s">
        <v>1769</v>
      </c>
      <c r="H1376">
        <v>7</v>
      </c>
      <c r="I1376">
        <v>2</v>
      </c>
      <c r="J1376" t="s">
        <v>1773</v>
      </c>
      <c r="K1376" s="3">
        <v>0</v>
      </c>
      <c r="L1376">
        <f t="shared" si="45"/>
        <v>2</v>
      </c>
      <c r="M1376" t="str">
        <f>INDEX(Sheet2!$B$2:$B$20,MATCH(Data!B1376,Sheet2!$D$2:$D$20,0))</f>
        <v>Yemen</v>
      </c>
    </row>
    <row r="1377" spans="1:13" x14ac:dyDescent="0.2">
      <c r="A1377">
        <v>6047</v>
      </c>
      <c r="B1377" t="s">
        <v>1717</v>
      </c>
      <c r="C1377" t="s">
        <v>1564</v>
      </c>
      <c r="D1377" s="2">
        <v>21439</v>
      </c>
      <c r="E1377" s="5">
        <f t="shared" ca="1" si="46"/>
        <v>62</v>
      </c>
      <c r="F1377" t="s">
        <v>1767</v>
      </c>
      <c r="G1377" t="s">
        <v>1769</v>
      </c>
      <c r="H1377">
        <v>2</v>
      </c>
      <c r="I1377">
        <v>6</v>
      </c>
      <c r="J1377" t="s">
        <v>1772</v>
      </c>
      <c r="K1377" s="3">
        <v>127</v>
      </c>
      <c r="L1377">
        <f t="shared" si="45"/>
        <v>0</v>
      </c>
      <c r="M1377" t="str">
        <f>INDEX(Sheet2!$B$2:$B$20,MATCH(Data!B1377,Sheet2!$D$2:$D$20,0))</f>
        <v>Yemen</v>
      </c>
    </row>
    <row r="1378" spans="1:13" x14ac:dyDescent="0.2">
      <c r="A1378">
        <v>5826</v>
      </c>
      <c r="B1378" t="s">
        <v>1723</v>
      </c>
      <c r="C1378" t="s">
        <v>1155</v>
      </c>
      <c r="D1378" s="2">
        <v>26283</v>
      </c>
      <c r="E1378" s="5">
        <f t="shared" ca="1" si="46"/>
        <v>49</v>
      </c>
      <c r="F1378" t="s">
        <v>1767</v>
      </c>
      <c r="G1378" t="s">
        <v>1769</v>
      </c>
      <c r="H1378">
        <v>5</v>
      </c>
      <c r="I1378">
        <v>1</v>
      </c>
      <c r="J1378" t="s">
        <v>1773</v>
      </c>
      <c r="K1378" s="3">
        <v>119</v>
      </c>
      <c r="L1378">
        <f t="shared" si="45"/>
        <v>0</v>
      </c>
      <c r="M1378" t="str">
        <f>INDEX(Sheet2!$B$2:$B$20,MATCH(Data!B1378,Sheet2!$D$2:$D$20,0))</f>
        <v>Iraq</v>
      </c>
    </row>
    <row r="1379" spans="1:13" x14ac:dyDescent="0.2">
      <c r="A1379">
        <v>5942</v>
      </c>
      <c r="B1379" t="s">
        <v>1726</v>
      </c>
      <c r="C1379" t="s">
        <v>1481</v>
      </c>
      <c r="D1379" s="2">
        <v>26440</v>
      </c>
      <c r="E1379" s="5">
        <f t="shared" ca="1" si="46"/>
        <v>48</v>
      </c>
      <c r="F1379" t="s">
        <v>1768</v>
      </c>
      <c r="G1379" t="s">
        <v>1779</v>
      </c>
      <c r="H1379">
        <v>5</v>
      </c>
      <c r="I1379">
        <v>3</v>
      </c>
      <c r="J1379" t="s">
        <v>1773</v>
      </c>
      <c r="K1379" s="3">
        <v>172</v>
      </c>
      <c r="L1379">
        <f t="shared" si="45"/>
        <v>0</v>
      </c>
      <c r="M1379" t="str">
        <f>INDEX(Sheet2!$B$2:$B$20,MATCH(Data!B1379,Sheet2!$D$2:$D$20,0))</f>
        <v>Libya</v>
      </c>
    </row>
    <row r="1380" spans="1:13" x14ac:dyDescent="0.2">
      <c r="A1380">
        <v>5491</v>
      </c>
      <c r="B1380" t="s">
        <v>1726</v>
      </c>
      <c r="C1380" t="s">
        <v>1540</v>
      </c>
      <c r="D1380" s="2">
        <v>27425</v>
      </c>
      <c r="E1380" s="5">
        <f t="shared" ca="1" si="46"/>
        <v>45</v>
      </c>
      <c r="F1380" t="s">
        <v>1767</v>
      </c>
      <c r="G1380" t="s">
        <v>1769</v>
      </c>
      <c r="H1380">
        <v>3</v>
      </c>
      <c r="I1380">
        <v>3</v>
      </c>
      <c r="J1380" t="s">
        <v>1773</v>
      </c>
      <c r="K1380" s="3">
        <v>0</v>
      </c>
      <c r="L1380">
        <f t="shared" si="45"/>
        <v>2</v>
      </c>
      <c r="M1380" t="str">
        <f>INDEX(Sheet2!$B$2:$B$20,MATCH(Data!B1380,Sheet2!$D$2:$D$20,0))</f>
        <v>Libya</v>
      </c>
    </row>
    <row r="1381" spans="1:13" x14ac:dyDescent="0.2">
      <c r="A1381">
        <v>5599</v>
      </c>
      <c r="B1381" t="s">
        <v>1724</v>
      </c>
      <c r="C1381" t="s">
        <v>1302</v>
      </c>
      <c r="D1381" s="2">
        <v>27985</v>
      </c>
      <c r="E1381" s="5">
        <f t="shared" ca="1" si="46"/>
        <v>44</v>
      </c>
      <c r="F1381" t="s">
        <v>1768</v>
      </c>
      <c r="G1381" t="s">
        <v>1778</v>
      </c>
      <c r="H1381">
        <v>2</v>
      </c>
      <c r="I1381">
        <v>6</v>
      </c>
      <c r="J1381" t="s">
        <v>1771</v>
      </c>
      <c r="K1381" s="3">
        <v>196</v>
      </c>
      <c r="L1381">
        <f t="shared" si="45"/>
        <v>0</v>
      </c>
      <c r="M1381" t="str">
        <f>INDEX(Sheet2!$B$2:$B$20,MATCH(Data!B1381,Sheet2!$D$2:$D$20,0))</f>
        <v>Libya</v>
      </c>
    </row>
    <row r="1382" spans="1:13" x14ac:dyDescent="0.2">
      <c r="A1382">
        <v>5966</v>
      </c>
      <c r="B1382" t="s">
        <v>1718</v>
      </c>
      <c r="C1382" t="s">
        <v>338</v>
      </c>
      <c r="D1382" s="2">
        <v>18385</v>
      </c>
      <c r="E1382" s="5">
        <f t="shared" ca="1" si="46"/>
        <v>70</v>
      </c>
      <c r="F1382" t="s">
        <v>1767</v>
      </c>
      <c r="G1382" t="s">
        <v>1769</v>
      </c>
      <c r="H1382">
        <v>5</v>
      </c>
      <c r="I1382">
        <v>2</v>
      </c>
      <c r="J1382" t="s">
        <v>1772</v>
      </c>
      <c r="K1382" s="3">
        <v>117</v>
      </c>
      <c r="L1382">
        <f t="shared" si="45"/>
        <v>0</v>
      </c>
      <c r="M1382" t="str">
        <f>INDEX(Sheet2!$B$2:$B$20,MATCH(Data!B1382,Sheet2!$D$2:$D$20,0))</f>
        <v>Yemen</v>
      </c>
    </row>
    <row r="1383" spans="1:13" x14ac:dyDescent="0.2">
      <c r="A1383">
        <v>5171</v>
      </c>
      <c r="B1383" t="s">
        <v>1716</v>
      </c>
      <c r="C1383" t="s">
        <v>839</v>
      </c>
      <c r="D1383" s="2">
        <v>25149</v>
      </c>
      <c r="E1383" s="5">
        <f t="shared" ca="1" si="46"/>
        <v>52</v>
      </c>
      <c r="F1383" t="s">
        <v>1767</v>
      </c>
      <c r="G1383" t="s">
        <v>1781</v>
      </c>
      <c r="H1383">
        <v>2</v>
      </c>
      <c r="I1383">
        <v>5</v>
      </c>
      <c r="J1383" t="s">
        <v>1771</v>
      </c>
      <c r="K1383" s="3">
        <v>0</v>
      </c>
      <c r="L1383">
        <f t="shared" si="45"/>
        <v>2</v>
      </c>
      <c r="M1383" t="str">
        <f>INDEX(Sheet2!$B$2:$B$20,MATCH(Data!B1383,Sheet2!$D$2:$D$20,0))</f>
        <v>Syria</v>
      </c>
    </row>
    <row r="1384" spans="1:13" x14ac:dyDescent="0.2">
      <c r="A1384">
        <v>5962</v>
      </c>
      <c r="B1384" t="s">
        <v>1713</v>
      </c>
      <c r="C1384" t="s">
        <v>212</v>
      </c>
      <c r="D1384" s="2">
        <v>26472</v>
      </c>
      <c r="E1384" s="5">
        <f t="shared" ca="1" si="46"/>
        <v>48</v>
      </c>
      <c r="F1384" t="s">
        <v>1767</v>
      </c>
      <c r="G1384" t="s">
        <v>1781</v>
      </c>
      <c r="H1384">
        <v>4</v>
      </c>
      <c r="I1384">
        <v>5</v>
      </c>
      <c r="J1384" t="s">
        <v>1773</v>
      </c>
      <c r="K1384" s="3">
        <v>0</v>
      </c>
      <c r="L1384">
        <f t="shared" si="45"/>
        <v>2</v>
      </c>
      <c r="M1384" t="str">
        <f>INDEX(Sheet2!$B$2:$B$20,MATCH(Data!B1384,Sheet2!$D$2:$D$20,0))</f>
        <v>Iraq</v>
      </c>
    </row>
    <row r="1385" spans="1:13" x14ac:dyDescent="0.2">
      <c r="A1385">
        <v>5705</v>
      </c>
      <c r="B1385" t="s">
        <v>1723</v>
      </c>
      <c r="C1385" t="s">
        <v>1107</v>
      </c>
      <c r="D1385" s="2">
        <v>18341</v>
      </c>
      <c r="E1385" s="5">
        <f t="shared" ca="1" si="46"/>
        <v>70</v>
      </c>
      <c r="F1385" t="s">
        <v>1767</v>
      </c>
      <c r="G1385" t="s">
        <v>1769</v>
      </c>
      <c r="H1385">
        <v>2</v>
      </c>
      <c r="I1385">
        <v>5</v>
      </c>
      <c r="J1385" t="s">
        <v>1772</v>
      </c>
      <c r="K1385" s="3">
        <v>0</v>
      </c>
      <c r="L1385">
        <f t="shared" si="45"/>
        <v>2</v>
      </c>
      <c r="M1385" t="str">
        <f>INDEX(Sheet2!$B$2:$B$20,MATCH(Data!B1385,Sheet2!$D$2:$D$20,0))</f>
        <v>Iraq</v>
      </c>
    </row>
    <row r="1386" spans="1:13" x14ac:dyDescent="0.2">
      <c r="A1386">
        <v>5935</v>
      </c>
      <c r="B1386" t="s">
        <v>1733</v>
      </c>
      <c r="C1386" t="s">
        <v>1384</v>
      </c>
      <c r="D1386" s="2">
        <v>25069</v>
      </c>
      <c r="E1386" s="5">
        <f t="shared" ca="1" si="46"/>
        <v>52</v>
      </c>
      <c r="F1386" t="s">
        <v>1768</v>
      </c>
      <c r="G1386" t="s">
        <v>1778</v>
      </c>
      <c r="H1386">
        <v>7</v>
      </c>
      <c r="I1386">
        <v>3</v>
      </c>
      <c r="J1386" t="s">
        <v>1771</v>
      </c>
      <c r="K1386" s="3">
        <v>0</v>
      </c>
      <c r="L1386">
        <f t="shared" si="45"/>
        <v>4</v>
      </c>
      <c r="M1386" t="str">
        <f>INDEX(Sheet2!$B$2:$B$20,MATCH(Data!B1386,Sheet2!$D$2:$D$20,0))</f>
        <v>Syria</v>
      </c>
    </row>
    <row r="1387" spans="1:13" x14ac:dyDescent="0.2">
      <c r="A1387">
        <v>6347</v>
      </c>
      <c r="B1387" t="s">
        <v>1729</v>
      </c>
      <c r="C1387" t="s">
        <v>1335</v>
      </c>
      <c r="D1387" s="2">
        <v>30561</v>
      </c>
      <c r="E1387" s="5">
        <f t="shared" ca="1" si="46"/>
        <v>37</v>
      </c>
      <c r="F1387" t="s">
        <v>1768</v>
      </c>
      <c r="G1387" t="s">
        <v>1769</v>
      </c>
      <c r="H1387">
        <v>2</v>
      </c>
      <c r="I1387">
        <v>6</v>
      </c>
      <c r="J1387" t="s">
        <v>1771</v>
      </c>
      <c r="K1387" s="3">
        <v>53</v>
      </c>
      <c r="L1387">
        <f t="shared" si="45"/>
        <v>0</v>
      </c>
      <c r="M1387" t="str">
        <f>INDEX(Sheet2!$B$2:$B$20,MATCH(Data!B1387,Sheet2!$D$2:$D$20,0))</f>
        <v>Syria</v>
      </c>
    </row>
    <row r="1388" spans="1:13" x14ac:dyDescent="0.2">
      <c r="A1388">
        <v>5640</v>
      </c>
      <c r="B1388" t="s">
        <v>1726</v>
      </c>
      <c r="C1388" t="s">
        <v>418</v>
      </c>
      <c r="D1388" s="2">
        <v>28662</v>
      </c>
      <c r="E1388" s="5">
        <f t="shared" ca="1" si="46"/>
        <v>42</v>
      </c>
      <c r="F1388" t="s">
        <v>1767</v>
      </c>
      <c r="G1388" t="s">
        <v>1769</v>
      </c>
      <c r="H1388">
        <v>2</v>
      </c>
      <c r="I1388">
        <v>2</v>
      </c>
      <c r="J1388" t="s">
        <v>1774</v>
      </c>
      <c r="K1388" s="3">
        <v>0</v>
      </c>
      <c r="L1388">
        <f t="shared" si="45"/>
        <v>2</v>
      </c>
      <c r="M1388" t="str">
        <f>INDEX(Sheet2!$B$2:$B$20,MATCH(Data!B1388,Sheet2!$D$2:$D$20,0))</f>
        <v>Libya</v>
      </c>
    </row>
    <row r="1389" spans="1:13" x14ac:dyDescent="0.2">
      <c r="A1389">
        <v>4937</v>
      </c>
      <c r="B1389" t="s">
        <v>1718</v>
      </c>
      <c r="C1389" t="s">
        <v>1362</v>
      </c>
      <c r="D1389" s="2">
        <v>25074</v>
      </c>
      <c r="E1389" s="5">
        <f t="shared" ca="1" si="46"/>
        <v>52</v>
      </c>
      <c r="F1389" t="s">
        <v>1768</v>
      </c>
      <c r="G1389" t="s">
        <v>1769</v>
      </c>
      <c r="H1389">
        <v>7</v>
      </c>
      <c r="I1389">
        <v>1</v>
      </c>
      <c r="J1389" t="s">
        <v>1771</v>
      </c>
      <c r="K1389" s="3">
        <v>63</v>
      </c>
      <c r="L1389">
        <f t="shared" si="45"/>
        <v>0</v>
      </c>
      <c r="M1389" t="str">
        <f>INDEX(Sheet2!$B$2:$B$20,MATCH(Data!B1389,Sheet2!$D$2:$D$20,0))</f>
        <v>Yemen</v>
      </c>
    </row>
    <row r="1390" spans="1:13" x14ac:dyDescent="0.2">
      <c r="A1390">
        <v>6049</v>
      </c>
      <c r="B1390" t="s">
        <v>1728</v>
      </c>
      <c r="C1390" t="s">
        <v>1636</v>
      </c>
      <c r="D1390" s="2">
        <v>18677</v>
      </c>
      <c r="E1390" s="5">
        <f t="shared" ca="1" si="46"/>
        <v>69</v>
      </c>
      <c r="F1390" t="s">
        <v>1767</v>
      </c>
      <c r="G1390" t="s">
        <v>1769</v>
      </c>
      <c r="H1390">
        <v>3</v>
      </c>
      <c r="I1390">
        <v>6</v>
      </c>
      <c r="J1390" t="s">
        <v>1774</v>
      </c>
      <c r="K1390" s="3">
        <v>104</v>
      </c>
      <c r="L1390">
        <f t="shared" si="45"/>
        <v>0</v>
      </c>
      <c r="M1390" t="str">
        <f>INDEX(Sheet2!$B$2:$B$20,MATCH(Data!B1390,Sheet2!$D$2:$D$20,0))</f>
        <v>Yemen</v>
      </c>
    </row>
    <row r="1391" spans="1:13" x14ac:dyDescent="0.2">
      <c r="A1391">
        <v>5576</v>
      </c>
      <c r="B1391" t="s">
        <v>1722</v>
      </c>
      <c r="C1391" t="s">
        <v>1045</v>
      </c>
      <c r="D1391" s="2">
        <v>29936</v>
      </c>
      <c r="E1391" s="5">
        <f t="shared" ca="1" si="46"/>
        <v>39</v>
      </c>
      <c r="F1391" t="s">
        <v>1768</v>
      </c>
      <c r="G1391" t="s">
        <v>1781</v>
      </c>
      <c r="H1391">
        <v>8</v>
      </c>
      <c r="I1391">
        <v>2</v>
      </c>
      <c r="J1391" t="s">
        <v>1774</v>
      </c>
      <c r="K1391" s="3">
        <v>0</v>
      </c>
      <c r="L1391">
        <f t="shared" si="45"/>
        <v>5</v>
      </c>
      <c r="M1391" t="str">
        <f>INDEX(Sheet2!$B$2:$B$20,MATCH(Data!B1391,Sheet2!$D$2:$D$20,0))</f>
        <v>Syria</v>
      </c>
    </row>
    <row r="1392" spans="1:13" x14ac:dyDescent="0.2">
      <c r="A1392">
        <v>6320</v>
      </c>
      <c r="B1392" t="s">
        <v>1713</v>
      </c>
      <c r="C1392" t="s">
        <v>887</v>
      </c>
      <c r="D1392" s="2">
        <v>19564</v>
      </c>
      <c r="E1392" s="5">
        <f t="shared" ca="1" si="46"/>
        <v>67</v>
      </c>
      <c r="F1392" t="s">
        <v>1767</v>
      </c>
      <c r="G1392" t="s">
        <v>1778</v>
      </c>
      <c r="H1392">
        <v>5</v>
      </c>
      <c r="I1392">
        <v>2</v>
      </c>
      <c r="J1392" t="s">
        <v>1771</v>
      </c>
      <c r="K1392" s="3">
        <v>0</v>
      </c>
      <c r="L1392">
        <f t="shared" si="45"/>
        <v>2</v>
      </c>
      <c r="M1392" t="str">
        <f>INDEX(Sheet2!$B$2:$B$20,MATCH(Data!B1392,Sheet2!$D$2:$D$20,0))</f>
        <v>Iraq</v>
      </c>
    </row>
    <row r="1393" spans="1:13" x14ac:dyDescent="0.2">
      <c r="A1393">
        <v>5551</v>
      </c>
      <c r="B1393" t="s">
        <v>1719</v>
      </c>
      <c r="C1393" t="s">
        <v>687</v>
      </c>
      <c r="D1393" s="2">
        <v>16150</v>
      </c>
      <c r="E1393" s="5">
        <f t="shared" ca="1" si="46"/>
        <v>76</v>
      </c>
      <c r="F1393" t="s">
        <v>1767</v>
      </c>
      <c r="G1393" t="s">
        <v>1769</v>
      </c>
      <c r="H1393">
        <v>7</v>
      </c>
      <c r="I1393">
        <v>2</v>
      </c>
      <c r="J1393" t="s">
        <v>1773</v>
      </c>
      <c r="K1393" s="3">
        <v>168</v>
      </c>
      <c r="L1393">
        <f t="shared" si="45"/>
        <v>0</v>
      </c>
      <c r="M1393" t="str">
        <f>INDEX(Sheet2!$B$2:$B$20,MATCH(Data!B1393,Sheet2!$D$2:$D$20,0))</f>
        <v>Iraq</v>
      </c>
    </row>
    <row r="1394" spans="1:13" x14ac:dyDescent="0.2">
      <c r="A1394">
        <v>6324</v>
      </c>
      <c r="B1394" t="s">
        <v>1726</v>
      </c>
      <c r="C1394" t="s">
        <v>933</v>
      </c>
      <c r="D1394" s="2">
        <v>31504</v>
      </c>
      <c r="E1394" s="5">
        <f t="shared" ca="1" si="46"/>
        <v>34</v>
      </c>
      <c r="F1394" t="s">
        <v>1767</v>
      </c>
      <c r="G1394" t="s">
        <v>1769</v>
      </c>
      <c r="H1394">
        <v>2</v>
      </c>
      <c r="I1394">
        <v>5</v>
      </c>
      <c r="J1394" t="s">
        <v>1773</v>
      </c>
      <c r="K1394" s="3">
        <v>129</v>
      </c>
      <c r="L1394">
        <f t="shared" si="45"/>
        <v>0</v>
      </c>
      <c r="M1394" t="str">
        <f>INDEX(Sheet2!$B$2:$B$20,MATCH(Data!B1394,Sheet2!$D$2:$D$20,0))</f>
        <v>Libya</v>
      </c>
    </row>
    <row r="1395" spans="1:13" x14ac:dyDescent="0.2">
      <c r="A1395">
        <v>4914</v>
      </c>
      <c r="B1395" t="s">
        <v>1732</v>
      </c>
      <c r="C1395" t="s">
        <v>723</v>
      </c>
      <c r="D1395" s="2">
        <v>31462</v>
      </c>
      <c r="E1395" s="5">
        <f t="shared" ca="1" si="46"/>
        <v>34</v>
      </c>
      <c r="F1395" t="s">
        <v>1767</v>
      </c>
      <c r="G1395" t="s">
        <v>1780</v>
      </c>
      <c r="H1395">
        <v>2</v>
      </c>
      <c r="I1395">
        <v>5</v>
      </c>
      <c r="J1395" t="s">
        <v>1773</v>
      </c>
      <c r="K1395" s="3">
        <v>88</v>
      </c>
      <c r="L1395">
        <f t="shared" si="45"/>
        <v>0</v>
      </c>
      <c r="M1395" t="str">
        <f>INDEX(Sheet2!$B$2:$B$20,MATCH(Data!B1395,Sheet2!$D$2:$D$20,0))</f>
        <v>Yemen</v>
      </c>
    </row>
    <row r="1396" spans="1:13" x14ac:dyDescent="0.2">
      <c r="A1396">
        <v>4737</v>
      </c>
      <c r="B1396" t="s">
        <v>1729</v>
      </c>
      <c r="C1396" t="s">
        <v>437</v>
      </c>
      <c r="D1396" s="2">
        <v>15169</v>
      </c>
      <c r="E1396" s="5">
        <f t="shared" ca="1" si="46"/>
        <v>79</v>
      </c>
      <c r="F1396" t="s">
        <v>1768</v>
      </c>
      <c r="G1396" t="s">
        <v>1778</v>
      </c>
      <c r="H1396">
        <v>2</v>
      </c>
      <c r="I1396">
        <v>4</v>
      </c>
      <c r="J1396" t="s">
        <v>1773</v>
      </c>
      <c r="K1396" s="3">
        <v>0</v>
      </c>
      <c r="L1396">
        <f t="shared" si="45"/>
        <v>4</v>
      </c>
      <c r="M1396" t="str">
        <f>INDEX(Sheet2!$B$2:$B$20,MATCH(Data!B1396,Sheet2!$D$2:$D$20,0))</f>
        <v>Syria</v>
      </c>
    </row>
    <row r="1397" spans="1:13" x14ac:dyDescent="0.2">
      <c r="A1397">
        <v>4880</v>
      </c>
      <c r="B1397" t="s">
        <v>1729</v>
      </c>
      <c r="C1397" t="s">
        <v>1464</v>
      </c>
      <c r="D1397" s="2">
        <v>29836</v>
      </c>
      <c r="E1397" s="5">
        <f t="shared" ca="1" si="46"/>
        <v>39</v>
      </c>
      <c r="F1397" t="s">
        <v>1768</v>
      </c>
      <c r="G1397" t="s">
        <v>1769</v>
      </c>
      <c r="H1397">
        <v>3</v>
      </c>
      <c r="I1397">
        <v>2</v>
      </c>
      <c r="J1397" t="s">
        <v>1771</v>
      </c>
      <c r="K1397" s="3">
        <v>226</v>
      </c>
      <c r="L1397">
        <f t="shared" si="45"/>
        <v>0</v>
      </c>
      <c r="M1397" t="str">
        <f>INDEX(Sheet2!$B$2:$B$20,MATCH(Data!B1397,Sheet2!$D$2:$D$20,0))</f>
        <v>Syria</v>
      </c>
    </row>
    <row r="1398" spans="1:13" x14ac:dyDescent="0.2">
      <c r="A1398">
        <v>6033</v>
      </c>
      <c r="B1398" t="s">
        <v>1726</v>
      </c>
      <c r="C1398" t="s">
        <v>1359</v>
      </c>
      <c r="D1398" s="2">
        <v>21395</v>
      </c>
      <c r="E1398" s="5">
        <f t="shared" ca="1" si="46"/>
        <v>62</v>
      </c>
      <c r="F1398" t="s">
        <v>1767</v>
      </c>
      <c r="G1398" t="s">
        <v>1780</v>
      </c>
      <c r="H1398">
        <v>2</v>
      </c>
      <c r="I1398">
        <v>4</v>
      </c>
      <c r="J1398" t="s">
        <v>1771</v>
      </c>
      <c r="K1398" s="3">
        <v>161</v>
      </c>
      <c r="L1398">
        <f t="shared" si="45"/>
        <v>0</v>
      </c>
      <c r="M1398" t="str">
        <f>INDEX(Sheet2!$B$2:$B$20,MATCH(Data!B1398,Sheet2!$D$2:$D$20,0))</f>
        <v>Libya</v>
      </c>
    </row>
    <row r="1399" spans="1:13" x14ac:dyDescent="0.2">
      <c r="A1399">
        <v>4743</v>
      </c>
      <c r="B1399" t="s">
        <v>1721</v>
      </c>
      <c r="C1399" t="s">
        <v>809</v>
      </c>
      <c r="D1399" s="2">
        <v>34365</v>
      </c>
      <c r="E1399" s="5">
        <f t="shared" ca="1" si="46"/>
        <v>26</v>
      </c>
      <c r="F1399" t="s">
        <v>1768</v>
      </c>
      <c r="G1399" t="s">
        <v>1780</v>
      </c>
      <c r="H1399">
        <v>4</v>
      </c>
      <c r="I1399">
        <v>6</v>
      </c>
      <c r="J1399" t="s">
        <v>1773</v>
      </c>
      <c r="K1399" s="3">
        <v>98</v>
      </c>
      <c r="L1399">
        <f t="shared" si="45"/>
        <v>0</v>
      </c>
      <c r="M1399" t="str">
        <f>INDEX(Sheet2!$B$2:$B$20,MATCH(Data!B1399,Sheet2!$D$2:$D$20,0))</f>
        <v>Libya</v>
      </c>
    </row>
    <row r="1400" spans="1:13" x14ac:dyDescent="0.2">
      <c r="A1400">
        <v>5742</v>
      </c>
      <c r="B1400" t="s">
        <v>1721</v>
      </c>
      <c r="C1400" t="s">
        <v>1506</v>
      </c>
      <c r="D1400" s="2">
        <v>27764</v>
      </c>
      <c r="E1400" s="5">
        <f t="shared" ca="1" si="46"/>
        <v>44</v>
      </c>
      <c r="F1400" t="s">
        <v>1767</v>
      </c>
      <c r="G1400" t="s">
        <v>1769</v>
      </c>
      <c r="H1400">
        <v>3</v>
      </c>
      <c r="I1400">
        <v>5</v>
      </c>
      <c r="J1400" t="s">
        <v>1771</v>
      </c>
      <c r="K1400" s="3">
        <v>64</v>
      </c>
      <c r="L1400">
        <f t="shared" si="45"/>
        <v>0</v>
      </c>
      <c r="M1400" t="str">
        <f>INDEX(Sheet2!$B$2:$B$20,MATCH(Data!B1400,Sheet2!$D$2:$D$20,0))</f>
        <v>Libya</v>
      </c>
    </row>
    <row r="1401" spans="1:13" x14ac:dyDescent="0.2">
      <c r="A1401">
        <v>5069</v>
      </c>
      <c r="B1401" t="s">
        <v>1731</v>
      </c>
      <c r="C1401" t="s">
        <v>407</v>
      </c>
      <c r="D1401" s="2">
        <v>23684</v>
      </c>
      <c r="E1401" s="5">
        <f t="shared" ca="1" si="46"/>
        <v>56</v>
      </c>
      <c r="F1401" t="s">
        <v>1768</v>
      </c>
      <c r="G1401" t="s">
        <v>1769</v>
      </c>
      <c r="H1401">
        <v>5</v>
      </c>
      <c r="I1401">
        <v>2</v>
      </c>
      <c r="J1401" t="s">
        <v>1771</v>
      </c>
      <c r="K1401" s="3">
        <v>0</v>
      </c>
      <c r="L1401">
        <f t="shared" si="45"/>
        <v>4</v>
      </c>
      <c r="M1401" t="str">
        <f>INDEX(Sheet2!$B$2:$B$20,MATCH(Data!B1401,Sheet2!$D$2:$D$20,0))</f>
        <v>Syria</v>
      </c>
    </row>
    <row r="1402" spans="1:13" x14ac:dyDescent="0.2">
      <c r="A1402">
        <v>6090</v>
      </c>
      <c r="B1402" t="s">
        <v>1727</v>
      </c>
      <c r="C1402" t="s">
        <v>610</v>
      </c>
      <c r="D1402" s="2">
        <v>31717</v>
      </c>
      <c r="E1402" s="5">
        <f t="shared" ca="1" si="46"/>
        <v>34</v>
      </c>
      <c r="F1402" t="s">
        <v>1768</v>
      </c>
      <c r="G1402" t="s">
        <v>1769</v>
      </c>
      <c r="H1402">
        <v>4</v>
      </c>
      <c r="I1402">
        <v>6</v>
      </c>
      <c r="J1402" t="s">
        <v>1774</v>
      </c>
      <c r="K1402" s="3">
        <v>225</v>
      </c>
      <c r="L1402">
        <f t="shared" si="45"/>
        <v>3</v>
      </c>
      <c r="M1402" t="str">
        <f>INDEX(Sheet2!$B$2:$B$20,MATCH(Data!B1402,Sheet2!$D$2:$D$20,0))</f>
        <v>Libya</v>
      </c>
    </row>
    <row r="1403" spans="1:13" x14ac:dyDescent="0.2">
      <c r="A1403">
        <v>5316</v>
      </c>
      <c r="B1403" t="s">
        <v>1718</v>
      </c>
      <c r="C1403" t="s">
        <v>948</v>
      </c>
      <c r="D1403" s="2">
        <v>17113</v>
      </c>
      <c r="E1403" s="5">
        <f t="shared" ca="1" si="46"/>
        <v>74</v>
      </c>
      <c r="F1403" t="s">
        <v>1768</v>
      </c>
      <c r="G1403" t="s">
        <v>1770</v>
      </c>
      <c r="H1403">
        <v>2</v>
      </c>
      <c r="I1403">
        <v>7</v>
      </c>
      <c r="J1403" t="s">
        <v>1771</v>
      </c>
      <c r="K1403" s="3">
        <v>144</v>
      </c>
      <c r="L1403">
        <f t="shared" si="45"/>
        <v>0</v>
      </c>
      <c r="M1403" t="str">
        <f>INDEX(Sheet2!$B$2:$B$20,MATCH(Data!B1403,Sheet2!$D$2:$D$20,0))</f>
        <v>Yemen</v>
      </c>
    </row>
    <row r="1404" spans="1:13" x14ac:dyDescent="0.2">
      <c r="A1404">
        <v>6300</v>
      </c>
      <c r="B1404" t="s">
        <v>1729</v>
      </c>
      <c r="C1404" t="s">
        <v>480</v>
      </c>
      <c r="D1404" s="2">
        <v>32136</v>
      </c>
      <c r="E1404" s="5">
        <f t="shared" ca="1" si="46"/>
        <v>33</v>
      </c>
      <c r="F1404" t="s">
        <v>1768</v>
      </c>
      <c r="G1404" t="s">
        <v>1769</v>
      </c>
      <c r="H1404">
        <v>2</v>
      </c>
      <c r="I1404">
        <v>7</v>
      </c>
      <c r="J1404" t="s">
        <v>1774</v>
      </c>
      <c r="K1404" s="3">
        <v>0</v>
      </c>
      <c r="L1404">
        <f t="shared" si="45"/>
        <v>5</v>
      </c>
      <c r="M1404" t="str">
        <f>INDEX(Sheet2!$B$2:$B$20,MATCH(Data!B1404,Sheet2!$D$2:$D$20,0))</f>
        <v>Syria</v>
      </c>
    </row>
    <row r="1405" spans="1:13" x14ac:dyDescent="0.2">
      <c r="A1405">
        <v>6295</v>
      </c>
      <c r="B1405" t="s">
        <v>1726</v>
      </c>
      <c r="C1405" t="s">
        <v>443</v>
      </c>
      <c r="D1405" s="2">
        <v>25996</v>
      </c>
      <c r="E1405" s="5">
        <f t="shared" ca="1" si="46"/>
        <v>49</v>
      </c>
      <c r="F1405" t="s">
        <v>1768</v>
      </c>
      <c r="G1405" t="s">
        <v>1769</v>
      </c>
      <c r="H1405">
        <v>2</v>
      </c>
      <c r="I1405">
        <v>6</v>
      </c>
      <c r="J1405" t="s">
        <v>1771</v>
      </c>
      <c r="K1405" s="3">
        <v>0</v>
      </c>
      <c r="L1405">
        <f t="shared" si="45"/>
        <v>4</v>
      </c>
      <c r="M1405" t="str">
        <f>INDEX(Sheet2!$B$2:$B$20,MATCH(Data!B1405,Sheet2!$D$2:$D$20,0))</f>
        <v>Libya</v>
      </c>
    </row>
    <row r="1406" spans="1:13" x14ac:dyDescent="0.2">
      <c r="A1406">
        <v>6226</v>
      </c>
      <c r="B1406" t="s">
        <v>1723</v>
      </c>
      <c r="C1406" t="s">
        <v>978</v>
      </c>
      <c r="D1406" s="2">
        <v>29598</v>
      </c>
      <c r="E1406" s="5">
        <f t="shared" ca="1" si="46"/>
        <v>39</v>
      </c>
      <c r="F1406" t="s">
        <v>1768</v>
      </c>
      <c r="G1406" t="s">
        <v>1769</v>
      </c>
      <c r="H1406">
        <v>2</v>
      </c>
      <c r="I1406">
        <v>5</v>
      </c>
      <c r="J1406" t="s">
        <v>1773</v>
      </c>
      <c r="K1406" s="3">
        <v>190</v>
      </c>
      <c r="L1406">
        <f t="shared" si="45"/>
        <v>0</v>
      </c>
      <c r="M1406" t="str">
        <f>INDEX(Sheet2!$B$2:$B$20,MATCH(Data!B1406,Sheet2!$D$2:$D$20,0))</f>
        <v>Iraq</v>
      </c>
    </row>
    <row r="1407" spans="1:13" x14ac:dyDescent="0.2">
      <c r="A1407">
        <v>5564</v>
      </c>
      <c r="B1407" t="s">
        <v>1724</v>
      </c>
      <c r="C1407" t="s">
        <v>846</v>
      </c>
      <c r="D1407" s="2">
        <v>18634</v>
      </c>
      <c r="E1407" s="5">
        <f t="shared" ca="1" si="46"/>
        <v>69</v>
      </c>
      <c r="F1407" t="s">
        <v>1768</v>
      </c>
      <c r="G1407" t="s">
        <v>1769</v>
      </c>
      <c r="H1407">
        <v>5</v>
      </c>
      <c r="I1407">
        <v>1</v>
      </c>
      <c r="J1407" t="s">
        <v>1773</v>
      </c>
      <c r="K1407" s="3">
        <v>120</v>
      </c>
      <c r="L1407">
        <f t="shared" si="45"/>
        <v>0</v>
      </c>
      <c r="M1407" t="str">
        <f>INDEX(Sheet2!$B$2:$B$20,MATCH(Data!B1407,Sheet2!$D$2:$D$20,0))</f>
        <v>Libya</v>
      </c>
    </row>
    <row r="1408" spans="1:13" x14ac:dyDescent="0.2">
      <c r="A1408">
        <v>4830</v>
      </c>
      <c r="B1408" t="s">
        <v>1713</v>
      </c>
      <c r="C1408" t="s">
        <v>1585</v>
      </c>
      <c r="D1408" s="2">
        <v>24540</v>
      </c>
      <c r="E1408" s="5">
        <f t="shared" ca="1" si="46"/>
        <v>53</v>
      </c>
      <c r="F1408" t="s">
        <v>1767</v>
      </c>
      <c r="G1408" t="s">
        <v>1770</v>
      </c>
      <c r="H1408">
        <v>8</v>
      </c>
      <c r="I1408">
        <v>2</v>
      </c>
      <c r="J1408" t="s">
        <v>1774</v>
      </c>
      <c r="K1408" s="3">
        <v>224</v>
      </c>
      <c r="L1408">
        <f t="shared" si="45"/>
        <v>0</v>
      </c>
      <c r="M1408" t="str">
        <f>INDEX(Sheet2!$B$2:$B$20,MATCH(Data!B1408,Sheet2!$D$2:$D$20,0))</f>
        <v>Iraq</v>
      </c>
    </row>
    <row r="1409" spans="1:13" x14ac:dyDescent="0.2">
      <c r="A1409">
        <v>5291</v>
      </c>
      <c r="B1409" t="s">
        <v>1713</v>
      </c>
      <c r="C1409" t="s">
        <v>621</v>
      </c>
      <c r="D1409" s="2">
        <v>20936</v>
      </c>
      <c r="E1409" s="5">
        <f t="shared" ca="1" si="46"/>
        <v>63</v>
      </c>
      <c r="F1409" t="s">
        <v>1768</v>
      </c>
      <c r="G1409" t="s">
        <v>1769</v>
      </c>
      <c r="H1409">
        <v>5</v>
      </c>
      <c r="I1409">
        <v>5</v>
      </c>
      <c r="J1409" t="s">
        <v>1774</v>
      </c>
      <c r="K1409" s="3">
        <v>181</v>
      </c>
      <c r="L1409">
        <f t="shared" si="45"/>
        <v>3</v>
      </c>
      <c r="M1409" t="str">
        <f>INDEX(Sheet2!$B$2:$B$20,MATCH(Data!B1409,Sheet2!$D$2:$D$20,0))</f>
        <v>Iraq</v>
      </c>
    </row>
    <row r="1410" spans="1:13" x14ac:dyDescent="0.2">
      <c r="A1410">
        <v>4695</v>
      </c>
      <c r="B1410" t="s">
        <v>1719</v>
      </c>
      <c r="C1410" t="s">
        <v>1134</v>
      </c>
      <c r="D1410" s="2">
        <v>26780</v>
      </c>
      <c r="E1410" s="5">
        <f t="shared" ca="1" si="46"/>
        <v>47</v>
      </c>
      <c r="F1410" t="s">
        <v>1767</v>
      </c>
      <c r="G1410" t="s">
        <v>1770</v>
      </c>
      <c r="H1410">
        <v>3</v>
      </c>
      <c r="I1410">
        <v>1</v>
      </c>
      <c r="J1410" t="s">
        <v>1771</v>
      </c>
      <c r="K1410" s="3">
        <v>111</v>
      </c>
      <c r="L1410">
        <f t="shared" si="45"/>
        <v>0</v>
      </c>
      <c r="M1410" t="str">
        <f>INDEX(Sheet2!$B$2:$B$20,MATCH(Data!B1410,Sheet2!$D$2:$D$20,0))</f>
        <v>Iraq</v>
      </c>
    </row>
    <row r="1411" spans="1:13" x14ac:dyDescent="0.2">
      <c r="A1411">
        <v>5811</v>
      </c>
      <c r="B1411" t="s">
        <v>1732</v>
      </c>
      <c r="C1411" t="s">
        <v>821</v>
      </c>
      <c r="D1411" s="2">
        <v>28380</v>
      </c>
      <c r="E1411" s="5">
        <f t="shared" ca="1" si="46"/>
        <v>43</v>
      </c>
      <c r="F1411" t="s">
        <v>1767</v>
      </c>
      <c r="G1411" t="s">
        <v>1770</v>
      </c>
      <c r="H1411">
        <v>3</v>
      </c>
      <c r="I1411">
        <v>1</v>
      </c>
      <c r="J1411" t="s">
        <v>1773</v>
      </c>
      <c r="K1411" s="3">
        <v>226</v>
      </c>
      <c r="L1411">
        <f t="shared" si="45"/>
        <v>0</v>
      </c>
      <c r="M1411" t="str">
        <f>INDEX(Sheet2!$B$2:$B$20,MATCH(Data!B1411,Sheet2!$D$2:$D$20,0))</f>
        <v>Yemen</v>
      </c>
    </row>
    <row r="1412" spans="1:13" x14ac:dyDescent="0.2">
      <c r="A1412">
        <v>5090</v>
      </c>
      <c r="B1412" t="s">
        <v>1718</v>
      </c>
      <c r="C1412" t="s">
        <v>1148</v>
      </c>
      <c r="D1412" s="2">
        <v>27468</v>
      </c>
      <c r="E1412" s="5">
        <f t="shared" ca="1" si="46"/>
        <v>45</v>
      </c>
      <c r="F1412" t="s">
        <v>1767</v>
      </c>
      <c r="G1412" t="s">
        <v>1769</v>
      </c>
      <c r="H1412">
        <v>5</v>
      </c>
      <c r="I1412">
        <v>2</v>
      </c>
      <c r="J1412" t="s">
        <v>1774</v>
      </c>
      <c r="K1412" s="3">
        <v>0</v>
      </c>
      <c r="L1412">
        <f t="shared" si="45"/>
        <v>2</v>
      </c>
      <c r="M1412" t="str">
        <f>INDEX(Sheet2!$B$2:$B$20,MATCH(Data!B1412,Sheet2!$D$2:$D$20,0))</f>
        <v>Yemen</v>
      </c>
    </row>
    <row r="1413" spans="1:13" x14ac:dyDescent="0.2">
      <c r="A1413">
        <v>5669</v>
      </c>
      <c r="B1413" t="s">
        <v>1713</v>
      </c>
      <c r="C1413" t="s">
        <v>580</v>
      </c>
      <c r="D1413" s="2">
        <v>15167</v>
      </c>
      <c r="E1413" s="5">
        <f t="shared" ca="1" si="46"/>
        <v>79</v>
      </c>
      <c r="F1413" t="s">
        <v>1768</v>
      </c>
      <c r="G1413" t="s">
        <v>1769</v>
      </c>
      <c r="H1413">
        <v>5</v>
      </c>
      <c r="I1413">
        <v>3</v>
      </c>
      <c r="J1413" t="s">
        <v>1774</v>
      </c>
      <c r="K1413" s="3">
        <v>124</v>
      </c>
      <c r="L1413">
        <f t="shared" si="45"/>
        <v>3</v>
      </c>
      <c r="M1413" t="str">
        <f>INDEX(Sheet2!$B$2:$B$20,MATCH(Data!B1413,Sheet2!$D$2:$D$20,0))</f>
        <v>Iraq</v>
      </c>
    </row>
    <row r="1414" spans="1:13" x14ac:dyDescent="0.2">
      <c r="A1414">
        <v>5131</v>
      </c>
      <c r="B1414" t="s">
        <v>1724</v>
      </c>
      <c r="C1414" t="s">
        <v>266</v>
      </c>
      <c r="D1414" s="2">
        <v>23735</v>
      </c>
      <c r="E1414" s="5">
        <f t="shared" ca="1" si="46"/>
        <v>56</v>
      </c>
      <c r="F1414" t="s">
        <v>1767</v>
      </c>
      <c r="G1414" t="s">
        <v>1778</v>
      </c>
      <c r="H1414">
        <v>2</v>
      </c>
      <c r="I1414">
        <v>7</v>
      </c>
      <c r="J1414" t="s">
        <v>1774</v>
      </c>
      <c r="K1414" s="3">
        <v>0</v>
      </c>
      <c r="L1414">
        <f t="shared" si="45"/>
        <v>2</v>
      </c>
      <c r="M1414" t="str">
        <f>INDEX(Sheet2!$B$2:$B$20,MATCH(Data!B1414,Sheet2!$D$2:$D$20,0))</f>
        <v>Libya</v>
      </c>
    </row>
    <row r="1415" spans="1:13" x14ac:dyDescent="0.2">
      <c r="A1415">
        <v>5549</v>
      </c>
      <c r="B1415" t="s">
        <v>1715</v>
      </c>
      <c r="C1415" t="s">
        <v>660</v>
      </c>
      <c r="D1415" s="2">
        <v>15715</v>
      </c>
      <c r="E1415" s="5">
        <f t="shared" ca="1" si="46"/>
        <v>77</v>
      </c>
      <c r="F1415" t="s">
        <v>1767</v>
      </c>
      <c r="G1415" t="s">
        <v>1778</v>
      </c>
      <c r="H1415">
        <v>7</v>
      </c>
      <c r="I1415">
        <v>3</v>
      </c>
      <c r="J1415" t="s">
        <v>1773</v>
      </c>
      <c r="K1415" s="3">
        <v>0</v>
      </c>
      <c r="L1415">
        <f t="shared" si="45"/>
        <v>2</v>
      </c>
      <c r="M1415" t="str">
        <f>INDEX(Sheet2!$B$2:$B$20,MATCH(Data!B1415,Sheet2!$D$2:$D$20,0))</f>
        <v>Iraq</v>
      </c>
    </row>
    <row r="1416" spans="1:13" x14ac:dyDescent="0.2">
      <c r="A1416">
        <v>4982</v>
      </c>
      <c r="B1416" t="s">
        <v>1730</v>
      </c>
      <c r="C1416" t="s">
        <v>1109</v>
      </c>
      <c r="D1416" s="2">
        <v>29886</v>
      </c>
      <c r="E1416" s="5">
        <f t="shared" ca="1" si="46"/>
        <v>39</v>
      </c>
      <c r="F1416" t="s">
        <v>1767</v>
      </c>
      <c r="G1416" t="s">
        <v>1769</v>
      </c>
      <c r="H1416">
        <v>5</v>
      </c>
      <c r="I1416">
        <v>4</v>
      </c>
      <c r="J1416" t="s">
        <v>1773</v>
      </c>
      <c r="K1416" s="3">
        <v>0</v>
      </c>
      <c r="L1416">
        <f t="shared" si="45"/>
        <v>2</v>
      </c>
      <c r="M1416" t="str">
        <f>INDEX(Sheet2!$B$2:$B$20,MATCH(Data!B1416,Sheet2!$D$2:$D$20,0))</f>
        <v>Yemen</v>
      </c>
    </row>
    <row r="1417" spans="1:13" x14ac:dyDescent="0.2">
      <c r="A1417">
        <v>4712</v>
      </c>
      <c r="B1417" t="s">
        <v>1721</v>
      </c>
      <c r="C1417" t="s">
        <v>1601</v>
      </c>
      <c r="D1417" s="2">
        <v>30938</v>
      </c>
      <c r="E1417" s="5">
        <f t="shared" ca="1" si="46"/>
        <v>36</v>
      </c>
      <c r="F1417" t="s">
        <v>1767</v>
      </c>
      <c r="G1417" t="s">
        <v>1781</v>
      </c>
      <c r="H1417">
        <v>4</v>
      </c>
      <c r="I1417">
        <v>2</v>
      </c>
      <c r="J1417" t="s">
        <v>1771</v>
      </c>
      <c r="K1417" s="3">
        <v>104</v>
      </c>
      <c r="L1417">
        <f t="shared" si="45"/>
        <v>0</v>
      </c>
      <c r="M1417" t="str">
        <f>INDEX(Sheet2!$B$2:$B$20,MATCH(Data!B1417,Sheet2!$D$2:$D$20,0))</f>
        <v>Libya</v>
      </c>
    </row>
    <row r="1418" spans="1:13" x14ac:dyDescent="0.2">
      <c r="A1418">
        <v>6170</v>
      </c>
      <c r="B1418" t="s">
        <v>1713</v>
      </c>
      <c r="C1418" t="s">
        <v>107</v>
      </c>
      <c r="D1418" s="2">
        <v>31196</v>
      </c>
      <c r="E1418" s="5">
        <f t="shared" ca="1" si="46"/>
        <v>35</v>
      </c>
      <c r="F1418" t="s">
        <v>1767</v>
      </c>
      <c r="G1418" t="s">
        <v>1769</v>
      </c>
      <c r="H1418">
        <v>3</v>
      </c>
      <c r="I1418">
        <v>6</v>
      </c>
      <c r="J1418" t="s">
        <v>1771</v>
      </c>
      <c r="K1418" s="3">
        <v>0</v>
      </c>
      <c r="L1418">
        <f t="shared" si="45"/>
        <v>2</v>
      </c>
      <c r="M1418" t="str">
        <f>INDEX(Sheet2!$B$2:$B$20,MATCH(Data!B1418,Sheet2!$D$2:$D$20,0))</f>
        <v>Iraq</v>
      </c>
    </row>
    <row r="1419" spans="1:13" x14ac:dyDescent="0.2">
      <c r="A1419">
        <v>4941</v>
      </c>
      <c r="B1419" t="s">
        <v>1733</v>
      </c>
      <c r="C1419" t="s">
        <v>1443</v>
      </c>
      <c r="D1419" s="2">
        <v>21500</v>
      </c>
      <c r="E1419" s="5">
        <f t="shared" ca="1" si="46"/>
        <v>62</v>
      </c>
      <c r="F1419" t="s">
        <v>1767</v>
      </c>
      <c r="G1419" t="s">
        <v>1769</v>
      </c>
      <c r="H1419">
        <v>6</v>
      </c>
      <c r="I1419">
        <v>4</v>
      </c>
      <c r="J1419" t="s">
        <v>1773</v>
      </c>
      <c r="K1419" s="3">
        <v>221</v>
      </c>
      <c r="L1419">
        <f t="shared" si="45"/>
        <v>0</v>
      </c>
      <c r="M1419" t="str">
        <f>INDEX(Sheet2!$B$2:$B$20,MATCH(Data!B1419,Sheet2!$D$2:$D$20,0))</f>
        <v>Syria</v>
      </c>
    </row>
    <row r="1420" spans="1:13" x14ac:dyDescent="0.2">
      <c r="A1420">
        <v>5895</v>
      </c>
      <c r="B1420" t="s">
        <v>1730</v>
      </c>
      <c r="C1420" t="s">
        <v>649</v>
      </c>
      <c r="D1420" s="2">
        <v>29465</v>
      </c>
      <c r="E1420" s="5">
        <f t="shared" ca="1" si="46"/>
        <v>40</v>
      </c>
      <c r="F1420" t="s">
        <v>1768</v>
      </c>
      <c r="G1420" t="s">
        <v>1770</v>
      </c>
      <c r="H1420">
        <v>8</v>
      </c>
      <c r="I1420">
        <v>2</v>
      </c>
      <c r="J1420" t="s">
        <v>1774</v>
      </c>
      <c r="K1420" s="3">
        <v>0</v>
      </c>
      <c r="L1420">
        <f t="shared" si="45"/>
        <v>5</v>
      </c>
      <c r="M1420" t="str">
        <f>INDEX(Sheet2!$B$2:$B$20,MATCH(Data!B1420,Sheet2!$D$2:$D$20,0))</f>
        <v>Yemen</v>
      </c>
    </row>
    <row r="1421" spans="1:13" x14ac:dyDescent="0.2">
      <c r="A1421">
        <v>5195</v>
      </c>
      <c r="B1421" t="s">
        <v>1732</v>
      </c>
      <c r="C1421" t="s">
        <v>1124</v>
      </c>
      <c r="D1421" s="2">
        <v>19056</v>
      </c>
      <c r="E1421" s="5">
        <f t="shared" ca="1" si="46"/>
        <v>68</v>
      </c>
      <c r="F1421" t="s">
        <v>1767</v>
      </c>
      <c r="G1421" t="s">
        <v>1778</v>
      </c>
      <c r="H1421">
        <v>5</v>
      </c>
      <c r="I1421">
        <v>3</v>
      </c>
      <c r="J1421" t="s">
        <v>1771</v>
      </c>
      <c r="K1421" s="3">
        <v>88</v>
      </c>
      <c r="L1421">
        <f t="shared" si="45"/>
        <v>0</v>
      </c>
      <c r="M1421" t="str">
        <f>INDEX(Sheet2!$B$2:$B$20,MATCH(Data!B1421,Sheet2!$D$2:$D$20,0))</f>
        <v>Yemen</v>
      </c>
    </row>
    <row r="1422" spans="1:13" x14ac:dyDescent="0.2">
      <c r="A1422">
        <v>5414</v>
      </c>
      <c r="B1422" t="s">
        <v>1717</v>
      </c>
      <c r="C1422" t="s">
        <v>517</v>
      </c>
      <c r="D1422" s="2">
        <v>15032</v>
      </c>
      <c r="E1422" s="5">
        <f t="shared" ca="1" si="46"/>
        <v>79</v>
      </c>
      <c r="F1422" t="s">
        <v>1768</v>
      </c>
      <c r="G1422" t="s">
        <v>1769</v>
      </c>
      <c r="H1422">
        <v>5</v>
      </c>
      <c r="I1422">
        <v>2</v>
      </c>
      <c r="J1422" t="s">
        <v>1773</v>
      </c>
      <c r="K1422" s="3">
        <v>169</v>
      </c>
      <c r="L1422">
        <f t="shared" ref="L1422:L1485" si="47">IF(AND(J1422="خيمة",K1422=0,F1422="الأم"),5,IF(AND(F1422="الأم",K1422=0),4,IF(AND(F1422="الأم",J1422="خيمة"),3,IF(K1422=0,2,0))))</f>
        <v>0</v>
      </c>
      <c r="M1422" t="str">
        <f>INDEX(Sheet2!$B$2:$B$20,MATCH(Data!B1422,Sheet2!$D$2:$D$20,0))</f>
        <v>Yemen</v>
      </c>
    </row>
    <row r="1423" spans="1:13" x14ac:dyDescent="0.2">
      <c r="A1423">
        <v>4797</v>
      </c>
      <c r="B1423" t="s">
        <v>1721</v>
      </c>
      <c r="C1423" t="s">
        <v>680</v>
      </c>
      <c r="D1423" s="2">
        <v>32431</v>
      </c>
      <c r="E1423" s="5">
        <f t="shared" ca="1" si="46"/>
        <v>32</v>
      </c>
      <c r="F1423" t="s">
        <v>1767</v>
      </c>
      <c r="G1423" t="s">
        <v>1770</v>
      </c>
      <c r="H1423">
        <v>5</v>
      </c>
      <c r="I1423">
        <v>4</v>
      </c>
      <c r="J1423" t="s">
        <v>1774</v>
      </c>
      <c r="K1423" s="3">
        <v>0</v>
      </c>
      <c r="L1423">
        <f t="shared" si="47"/>
        <v>2</v>
      </c>
      <c r="M1423" t="str">
        <f>INDEX(Sheet2!$B$2:$B$20,MATCH(Data!B1423,Sheet2!$D$2:$D$20,0))</f>
        <v>Libya</v>
      </c>
    </row>
    <row r="1424" spans="1:13" x14ac:dyDescent="0.2">
      <c r="A1424">
        <v>4706</v>
      </c>
      <c r="B1424" t="s">
        <v>1715</v>
      </c>
      <c r="C1424" t="s">
        <v>1421</v>
      </c>
      <c r="D1424" s="2">
        <v>16258</v>
      </c>
      <c r="E1424" s="5">
        <f t="shared" ca="1" si="46"/>
        <v>76</v>
      </c>
      <c r="F1424" t="s">
        <v>1767</v>
      </c>
      <c r="G1424" t="s">
        <v>1769</v>
      </c>
      <c r="H1424">
        <v>4</v>
      </c>
      <c r="I1424">
        <v>2</v>
      </c>
      <c r="J1424" t="s">
        <v>1774</v>
      </c>
      <c r="K1424" s="3">
        <v>0</v>
      </c>
      <c r="L1424">
        <f t="shared" si="47"/>
        <v>2</v>
      </c>
      <c r="M1424" t="str">
        <f>INDEX(Sheet2!$B$2:$B$20,MATCH(Data!B1424,Sheet2!$D$2:$D$20,0))</f>
        <v>Iraq</v>
      </c>
    </row>
    <row r="1425" spans="1:13" x14ac:dyDescent="0.2">
      <c r="A1425">
        <v>5783</v>
      </c>
      <c r="B1425" t="s">
        <v>1715</v>
      </c>
      <c r="C1425" t="s">
        <v>456</v>
      </c>
      <c r="D1425" s="2">
        <v>20664</v>
      </c>
      <c r="E1425" s="5">
        <f t="shared" ca="1" si="46"/>
        <v>64</v>
      </c>
      <c r="F1425" t="s">
        <v>1768</v>
      </c>
      <c r="G1425" t="s">
        <v>1769</v>
      </c>
      <c r="H1425">
        <v>3</v>
      </c>
      <c r="I1425">
        <v>3</v>
      </c>
      <c r="J1425" t="s">
        <v>1771</v>
      </c>
      <c r="K1425" s="3">
        <v>0</v>
      </c>
      <c r="L1425">
        <f t="shared" si="47"/>
        <v>4</v>
      </c>
      <c r="M1425" t="str">
        <f>INDEX(Sheet2!$B$2:$B$20,MATCH(Data!B1425,Sheet2!$D$2:$D$20,0))</f>
        <v>Iraq</v>
      </c>
    </row>
    <row r="1426" spans="1:13" x14ac:dyDescent="0.2">
      <c r="A1426">
        <v>5875</v>
      </c>
      <c r="B1426" t="s">
        <v>1713</v>
      </c>
      <c r="C1426" t="s">
        <v>339</v>
      </c>
      <c r="D1426" s="2">
        <v>28718</v>
      </c>
      <c r="E1426" s="5">
        <f t="shared" ref="E1426:E1489" ca="1" si="48">(YEAR(NOW())-YEAR(D1426))</f>
        <v>42</v>
      </c>
      <c r="F1426" t="s">
        <v>1767</v>
      </c>
      <c r="G1426" t="s">
        <v>1778</v>
      </c>
      <c r="H1426">
        <v>2</v>
      </c>
      <c r="I1426">
        <v>8</v>
      </c>
      <c r="J1426" t="s">
        <v>1771</v>
      </c>
      <c r="K1426" s="3">
        <v>209</v>
      </c>
      <c r="L1426">
        <f t="shared" si="47"/>
        <v>0</v>
      </c>
      <c r="M1426" t="str">
        <f>INDEX(Sheet2!$B$2:$B$20,MATCH(Data!B1426,Sheet2!$D$2:$D$20,0))</f>
        <v>Iraq</v>
      </c>
    </row>
    <row r="1427" spans="1:13" x14ac:dyDescent="0.2">
      <c r="A1427">
        <v>5868</v>
      </c>
      <c r="B1427" t="s">
        <v>1713</v>
      </c>
      <c r="C1427" t="s">
        <v>311</v>
      </c>
      <c r="D1427" s="2">
        <v>32991</v>
      </c>
      <c r="E1427" s="5">
        <f t="shared" ca="1" si="48"/>
        <v>30</v>
      </c>
      <c r="F1427" t="s">
        <v>1767</v>
      </c>
      <c r="G1427" t="s">
        <v>1778</v>
      </c>
      <c r="H1427">
        <v>5</v>
      </c>
      <c r="I1427">
        <v>2</v>
      </c>
      <c r="J1427" t="s">
        <v>1774</v>
      </c>
      <c r="K1427" s="3">
        <v>211</v>
      </c>
      <c r="L1427">
        <f t="shared" si="47"/>
        <v>0</v>
      </c>
      <c r="M1427" t="str">
        <f>INDEX(Sheet2!$B$2:$B$20,MATCH(Data!B1427,Sheet2!$D$2:$D$20,0))</f>
        <v>Iraq</v>
      </c>
    </row>
    <row r="1428" spans="1:13" x14ac:dyDescent="0.2">
      <c r="A1428">
        <v>5341</v>
      </c>
      <c r="B1428" t="s">
        <v>1732</v>
      </c>
      <c r="C1428" t="s">
        <v>1216</v>
      </c>
      <c r="D1428" s="2">
        <v>27540</v>
      </c>
      <c r="E1428" s="5">
        <f t="shared" ca="1" si="48"/>
        <v>45</v>
      </c>
      <c r="F1428" t="s">
        <v>1767</v>
      </c>
      <c r="G1428" t="s">
        <v>1769</v>
      </c>
      <c r="H1428">
        <v>2</v>
      </c>
      <c r="I1428">
        <v>6</v>
      </c>
      <c r="J1428" t="s">
        <v>1774</v>
      </c>
      <c r="K1428" s="3">
        <v>98</v>
      </c>
      <c r="L1428">
        <f t="shared" si="47"/>
        <v>0</v>
      </c>
      <c r="M1428" t="str">
        <f>INDEX(Sheet2!$B$2:$B$20,MATCH(Data!B1428,Sheet2!$D$2:$D$20,0))</f>
        <v>Yemen</v>
      </c>
    </row>
    <row r="1429" spans="1:13" x14ac:dyDescent="0.2">
      <c r="A1429">
        <v>4861</v>
      </c>
      <c r="B1429" t="s">
        <v>1713</v>
      </c>
      <c r="C1429" t="s">
        <v>927</v>
      </c>
      <c r="D1429" s="2">
        <v>29021</v>
      </c>
      <c r="E1429" s="5">
        <f t="shared" ca="1" si="48"/>
        <v>41</v>
      </c>
      <c r="F1429" t="s">
        <v>1768</v>
      </c>
      <c r="G1429" t="s">
        <v>1781</v>
      </c>
      <c r="H1429">
        <v>2</v>
      </c>
      <c r="I1429">
        <v>4</v>
      </c>
      <c r="J1429" t="s">
        <v>1771</v>
      </c>
      <c r="K1429" s="3">
        <v>142</v>
      </c>
      <c r="L1429">
        <f t="shared" si="47"/>
        <v>0</v>
      </c>
      <c r="M1429" t="str">
        <f>INDEX(Sheet2!$B$2:$B$20,MATCH(Data!B1429,Sheet2!$D$2:$D$20,0))</f>
        <v>Iraq</v>
      </c>
    </row>
    <row r="1430" spans="1:13" x14ac:dyDescent="0.2">
      <c r="A1430">
        <v>5698</v>
      </c>
      <c r="B1430" t="s">
        <v>1721</v>
      </c>
      <c r="C1430" t="s">
        <v>994</v>
      </c>
      <c r="D1430" s="2">
        <v>27392</v>
      </c>
      <c r="E1430" s="5">
        <f t="shared" ca="1" si="48"/>
        <v>46</v>
      </c>
      <c r="F1430" t="s">
        <v>1767</v>
      </c>
      <c r="G1430" t="s">
        <v>1780</v>
      </c>
      <c r="H1430">
        <v>5</v>
      </c>
      <c r="I1430">
        <v>3</v>
      </c>
      <c r="J1430" t="s">
        <v>1773</v>
      </c>
      <c r="K1430" s="3">
        <v>0</v>
      </c>
      <c r="L1430">
        <f t="shared" si="47"/>
        <v>2</v>
      </c>
      <c r="M1430" t="str">
        <f>INDEX(Sheet2!$B$2:$B$20,MATCH(Data!B1430,Sheet2!$D$2:$D$20,0))</f>
        <v>Libya</v>
      </c>
    </row>
    <row r="1431" spans="1:13" x14ac:dyDescent="0.2">
      <c r="A1431">
        <v>5977</v>
      </c>
      <c r="B1431" t="s">
        <v>1725</v>
      </c>
      <c r="C1431" t="s">
        <v>594</v>
      </c>
      <c r="D1431" s="2">
        <v>31178</v>
      </c>
      <c r="E1431" s="5">
        <f t="shared" ca="1" si="48"/>
        <v>35</v>
      </c>
      <c r="F1431" t="s">
        <v>1768</v>
      </c>
      <c r="G1431" t="s">
        <v>1778</v>
      </c>
      <c r="H1431">
        <v>1</v>
      </c>
      <c r="I1431">
        <v>3</v>
      </c>
      <c r="J1431" t="s">
        <v>1774</v>
      </c>
      <c r="K1431" s="3">
        <v>133</v>
      </c>
      <c r="L1431">
        <f t="shared" si="47"/>
        <v>3</v>
      </c>
      <c r="M1431" t="str">
        <f>INDEX(Sheet2!$B$2:$B$20,MATCH(Data!B1431,Sheet2!$D$2:$D$20,0))</f>
        <v>Yemen</v>
      </c>
    </row>
    <row r="1432" spans="1:13" x14ac:dyDescent="0.2">
      <c r="A1432">
        <v>5303</v>
      </c>
      <c r="B1432" t="s">
        <v>1728</v>
      </c>
      <c r="C1432" t="s">
        <v>793</v>
      </c>
      <c r="D1432" s="2">
        <v>24815</v>
      </c>
      <c r="E1432" s="5">
        <f t="shared" ca="1" si="48"/>
        <v>53</v>
      </c>
      <c r="F1432" t="s">
        <v>1768</v>
      </c>
      <c r="G1432" t="s">
        <v>1781</v>
      </c>
      <c r="H1432">
        <v>3</v>
      </c>
      <c r="I1432">
        <v>1</v>
      </c>
      <c r="J1432" t="s">
        <v>1773</v>
      </c>
      <c r="K1432" s="3">
        <v>100</v>
      </c>
      <c r="L1432">
        <f t="shared" si="47"/>
        <v>0</v>
      </c>
      <c r="M1432" t="str">
        <f>INDEX(Sheet2!$B$2:$B$20,MATCH(Data!B1432,Sheet2!$D$2:$D$20,0))</f>
        <v>Yemen</v>
      </c>
    </row>
    <row r="1433" spans="1:13" x14ac:dyDescent="0.2">
      <c r="A1433">
        <v>6218</v>
      </c>
      <c r="B1433" t="s">
        <v>1731</v>
      </c>
      <c r="C1433" t="s">
        <v>904</v>
      </c>
      <c r="D1433" s="2">
        <v>20884</v>
      </c>
      <c r="E1433" s="5">
        <f t="shared" ca="1" si="48"/>
        <v>63</v>
      </c>
      <c r="F1433" t="s">
        <v>1767</v>
      </c>
      <c r="G1433" t="s">
        <v>1769</v>
      </c>
      <c r="H1433">
        <v>5</v>
      </c>
      <c r="I1433">
        <v>2</v>
      </c>
      <c r="J1433" t="s">
        <v>1773</v>
      </c>
      <c r="K1433" s="3">
        <v>182</v>
      </c>
      <c r="L1433">
        <f t="shared" si="47"/>
        <v>0</v>
      </c>
      <c r="M1433" t="str">
        <f>INDEX(Sheet2!$B$2:$B$20,MATCH(Data!B1433,Sheet2!$D$2:$D$20,0))</f>
        <v>Syria</v>
      </c>
    </row>
    <row r="1434" spans="1:13" x14ac:dyDescent="0.2">
      <c r="A1434">
        <v>5256</v>
      </c>
      <c r="B1434" t="s">
        <v>1727</v>
      </c>
      <c r="C1434" t="s">
        <v>234</v>
      </c>
      <c r="D1434" s="2">
        <v>16171</v>
      </c>
      <c r="E1434" s="5">
        <f t="shared" ca="1" si="48"/>
        <v>76</v>
      </c>
      <c r="F1434" t="s">
        <v>1767</v>
      </c>
      <c r="G1434" t="s">
        <v>1769</v>
      </c>
      <c r="H1434">
        <v>2</v>
      </c>
      <c r="I1434">
        <v>5</v>
      </c>
      <c r="J1434" t="s">
        <v>1773</v>
      </c>
      <c r="K1434" s="3">
        <v>182</v>
      </c>
      <c r="L1434">
        <f t="shared" si="47"/>
        <v>0</v>
      </c>
      <c r="M1434" t="str">
        <f>INDEX(Sheet2!$B$2:$B$20,MATCH(Data!B1434,Sheet2!$D$2:$D$20,0))</f>
        <v>Libya</v>
      </c>
    </row>
    <row r="1435" spans="1:13" x14ac:dyDescent="0.2">
      <c r="A1435">
        <v>6278</v>
      </c>
      <c r="B1435" t="s">
        <v>1733</v>
      </c>
      <c r="C1435" t="s">
        <v>102</v>
      </c>
      <c r="D1435" s="2">
        <v>23787</v>
      </c>
      <c r="E1435" s="5">
        <f t="shared" ca="1" si="48"/>
        <v>55</v>
      </c>
      <c r="F1435" t="s">
        <v>1767</v>
      </c>
      <c r="G1435" t="s">
        <v>1769</v>
      </c>
      <c r="H1435">
        <v>2</v>
      </c>
      <c r="I1435">
        <v>3</v>
      </c>
      <c r="J1435" t="s">
        <v>1772</v>
      </c>
      <c r="K1435" s="3">
        <v>227</v>
      </c>
      <c r="L1435">
        <f t="shared" si="47"/>
        <v>0</v>
      </c>
      <c r="M1435" t="str">
        <f>INDEX(Sheet2!$B$2:$B$20,MATCH(Data!B1435,Sheet2!$D$2:$D$20,0))</f>
        <v>Syria</v>
      </c>
    </row>
    <row r="1436" spans="1:13" x14ac:dyDescent="0.2">
      <c r="A1436">
        <v>6188</v>
      </c>
      <c r="B1436" t="s">
        <v>1715</v>
      </c>
      <c r="C1436" t="s">
        <v>350</v>
      </c>
      <c r="D1436" s="2">
        <v>21728</v>
      </c>
      <c r="E1436" s="5">
        <f t="shared" ca="1" si="48"/>
        <v>61</v>
      </c>
      <c r="F1436" t="s">
        <v>1767</v>
      </c>
      <c r="G1436" t="s">
        <v>1769</v>
      </c>
      <c r="H1436">
        <v>2</v>
      </c>
      <c r="I1436">
        <v>6</v>
      </c>
      <c r="J1436" t="s">
        <v>1773</v>
      </c>
      <c r="K1436" s="3">
        <v>0</v>
      </c>
      <c r="L1436">
        <f t="shared" si="47"/>
        <v>2</v>
      </c>
      <c r="M1436" t="str">
        <f>INDEX(Sheet2!$B$2:$B$20,MATCH(Data!B1436,Sheet2!$D$2:$D$20,0))</f>
        <v>Iraq</v>
      </c>
    </row>
    <row r="1437" spans="1:13" x14ac:dyDescent="0.2">
      <c r="A1437">
        <v>4942</v>
      </c>
      <c r="B1437" t="s">
        <v>1719</v>
      </c>
      <c r="C1437" t="s">
        <v>1510</v>
      </c>
      <c r="D1437" s="2">
        <v>16479</v>
      </c>
      <c r="E1437" s="5">
        <f t="shared" ca="1" si="48"/>
        <v>75</v>
      </c>
      <c r="F1437" t="s">
        <v>1768</v>
      </c>
      <c r="G1437" t="s">
        <v>1780</v>
      </c>
      <c r="H1437">
        <v>4</v>
      </c>
      <c r="I1437">
        <v>1</v>
      </c>
      <c r="J1437" t="s">
        <v>1773</v>
      </c>
      <c r="K1437" s="3">
        <v>0</v>
      </c>
      <c r="L1437">
        <f t="shared" si="47"/>
        <v>4</v>
      </c>
      <c r="M1437" t="str">
        <f>INDEX(Sheet2!$B$2:$B$20,MATCH(Data!B1437,Sheet2!$D$2:$D$20,0))</f>
        <v>Iraq</v>
      </c>
    </row>
    <row r="1438" spans="1:13" x14ac:dyDescent="0.2">
      <c r="A1438">
        <v>5162</v>
      </c>
      <c r="B1438" t="s">
        <v>1727</v>
      </c>
      <c r="C1438" t="s">
        <v>685</v>
      </c>
      <c r="D1438" s="2">
        <v>31440</v>
      </c>
      <c r="E1438" s="5">
        <f t="shared" ca="1" si="48"/>
        <v>34</v>
      </c>
      <c r="F1438" t="s">
        <v>1768</v>
      </c>
      <c r="G1438" t="s">
        <v>1779</v>
      </c>
      <c r="H1438">
        <v>3</v>
      </c>
      <c r="I1438">
        <v>3</v>
      </c>
      <c r="J1438" t="s">
        <v>1771</v>
      </c>
      <c r="K1438" s="3">
        <v>169</v>
      </c>
      <c r="L1438">
        <f t="shared" si="47"/>
        <v>0</v>
      </c>
      <c r="M1438" t="str">
        <f>INDEX(Sheet2!$B$2:$B$20,MATCH(Data!B1438,Sheet2!$D$2:$D$20,0))</f>
        <v>Libya</v>
      </c>
    </row>
    <row r="1439" spans="1:13" x14ac:dyDescent="0.2">
      <c r="A1439">
        <v>5666</v>
      </c>
      <c r="B1439" t="s">
        <v>1724</v>
      </c>
      <c r="C1439" t="s">
        <v>533</v>
      </c>
      <c r="D1439" s="2">
        <v>27374</v>
      </c>
      <c r="E1439" s="5">
        <f t="shared" ca="1" si="48"/>
        <v>46</v>
      </c>
      <c r="F1439" t="s">
        <v>1767</v>
      </c>
      <c r="G1439" t="s">
        <v>1770</v>
      </c>
      <c r="H1439">
        <v>3</v>
      </c>
      <c r="I1439">
        <v>2</v>
      </c>
      <c r="J1439" t="s">
        <v>1771</v>
      </c>
      <c r="K1439" s="3">
        <v>207</v>
      </c>
      <c r="L1439">
        <f t="shared" si="47"/>
        <v>0</v>
      </c>
      <c r="M1439" t="str">
        <f>INDEX(Sheet2!$B$2:$B$20,MATCH(Data!B1439,Sheet2!$D$2:$D$20,0))</f>
        <v>Libya</v>
      </c>
    </row>
    <row r="1440" spans="1:13" x14ac:dyDescent="0.2">
      <c r="A1440">
        <v>6081</v>
      </c>
      <c r="B1440" t="s">
        <v>1724</v>
      </c>
      <c r="C1440" t="s">
        <v>445</v>
      </c>
      <c r="D1440" s="2">
        <v>28680</v>
      </c>
      <c r="E1440" s="5">
        <f t="shared" ca="1" si="48"/>
        <v>42</v>
      </c>
      <c r="F1440" t="s">
        <v>1767</v>
      </c>
      <c r="G1440" t="s">
        <v>1781</v>
      </c>
      <c r="H1440">
        <v>2</v>
      </c>
      <c r="I1440">
        <v>2</v>
      </c>
      <c r="J1440" t="s">
        <v>1773</v>
      </c>
      <c r="K1440" s="3">
        <v>217</v>
      </c>
      <c r="L1440">
        <f t="shared" si="47"/>
        <v>0</v>
      </c>
      <c r="M1440" t="str">
        <f>INDEX(Sheet2!$B$2:$B$20,MATCH(Data!B1440,Sheet2!$D$2:$D$20,0))</f>
        <v>Libya</v>
      </c>
    </row>
    <row r="1441" spans="1:13" x14ac:dyDescent="0.2">
      <c r="A1441">
        <v>5049</v>
      </c>
      <c r="B1441" t="s">
        <v>1730</v>
      </c>
      <c r="C1441" t="s">
        <v>1425</v>
      </c>
      <c r="D1441" s="2">
        <v>21876</v>
      </c>
      <c r="E1441" s="5">
        <f t="shared" ca="1" si="48"/>
        <v>61</v>
      </c>
      <c r="F1441" t="s">
        <v>1767</v>
      </c>
      <c r="G1441" t="s">
        <v>1780</v>
      </c>
      <c r="H1441">
        <v>2</v>
      </c>
      <c r="I1441">
        <v>4</v>
      </c>
      <c r="J1441" t="s">
        <v>1773</v>
      </c>
      <c r="K1441" s="3">
        <v>0</v>
      </c>
      <c r="L1441">
        <f t="shared" si="47"/>
        <v>2</v>
      </c>
      <c r="M1441" t="str">
        <f>INDEX(Sheet2!$B$2:$B$20,MATCH(Data!B1441,Sheet2!$D$2:$D$20,0))</f>
        <v>Yemen</v>
      </c>
    </row>
    <row r="1442" spans="1:13" x14ac:dyDescent="0.2">
      <c r="A1442">
        <v>4828</v>
      </c>
      <c r="B1442" t="s">
        <v>1727</v>
      </c>
      <c r="C1442" t="s">
        <v>1507</v>
      </c>
      <c r="D1442" s="2">
        <v>27466</v>
      </c>
      <c r="E1442" s="5">
        <f t="shared" ca="1" si="48"/>
        <v>45</v>
      </c>
      <c r="F1442" t="s">
        <v>1768</v>
      </c>
      <c r="G1442" t="s">
        <v>1780</v>
      </c>
      <c r="H1442">
        <v>8</v>
      </c>
      <c r="I1442">
        <v>2</v>
      </c>
      <c r="J1442" t="s">
        <v>1771</v>
      </c>
      <c r="K1442" s="3">
        <v>0</v>
      </c>
      <c r="L1442">
        <f t="shared" si="47"/>
        <v>4</v>
      </c>
      <c r="M1442" t="str">
        <f>INDEX(Sheet2!$B$2:$B$20,MATCH(Data!B1442,Sheet2!$D$2:$D$20,0))</f>
        <v>Libya</v>
      </c>
    </row>
    <row r="1443" spans="1:13" x14ac:dyDescent="0.2">
      <c r="A1443">
        <v>5071</v>
      </c>
      <c r="B1443" t="s">
        <v>1715</v>
      </c>
      <c r="C1443" t="s">
        <v>501</v>
      </c>
      <c r="D1443" s="2">
        <v>21624</v>
      </c>
      <c r="E1443" s="5">
        <f t="shared" ca="1" si="48"/>
        <v>61</v>
      </c>
      <c r="F1443" t="s">
        <v>1767</v>
      </c>
      <c r="G1443" t="s">
        <v>1769</v>
      </c>
      <c r="H1443">
        <v>6</v>
      </c>
      <c r="I1443">
        <v>2</v>
      </c>
      <c r="J1443" t="s">
        <v>1771</v>
      </c>
      <c r="K1443" s="3">
        <v>0</v>
      </c>
      <c r="L1443">
        <f t="shared" si="47"/>
        <v>2</v>
      </c>
      <c r="M1443" t="str">
        <f>INDEX(Sheet2!$B$2:$B$20,MATCH(Data!B1443,Sheet2!$D$2:$D$20,0))</f>
        <v>Iraq</v>
      </c>
    </row>
    <row r="1444" spans="1:13" x14ac:dyDescent="0.2">
      <c r="A1444">
        <v>6330</v>
      </c>
      <c r="B1444" t="s">
        <v>1715</v>
      </c>
      <c r="C1444" t="s">
        <v>1081</v>
      </c>
      <c r="D1444" s="2">
        <v>21670</v>
      </c>
      <c r="E1444" s="5">
        <f t="shared" ca="1" si="48"/>
        <v>61</v>
      </c>
      <c r="F1444" t="s">
        <v>1767</v>
      </c>
      <c r="G1444" t="s">
        <v>1769</v>
      </c>
      <c r="H1444">
        <v>3</v>
      </c>
      <c r="I1444">
        <v>2</v>
      </c>
      <c r="J1444" t="s">
        <v>1771</v>
      </c>
      <c r="K1444" s="3">
        <v>0</v>
      </c>
      <c r="L1444">
        <f t="shared" si="47"/>
        <v>2</v>
      </c>
      <c r="M1444" t="str">
        <f>INDEX(Sheet2!$B$2:$B$20,MATCH(Data!B1444,Sheet2!$D$2:$D$20,0))</f>
        <v>Iraq</v>
      </c>
    </row>
    <row r="1445" spans="1:13" x14ac:dyDescent="0.2">
      <c r="A1445">
        <v>5027</v>
      </c>
      <c r="B1445" t="s">
        <v>1715</v>
      </c>
      <c r="C1445" t="s">
        <v>760</v>
      </c>
      <c r="D1445" s="2">
        <v>30332</v>
      </c>
      <c r="E1445" s="5">
        <f t="shared" ca="1" si="48"/>
        <v>37</v>
      </c>
      <c r="F1445" t="s">
        <v>1767</v>
      </c>
      <c r="G1445" t="s">
        <v>1780</v>
      </c>
      <c r="H1445">
        <v>7</v>
      </c>
      <c r="I1445">
        <v>1</v>
      </c>
      <c r="J1445" t="s">
        <v>1771</v>
      </c>
      <c r="K1445" s="3">
        <v>176</v>
      </c>
      <c r="L1445">
        <f t="shared" si="47"/>
        <v>0</v>
      </c>
      <c r="M1445" t="str">
        <f>INDEX(Sheet2!$B$2:$B$20,MATCH(Data!B1445,Sheet2!$D$2:$D$20,0))</f>
        <v>Iraq</v>
      </c>
    </row>
    <row r="1446" spans="1:13" x14ac:dyDescent="0.2">
      <c r="A1446">
        <v>5606</v>
      </c>
      <c r="B1446" t="s">
        <v>1716</v>
      </c>
      <c r="C1446" t="s">
        <v>1386</v>
      </c>
      <c r="D1446" s="2">
        <v>34512</v>
      </c>
      <c r="E1446" s="5">
        <f t="shared" ca="1" si="48"/>
        <v>26</v>
      </c>
      <c r="F1446" t="s">
        <v>1767</v>
      </c>
      <c r="G1446" t="s">
        <v>1769</v>
      </c>
      <c r="H1446">
        <v>5</v>
      </c>
      <c r="I1446">
        <v>1</v>
      </c>
      <c r="J1446" t="s">
        <v>1771</v>
      </c>
      <c r="K1446" s="3">
        <v>0</v>
      </c>
      <c r="L1446">
        <f t="shared" si="47"/>
        <v>2</v>
      </c>
      <c r="M1446" t="str">
        <f>INDEX(Sheet2!$B$2:$B$20,MATCH(Data!B1446,Sheet2!$D$2:$D$20,0))</f>
        <v>Syria</v>
      </c>
    </row>
    <row r="1447" spans="1:13" x14ac:dyDescent="0.2">
      <c r="A1447">
        <v>4945</v>
      </c>
      <c r="B1447" t="s">
        <v>1723</v>
      </c>
      <c r="C1447" t="s">
        <v>1633</v>
      </c>
      <c r="D1447" s="2">
        <v>21992</v>
      </c>
      <c r="E1447" s="5">
        <f t="shared" ca="1" si="48"/>
        <v>60</v>
      </c>
      <c r="F1447" t="s">
        <v>1768</v>
      </c>
      <c r="G1447" t="s">
        <v>1780</v>
      </c>
      <c r="H1447">
        <v>4</v>
      </c>
      <c r="I1447">
        <v>2</v>
      </c>
      <c r="J1447" t="s">
        <v>1774</v>
      </c>
      <c r="K1447" s="3">
        <v>102</v>
      </c>
      <c r="L1447">
        <f t="shared" si="47"/>
        <v>3</v>
      </c>
      <c r="M1447" t="str">
        <f>INDEX(Sheet2!$B$2:$B$20,MATCH(Data!B1447,Sheet2!$D$2:$D$20,0))</f>
        <v>Iraq</v>
      </c>
    </row>
    <row r="1448" spans="1:13" x14ac:dyDescent="0.2">
      <c r="A1448">
        <v>4998</v>
      </c>
      <c r="B1448" t="s">
        <v>1727</v>
      </c>
      <c r="C1448" t="s">
        <v>1556</v>
      </c>
      <c r="D1448" s="2">
        <v>29350</v>
      </c>
      <c r="E1448" s="5">
        <f t="shared" ca="1" si="48"/>
        <v>40</v>
      </c>
      <c r="F1448" t="s">
        <v>1768</v>
      </c>
      <c r="G1448" t="s">
        <v>1778</v>
      </c>
      <c r="H1448">
        <v>2</v>
      </c>
      <c r="I1448">
        <v>2</v>
      </c>
      <c r="J1448" t="s">
        <v>1771</v>
      </c>
      <c r="K1448" s="3">
        <v>0</v>
      </c>
      <c r="L1448">
        <f t="shared" si="47"/>
        <v>4</v>
      </c>
      <c r="M1448" t="str">
        <f>INDEX(Sheet2!$B$2:$B$20,MATCH(Data!B1448,Sheet2!$D$2:$D$20,0))</f>
        <v>Libya</v>
      </c>
    </row>
    <row r="1449" spans="1:13" x14ac:dyDescent="0.2">
      <c r="A1449">
        <v>4770</v>
      </c>
      <c r="B1449" t="s">
        <v>1718</v>
      </c>
      <c r="C1449" t="s">
        <v>1627</v>
      </c>
      <c r="D1449" s="2">
        <v>19718</v>
      </c>
      <c r="E1449" s="5">
        <f t="shared" ca="1" si="48"/>
        <v>67</v>
      </c>
      <c r="F1449" t="s">
        <v>1768</v>
      </c>
      <c r="G1449" t="s">
        <v>1769</v>
      </c>
      <c r="H1449">
        <v>1</v>
      </c>
      <c r="I1449">
        <v>3</v>
      </c>
      <c r="J1449" t="s">
        <v>1773</v>
      </c>
      <c r="K1449" s="3">
        <v>113</v>
      </c>
      <c r="L1449">
        <f t="shared" si="47"/>
        <v>0</v>
      </c>
      <c r="M1449" t="str">
        <f>INDEX(Sheet2!$B$2:$B$20,MATCH(Data!B1449,Sheet2!$D$2:$D$20,0))</f>
        <v>Yemen</v>
      </c>
    </row>
    <row r="1450" spans="1:13" x14ac:dyDescent="0.2">
      <c r="A1450">
        <v>6241</v>
      </c>
      <c r="B1450" t="s">
        <v>1715</v>
      </c>
      <c r="C1450" t="s">
        <v>1258</v>
      </c>
      <c r="D1450" s="2">
        <v>25551</v>
      </c>
      <c r="E1450" s="5">
        <f t="shared" ca="1" si="48"/>
        <v>51</v>
      </c>
      <c r="F1450" t="s">
        <v>1767</v>
      </c>
      <c r="G1450" t="s">
        <v>1778</v>
      </c>
      <c r="H1450">
        <v>5</v>
      </c>
      <c r="I1450">
        <v>4</v>
      </c>
      <c r="J1450" t="s">
        <v>1773</v>
      </c>
      <c r="K1450" s="3">
        <v>210</v>
      </c>
      <c r="L1450">
        <f t="shared" si="47"/>
        <v>0</v>
      </c>
      <c r="M1450" t="str">
        <f>INDEX(Sheet2!$B$2:$B$20,MATCH(Data!B1450,Sheet2!$D$2:$D$20,0))</f>
        <v>Iraq</v>
      </c>
    </row>
    <row r="1451" spans="1:13" x14ac:dyDescent="0.2">
      <c r="A1451">
        <v>5451</v>
      </c>
      <c r="B1451" t="s">
        <v>1721</v>
      </c>
      <c r="C1451" t="s">
        <v>1022</v>
      </c>
      <c r="D1451" s="2">
        <v>25972</v>
      </c>
      <c r="E1451" s="5">
        <f t="shared" ca="1" si="48"/>
        <v>49</v>
      </c>
      <c r="F1451" t="s">
        <v>1767</v>
      </c>
      <c r="G1451" t="s">
        <v>1769</v>
      </c>
      <c r="H1451">
        <v>3</v>
      </c>
      <c r="I1451">
        <v>3</v>
      </c>
      <c r="J1451" t="s">
        <v>1774</v>
      </c>
      <c r="K1451" s="3">
        <v>185</v>
      </c>
      <c r="L1451">
        <f t="shared" si="47"/>
        <v>0</v>
      </c>
      <c r="M1451" t="str">
        <f>INDEX(Sheet2!$B$2:$B$20,MATCH(Data!B1451,Sheet2!$D$2:$D$20,0))</f>
        <v>Libya</v>
      </c>
    </row>
    <row r="1452" spans="1:13" x14ac:dyDescent="0.2">
      <c r="A1452">
        <v>5956</v>
      </c>
      <c r="B1452" t="s">
        <v>1718</v>
      </c>
      <c r="C1452" t="s">
        <v>276</v>
      </c>
      <c r="D1452" s="2">
        <v>25620</v>
      </c>
      <c r="E1452" s="5">
        <f t="shared" ca="1" si="48"/>
        <v>50</v>
      </c>
      <c r="F1452" t="s">
        <v>1767</v>
      </c>
      <c r="G1452" t="s">
        <v>1769</v>
      </c>
      <c r="H1452">
        <v>5</v>
      </c>
      <c r="I1452">
        <v>2</v>
      </c>
      <c r="J1452" t="s">
        <v>1774</v>
      </c>
      <c r="K1452" s="3">
        <v>147</v>
      </c>
      <c r="L1452">
        <f t="shared" si="47"/>
        <v>0</v>
      </c>
      <c r="M1452" t="str">
        <f>INDEX(Sheet2!$B$2:$B$20,MATCH(Data!B1452,Sheet2!$D$2:$D$20,0))</f>
        <v>Yemen</v>
      </c>
    </row>
    <row r="1453" spans="1:13" x14ac:dyDescent="0.2">
      <c r="A1453">
        <v>5601</v>
      </c>
      <c r="B1453" t="s">
        <v>1725</v>
      </c>
      <c r="C1453" t="s">
        <v>1338</v>
      </c>
      <c r="D1453" s="2">
        <v>22504</v>
      </c>
      <c r="E1453" s="5">
        <f t="shared" ca="1" si="48"/>
        <v>59</v>
      </c>
      <c r="F1453" t="s">
        <v>1767</v>
      </c>
      <c r="G1453" t="s">
        <v>1781</v>
      </c>
      <c r="H1453">
        <v>5</v>
      </c>
      <c r="I1453">
        <v>1</v>
      </c>
      <c r="J1453" t="s">
        <v>1773</v>
      </c>
      <c r="K1453" s="3">
        <v>187</v>
      </c>
      <c r="L1453">
        <f t="shared" si="47"/>
        <v>0</v>
      </c>
      <c r="M1453" t="str">
        <f>INDEX(Sheet2!$B$2:$B$20,MATCH(Data!B1453,Sheet2!$D$2:$D$20,0))</f>
        <v>Yemen</v>
      </c>
    </row>
    <row r="1454" spans="1:13" x14ac:dyDescent="0.2">
      <c r="A1454">
        <v>5681</v>
      </c>
      <c r="B1454" t="s">
        <v>1713</v>
      </c>
      <c r="C1454" t="s">
        <v>775</v>
      </c>
      <c r="D1454" s="2">
        <v>28822</v>
      </c>
      <c r="E1454" s="5">
        <f t="shared" ca="1" si="48"/>
        <v>42</v>
      </c>
      <c r="F1454" t="s">
        <v>1767</v>
      </c>
      <c r="G1454" t="s">
        <v>1778</v>
      </c>
      <c r="H1454">
        <v>2</v>
      </c>
      <c r="I1454">
        <v>2</v>
      </c>
      <c r="J1454" t="s">
        <v>1771</v>
      </c>
      <c r="K1454" s="3">
        <v>223</v>
      </c>
      <c r="L1454">
        <f t="shared" si="47"/>
        <v>0</v>
      </c>
      <c r="M1454" t="str">
        <f>INDEX(Sheet2!$B$2:$B$20,MATCH(Data!B1454,Sheet2!$D$2:$D$20,0))</f>
        <v>Iraq</v>
      </c>
    </row>
    <row r="1455" spans="1:13" x14ac:dyDescent="0.2">
      <c r="A1455">
        <v>5922</v>
      </c>
      <c r="B1455" t="s">
        <v>1723</v>
      </c>
      <c r="C1455" t="s">
        <v>1158</v>
      </c>
      <c r="D1455" s="2">
        <v>16175</v>
      </c>
      <c r="E1455" s="5">
        <f t="shared" ca="1" si="48"/>
        <v>76</v>
      </c>
      <c r="F1455" t="s">
        <v>1768</v>
      </c>
      <c r="G1455" t="s">
        <v>1779</v>
      </c>
      <c r="H1455">
        <v>4</v>
      </c>
      <c r="I1455">
        <v>6</v>
      </c>
      <c r="J1455" t="s">
        <v>1772</v>
      </c>
      <c r="K1455" s="3">
        <v>0</v>
      </c>
      <c r="L1455">
        <f t="shared" si="47"/>
        <v>4</v>
      </c>
      <c r="M1455" t="str">
        <f>INDEX(Sheet2!$B$2:$B$20,MATCH(Data!B1455,Sheet2!$D$2:$D$20,0))</f>
        <v>Iraq</v>
      </c>
    </row>
    <row r="1456" spans="1:13" x14ac:dyDescent="0.2">
      <c r="A1456">
        <v>6055</v>
      </c>
      <c r="B1456" t="s">
        <v>1726</v>
      </c>
      <c r="C1456" t="s">
        <v>305</v>
      </c>
      <c r="D1456" s="2">
        <v>34550</v>
      </c>
      <c r="E1456" s="5">
        <f t="shared" ca="1" si="48"/>
        <v>26</v>
      </c>
      <c r="F1456" t="s">
        <v>1768</v>
      </c>
      <c r="G1456" t="s">
        <v>1778</v>
      </c>
      <c r="H1456">
        <v>4</v>
      </c>
      <c r="I1456">
        <v>6</v>
      </c>
      <c r="J1456" t="s">
        <v>1771</v>
      </c>
      <c r="K1456" s="3">
        <v>197</v>
      </c>
      <c r="L1456">
        <f t="shared" si="47"/>
        <v>0</v>
      </c>
      <c r="M1456" t="str">
        <f>INDEX(Sheet2!$B$2:$B$20,MATCH(Data!B1456,Sheet2!$D$2:$D$20,0))</f>
        <v>Libya</v>
      </c>
    </row>
    <row r="1457" spans="1:13" x14ac:dyDescent="0.2">
      <c r="A1457">
        <v>5717</v>
      </c>
      <c r="B1457" t="s">
        <v>1724</v>
      </c>
      <c r="C1457" t="s">
        <v>1214</v>
      </c>
      <c r="D1457" s="2">
        <v>19315</v>
      </c>
      <c r="E1457" s="5">
        <f t="shared" ca="1" si="48"/>
        <v>68</v>
      </c>
      <c r="F1457" t="s">
        <v>1767</v>
      </c>
      <c r="G1457" t="s">
        <v>1780</v>
      </c>
      <c r="H1457">
        <v>3</v>
      </c>
      <c r="I1457">
        <v>5</v>
      </c>
      <c r="J1457" t="s">
        <v>1773</v>
      </c>
      <c r="K1457" s="3">
        <v>0</v>
      </c>
      <c r="L1457">
        <f t="shared" si="47"/>
        <v>2</v>
      </c>
      <c r="M1457" t="str">
        <f>INDEX(Sheet2!$B$2:$B$20,MATCH(Data!B1457,Sheet2!$D$2:$D$20,0))</f>
        <v>Libya</v>
      </c>
    </row>
    <row r="1458" spans="1:13" x14ac:dyDescent="0.2">
      <c r="A1458">
        <v>5318</v>
      </c>
      <c r="B1458" t="s">
        <v>1724</v>
      </c>
      <c r="C1458" t="s">
        <v>967</v>
      </c>
      <c r="D1458" s="2">
        <v>20439</v>
      </c>
      <c r="E1458" s="5">
        <f t="shared" ca="1" si="48"/>
        <v>65</v>
      </c>
      <c r="F1458" t="s">
        <v>1768</v>
      </c>
      <c r="G1458" t="s">
        <v>1769</v>
      </c>
      <c r="H1458">
        <v>2</v>
      </c>
      <c r="I1458">
        <v>4</v>
      </c>
      <c r="J1458" t="s">
        <v>1771</v>
      </c>
      <c r="K1458" s="3">
        <v>230</v>
      </c>
      <c r="L1458">
        <f t="shared" si="47"/>
        <v>0</v>
      </c>
      <c r="M1458" t="str">
        <f>INDEX(Sheet2!$B$2:$B$20,MATCH(Data!B1458,Sheet2!$D$2:$D$20,0))</f>
        <v>Libya</v>
      </c>
    </row>
    <row r="1459" spans="1:13" x14ac:dyDescent="0.2">
      <c r="A1459">
        <v>5076</v>
      </c>
      <c r="B1459" t="s">
        <v>1726</v>
      </c>
      <c r="C1459" t="s">
        <v>653</v>
      </c>
      <c r="D1459" s="2">
        <v>23654</v>
      </c>
      <c r="E1459" s="5">
        <f t="shared" ca="1" si="48"/>
        <v>56</v>
      </c>
      <c r="F1459" t="s">
        <v>1767</v>
      </c>
      <c r="G1459" t="s">
        <v>1778</v>
      </c>
      <c r="H1459">
        <v>4</v>
      </c>
      <c r="I1459">
        <v>5</v>
      </c>
      <c r="J1459" t="s">
        <v>1773</v>
      </c>
      <c r="K1459" s="3">
        <v>198</v>
      </c>
      <c r="L1459">
        <f t="shared" si="47"/>
        <v>0</v>
      </c>
      <c r="M1459" t="str">
        <f>INDEX(Sheet2!$B$2:$B$20,MATCH(Data!B1459,Sheet2!$D$2:$D$20,0))</f>
        <v>Libya</v>
      </c>
    </row>
    <row r="1460" spans="1:13" x14ac:dyDescent="0.2">
      <c r="A1460">
        <v>5002</v>
      </c>
      <c r="B1460" t="s">
        <v>1721</v>
      </c>
      <c r="C1460" t="s">
        <v>1672</v>
      </c>
      <c r="D1460" s="2">
        <v>28385</v>
      </c>
      <c r="E1460" s="5">
        <f t="shared" ca="1" si="48"/>
        <v>43</v>
      </c>
      <c r="F1460" t="s">
        <v>1768</v>
      </c>
      <c r="G1460" t="s">
        <v>1780</v>
      </c>
      <c r="H1460">
        <v>7</v>
      </c>
      <c r="I1460">
        <v>3</v>
      </c>
      <c r="J1460" t="s">
        <v>1771</v>
      </c>
      <c r="K1460" s="3">
        <v>55</v>
      </c>
      <c r="L1460">
        <f t="shared" si="47"/>
        <v>0</v>
      </c>
      <c r="M1460" t="str">
        <f>INDEX(Sheet2!$B$2:$B$20,MATCH(Data!B1460,Sheet2!$D$2:$D$20,0))</f>
        <v>Libya</v>
      </c>
    </row>
    <row r="1461" spans="1:13" x14ac:dyDescent="0.2">
      <c r="A1461">
        <v>4733</v>
      </c>
      <c r="B1461" t="s">
        <v>1719</v>
      </c>
      <c r="C1461" t="s">
        <v>391</v>
      </c>
      <c r="D1461" s="2">
        <v>21514</v>
      </c>
      <c r="E1461" s="5">
        <f t="shared" ca="1" si="48"/>
        <v>62</v>
      </c>
      <c r="F1461" t="s">
        <v>1767</v>
      </c>
      <c r="G1461" t="s">
        <v>1780</v>
      </c>
      <c r="H1461">
        <v>2</v>
      </c>
      <c r="I1461">
        <v>8</v>
      </c>
      <c r="J1461" t="s">
        <v>1773</v>
      </c>
      <c r="K1461" s="3">
        <v>0</v>
      </c>
      <c r="L1461">
        <f t="shared" si="47"/>
        <v>2</v>
      </c>
      <c r="M1461" t="str">
        <f>INDEX(Sheet2!$B$2:$B$20,MATCH(Data!B1461,Sheet2!$D$2:$D$20,0))</f>
        <v>Iraq</v>
      </c>
    </row>
    <row r="1462" spans="1:13" x14ac:dyDescent="0.2">
      <c r="A1462">
        <v>5046</v>
      </c>
      <c r="B1462" t="s">
        <v>1721</v>
      </c>
      <c r="C1462" t="s">
        <v>1376</v>
      </c>
      <c r="D1462" s="2">
        <v>20361</v>
      </c>
      <c r="E1462" s="5">
        <f t="shared" ca="1" si="48"/>
        <v>65</v>
      </c>
      <c r="F1462" t="s">
        <v>1767</v>
      </c>
      <c r="G1462" t="s">
        <v>1778</v>
      </c>
      <c r="H1462">
        <v>2</v>
      </c>
      <c r="I1462">
        <v>6</v>
      </c>
      <c r="J1462" t="s">
        <v>1771</v>
      </c>
      <c r="K1462" s="3">
        <v>0</v>
      </c>
      <c r="L1462">
        <f t="shared" si="47"/>
        <v>2</v>
      </c>
      <c r="M1462" t="str">
        <f>INDEX(Sheet2!$B$2:$B$20,MATCH(Data!B1462,Sheet2!$D$2:$D$20,0))</f>
        <v>Libya</v>
      </c>
    </row>
    <row r="1463" spans="1:13" x14ac:dyDescent="0.2">
      <c r="A1463">
        <v>5147</v>
      </c>
      <c r="B1463" t="s">
        <v>1723</v>
      </c>
      <c r="C1463" t="s">
        <v>395</v>
      </c>
      <c r="D1463" s="2">
        <v>15565</v>
      </c>
      <c r="E1463" s="5">
        <f t="shared" ca="1" si="48"/>
        <v>78</v>
      </c>
      <c r="F1463" t="s">
        <v>1767</v>
      </c>
      <c r="G1463" t="s">
        <v>1769</v>
      </c>
      <c r="H1463">
        <v>3</v>
      </c>
      <c r="I1463">
        <v>6</v>
      </c>
      <c r="J1463" t="s">
        <v>1774</v>
      </c>
      <c r="K1463" s="3">
        <v>0</v>
      </c>
      <c r="L1463">
        <f t="shared" si="47"/>
        <v>2</v>
      </c>
      <c r="M1463" t="str">
        <f>INDEX(Sheet2!$B$2:$B$20,MATCH(Data!B1463,Sheet2!$D$2:$D$20,0))</f>
        <v>Iraq</v>
      </c>
    </row>
    <row r="1464" spans="1:13" x14ac:dyDescent="0.2">
      <c r="A1464">
        <v>5397</v>
      </c>
      <c r="B1464" t="s">
        <v>1715</v>
      </c>
      <c r="C1464" t="s">
        <v>99</v>
      </c>
      <c r="D1464" s="2">
        <v>24932</v>
      </c>
      <c r="E1464" s="5">
        <f t="shared" ca="1" si="48"/>
        <v>52</v>
      </c>
      <c r="F1464" t="s">
        <v>1767</v>
      </c>
      <c r="G1464" t="s">
        <v>1769</v>
      </c>
      <c r="H1464">
        <v>3</v>
      </c>
      <c r="I1464">
        <v>1</v>
      </c>
      <c r="J1464" t="s">
        <v>1773</v>
      </c>
      <c r="K1464" s="3">
        <v>0</v>
      </c>
      <c r="L1464">
        <f t="shared" si="47"/>
        <v>2</v>
      </c>
      <c r="M1464" t="str">
        <f>INDEX(Sheet2!$B$2:$B$20,MATCH(Data!B1464,Sheet2!$D$2:$D$20,0))</f>
        <v>Iraq</v>
      </c>
    </row>
    <row r="1465" spans="1:13" x14ac:dyDescent="0.2">
      <c r="A1465">
        <v>5223</v>
      </c>
      <c r="B1465" t="s">
        <v>1723</v>
      </c>
      <c r="C1465" t="s">
        <v>1557</v>
      </c>
      <c r="D1465" s="2">
        <v>16109</v>
      </c>
      <c r="E1465" s="5">
        <f t="shared" ca="1" si="48"/>
        <v>76</v>
      </c>
      <c r="F1465" t="s">
        <v>1767</v>
      </c>
      <c r="G1465" t="s">
        <v>1769</v>
      </c>
      <c r="H1465">
        <v>3</v>
      </c>
      <c r="I1465">
        <v>1</v>
      </c>
      <c r="J1465" t="s">
        <v>1771</v>
      </c>
      <c r="K1465" s="3">
        <v>0</v>
      </c>
      <c r="L1465">
        <f t="shared" si="47"/>
        <v>2</v>
      </c>
      <c r="M1465" t="str">
        <f>INDEX(Sheet2!$B$2:$B$20,MATCH(Data!B1465,Sheet2!$D$2:$D$20,0))</f>
        <v>Iraq</v>
      </c>
    </row>
    <row r="1466" spans="1:13" x14ac:dyDescent="0.2">
      <c r="A1466">
        <v>4990</v>
      </c>
      <c r="B1466" t="s">
        <v>1715</v>
      </c>
      <c r="C1466" t="s">
        <v>1221</v>
      </c>
      <c r="D1466" s="2">
        <v>16519</v>
      </c>
      <c r="E1466" s="5">
        <f t="shared" ca="1" si="48"/>
        <v>75</v>
      </c>
      <c r="F1466" t="s">
        <v>1767</v>
      </c>
      <c r="G1466" t="s">
        <v>1769</v>
      </c>
      <c r="H1466">
        <v>2</v>
      </c>
      <c r="I1466">
        <v>3</v>
      </c>
      <c r="J1466" t="s">
        <v>1771</v>
      </c>
      <c r="K1466" s="3">
        <v>218</v>
      </c>
      <c r="L1466">
        <f t="shared" si="47"/>
        <v>0</v>
      </c>
      <c r="M1466" t="str">
        <f>INDEX(Sheet2!$B$2:$B$20,MATCH(Data!B1466,Sheet2!$D$2:$D$20,0))</f>
        <v>Iraq</v>
      </c>
    </row>
    <row r="1467" spans="1:13" x14ac:dyDescent="0.2">
      <c r="A1467">
        <v>5098</v>
      </c>
      <c r="B1467" t="s">
        <v>1716</v>
      </c>
      <c r="C1467" t="s">
        <v>1314</v>
      </c>
      <c r="D1467" s="2">
        <v>30247</v>
      </c>
      <c r="E1467" s="5">
        <f t="shared" ca="1" si="48"/>
        <v>38</v>
      </c>
      <c r="F1467" t="s">
        <v>1767</v>
      </c>
      <c r="G1467" t="s">
        <v>1769</v>
      </c>
      <c r="H1467">
        <v>7</v>
      </c>
      <c r="I1467">
        <v>2</v>
      </c>
      <c r="J1467" t="s">
        <v>1773</v>
      </c>
      <c r="K1467" s="3">
        <v>0</v>
      </c>
      <c r="L1467">
        <f t="shared" si="47"/>
        <v>2</v>
      </c>
      <c r="M1467" t="str">
        <f>INDEX(Sheet2!$B$2:$B$20,MATCH(Data!B1467,Sheet2!$D$2:$D$20,0))</f>
        <v>Syria</v>
      </c>
    </row>
    <row r="1468" spans="1:13" x14ac:dyDescent="0.2">
      <c r="A1468">
        <v>5452</v>
      </c>
      <c r="B1468" t="s">
        <v>1718</v>
      </c>
      <c r="C1468" t="s">
        <v>1024</v>
      </c>
      <c r="D1468" s="2">
        <v>19216</v>
      </c>
      <c r="E1468" s="5">
        <f t="shared" ca="1" si="48"/>
        <v>68</v>
      </c>
      <c r="F1468" t="s">
        <v>1767</v>
      </c>
      <c r="G1468" t="s">
        <v>1769</v>
      </c>
      <c r="H1468">
        <v>2</v>
      </c>
      <c r="I1468">
        <v>3</v>
      </c>
      <c r="J1468" t="s">
        <v>1772</v>
      </c>
      <c r="K1468" s="3">
        <v>188</v>
      </c>
      <c r="L1468">
        <f t="shared" si="47"/>
        <v>0</v>
      </c>
      <c r="M1468" t="str">
        <f>INDEX(Sheet2!$B$2:$B$20,MATCH(Data!B1468,Sheet2!$D$2:$D$20,0))</f>
        <v>Yemen</v>
      </c>
    </row>
    <row r="1469" spans="1:13" x14ac:dyDescent="0.2">
      <c r="A1469">
        <v>5083</v>
      </c>
      <c r="B1469" t="s">
        <v>1726</v>
      </c>
      <c r="C1469" t="s">
        <v>848</v>
      </c>
      <c r="D1469" s="2">
        <v>26690</v>
      </c>
      <c r="E1469" s="5">
        <f t="shared" ca="1" si="48"/>
        <v>47</v>
      </c>
      <c r="F1469" t="s">
        <v>1767</v>
      </c>
      <c r="G1469" t="s">
        <v>1778</v>
      </c>
      <c r="H1469">
        <v>4</v>
      </c>
      <c r="I1469">
        <v>5</v>
      </c>
      <c r="J1469" t="s">
        <v>1774</v>
      </c>
      <c r="K1469" s="3">
        <v>107</v>
      </c>
      <c r="L1469">
        <f t="shared" si="47"/>
        <v>0</v>
      </c>
      <c r="M1469" t="str">
        <f>INDEX(Sheet2!$B$2:$B$20,MATCH(Data!B1469,Sheet2!$D$2:$D$20,0))</f>
        <v>Libya</v>
      </c>
    </row>
    <row r="1470" spans="1:13" x14ac:dyDescent="0.2">
      <c r="A1470">
        <v>5305</v>
      </c>
      <c r="B1470" t="s">
        <v>1727</v>
      </c>
      <c r="C1470" t="s">
        <v>814</v>
      </c>
      <c r="D1470" s="2">
        <v>29224</v>
      </c>
      <c r="E1470" s="5">
        <f t="shared" ca="1" si="48"/>
        <v>40</v>
      </c>
      <c r="F1470" t="s">
        <v>1768</v>
      </c>
      <c r="G1470" t="s">
        <v>1778</v>
      </c>
      <c r="H1470">
        <v>7</v>
      </c>
      <c r="I1470">
        <v>3</v>
      </c>
      <c r="J1470" t="s">
        <v>1773</v>
      </c>
      <c r="K1470" s="3">
        <v>0</v>
      </c>
      <c r="L1470">
        <f t="shared" si="47"/>
        <v>4</v>
      </c>
      <c r="M1470" t="str">
        <f>INDEX(Sheet2!$B$2:$B$20,MATCH(Data!B1470,Sheet2!$D$2:$D$20,0))</f>
        <v>Libya</v>
      </c>
    </row>
    <row r="1471" spans="1:13" x14ac:dyDescent="0.2">
      <c r="A1471">
        <v>4782</v>
      </c>
      <c r="B1471" t="s">
        <v>1713</v>
      </c>
      <c r="C1471" t="s">
        <v>198</v>
      </c>
      <c r="D1471" s="2">
        <v>28503</v>
      </c>
      <c r="E1471" s="5">
        <f t="shared" ca="1" si="48"/>
        <v>42</v>
      </c>
      <c r="F1471" t="s">
        <v>1767</v>
      </c>
      <c r="G1471" t="s">
        <v>1769</v>
      </c>
      <c r="H1471">
        <v>2</v>
      </c>
      <c r="I1471">
        <v>6</v>
      </c>
      <c r="J1471" t="s">
        <v>1772</v>
      </c>
      <c r="K1471" s="3">
        <v>0</v>
      </c>
      <c r="L1471">
        <f t="shared" si="47"/>
        <v>2</v>
      </c>
      <c r="M1471" t="str">
        <f>INDEX(Sheet2!$B$2:$B$20,MATCH(Data!B1471,Sheet2!$D$2:$D$20,0))</f>
        <v>Iraq</v>
      </c>
    </row>
    <row r="1472" spans="1:13" x14ac:dyDescent="0.2">
      <c r="A1472">
        <v>5805</v>
      </c>
      <c r="B1472" t="s">
        <v>1728</v>
      </c>
      <c r="C1472" t="s">
        <v>709</v>
      </c>
      <c r="D1472" s="2">
        <v>28607</v>
      </c>
      <c r="E1472" s="5">
        <f t="shared" ca="1" si="48"/>
        <v>42</v>
      </c>
      <c r="F1472" t="s">
        <v>1767</v>
      </c>
      <c r="G1472" t="s">
        <v>1769</v>
      </c>
      <c r="H1472">
        <v>3</v>
      </c>
      <c r="I1472">
        <v>2</v>
      </c>
      <c r="J1472" t="s">
        <v>1773</v>
      </c>
      <c r="K1472" s="3">
        <v>89</v>
      </c>
      <c r="L1472">
        <f t="shared" si="47"/>
        <v>0</v>
      </c>
      <c r="M1472" t="str">
        <f>INDEX(Sheet2!$B$2:$B$20,MATCH(Data!B1472,Sheet2!$D$2:$D$20,0))</f>
        <v>Yemen</v>
      </c>
    </row>
    <row r="1473" spans="1:13" x14ac:dyDescent="0.2">
      <c r="A1473">
        <v>4954</v>
      </c>
      <c r="B1473" t="s">
        <v>1721</v>
      </c>
      <c r="C1473" t="s">
        <v>294</v>
      </c>
      <c r="D1473" s="2">
        <v>32294</v>
      </c>
      <c r="E1473" s="5">
        <f t="shared" ca="1" si="48"/>
        <v>32</v>
      </c>
      <c r="F1473" t="s">
        <v>1767</v>
      </c>
      <c r="G1473" t="s">
        <v>1778</v>
      </c>
      <c r="H1473">
        <v>2</v>
      </c>
      <c r="I1473">
        <v>4</v>
      </c>
      <c r="J1473" t="s">
        <v>1771</v>
      </c>
      <c r="K1473" s="3">
        <v>0</v>
      </c>
      <c r="L1473">
        <f t="shared" si="47"/>
        <v>2</v>
      </c>
      <c r="M1473" t="str">
        <f>INDEX(Sheet2!$B$2:$B$20,MATCH(Data!B1473,Sheet2!$D$2:$D$20,0))</f>
        <v>Libya</v>
      </c>
    </row>
    <row r="1474" spans="1:13" x14ac:dyDescent="0.2">
      <c r="A1474">
        <v>4894</v>
      </c>
      <c r="B1474" t="s">
        <v>1724</v>
      </c>
      <c r="C1474" t="s">
        <v>67</v>
      </c>
      <c r="D1474" s="2">
        <v>26363</v>
      </c>
      <c r="E1474" s="5">
        <f t="shared" ca="1" si="48"/>
        <v>48</v>
      </c>
      <c r="F1474" t="s">
        <v>1768</v>
      </c>
      <c r="G1474" t="s">
        <v>1778</v>
      </c>
      <c r="H1474">
        <v>3</v>
      </c>
      <c r="I1474">
        <v>1</v>
      </c>
      <c r="J1474" t="s">
        <v>1773</v>
      </c>
      <c r="K1474" s="3">
        <v>152</v>
      </c>
      <c r="L1474">
        <f t="shared" si="47"/>
        <v>0</v>
      </c>
      <c r="M1474" t="str">
        <f>INDEX(Sheet2!$B$2:$B$20,MATCH(Data!B1474,Sheet2!$D$2:$D$20,0))</f>
        <v>Libya</v>
      </c>
    </row>
    <row r="1475" spans="1:13" x14ac:dyDescent="0.2">
      <c r="A1475">
        <v>5469</v>
      </c>
      <c r="B1475" t="s">
        <v>1721</v>
      </c>
      <c r="C1475" t="s">
        <v>1322</v>
      </c>
      <c r="D1475" s="2">
        <v>16691</v>
      </c>
      <c r="E1475" s="5">
        <f t="shared" ca="1" si="48"/>
        <v>75</v>
      </c>
      <c r="F1475" t="s">
        <v>1768</v>
      </c>
      <c r="G1475" t="s">
        <v>1770</v>
      </c>
      <c r="H1475">
        <v>3</v>
      </c>
      <c r="I1475">
        <v>6</v>
      </c>
      <c r="J1475" t="s">
        <v>1771</v>
      </c>
      <c r="K1475" s="3">
        <v>0</v>
      </c>
      <c r="L1475">
        <f t="shared" si="47"/>
        <v>4</v>
      </c>
      <c r="M1475" t="str">
        <f>INDEX(Sheet2!$B$2:$B$20,MATCH(Data!B1475,Sheet2!$D$2:$D$20,0))</f>
        <v>Libya</v>
      </c>
    </row>
    <row r="1476" spans="1:13" x14ac:dyDescent="0.2">
      <c r="A1476">
        <v>5353</v>
      </c>
      <c r="B1476" t="s">
        <v>1726</v>
      </c>
      <c r="C1476" t="s">
        <v>1346</v>
      </c>
      <c r="D1476" s="2">
        <v>23588</v>
      </c>
      <c r="E1476" s="5">
        <f t="shared" ca="1" si="48"/>
        <v>56</v>
      </c>
      <c r="F1476" t="s">
        <v>1767</v>
      </c>
      <c r="G1476" t="s">
        <v>1770</v>
      </c>
      <c r="H1476">
        <v>2</v>
      </c>
      <c r="I1476">
        <v>8</v>
      </c>
      <c r="J1476" t="s">
        <v>1773</v>
      </c>
      <c r="K1476" s="3">
        <v>112</v>
      </c>
      <c r="L1476">
        <f t="shared" si="47"/>
        <v>0</v>
      </c>
      <c r="M1476" t="str">
        <f>INDEX(Sheet2!$B$2:$B$20,MATCH(Data!B1476,Sheet2!$D$2:$D$20,0))</f>
        <v>Libya</v>
      </c>
    </row>
    <row r="1477" spans="1:13" x14ac:dyDescent="0.2">
      <c r="A1477">
        <v>5281</v>
      </c>
      <c r="B1477" t="s">
        <v>1722</v>
      </c>
      <c r="C1477" t="s">
        <v>547</v>
      </c>
      <c r="D1477" s="2">
        <v>24960</v>
      </c>
      <c r="E1477" s="5">
        <f t="shared" ca="1" si="48"/>
        <v>52</v>
      </c>
      <c r="F1477" t="s">
        <v>1767</v>
      </c>
      <c r="G1477" t="s">
        <v>1778</v>
      </c>
      <c r="H1477">
        <v>2</v>
      </c>
      <c r="I1477">
        <v>4</v>
      </c>
      <c r="J1477" t="s">
        <v>1773</v>
      </c>
      <c r="K1477" s="3">
        <v>0</v>
      </c>
      <c r="L1477">
        <f t="shared" si="47"/>
        <v>2</v>
      </c>
      <c r="M1477" t="str">
        <f>INDEX(Sheet2!$B$2:$B$20,MATCH(Data!B1477,Sheet2!$D$2:$D$20,0))</f>
        <v>Syria</v>
      </c>
    </row>
    <row r="1478" spans="1:13" x14ac:dyDescent="0.2">
      <c r="A1478">
        <v>5498</v>
      </c>
      <c r="B1478" t="s">
        <v>1727</v>
      </c>
      <c r="C1478" t="s">
        <v>1630</v>
      </c>
      <c r="D1478" s="2">
        <v>16333</v>
      </c>
      <c r="E1478" s="5">
        <f t="shared" ca="1" si="48"/>
        <v>76</v>
      </c>
      <c r="F1478" t="s">
        <v>1767</v>
      </c>
      <c r="G1478" t="s">
        <v>1769</v>
      </c>
      <c r="H1478">
        <v>4</v>
      </c>
      <c r="I1478">
        <v>6</v>
      </c>
      <c r="J1478" t="s">
        <v>1771</v>
      </c>
      <c r="K1478" s="3">
        <v>0</v>
      </c>
      <c r="L1478">
        <f t="shared" si="47"/>
        <v>2</v>
      </c>
      <c r="M1478" t="str">
        <f>INDEX(Sheet2!$B$2:$B$20,MATCH(Data!B1478,Sheet2!$D$2:$D$20,0))</f>
        <v>Libya</v>
      </c>
    </row>
    <row r="1479" spans="1:13" x14ac:dyDescent="0.2">
      <c r="A1479">
        <v>5018</v>
      </c>
      <c r="B1479" t="s">
        <v>1730</v>
      </c>
      <c r="C1479" t="s">
        <v>424</v>
      </c>
      <c r="D1479" s="2">
        <v>19087</v>
      </c>
      <c r="E1479" s="5">
        <f t="shared" ca="1" si="48"/>
        <v>68</v>
      </c>
      <c r="F1479" t="s">
        <v>1767</v>
      </c>
      <c r="G1479" t="s">
        <v>1769</v>
      </c>
      <c r="H1479">
        <v>2</v>
      </c>
      <c r="I1479">
        <v>2</v>
      </c>
      <c r="J1479" t="s">
        <v>1774</v>
      </c>
      <c r="K1479" s="3">
        <v>134</v>
      </c>
      <c r="L1479">
        <f t="shared" si="47"/>
        <v>0</v>
      </c>
      <c r="M1479" t="str">
        <f>INDEX(Sheet2!$B$2:$B$20,MATCH(Data!B1479,Sheet2!$D$2:$D$20,0))</f>
        <v>Yemen</v>
      </c>
    </row>
    <row r="1480" spans="1:13" x14ac:dyDescent="0.2">
      <c r="A1480">
        <v>5459</v>
      </c>
      <c r="B1480" t="s">
        <v>1718</v>
      </c>
      <c r="C1480" t="s">
        <v>1176</v>
      </c>
      <c r="D1480" s="2">
        <v>33763</v>
      </c>
      <c r="E1480" s="5">
        <f t="shared" ca="1" si="48"/>
        <v>28</v>
      </c>
      <c r="F1480" t="s">
        <v>1767</v>
      </c>
      <c r="G1480" t="s">
        <v>1781</v>
      </c>
      <c r="H1480">
        <v>2</v>
      </c>
      <c r="I1480">
        <v>2</v>
      </c>
      <c r="J1480" t="s">
        <v>1773</v>
      </c>
      <c r="K1480" s="3">
        <v>95</v>
      </c>
      <c r="L1480">
        <f t="shared" si="47"/>
        <v>0</v>
      </c>
      <c r="M1480" t="str">
        <f>INDEX(Sheet2!$B$2:$B$20,MATCH(Data!B1480,Sheet2!$D$2:$D$20,0))</f>
        <v>Yemen</v>
      </c>
    </row>
    <row r="1481" spans="1:13" x14ac:dyDescent="0.2">
      <c r="A1481">
        <v>5670</v>
      </c>
      <c r="B1481" t="s">
        <v>1730</v>
      </c>
      <c r="C1481" t="s">
        <v>602</v>
      </c>
      <c r="D1481" s="2">
        <v>32723</v>
      </c>
      <c r="E1481" s="5">
        <f t="shared" ca="1" si="48"/>
        <v>31</v>
      </c>
      <c r="F1481" t="s">
        <v>1767</v>
      </c>
      <c r="G1481" t="s">
        <v>1769</v>
      </c>
      <c r="H1481">
        <v>2</v>
      </c>
      <c r="I1481">
        <v>3</v>
      </c>
      <c r="J1481" t="s">
        <v>1773</v>
      </c>
      <c r="K1481" s="3">
        <v>0</v>
      </c>
      <c r="L1481">
        <f t="shared" si="47"/>
        <v>2</v>
      </c>
      <c r="M1481" t="str">
        <f>INDEX(Sheet2!$B$2:$B$20,MATCH(Data!B1481,Sheet2!$D$2:$D$20,0))</f>
        <v>Yemen</v>
      </c>
    </row>
    <row r="1482" spans="1:13" x14ac:dyDescent="0.2">
      <c r="A1482">
        <v>6266</v>
      </c>
      <c r="B1482" t="s">
        <v>1728</v>
      </c>
      <c r="C1482" t="s">
        <v>1634</v>
      </c>
      <c r="D1482" s="2">
        <v>26976</v>
      </c>
      <c r="E1482" s="5">
        <f t="shared" ca="1" si="48"/>
        <v>47</v>
      </c>
      <c r="F1482" t="s">
        <v>1767</v>
      </c>
      <c r="G1482" t="s">
        <v>1781</v>
      </c>
      <c r="H1482">
        <v>3</v>
      </c>
      <c r="I1482">
        <v>5</v>
      </c>
      <c r="J1482" t="s">
        <v>1771</v>
      </c>
      <c r="K1482" s="3">
        <v>178</v>
      </c>
      <c r="L1482">
        <f t="shared" si="47"/>
        <v>0</v>
      </c>
      <c r="M1482" t="str">
        <f>INDEX(Sheet2!$B$2:$B$20,MATCH(Data!B1482,Sheet2!$D$2:$D$20,0))</f>
        <v>Yemen</v>
      </c>
    </row>
    <row r="1483" spans="1:13" x14ac:dyDescent="0.2">
      <c r="A1483">
        <v>5747</v>
      </c>
      <c r="B1483" t="s">
        <v>1717</v>
      </c>
      <c r="C1483" t="s">
        <v>1562</v>
      </c>
      <c r="D1483" s="2">
        <v>32378</v>
      </c>
      <c r="E1483" s="5">
        <f t="shared" ca="1" si="48"/>
        <v>32</v>
      </c>
      <c r="F1483" t="s">
        <v>1767</v>
      </c>
      <c r="G1483" t="s">
        <v>1780</v>
      </c>
      <c r="H1483">
        <v>5</v>
      </c>
      <c r="I1483">
        <v>1</v>
      </c>
      <c r="J1483" t="s">
        <v>1773</v>
      </c>
      <c r="K1483" s="3">
        <v>0</v>
      </c>
      <c r="L1483">
        <f t="shared" si="47"/>
        <v>2</v>
      </c>
      <c r="M1483" t="str">
        <f>INDEX(Sheet2!$B$2:$B$20,MATCH(Data!B1483,Sheet2!$D$2:$D$20,0))</f>
        <v>Yemen</v>
      </c>
    </row>
    <row r="1484" spans="1:13" x14ac:dyDescent="0.2">
      <c r="A1484">
        <v>4674</v>
      </c>
      <c r="B1484" t="s">
        <v>1727</v>
      </c>
      <c r="C1484" t="s">
        <v>513</v>
      </c>
      <c r="D1484" s="2">
        <v>15897</v>
      </c>
      <c r="E1484" s="5">
        <f t="shared" ca="1" si="48"/>
        <v>77</v>
      </c>
      <c r="F1484" t="s">
        <v>1768</v>
      </c>
      <c r="G1484" t="s">
        <v>1781</v>
      </c>
      <c r="H1484">
        <v>2</v>
      </c>
      <c r="I1484">
        <v>2</v>
      </c>
      <c r="J1484" t="s">
        <v>1773</v>
      </c>
      <c r="K1484" s="3">
        <v>0</v>
      </c>
      <c r="L1484">
        <f t="shared" si="47"/>
        <v>4</v>
      </c>
      <c r="M1484" t="str">
        <f>INDEX(Sheet2!$B$2:$B$20,MATCH(Data!B1484,Sheet2!$D$2:$D$20,0))</f>
        <v>Libya</v>
      </c>
    </row>
    <row r="1485" spans="1:13" x14ac:dyDescent="0.2">
      <c r="A1485">
        <v>4745</v>
      </c>
      <c r="B1485" t="s">
        <v>1713</v>
      </c>
      <c r="C1485" t="s">
        <v>902</v>
      </c>
      <c r="D1485" s="2">
        <v>20767</v>
      </c>
      <c r="E1485" s="5">
        <f t="shared" ca="1" si="48"/>
        <v>64</v>
      </c>
      <c r="F1485" t="s">
        <v>1768</v>
      </c>
      <c r="G1485" t="s">
        <v>1780</v>
      </c>
      <c r="H1485">
        <v>8</v>
      </c>
      <c r="I1485">
        <v>1</v>
      </c>
      <c r="J1485" t="s">
        <v>1773</v>
      </c>
      <c r="K1485" s="3">
        <v>104</v>
      </c>
      <c r="L1485">
        <f t="shared" si="47"/>
        <v>0</v>
      </c>
      <c r="M1485" t="str">
        <f>INDEX(Sheet2!$B$2:$B$20,MATCH(Data!B1485,Sheet2!$D$2:$D$20,0))</f>
        <v>Iraq</v>
      </c>
    </row>
    <row r="1486" spans="1:13" x14ac:dyDescent="0.2">
      <c r="A1486">
        <v>5857</v>
      </c>
      <c r="B1486" t="s">
        <v>1728</v>
      </c>
      <c r="C1486" t="s">
        <v>1706</v>
      </c>
      <c r="D1486" s="2">
        <v>21652</v>
      </c>
      <c r="E1486" s="5">
        <f t="shared" ca="1" si="48"/>
        <v>61</v>
      </c>
      <c r="F1486" t="s">
        <v>1767</v>
      </c>
      <c r="G1486" t="s">
        <v>1769</v>
      </c>
      <c r="H1486">
        <v>2</v>
      </c>
      <c r="I1486">
        <v>3</v>
      </c>
      <c r="J1486" t="s">
        <v>1773</v>
      </c>
      <c r="K1486" s="3">
        <v>0</v>
      </c>
      <c r="L1486">
        <f t="shared" ref="L1486:L1549" si="49">IF(AND(J1486="خيمة",K1486=0,F1486="الأم"),5,IF(AND(F1486="الأم",K1486=0),4,IF(AND(F1486="الأم",J1486="خيمة"),3,IF(K1486=0,2,0))))</f>
        <v>2</v>
      </c>
      <c r="M1486" t="str">
        <f>INDEX(Sheet2!$B$2:$B$20,MATCH(Data!B1486,Sheet2!$D$2:$D$20,0))</f>
        <v>Yemen</v>
      </c>
    </row>
    <row r="1487" spans="1:13" x14ac:dyDescent="0.2">
      <c r="A1487">
        <v>6195</v>
      </c>
      <c r="B1487" t="s">
        <v>1731</v>
      </c>
      <c r="C1487" t="s">
        <v>464</v>
      </c>
      <c r="D1487" s="2">
        <v>28476</v>
      </c>
      <c r="E1487" s="5">
        <f t="shared" ca="1" si="48"/>
        <v>43</v>
      </c>
      <c r="F1487" t="s">
        <v>1767</v>
      </c>
      <c r="G1487" t="s">
        <v>1769</v>
      </c>
      <c r="H1487">
        <v>4</v>
      </c>
      <c r="I1487">
        <v>2</v>
      </c>
      <c r="J1487" t="s">
        <v>1771</v>
      </c>
      <c r="K1487" s="3">
        <v>52</v>
      </c>
      <c r="L1487">
        <f t="shared" si="49"/>
        <v>0</v>
      </c>
      <c r="M1487" t="str">
        <f>INDEX(Sheet2!$B$2:$B$20,MATCH(Data!B1487,Sheet2!$D$2:$D$20,0))</f>
        <v>Syria</v>
      </c>
    </row>
    <row r="1488" spans="1:13" x14ac:dyDescent="0.2">
      <c r="A1488">
        <v>6178</v>
      </c>
      <c r="B1488" t="s">
        <v>1726</v>
      </c>
      <c r="C1488" t="s">
        <v>111</v>
      </c>
      <c r="D1488" s="2">
        <v>33726</v>
      </c>
      <c r="E1488" s="5">
        <f t="shared" ca="1" si="48"/>
        <v>28</v>
      </c>
      <c r="F1488" t="s">
        <v>1767</v>
      </c>
      <c r="G1488" t="s">
        <v>1778</v>
      </c>
      <c r="H1488">
        <v>4</v>
      </c>
      <c r="I1488">
        <v>2</v>
      </c>
      <c r="J1488" t="s">
        <v>1772</v>
      </c>
      <c r="K1488" s="3">
        <v>63</v>
      </c>
      <c r="L1488">
        <f t="shared" si="49"/>
        <v>0</v>
      </c>
      <c r="M1488" t="str">
        <f>INDEX(Sheet2!$B$2:$B$20,MATCH(Data!B1488,Sheet2!$D$2:$D$20,0))</f>
        <v>Libya</v>
      </c>
    </row>
    <row r="1489" spans="1:13" x14ac:dyDescent="0.2">
      <c r="A1489">
        <v>5653</v>
      </c>
      <c r="B1489" t="s">
        <v>1721</v>
      </c>
      <c r="C1489" t="s">
        <v>157</v>
      </c>
      <c r="D1489" s="2">
        <v>31816</v>
      </c>
      <c r="E1489" s="5">
        <f t="shared" ca="1" si="48"/>
        <v>33</v>
      </c>
      <c r="F1489" t="s">
        <v>1767</v>
      </c>
      <c r="G1489" t="s">
        <v>1781</v>
      </c>
      <c r="H1489">
        <v>4</v>
      </c>
      <c r="I1489">
        <v>4</v>
      </c>
      <c r="J1489" t="s">
        <v>1771</v>
      </c>
      <c r="K1489" s="3">
        <v>0</v>
      </c>
      <c r="L1489">
        <f t="shared" si="49"/>
        <v>2</v>
      </c>
      <c r="M1489" t="str">
        <f>INDEX(Sheet2!$B$2:$B$20,MATCH(Data!B1489,Sheet2!$D$2:$D$20,0))</f>
        <v>Libya</v>
      </c>
    </row>
    <row r="1490" spans="1:13" x14ac:dyDescent="0.2">
      <c r="A1490">
        <v>4800</v>
      </c>
      <c r="B1490" t="s">
        <v>1728</v>
      </c>
      <c r="C1490" t="s">
        <v>755</v>
      </c>
      <c r="D1490" s="2">
        <v>18579</v>
      </c>
      <c r="E1490" s="5">
        <f t="shared" ref="E1490:E1553" ca="1" si="50">(YEAR(NOW())-YEAR(D1490))</f>
        <v>70</v>
      </c>
      <c r="F1490" t="s">
        <v>1768</v>
      </c>
      <c r="G1490" t="s">
        <v>1769</v>
      </c>
      <c r="H1490">
        <v>5</v>
      </c>
      <c r="I1490">
        <v>3</v>
      </c>
      <c r="J1490" t="s">
        <v>1773</v>
      </c>
      <c r="K1490" s="3">
        <v>0</v>
      </c>
      <c r="L1490">
        <f t="shared" si="49"/>
        <v>4</v>
      </c>
      <c r="M1490" t="str">
        <f>INDEX(Sheet2!$B$2:$B$20,MATCH(Data!B1490,Sheet2!$D$2:$D$20,0))</f>
        <v>Yemen</v>
      </c>
    </row>
    <row r="1491" spans="1:13" x14ac:dyDescent="0.2">
      <c r="A1491">
        <v>5821</v>
      </c>
      <c r="B1491" t="s">
        <v>1728</v>
      </c>
      <c r="C1491" t="s">
        <v>1027</v>
      </c>
      <c r="D1491" s="2">
        <v>23172</v>
      </c>
      <c r="E1491" s="5">
        <f t="shared" ca="1" si="50"/>
        <v>57</v>
      </c>
      <c r="F1491" t="s">
        <v>1767</v>
      </c>
      <c r="G1491" t="s">
        <v>1770</v>
      </c>
      <c r="H1491">
        <v>3</v>
      </c>
      <c r="I1491">
        <v>5</v>
      </c>
      <c r="J1491" t="s">
        <v>1771</v>
      </c>
      <c r="K1491" s="3">
        <v>149</v>
      </c>
      <c r="L1491">
        <f t="shared" si="49"/>
        <v>0</v>
      </c>
      <c r="M1491" t="str">
        <f>INDEX(Sheet2!$B$2:$B$20,MATCH(Data!B1491,Sheet2!$D$2:$D$20,0))</f>
        <v>Yemen</v>
      </c>
    </row>
    <row r="1492" spans="1:13" x14ac:dyDescent="0.2">
      <c r="A1492">
        <v>5474</v>
      </c>
      <c r="B1492" t="s">
        <v>1727</v>
      </c>
      <c r="C1492" t="s">
        <v>1378</v>
      </c>
      <c r="D1492" s="2">
        <v>29645</v>
      </c>
      <c r="E1492" s="5">
        <f t="shared" ca="1" si="50"/>
        <v>39</v>
      </c>
      <c r="F1492" t="s">
        <v>1767</v>
      </c>
      <c r="G1492" t="s">
        <v>1769</v>
      </c>
      <c r="H1492">
        <v>3</v>
      </c>
      <c r="I1492">
        <v>2</v>
      </c>
      <c r="J1492" t="s">
        <v>1771</v>
      </c>
      <c r="K1492" s="3">
        <v>0</v>
      </c>
      <c r="L1492">
        <f t="shared" si="49"/>
        <v>2</v>
      </c>
      <c r="M1492" t="str">
        <f>INDEX(Sheet2!$B$2:$B$20,MATCH(Data!B1492,Sheet2!$D$2:$D$20,0))</f>
        <v>Libya</v>
      </c>
    </row>
    <row r="1493" spans="1:13" x14ac:dyDescent="0.2">
      <c r="A1493">
        <v>5553</v>
      </c>
      <c r="B1493" t="s">
        <v>1724</v>
      </c>
      <c r="C1493" t="s">
        <v>707</v>
      </c>
      <c r="D1493" s="2">
        <v>34624</v>
      </c>
      <c r="E1493" s="5">
        <f t="shared" ca="1" si="50"/>
        <v>26</v>
      </c>
      <c r="F1493" t="s">
        <v>1767</v>
      </c>
      <c r="G1493" t="s">
        <v>1769</v>
      </c>
      <c r="H1493">
        <v>2</v>
      </c>
      <c r="I1493">
        <v>4</v>
      </c>
      <c r="J1493" t="s">
        <v>1773</v>
      </c>
      <c r="K1493" s="3">
        <v>188</v>
      </c>
      <c r="L1493">
        <f t="shared" si="49"/>
        <v>0</v>
      </c>
      <c r="M1493" t="str">
        <f>INDEX(Sheet2!$B$2:$B$20,MATCH(Data!B1493,Sheet2!$D$2:$D$20,0))</f>
        <v>Libya</v>
      </c>
    </row>
    <row r="1494" spans="1:13" x14ac:dyDescent="0.2">
      <c r="A1494">
        <v>5985</v>
      </c>
      <c r="B1494" t="s">
        <v>1721</v>
      </c>
      <c r="C1494" t="s">
        <v>690</v>
      </c>
      <c r="D1494" s="2">
        <v>15872</v>
      </c>
      <c r="E1494" s="5">
        <f t="shared" ca="1" si="50"/>
        <v>77</v>
      </c>
      <c r="F1494" t="s">
        <v>1767</v>
      </c>
      <c r="G1494" t="s">
        <v>1778</v>
      </c>
      <c r="H1494">
        <v>3</v>
      </c>
      <c r="I1494">
        <v>1</v>
      </c>
      <c r="J1494" t="s">
        <v>1771</v>
      </c>
      <c r="K1494" s="3">
        <v>114</v>
      </c>
      <c r="L1494">
        <f t="shared" si="49"/>
        <v>0</v>
      </c>
      <c r="M1494" t="str">
        <f>INDEX(Sheet2!$B$2:$B$20,MATCH(Data!B1494,Sheet2!$D$2:$D$20,0))</f>
        <v>Libya</v>
      </c>
    </row>
    <row r="1495" spans="1:13" x14ac:dyDescent="0.2">
      <c r="A1495">
        <v>6272</v>
      </c>
      <c r="B1495" t="s">
        <v>1733</v>
      </c>
      <c r="C1495" t="s">
        <v>303</v>
      </c>
      <c r="D1495" s="2">
        <v>15771</v>
      </c>
      <c r="E1495" s="5">
        <f t="shared" ca="1" si="50"/>
        <v>77</v>
      </c>
      <c r="F1495" t="s">
        <v>1768</v>
      </c>
      <c r="G1495" t="s">
        <v>1769</v>
      </c>
      <c r="H1495">
        <v>2</v>
      </c>
      <c r="I1495">
        <v>5</v>
      </c>
      <c r="J1495" t="s">
        <v>1773</v>
      </c>
      <c r="K1495" s="3">
        <v>101</v>
      </c>
      <c r="L1495">
        <f t="shared" si="49"/>
        <v>0</v>
      </c>
      <c r="M1495" t="str">
        <f>INDEX(Sheet2!$B$2:$B$20,MATCH(Data!B1495,Sheet2!$D$2:$D$20,0))</f>
        <v>Syria</v>
      </c>
    </row>
    <row r="1496" spans="1:13" x14ac:dyDescent="0.2">
      <c r="A1496">
        <v>6184</v>
      </c>
      <c r="B1496" t="s">
        <v>1721</v>
      </c>
      <c r="C1496" t="s">
        <v>332</v>
      </c>
      <c r="D1496" s="2">
        <v>17548</v>
      </c>
      <c r="E1496" s="5">
        <f t="shared" ca="1" si="50"/>
        <v>72</v>
      </c>
      <c r="F1496" t="s">
        <v>1767</v>
      </c>
      <c r="G1496" t="s">
        <v>1770</v>
      </c>
      <c r="H1496">
        <v>4</v>
      </c>
      <c r="I1496">
        <v>4</v>
      </c>
      <c r="J1496" t="s">
        <v>1771</v>
      </c>
      <c r="K1496" s="3">
        <v>197</v>
      </c>
      <c r="L1496">
        <f t="shared" si="49"/>
        <v>0</v>
      </c>
      <c r="M1496" t="str">
        <f>INDEX(Sheet2!$B$2:$B$20,MATCH(Data!B1496,Sheet2!$D$2:$D$20,0))</f>
        <v>Libya</v>
      </c>
    </row>
    <row r="1497" spans="1:13" x14ac:dyDescent="0.2">
      <c r="A1497">
        <v>5841</v>
      </c>
      <c r="B1497" t="s">
        <v>1715</v>
      </c>
      <c r="C1497" t="s">
        <v>1420</v>
      </c>
      <c r="D1497" s="2">
        <v>32135</v>
      </c>
      <c r="E1497" s="5">
        <f t="shared" ca="1" si="50"/>
        <v>33</v>
      </c>
      <c r="F1497" t="s">
        <v>1767</v>
      </c>
      <c r="G1497" t="s">
        <v>1781</v>
      </c>
      <c r="H1497">
        <v>6</v>
      </c>
      <c r="I1497">
        <v>3</v>
      </c>
      <c r="J1497" t="s">
        <v>1771</v>
      </c>
      <c r="K1497" s="3">
        <v>187</v>
      </c>
      <c r="L1497">
        <f t="shared" si="49"/>
        <v>0</v>
      </c>
      <c r="M1497" t="str">
        <f>INDEX(Sheet2!$B$2:$B$20,MATCH(Data!B1497,Sheet2!$D$2:$D$20,0))</f>
        <v>Iraq</v>
      </c>
    </row>
    <row r="1498" spans="1:13" x14ac:dyDescent="0.2">
      <c r="A1498">
        <v>5546</v>
      </c>
      <c r="B1498" t="s">
        <v>1721</v>
      </c>
      <c r="C1498" t="s">
        <v>619</v>
      </c>
      <c r="D1498" s="2">
        <v>31648</v>
      </c>
      <c r="E1498" s="5">
        <f t="shared" ca="1" si="50"/>
        <v>34</v>
      </c>
      <c r="F1498" t="s">
        <v>1768</v>
      </c>
      <c r="G1498" t="s">
        <v>1779</v>
      </c>
      <c r="H1498">
        <v>3</v>
      </c>
      <c r="I1498">
        <v>2</v>
      </c>
      <c r="J1498" t="s">
        <v>1774</v>
      </c>
      <c r="K1498" s="3">
        <v>102</v>
      </c>
      <c r="L1498">
        <f t="shared" si="49"/>
        <v>3</v>
      </c>
      <c r="M1498" t="str">
        <f>INDEX(Sheet2!$B$2:$B$20,MATCH(Data!B1498,Sheet2!$D$2:$D$20,0))</f>
        <v>Libya</v>
      </c>
    </row>
    <row r="1499" spans="1:13" x14ac:dyDescent="0.2">
      <c r="A1499">
        <v>5920</v>
      </c>
      <c r="B1499" t="s">
        <v>1727</v>
      </c>
      <c r="C1499" t="s">
        <v>1084</v>
      </c>
      <c r="D1499" s="2">
        <v>23687</v>
      </c>
      <c r="E1499" s="5">
        <f t="shared" ca="1" si="50"/>
        <v>56</v>
      </c>
      <c r="F1499" t="s">
        <v>1767</v>
      </c>
      <c r="G1499" t="s">
        <v>1769</v>
      </c>
      <c r="H1499">
        <v>3</v>
      </c>
      <c r="I1499">
        <v>2</v>
      </c>
      <c r="J1499" t="s">
        <v>1771</v>
      </c>
      <c r="K1499" s="3">
        <v>0</v>
      </c>
      <c r="L1499">
        <f t="shared" si="49"/>
        <v>2</v>
      </c>
      <c r="M1499" t="str">
        <f>INDEX(Sheet2!$B$2:$B$20,MATCH(Data!B1499,Sheet2!$D$2:$D$20,0))</f>
        <v>Libya</v>
      </c>
    </row>
    <row r="1500" spans="1:13" x14ac:dyDescent="0.2">
      <c r="A1500">
        <v>5323</v>
      </c>
      <c r="B1500" t="s">
        <v>1726</v>
      </c>
      <c r="C1500" t="s">
        <v>986</v>
      </c>
      <c r="D1500" s="2">
        <v>21250</v>
      </c>
      <c r="E1500" s="5">
        <f t="shared" ca="1" si="50"/>
        <v>62</v>
      </c>
      <c r="F1500" t="s">
        <v>1767</v>
      </c>
      <c r="G1500" t="s">
        <v>1769</v>
      </c>
      <c r="H1500">
        <v>6</v>
      </c>
      <c r="I1500">
        <v>2</v>
      </c>
      <c r="J1500" t="s">
        <v>1771</v>
      </c>
      <c r="K1500" s="3">
        <v>219</v>
      </c>
      <c r="L1500">
        <f t="shared" si="49"/>
        <v>0</v>
      </c>
      <c r="M1500" t="str">
        <f>INDEX(Sheet2!$B$2:$B$20,MATCH(Data!B1500,Sheet2!$D$2:$D$20,0))</f>
        <v>Libya</v>
      </c>
    </row>
    <row r="1501" spans="1:13" x14ac:dyDescent="0.2">
      <c r="A1501">
        <v>5850</v>
      </c>
      <c r="B1501" t="s">
        <v>1722</v>
      </c>
      <c r="C1501" t="s">
        <v>1565</v>
      </c>
      <c r="D1501" s="2">
        <v>19091</v>
      </c>
      <c r="E1501" s="5">
        <f t="shared" ca="1" si="50"/>
        <v>68</v>
      </c>
      <c r="F1501" t="s">
        <v>1767</v>
      </c>
      <c r="G1501" t="s">
        <v>1769</v>
      </c>
      <c r="H1501">
        <v>2</v>
      </c>
      <c r="I1501">
        <v>5</v>
      </c>
      <c r="J1501" t="s">
        <v>1774</v>
      </c>
      <c r="K1501" s="3">
        <v>223</v>
      </c>
      <c r="L1501">
        <f t="shared" si="49"/>
        <v>0</v>
      </c>
      <c r="M1501" t="str">
        <f>INDEX(Sheet2!$B$2:$B$20,MATCH(Data!B1501,Sheet2!$D$2:$D$20,0))</f>
        <v>Syria</v>
      </c>
    </row>
    <row r="1502" spans="1:13" x14ac:dyDescent="0.2">
      <c r="A1502">
        <v>6052</v>
      </c>
      <c r="B1502" t="s">
        <v>1715</v>
      </c>
      <c r="C1502" t="s">
        <v>1668</v>
      </c>
      <c r="D1502" s="2">
        <v>20736</v>
      </c>
      <c r="E1502" s="5">
        <f t="shared" ca="1" si="50"/>
        <v>64</v>
      </c>
      <c r="F1502" t="s">
        <v>1767</v>
      </c>
      <c r="G1502" t="s">
        <v>1778</v>
      </c>
      <c r="H1502">
        <v>2</v>
      </c>
      <c r="I1502">
        <v>2</v>
      </c>
      <c r="J1502" t="s">
        <v>1774</v>
      </c>
      <c r="K1502" s="3">
        <v>186</v>
      </c>
      <c r="L1502">
        <f t="shared" si="49"/>
        <v>0</v>
      </c>
      <c r="M1502" t="str">
        <f>INDEX(Sheet2!$B$2:$B$20,MATCH(Data!B1502,Sheet2!$D$2:$D$20,0))</f>
        <v>Iraq</v>
      </c>
    </row>
    <row r="1503" spans="1:13" x14ac:dyDescent="0.2">
      <c r="A1503">
        <v>5513</v>
      </c>
      <c r="B1503" t="s">
        <v>1732</v>
      </c>
      <c r="C1503" t="s">
        <v>162</v>
      </c>
      <c r="D1503" s="2">
        <v>22143</v>
      </c>
      <c r="E1503" s="5">
        <f t="shared" ca="1" si="50"/>
        <v>60</v>
      </c>
      <c r="F1503" t="s">
        <v>1767</v>
      </c>
      <c r="G1503" t="s">
        <v>1770</v>
      </c>
      <c r="H1503">
        <v>7</v>
      </c>
      <c r="I1503">
        <v>2</v>
      </c>
      <c r="J1503" t="s">
        <v>1771</v>
      </c>
      <c r="K1503" s="3">
        <v>0</v>
      </c>
      <c r="L1503">
        <f t="shared" si="49"/>
        <v>2</v>
      </c>
      <c r="M1503" t="str">
        <f>INDEX(Sheet2!$B$2:$B$20,MATCH(Data!B1503,Sheet2!$D$2:$D$20,0))</f>
        <v>Yemen</v>
      </c>
    </row>
    <row r="1504" spans="1:13" x14ac:dyDescent="0.2">
      <c r="A1504">
        <v>5695</v>
      </c>
      <c r="B1504" t="s">
        <v>1715</v>
      </c>
      <c r="C1504" t="s">
        <v>898</v>
      </c>
      <c r="D1504" s="2">
        <v>22336</v>
      </c>
      <c r="E1504" s="5">
        <f t="shared" ca="1" si="50"/>
        <v>59</v>
      </c>
      <c r="F1504" t="s">
        <v>1767</v>
      </c>
      <c r="G1504" t="s">
        <v>1769</v>
      </c>
      <c r="H1504">
        <v>3</v>
      </c>
      <c r="I1504">
        <v>5</v>
      </c>
      <c r="J1504" t="s">
        <v>1774</v>
      </c>
      <c r="K1504" s="3">
        <v>69</v>
      </c>
      <c r="L1504">
        <f t="shared" si="49"/>
        <v>0</v>
      </c>
      <c r="M1504" t="str">
        <f>INDEX(Sheet2!$B$2:$B$20,MATCH(Data!B1504,Sheet2!$D$2:$D$20,0))</f>
        <v>Iraq</v>
      </c>
    </row>
    <row r="1505" spans="1:13" x14ac:dyDescent="0.2">
      <c r="A1505">
        <v>5561</v>
      </c>
      <c r="B1505" t="s">
        <v>1724</v>
      </c>
      <c r="C1505" t="s">
        <v>808</v>
      </c>
      <c r="D1505" s="2">
        <v>19216</v>
      </c>
      <c r="E1505" s="5">
        <f t="shared" ca="1" si="50"/>
        <v>68</v>
      </c>
      <c r="F1505" t="s">
        <v>1767</v>
      </c>
      <c r="G1505" t="s">
        <v>1781</v>
      </c>
      <c r="H1505">
        <v>7</v>
      </c>
      <c r="I1505">
        <v>3</v>
      </c>
      <c r="J1505" t="s">
        <v>1774</v>
      </c>
      <c r="K1505" s="3">
        <v>119</v>
      </c>
      <c r="L1505">
        <f t="shared" si="49"/>
        <v>0</v>
      </c>
      <c r="M1505" t="str">
        <f>INDEX(Sheet2!$B$2:$B$20,MATCH(Data!B1505,Sheet2!$D$2:$D$20,0))</f>
        <v>Libya</v>
      </c>
    </row>
    <row r="1506" spans="1:13" x14ac:dyDescent="0.2">
      <c r="A1506">
        <v>4952</v>
      </c>
      <c r="B1506" t="s">
        <v>1724</v>
      </c>
      <c r="C1506" t="s">
        <v>129</v>
      </c>
      <c r="D1506" s="2">
        <v>20775</v>
      </c>
      <c r="E1506" s="5">
        <f t="shared" ca="1" si="50"/>
        <v>64</v>
      </c>
      <c r="F1506" t="s">
        <v>1768</v>
      </c>
      <c r="G1506" t="s">
        <v>1769</v>
      </c>
      <c r="H1506">
        <v>2</v>
      </c>
      <c r="I1506">
        <v>3</v>
      </c>
      <c r="J1506" t="s">
        <v>1771</v>
      </c>
      <c r="K1506" s="3">
        <v>120</v>
      </c>
      <c r="L1506">
        <f t="shared" si="49"/>
        <v>0</v>
      </c>
      <c r="M1506" t="str">
        <f>INDEX(Sheet2!$B$2:$B$20,MATCH(Data!B1506,Sheet2!$D$2:$D$20,0))</f>
        <v>Libya</v>
      </c>
    </row>
    <row r="1507" spans="1:13" x14ac:dyDescent="0.2">
      <c r="A1507">
        <v>5818</v>
      </c>
      <c r="B1507" t="s">
        <v>1730</v>
      </c>
      <c r="C1507" t="s">
        <v>926</v>
      </c>
      <c r="D1507" s="2">
        <v>31224</v>
      </c>
      <c r="E1507" s="5">
        <f t="shared" ca="1" si="50"/>
        <v>35</v>
      </c>
      <c r="F1507" t="s">
        <v>1767</v>
      </c>
      <c r="G1507" t="s">
        <v>1769</v>
      </c>
      <c r="H1507">
        <v>3</v>
      </c>
      <c r="I1507">
        <v>2</v>
      </c>
      <c r="J1507" t="s">
        <v>1774</v>
      </c>
      <c r="K1507" s="3">
        <v>188</v>
      </c>
      <c r="L1507">
        <f t="shared" si="49"/>
        <v>0</v>
      </c>
      <c r="M1507" t="str">
        <f>INDEX(Sheet2!$B$2:$B$20,MATCH(Data!B1507,Sheet2!$D$2:$D$20,0))</f>
        <v>Yemen</v>
      </c>
    </row>
    <row r="1508" spans="1:13" x14ac:dyDescent="0.2">
      <c r="A1508">
        <v>5413</v>
      </c>
      <c r="B1508" t="s">
        <v>1715</v>
      </c>
      <c r="C1508" t="s">
        <v>508</v>
      </c>
      <c r="D1508" s="2">
        <v>29005</v>
      </c>
      <c r="E1508" s="5">
        <f t="shared" ca="1" si="50"/>
        <v>41</v>
      </c>
      <c r="F1508" t="s">
        <v>1767</v>
      </c>
      <c r="G1508" t="s">
        <v>1770</v>
      </c>
      <c r="H1508">
        <v>2</v>
      </c>
      <c r="I1508">
        <v>6</v>
      </c>
      <c r="J1508" t="s">
        <v>1771</v>
      </c>
      <c r="K1508" s="3">
        <v>0</v>
      </c>
      <c r="L1508">
        <f t="shared" si="49"/>
        <v>2</v>
      </c>
      <c r="M1508" t="str">
        <f>INDEX(Sheet2!$B$2:$B$20,MATCH(Data!B1508,Sheet2!$D$2:$D$20,0))</f>
        <v>Iraq</v>
      </c>
    </row>
    <row r="1509" spans="1:13" x14ac:dyDescent="0.2">
      <c r="A1509">
        <v>5616</v>
      </c>
      <c r="B1509" t="s">
        <v>1733</v>
      </c>
      <c r="C1509" t="s">
        <v>1542</v>
      </c>
      <c r="D1509" s="2">
        <v>21565</v>
      </c>
      <c r="E1509" s="5">
        <f t="shared" ca="1" si="50"/>
        <v>61</v>
      </c>
      <c r="F1509" t="s">
        <v>1767</v>
      </c>
      <c r="G1509" t="s">
        <v>1780</v>
      </c>
      <c r="H1509">
        <v>4</v>
      </c>
      <c r="I1509">
        <v>2</v>
      </c>
      <c r="J1509" t="s">
        <v>1773</v>
      </c>
      <c r="K1509" s="3">
        <v>154</v>
      </c>
      <c r="L1509">
        <f t="shared" si="49"/>
        <v>0</v>
      </c>
      <c r="M1509" t="str">
        <f>INDEX(Sheet2!$B$2:$B$20,MATCH(Data!B1509,Sheet2!$D$2:$D$20,0))</f>
        <v>Syria</v>
      </c>
    </row>
    <row r="1510" spans="1:13" x14ac:dyDescent="0.2">
      <c r="A1510">
        <v>5143</v>
      </c>
      <c r="B1510" t="s">
        <v>1715</v>
      </c>
      <c r="C1510" t="s">
        <v>363</v>
      </c>
      <c r="D1510" s="2">
        <v>15444</v>
      </c>
      <c r="E1510" s="5">
        <f t="shared" ca="1" si="50"/>
        <v>78</v>
      </c>
      <c r="F1510" t="s">
        <v>1767</v>
      </c>
      <c r="G1510" t="s">
        <v>1778</v>
      </c>
      <c r="H1510">
        <v>2</v>
      </c>
      <c r="I1510">
        <v>3</v>
      </c>
      <c r="J1510" t="s">
        <v>1771</v>
      </c>
      <c r="K1510" s="3">
        <v>0</v>
      </c>
      <c r="L1510">
        <f t="shared" si="49"/>
        <v>2</v>
      </c>
      <c r="M1510" t="str">
        <f>INDEX(Sheet2!$B$2:$B$20,MATCH(Data!B1510,Sheet2!$D$2:$D$20,0))</f>
        <v>Iraq</v>
      </c>
    </row>
    <row r="1511" spans="1:13" x14ac:dyDescent="0.2">
      <c r="A1511">
        <v>4986</v>
      </c>
      <c r="B1511" t="s">
        <v>1732</v>
      </c>
      <c r="C1511" t="s">
        <v>1144</v>
      </c>
      <c r="D1511" s="2">
        <v>33827</v>
      </c>
      <c r="E1511" s="5">
        <f t="shared" ca="1" si="50"/>
        <v>28</v>
      </c>
      <c r="F1511" t="s">
        <v>1768</v>
      </c>
      <c r="G1511" t="s">
        <v>1781</v>
      </c>
      <c r="H1511">
        <v>3</v>
      </c>
      <c r="I1511">
        <v>4</v>
      </c>
      <c r="J1511" t="s">
        <v>1774</v>
      </c>
      <c r="K1511" s="3">
        <v>131</v>
      </c>
      <c r="L1511">
        <f t="shared" si="49"/>
        <v>3</v>
      </c>
      <c r="M1511" t="str">
        <f>INDEX(Sheet2!$B$2:$B$20,MATCH(Data!B1511,Sheet2!$D$2:$D$20,0))</f>
        <v>Yemen</v>
      </c>
    </row>
    <row r="1512" spans="1:13" x14ac:dyDescent="0.2">
      <c r="A1512">
        <v>6319</v>
      </c>
      <c r="B1512" t="s">
        <v>1729</v>
      </c>
      <c r="C1512" t="s">
        <v>820</v>
      </c>
      <c r="D1512" s="2">
        <v>23817</v>
      </c>
      <c r="E1512" s="5">
        <f t="shared" ca="1" si="50"/>
        <v>55</v>
      </c>
      <c r="F1512" t="s">
        <v>1768</v>
      </c>
      <c r="G1512" t="s">
        <v>1769</v>
      </c>
      <c r="H1512">
        <v>7</v>
      </c>
      <c r="I1512">
        <v>2</v>
      </c>
      <c r="J1512" t="s">
        <v>1774</v>
      </c>
      <c r="K1512" s="3">
        <v>177</v>
      </c>
      <c r="L1512">
        <f t="shared" si="49"/>
        <v>3</v>
      </c>
      <c r="M1512" t="str">
        <f>INDEX(Sheet2!$B$2:$B$20,MATCH(Data!B1512,Sheet2!$D$2:$D$20,0))</f>
        <v>Syria</v>
      </c>
    </row>
    <row r="1513" spans="1:13" x14ac:dyDescent="0.2">
      <c r="A1513">
        <v>5830</v>
      </c>
      <c r="B1513" t="s">
        <v>1724</v>
      </c>
      <c r="C1513" t="s">
        <v>1202</v>
      </c>
      <c r="D1513" s="2">
        <v>18733</v>
      </c>
      <c r="E1513" s="5">
        <f t="shared" ca="1" si="50"/>
        <v>69</v>
      </c>
      <c r="F1513" t="s">
        <v>1767</v>
      </c>
      <c r="G1513" t="s">
        <v>1769</v>
      </c>
      <c r="H1513">
        <v>8</v>
      </c>
      <c r="I1513">
        <v>1</v>
      </c>
      <c r="J1513" t="s">
        <v>1771</v>
      </c>
      <c r="K1513" s="3">
        <v>71</v>
      </c>
      <c r="L1513">
        <f t="shared" si="49"/>
        <v>0</v>
      </c>
      <c r="M1513" t="str">
        <f>INDEX(Sheet2!$B$2:$B$20,MATCH(Data!B1513,Sheet2!$D$2:$D$20,0))</f>
        <v>Libya</v>
      </c>
    </row>
    <row r="1514" spans="1:13" x14ac:dyDescent="0.2">
      <c r="A1514">
        <v>6150</v>
      </c>
      <c r="B1514" t="s">
        <v>1727</v>
      </c>
      <c r="C1514" t="s">
        <v>1678</v>
      </c>
      <c r="D1514" s="2">
        <v>31647</v>
      </c>
      <c r="E1514" s="5">
        <f t="shared" ca="1" si="50"/>
        <v>34</v>
      </c>
      <c r="F1514" t="s">
        <v>1768</v>
      </c>
      <c r="G1514" t="s">
        <v>1770</v>
      </c>
      <c r="H1514">
        <v>6</v>
      </c>
      <c r="I1514">
        <v>3</v>
      </c>
      <c r="J1514" t="s">
        <v>1771</v>
      </c>
      <c r="K1514" s="3">
        <v>187</v>
      </c>
      <c r="L1514">
        <f t="shared" si="49"/>
        <v>0</v>
      </c>
      <c r="M1514" t="str">
        <f>INDEX(Sheet2!$B$2:$B$20,MATCH(Data!B1514,Sheet2!$D$2:$D$20,0))</f>
        <v>Libya</v>
      </c>
    </row>
    <row r="1515" spans="1:13" x14ac:dyDescent="0.2">
      <c r="A1515">
        <v>5193</v>
      </c>
      <c r="B1515" t="s">
        <v>1713</v>
      </c>
      <c r="C1515" t="s">
        <v>1095</v>
      </c>
      <c r="D1515" s="2">
        <v>26362</v>
      </c>
      <c r="E1515" s="5">
        <f t="shared" ca="1" si="50"/>
        <v>48</v>
      </c>
      <c r="F1515" t="s">
        <v>1768</v>
      </c>
      <c r="G1515" t="s">
        <v>1780</v>
      </c>
      <c r="H1515">
        <v>5</v>
      </c>
      <c r="I1515">
        <v>3</v>
      </c>
      <c r="J1515" t="s">
        <v>1774</v>
      </c>
      <c r="K1515" s="3">
        <v>159</v>
      </c>
      <c r="L1515">
        <f t="shared" si="49"/>
        <v>3</v>
      </c>
      <c r="M1515" t="str">
        <f>INDEX(Sheet2!$B$2:$B$20,MATCH(Data!B1515,Sheet2!$D$2:$D$20,0))</f>
        <v>Iraq</v>
      </c>
    </row>
    <row r="1516" spans="1:13" x14ac:dyDescent="0.2">
      <c r="A1516">
        <v>4734</v>
      </c>
      <c r="B1516" t="s">
        <v>1719</v>
      </c>
      <c r="C1516" t="s">
        <v>401</v>
      </c>
      <c r="D1516" s="2">
        <v>15688</v>
      </c>
      <c r="E1516" s="5">
        <f t="shared" ca="1" si="50"/>
        <v>78</v>
      </c>
      <c r="F1516" t="s">
        <v>1767</v>
      </c>
      <c r="G1516" t="s">
        <v>1769</v>
      </c>
      <c r="H1516">
        <v>4</v>
      </c>
      <c r="I1516">
        <v>6</v>
      </c>
      <c r="J1516" t="s">
        <v>1773</v>
      </c>
      <c r="K1516" s="3">
        <v>84</v>
      </c>
      <c r="L1516">
        <f t="shared" si="49"/>
        <v>0</v>
      </c>
      <c r="M1516" t="str">
        <f>INDEX(Sheet2!$B$2:$B$20,MATCH(Data!B1516,Sheet2!$D$2:$D$20,0))</f>
        <v>Iraq</v>
      </c>
    </row>
    <row r="1517" spans="1:13" x14ac:dyDescent="0.2">
      <c r="A1517">
        <v>6035</v>
      </c>
      <c r="B1517" t="s">
        <v>1722</v>
      </c>
      <c r="C1517" t="s">
        <v>1393</v>
      </c>
      <c r="D1517" s="2">
        <v>23042</v>
      </c>
      <c r="E1517" s="5">
        <f t="shared" ca="1" si="50"/>
        <v>57</v>
      </c>
      <c r="F1517" t="s">
        <v>1767</v>
      </c>
      <c r="G1517" t="s">
        <v>1781</v>
      </c>
      <c r="H1517">
        <v>3</v>
      </c>
      <c r="I1517">
        <v>4</v>
      </c>
      <c r="J1517" t="s">
        <v>1771</v>
      </c>
      <c r="K1517" s="3">
        <v>167</v>
      </c>
      <c r="L1517">
        <f t="shared" si="49"/>
        <v>0</v>
      </c>
      <c r="M1517" t="str">
        <f>INDEX(Sheet2!$B$2:$B$20,MATCH(Data!B1517,Sheet2!$D$2:$D$20,0))</f>
        <v>Syria</v>
      </c>
    </row>
    <row r="1518" spans="1:13" x14ac:dyDescent="0.2">
      <c r="A1518">
        <v>5225</v>
      </c>
      <c r="B1518" t="s">
        <v>1730</v>
      </c>
      <c r="C1518" t="s">
        <v>1581</v>
      </c>
      <c r="D1518" s="2">
        <v>19789</v>
      </c>
      <c r="E1518" s="5">
        <f t="shared" ca="1" si="50"/>
        <v>66</v>
      </c>
      <c r="F1518" t="s">
        <v>1767</v>
      </c>
      <c r="G1518" t="s">
        <v>1780</v>
      </c>
      <c r="H1518">
        <v>7</v>
      </c>
      <c r="I1518">
        <v>2</v>
      </c>
      <c r="J1518" t="s">
        <v>1773</v>
      </c>
      <c r="K1518" s="3">
        <v>118</v>
      </c>
      <c r="L1518">
        <f t="shared" si="49"/>
        <v>0</v>
      </c>
      <c r="M1518" t="str">
        <f>INDEX(Sheet2!$B$2:$B$20,MATCH(Data!B1518,Sheet2!$D$2:$D$20,0))</f>
        <v>Yemen</v>
      </c>
    </row>
    <row r="1519" spans="1:13" x14ac:dyDescent="0.2">
      <c r="A1519">
        <v>5629</v>
      </c>
      <c r="B1519" t="s">
        <v>1724</v>
      </c>
      <c r="C1519" t="s">
        <v>1632</v>
      </c>
      <c r="D1519" s="2">
        <v>25670</v>
      </c>
      <c r="E1519" s="5">
        <f t="shared" ca="1" si="50"/>
        <v>50</v>
      </c>
      <c r="F1519" t="s">
        <v>1767</v>
      </c>
      <c r="G1519" t="s">
        <v>1780</v>
      </c>
      <c r="H1519">
        <v>5</v>
      </c>
      <c r="I1519">
        <v>5</v>
      </c>
      <c r="J1519" t="s">
        <v>1774</v>
      </c>
      <c r="K1519" s="3">
        <v>0</v>
      </c>
      <c r="L1519">
        <f t="shared" si="49"/>
        <v>2</v>
      </c>
      <c r="M1519" t="str">
        <f>INDEX(Sheet2!$B$2:$B$20,MATCH(Data!B1519,Sheet2!$D$2:$D$20,0))</f>
        <v>Libya</v>
      </c>
    </row>
    <row r="1520" spans="1:13" x14ac:dyDescent="0.2">
      <c r="A1520">
        <v>5213</v>
      </c>
      <c r="B1520" t="s">
        <v>1728</v>
      </c>
      <c r="C1520" t="s">
        <v>1415</v>
      </c>
      <c r="D1520" s="2">
        <v>33173</v>
      </c>
      <c r="E1520" s="5">
        <f t="shared" ca="1" si="50"/>
        <v>30</v>
      </c>
      <c r="F1520" t="s">
        <v>1767</v>
      </c>
      <c r="G1520" t="s">
        <v>1769</v>
      </c>
      <c r="H1520">
        <v>2</v>
      </c>
      <c r="I1520">
        <v>5</v>
      </c>
      <c r="J1520" t="s">
        <v>1773</v>
      </c>
      <c r="K1520" s="3">
        <v>0</v>
      </c>
      <c r="L1520">
        <f t="shared" si="49"/>
        <v>2</v>
      </c>
      <c r="M1520" t="str">
        <f>INDEX(Sheet2!$B$2:$B$20,MATCH(Data!B1520,Sheet2!$D$2:$D$20,0))</f>
        <v>Yemen</v>
      </c>
    </row>
    <row r="1521" spans="1:13" x14ac:dyDescent="0.2">
      <c r="A1521">
        <v>5400</v>
      </c>
      <c r="B1521" t="s">
        <v>1724</v>
      </c>
      <c r="C1521" t="s">
        <v>170</v>
      </c>
      <c r="D1521" s="2">
        <v>25938</v>
      </c>
      <c r="E1521" s="5">
        <f t="shared" ca="1" si="50"/>
        <v>49</v>
      </c>
      <c r="F1521" t="s">
        <v>1767</v>
      </c>
      <c r="G1521" t="s">
        <v>1778</v>
      </c>
      <c r="H1521">
        <v>4</v>
      </c>
      <c r="I1521">
        <v>6</v>
      </c>
      <c r="J1521" t="s">
        <v>1773</v>
      </c>
      <c r="K1521" s="3">
        <v>64</v>
      </c>
      <c r="L1521">
        <f t="shared" si="49"/>
        <v>0</v>
      </c>
      <c r="M1521" t="str">
        <f>INDEX(Sheet2!$B$2:$B$20,MATCH(Data!B1521,Sheet2!$D$2:$D$20,0))</f>
        <v>Libya</v>
      </c>
    </row>
    <row r="1522" spans="1:13" x14ac:dyDescent="0.2">
      <c r="A1522">
        <v>5728</v>
      </c>
      <c r="B1522" t="s">
        <v>1721</v>
      </c>
      <c r="C1522" t="s">
        <v>1343</v>
      </c>
      <c r="D1522" s="2">
        <v>26991</v>
      </c>
      <c r="E1522" s="5">
        <f t="shared" ca="1" si="50"/>
        <v>47</v>
      </c>
      <c r="F1522" t="s">
        <v>1767</v>
      </c>
      <c r="G1522" t="s">
        <v>1778</v>
      </c>
      <c r="H1522">
        <v>2</v>
      </c>
      <c r="I1522">
        <v>4</v>
      </c>
      <c r="J1522" t="s">
        <v>1773</v>
      </c>
      <c r="K1522" s="3">
        <v>182</v>
      </c>
      <c r="L1522">
        <f t="shared" si="49"/>
        <v>0</v>
      </c>
      <c r="M1522" t="str">
        <f>INDEX(Sheet2!$B$2:$B$20,MATCH(Data!B1522,Sheet2!$D$2:$D$20,0))</f>
        <v>Libya</v>
      </c>
    </row>
    <row r="1523" spans="1:13" x14ac:dyDescent="0.2">
      <c r="A1523">
        <v>5707</v>
      </c>
      <c r="B1523" t="s">
        <v>1722</v>
      </c>
      <c r="C1523" t="s">
        <v>1115</v>
      </c>
      <c r="D1523" s="2">
        <v>18377</v>
      </c>
      <c r="E1523" s="5">
        <f t="shared" ca="1" si="50"/>
        <v>70</v>
      </c>
      <c r="F1523" t="s">
        <v>1767</v>
      </c>
      <c r="G1523" t="s">
        <v>1778</v>
      </c>
      <c r="H1523">
        <v>2</v>
      </c>
      <c r="I1523">
        <v>3</v>
      </c>
      <c r="J1523" t="s">
        <v>1773</v>
      </c>
      <c r="K1523" s="3">
        <v>226</v>
      </c>
      <c r="L1523">
        <f t="shared" si="49"/>
        <v>0</v>
      </c>
      <c r="M1523" t="str">
        <f>INDEX(Sheet2!$B$2:$B$20,MATCH(Data!B1523,Sheet2!$D$2:$D$20,0))</f>
        <v>Syria</v>
      </c>
    </row>
    <row r="1524" spans="1:13" x14ac:dyDescent="0.2">
      <c r="A1524">
        <v>5596</v>
      </c>
      <c r="B1524" t="s">
        <v>1727</v>
      </c>
      <c r="C1524" t="s">
        <v>1273</v>
      </c>
      <c r="D1524" s="2">
        <v>28838</v>
      </c>
      <c r="E1524" s="5">
        <f t="shared" ca="1" si="50"/>
        <v>42</v>
      </c>
      <c r="F1524" t="s">
        <v>1767</v>
      </c>
      <c r="G1524" t="s">
        <v>1769</v>
      </c>
      <c r="H1524">
        <v>3</v>
      </c>
      <c r="I1524">
        <v>3</v>
      </c>
      <c r="J1524" t="s">
        <v>1773</v>
      </c>
      <c r="K1524" s="3">
        <v>0</v>
      </c>
      <c r="L1524">
        <f t="shared" si="49"/>
        <v>2</v>
      </c>
      <c r="M1524" t="str">
        <f>INDEX(Sheet2!$B$2:$B$20,MATCH(Data!B1524,Sheet2!$D$2:$D$20,0))</f>
        <v>Libya</v>
      </c>
    </row>
    <row r="1525" spans="1:13" x14ac:dyDescent="0.2">
      <c r="A1525">
        <v>5460</v>
      </c>
      <c r="B1525" t="s">
        <v>1717</v>
      </c>
      <c r="C1525" t="s">
        <v>1178</v>
      </c>
      <c r="D1525" s="2">
        <v>28134</v>
      </c>
      <c r="E1525" s="5">
        <f t="shared" ca="1" si="50"/>
        <v>43</v>
      </c>
      <c r="F1525" t="s">
        <v>1767</v>
      </c>
      <c r="G1525" t="s">
        <v>1780</v>
      </c>
      <c r="H1525">
        <v>6</v>
      </c>
      <c r="I1525">
        <v>2</v>
      </c>
      <c r="J1525" t="s">
        <v>1773</v>
      </c>
      <c r="K1525" s="3">
        <v>170</v>
      </c>
      <c r="L1525">
        <f t="shared" si="49"/>
        <v>0</v>
      </c>
      <c r="M1525" t="str">
        <f>INDEX(Sheet2!$B$2:$B$20,MATCH(Data!B1525,Sheet2!$D$2:$D$20,0))</f>
        <v>Yemen</v>
      </c>
    </row>
    <row r="1526" spans="1:13" x14ac:dyDescent="0.2">
      <c r="A1526">
        <v>5731</v>
      </c>
      <c r="B1526" t="s">
        <v>1722</v>
      </c>
      <c r="C1526" t="s">
        <v>1389</v>
      </c>
      <c r="D1526" s="2">
        <v>34572</v>
      </c>
      <c r="E1526" s="5">
        <f t="shared" ca="1" si="50"/>
        <v>26</v>
      </c>
      <c r="F1526" t="s">
        <v>1768</v>
      </c>
      <c r="G1526" t="s">
        <v>1779</v>
      </c>
      <c r="H1526">
        <v>8</v>
      </c>
      <c r="I1526">
        <v>1</v>
      </c>
      <c r="J1526" t="s">
        <v>1771</v>
      </c>
      <c r="K1526" s="3">
        <v>114</v>
      </c>
      <c r="L1526">
        <f t="shared" si="49"/>
        <v>0</v>
      </c>
      <c r="M1526" t="str">
        <f>INDEX(Sheet2!$B$2:$B$20,MATCH(Data!B1526,Sheet2!$D$2:$D$20,0))</f>
        <v>Syria</v>
      </c>
    </row>
    <row r="1527" spans="1:13" x14ac:dyDescent="0.2">
      <c r="A1527">
        <v>5070</v>
      </c>
      <c r="B1527" t="s">
        <v>1732</v>
      </c>
      <c r="C1527" t="s">
        <v>460</v>
      </c>
      <c r="D1527" s="2">
        <v>19148</v>
      </c>
      <c r="E1527" s="5">
        <f t="shared" ca="1" si="50"/>
        <v>68</v>
      </c>
      <c r="F1527" t="s">
        <v>1767</v>
      </c>
      <c r="G1527" t="s">
        <v>1780</v>
      </c>
      <c r="H1527">
        <v>4</v>
      </c>
      <c r="I1527">
        <v>2</v>
      </c>
      <c r="J1527" t="s">
        <v>1773</v>
      </c>
      <c r="K1527" s="3">
        <v>99</v>
      </c>
      <c r="L1527">
        <f t="shared" si="49"/>
        <v>0</v>
      </c>
      <c r="M1527" t="str">
        <f>INDEX(Sheet2!$B$2:$B$20,MATCH(Data!B1527,Sheet2!$D$2:$D$20,0))</f>
        <v>Yemen</v>
      </c>
    </row>
    <row r="1528" spans="1:13" x14ac:dyDescent="0.2">
      <c r="A1528">
        <v>6345</v>
      </c>
      <c r="B1528" t="s">
        <v>1727</v>
      </c>
      <c r="C1528" t="s">
        <v>1309</v>
      </c>
      <c r="D1528" s="2">
        <v>29200</v>
      </c>
      <c r="E1528" s="5">
        <f t="shared" ca="1" si="50"/>
        <v>41</v>
      </c>
      <c r="F1528" t="s">
        <v>1768</v>
      </c>
      <c r="G1528" t="s">
        <v>1769</v>
      </c>
      <c r="H1528">
        <v>2</v>
      </c>
      <c r="I1528">
        <v>8</v>
      </c>
      <c r="J1528" t="s">
        <v>1771</v>
      </c>
      <c r="K1528" s="3">
        <v>0</v>
      </c>
      <c r="L1528">
        <f t="shared" si="49"/>
        <v>4</v>
      </c>
      <c r="M1528" t="str">
        <f>INDEX(Sheet2!$B$2:$B$20,MATCH(Data!B1528,Sheet2!$D$2:$D$20,0))</f>
        <v>Libya</v>
      </c>
    </row>
    <row r="1529" spans="1:13" x14ac:dyDescent="0.2">
      <c r="A1529">
        <v>5740</v>
      </c>
      <c r="B1529" t="s">
        <v>1725</v>
      </c>
      <c r="C1529" t="s">
        <v>1461</v>
      </c>
      <c r="D1529" s="2">
        <v>32641</v>
      </c>
      <c r="E1529" s="5">
        <f t="shared" ca="1" si="50"/>
        <v>31</v>
      </c>
      <c r="F1529" t="s">
        <v>1767</v>
      </c>
      <c r="G1529" t="s">
        <v>1778</v>
      </c>
      <c r="H1529">
        <v>3</v>
      </c>
      <c r="I1529">
        <v>3</v>
      </c>
      <c r="J1529" t="s">
        <v>1774</v>
      </c>
      <c r="K1529" s="3">
        <v>113</v>
      </c>
      <c r="L1529">
        <f t="shared" si="49"/>
        <v>0</v>
      </c>
      <c r="M1529" t="str">
        <f>INDEX(Sheet2!$B$2:$B$20,MATCH(Data!B1529,Sheet2!$D$2:$D$20,0))</f>
        <v>Yemen</v>
      </c>
    </row>
    <row r="1530" spans="1:13" x14ac:dyDescent="0.2">
      <c r="A1530">
        <v>5331</v>
      </c>
      <c r="B1530" t="s">
        <v>1713</v>
      </c>
      <c r="C1530" t="s">
        <v>1040</v>
      </c>
      <c r="D1530" s="2">
        <v>33375</v>
      </c>
      <c r="E1530" s="5">
        <f t="shared" ca="1" si="50"/>
        <v>29</v>
      </c>
      <c r="F1530" t="s">
        <v>1767</v>
      </c>
      <c r="G1530" t="s">
        <v>1769</v>
      </c>
      <c r="H1530">
        <v>8</v>
      </c>
      <c r="I1530">
        <v>1</v>
      </c>
      <c r="J1530" t="s">
        <v>1771</v>
      </c>
      <c r="K1530" s="3">
        <v>0</v>
      </c>
      <c r="L1530">
        <f t="shared" si="49"/>
        <v>2</v>
      </c>
      <c r="M1530" t="str">
        <f>INDEX(Sheet2!$B$2:$B$20,MATCH(Data!B1530,Sheet2!$D$2:$D$20,0))</f>
        <v>Iraq</v>
      </c>
    </row>
    <row r="1531" spans="1:13" x14ac:dyDescent="0.2">
      <c r="A1531">
        <v>5540</v>
      </c>
      <c r="B1531" t="s">
        <v>1727</v>
      </c>
      <c r="C1531" t="s">
        <v>518</v>
      </c>
      <c r="D1531" s="2">
        <v>33287</v>
      </c>
      <c r="E1531" s="5">
        <f t="shared" ca="1" si="50"/>
        <v>29</v>
      </c>
      <c r="F1531" t="s">
        <v>1768</v>
      </c>
      <c r="G1531" t="s">
        <v>1769</v>
      </c>
      <c r="H1531">
        <v>4</v>
      </c>
      <c r="I1531">
        <v>2</v>
      </c>
      <c r="J1531" t="s">
        <v>1774</v>
      </c>
      <c r="K1531" s="3">
        <v>167</v>
      </c>
      <c r="L1531">
        <f t="shared" si="49"/>
        <v>3</v>
      </c>
      <c r="M1531" t="str">
        <f>INDEX(Sheet2!$B$2:$B$20,MATCH(Data!B1531,Sheet2!$D$2:$D$20,0))</f>
        <v>Libya</v>
      </c>
    </row>
    <row r="1532" spans="1:13" x14ac:dyDescent="0.2">
      <c r="A1532">
        <v>6318</v>
      </c>
      <c r="B1532" t="s">
        <v>1718</v>
      </c>
      <c r="C1532" t="s">
        <v>819</v>
      </c>
      <c r="D1532" s="2">
        <v>17842</v>
      </c>
      <c r="E1532" s="5">
        <f t="shared" ca="1" si="50"/>
        <v>72</v>
      </c>
      <c r="F1532" t="s">
        <v>1767</v>
      </c>
      <c r="G1532" t="s">
        <v>1769</v>
      </c>
      <c r="H1532">
        <v>4</v>
      </c>
      <c r="I1532">
        <v>5</v>
      </c>
      <c r="J1532" t="s">
        <v>1771</v>
      </c>
      <c r="K1532" s="3">
        <v>0</v>
      </c>
      <c r="L1532">
        <f t="shared" si="49"/>
        <v>2</v>
      </c>
      <c r="M1532" t="str">
        <f>INDEX(Sheet2!$B$2:$B$20,MATCH(Data!B1532,Sheet2!$D$2:$D$20,0))</f>
        <v>Yemen</v>
      </c>
    </row>
    <row r="1533" spans="1:13" x14ac:dyDescent="0.2">
      <c r="A1533">
        <v>5950</v>
      </c>
      <c r="B1533" t="s">
        <v>1713</v>
      </c>
      <c r="C1533" t="s">
        <v>1641</v>
      </c>
      <c r="D1533" s="2">
        <v>20469</v>
      </c>
      <c r="E1533" s="5">
        <f t="shared" ca="1" si="50"/>
        <v>64</v>
      </c>
      <c r="F1533" t="s">
        <v>1767</v>
      </c>
      <c r="G1533" t="s">
        <v>1769</v>
      </c>
      <c r="H1533">
        <v>3</v>
      </c>
      <c r="I1533">
        <v>2</v>
      </c>
      <c r="J1533" t="s">
        <v>1773</v>
      </c>
      <c r="K1533" s="3">
        <v>119</v>
      </c>
      <c r="L1533">
        <f t="shared" si="49"/>
        <v>0</v>
      </c>
      <c r="M1533" t="str">
        <f>INDEX(Sheet2!$B$2:$B$20,MATCH(Data!B1533,Sheet2!$D$2:$D$20,0))</f>
        <v>Iraq</v>
      </c>
    </row>
    <row r="1534" spans="1:13" x14ac:dyDescent="0.2">
      <c r="A1534">
        <v>5952</v>
      </c>
      <c r="B1534" t="s">
        <v>1729</v>
      </c>
      <c r="C1534" t="s">
        <v>1690</v>
      </c>
      <c r="D1534" s="2">
        <v>26595</v>
      </c>
      <c r="E1534" s="5">
        <f t="shared" ca="1" si="50"/>
        <v>48</v>
      </c>
      <c r="F1534" t="s">
        <v>1768</v>
      </c>
      <c r="G1534" t="s">
        <v>1769</v>
      </c>
      <c r="H1534">
        <v>4</v>
      </c>
      <c r="I1534">
        <v>4</v>
      </c>
      <c r="J1534" t="s">
        <v>1774</v>
      </c>
      <c r="K1534" s="3">
        <v>0</v>
      </c>
      <c r="L1534">
        <f t="shared" si="49"/>
        <v>5</v>
      </c>
      <c r="M1534" t="str">
        <f>INDEX(Sheet2!$B$2:$B$20,MATCH(Data!B1534,Sheet2!$D$2:$D$20,0))</f>
        <v>Syria</v>
      </c>
    </row>
    <row r="1535" spans="1:13" x14ac:dyDescent="0.2">
      <c r="A1535">
        <v>5677</v>
      </c>
      <c r="B1535" t="s">
        <v>1726</v>
      </c>
      <c r="C1535" t="s">
        <v>691</v>
      </c>
      <c r="D1535" s="2">
        <v>31154</v>
      </c>
      <c r="E1535" s="5">
        <f t="shared" ca="1" si="50"/>
        <v>35</v>
      </c>
      <c r="F1535" t="s">
        <v>1767</v>
      </c>
      <c r="G1535" t="s">
        <v>1778</v>
      </c>
      <c r="H1535">
        <v>2</v>
      </c>
      <c r="I1535">
        <v>5</v>
      </c>
      <c r="J1535" t="s">
        <v>1773</v>
      </c>
      <c r="K1535" s="3">
        <v>0</v>
      </c>
      <c r="L1535">
        <f t="shared" si="49"/>
        <v>2</v>
      </c>
      <c r="M1535" t="str">
        <f>INDEX(Sheet2!$B$2:$B$20,MATCH(Data!B1535,Sheet2!$D$2:$D$20,0))</f>
        <v>Libya</v>
      </c>
    </row>
    <row r="1536" spans="1:13" x14ac:dyDescent="0.2">
      <c r="A1536">
        <v>4988</v>
      </c>
      <c r="B1536" t="s">
        <v>1728</v>
      </c>
      <c r="C1536" t="s">
        <v>1198</v>
      </c>
      <c r="D1536" s="2">
        <v>20531</v>
      </c>
      <c r="E1536" s="5">
        <f t="shared" ca="1" si="50"/>
        <v>64</v>
      </c>
      <c r="F1536" t="s">
        <v>1767</v>
      </c>
      <c r="G1536" t="s">
        <v>1781</v>
      </c>
      <c r="H1536">
        <v>1</v>
      </c>
      <c r="I1536">
        <v>3</v>
      </c>
      <c r="J1536" t="s">
        <v>1773</v>
      </c>
      <c r="K1536" s="3">
        <v>118</v>
      </c>
      <c r="L1536">
        <f t="shared" si="49"/>
        <v>0</v>
      </c>
      <c r="M1536" t="str">
        <f>INDEX(Sheet2!$B$2:$B$20,MATCH(Data!B1536,Sheet2!$D$2:$D$20,0))</f>
        <v>Yemen</v>
      </c>
    </row>
    <row r="1537" spans="1:13" x14ac:dyDescent="0.2">
      <c r="A1537">
        <v>5682</v>
      </c>
      <c r="B1537" t="s">
        <v>1721</v>
      </c>
      <c r="C1537" t="s">
        <v>15</v>
      </c>
      <c r="D1537" s="2">
        <v>22981</v>
      </c>
      <c r="E1537" s="5">
        <f t="shared" ca="1" si="50"/>
        <v>58</v>
      </c>
      <c r="F1537" t="s">
        <v>1767</v>
      </c>
      <c r="G1537" t="s">
        <v>1769</v>
      </c>
      <c r="H1537">
        <v>2</v>
      </c>
      <c r="I1537">
        <v>2</v>
      </c>
      <c r="J1537" t="s">
        <v>1774</v>
      </c>
      <c r="K1537" s="3">
        <v>152</v>
      </c>
      <c r="L1537">
        <f t="shared" si="49"/>
        <v>0</v>
      </c>
      <c r="M1537" t="str">
        <f>INDEX(Sheet2!$B$2:$B$20,MATCH(Data!B1537,Sheet2!$D$2:$D$20,0))</f>
        <v>Libya</v>
      </c>
    </row>
    <row r="1538" spans="1:13" x14ac:dyDescent="0.2">
      <c r="A1538">
        <v>6071</v>
      </c>
      <c r="B1538" t="s">
        <v>1721</v>
      </c>
      <c r="C1538" t="s">
        <v>145</v>
      </c>
      <c r="D1538" s="2">
        <v>22463</v>
      </c>
      <c r="E1538" s="5">
        <f t="shared" ca="1" si="50"/>
        <v>59</v>
      </c>
      <c r="F1538" t="s">
        <v>1767</v>
      </c>
      <c r="G1538" t="s">
        <v>1769</v>
      </c>
      <c r="H1538">
        <v>5</v>
      </c>
      <c r="I1538">
        <v>5</v>
      </c>
      <c r="J1538" t="s">
        <v>1772</v>
      </c>
      <c r="K1538" s="3">
        <v>73</v>
      </c>
      <c r="L1538">
        <f t="shared" si="49"/>
        <v>0</v>
      </c>
      <c r="M1538" t="str">
        <f>INDEX(Sheet2!$B$2:$B$20,MATCH(Data!B1538,Sheet2!$D$2:$D$20,0))</f>
        <v>Libya</v>
      </c>
    </row>
    <row r="1539" spans="1:13" x14ac:dyDescent="0.2">
      <c r="A1539">
        <v>6279</v>
      </c>
      <c r="B1539" t="s">
        <v>1729</v>
      </c>
      <c r="C1539" t="s">
        <v>166</v>
      </c>
      <c r="D1539" s="2">
        <v>30390</v>
      </c>
      <c r="E1539" s="5">
        <f t="shared" ca="1" si="50"/>
        <v>37</v>
      </c>
      <c r="F1539" t="s">
        <v>1767</v>
      </c>
      <c r="G1539" t="s">
        <v>1781</v>
      </c>
      <c r="H1539">
        <v>5</v>
      </c>
      <c r="I1539">
        <v>5</v>
      </c>
      <c r="J1539" t="s">
        <v>1772</v>
      </c>
      <c r="K1539" s="3">
        <v>173</v>
      </c>
      <c r="L1539">
        <f t="shared" si="49"/>
        <v>0</v>
      </c>
      <c r="M1539" t="str">
        <f>INDEX(Sheet2!$B$2:$B$20,MATCH(Data!B1539,Sheet2!$D$2:$D$20,0))</f>
        <v>Syria</v>
      </c>
    </row>
    <row r="1540" spans="1:13" x14ac:dyDescent="0.2">
      <c r="A1540">
        <v>6209</v>
      </c>
      <c r="B1540" t="s">
        <v>1719</v>
      </c>
      <c r="C1540" t="s">
        <v>757</v>
      </c>
      <c r="D1540" s="2">
        <v>26068</v>
      </c>
      <c r="E1540" s="5">
        <f t="shared" ca="1" si="50"/>
        <v>49</v>
      </c>
      <c r="F1540" t="s">
        <v>1768</v>
      </c>
      <c r="G1540" t="s">
        <v>1769</v>
      </c>
      <c r="H1540">
        <v>4</v>
      </c>
      <c r="I1540">
        <v>1</v>
      </c>
      <c r="J1540" t="s">
        <v>1773</v>
      </c>
      <c r="K1540" s="3">
        <v>206</v>
      </c>
      <c r="L1540">
        <f t="shared" si="49"/>
        <v>0</v>
      </c>
      <c r="M1540" t="str">
        <f>INDEX(Sheet2!$B$2:$B$20,MATCH(Data!B1540,Sheet2!$D$2:$D$20,0))</f>
        <v>Iraq</v>
      </c>
    </row>
    <row r="1541" spans="1:13" x14ac:dyDescent="0.2">
      <c r="A1541">
        <v>4934</v>
      </c>
      <c r="B1541" t="s">
        <v>1730</v>
      </c>
      <c r="C1541" t="s">
        <v>1270</v>
      </c>
      <c r="D1541" s="2">
        <v>26753</v>
      </c>
      <c r="E1541" s="5">
        <f t="shared" ca="1" si="50"/>
        <v>47</v>
      </c>
      <c r="F1541" t="s">
        <v>1767</v>
      </c>
      <c r="G1541" t="s">
        <v>1769</v>
      </c>
      <c r="H1541">
        <v>6</v>
      </c>
      <c r="I1541">
        <v>4</v>
      </c>
      <c r="J1541" t="s">
        <v>1771</v>
      </c>
      <c r="K1541" s="3">
        <v>0</v>
      </c>
      <c r="L1541">
        <f t="shared" si="49"/>
        <v>2</v>
      </c>
      <c r="M1541" t="str">
        <f>INDEX(Sheet2!$B$2:$B$20,MATCH(Data!B1541,Sheet2!$D$2:$D$20,0))</f>
        <v>Yemen</v>
      </c>
    </row>
    <row r="1542" spans="1:13" x14ac:dyDescent="0.2">
      <c r="A1542">
        <v>5913</v>
      </c>
      <c r="B1542" t="s">
        <v>1721</v>
      </c>
      <c r="C1542" t="s">
        <v>1016</v>
      </c>
      <c r="D1542" s="2">
        <v>32213</v>
      </c>
      <c r="E1542" s="5">
        <f t="shared" ca="1" si="50"/>
        <v>32</v>
      </c>
      <c r="F1542" t="s">
        <v>1768</v>
      </c>
      <c r="G1542" t="s">
        <v>1779</v>
      </c>
      <c r="H1542">
        <v>6</v>
      </c>
      <c r="I1542">
        <v>2</v>
      </c>
      <c r="J1542" t="s">
        <v>1773</v>
      </c>
      <c r="K1542" s="3">
        <v>0</v>
      </c>
      <c r="L1542">
        <f t="shared" si="49"/>
        <v>4</v>
      </c>
      <c r="M1542" t="str">
        <f>INDEX(Sheet2!$B$2:$B$20,MATCH(Data!B1542,Sheet2!$D$2:$D$20,0))</f>
        <v>Libya</v>
      </c>
    </row>
    <row r="1543" spans="1:13" x14ac:dyDescent="0.2">
      <c r="A1543">
        <v>4806</v>
      </c>
      <c r="B1543" t="s">
        <v>1726</v>
      </c>
      <c r="C1543" t="s">
        <v>924</v>
      </c>
      <c r="D1543" s="2">
        <v>16048</v>
      </c>
      <c r="E1543" s="5">
        <f t="shared" ca="1" si="50"/>
        <v>77</v>
      </c>
      <c r="F1543" t="s">
        <v>1767</v>
      </c>
      <c r="G1543" t="s">
        <v>1779</v>
      </c>
      <c r="H1543">
        <v>3</v>
      </c>
      <c r="I1543">
        <v>7</v>
      </c>
      <c r="J1543" t="s">
        <v>1773</v>
      </c>
      <c r="K1543" s="3">
        <v>197</v>
      </c>
      <c r="L1543">
        <f t="shared" si="49"/>
        <v>0</v>
      </c>
      <c r="M1543" t="str">
        <f>INDEX(Sheet2!$B$2:$B$20,MATCH(Data!B1543,Sheet2!$D$2:$D$20,0))</f>
        <v>Libya</v>
      </c>
    </row>
    <row r="1544" spans="1:13" x14ac:dyDescent="0.2">
      <c r="A1544">
        <v>5527</v>
      </c>
      <c r="B1544" t="s">
        <v>1733</v>
      </c>
      <c r="C1544" t="s">
        <v>160</v>
      </c>
      <c r="D1544" s="2">
        <v>29413</v>
      </c>
      <c r="E1544" s="5">
        <f t="shared" ca="1" si="50"/>
        <v>40</v>
      </c>
      <c r="F1544" t="s">
        <v>1768</v>
      </c>
      <c r="G1544" t="s">
        <v>1769</v>
      </c>
      <c r="H1544">
        <v>2</v>
      </c>
      <c r="I1544">
        <v>5</v>
      </c>
      <c r="J1544" t="s">
        <v>1773</v>
      </c>
      <c r="K1544" s="3">
        <v>108</v>
      </c>
      <c r="L1544">
        <f t="shared" si="49"/>
        <v>0</v>
      </c>
      <c r="M1544" t="str">
        <f>INDEX(Sheet2!$B$2:$B$20,MATCH(Data!B1544,Sheet2!$D$2:$D$20,0))</f>
        <v>Syria</v>
      </c>
    </row>
    <row r="1545" spans="1:13" x14ac:dyDescent="0.2">
      <c r="A1545">
        <v>5437</v>
      </c>
      <c r="B1545" t="s">
        <v>1721</v>
      </c>
      <c r="C1545" t="s">
        <v>857</v>
      </c>
      <c r="D1545" s="2">
        <v>20253</v>
      </c>
      <c r="E1545" s="5">
        <f t="shared" ca="1" si="50"/>
        <v>65</v>
      </c>
      <c r="F1545" t="s">
        <v>1767</v>
      </c>
      <c r="G1545" t="s">
        <v>1770</v>
      </c>
      <c r="H1545">
        <v>4</v>
      </c>
      <c r="I1545">
        <v>2</v>
      </c>
      <c r="J1545" t="s">
        <v>1771</v>
      </c>
      <c r="K1545" s="3">
        <v>0</v>
      </c>
      <c r="L1545">
        <f t="shared" si="49"/>
        <v>2</v>
      </c>
      <c r="M1545" t="str">
        <f>INDEX(Sheet2!$B$2:$B$20,MATCH(Data!B1545,Sheet2!$D$2:$D$20,0))</f>
        <v>Libya</v>
      </c>
    </row>
    <row r="1546" spans="1:13" x14ac:dyDescent="0.2">
      <c r="A1546">
        <v>5566</v>
      </c>
      <c r="B1546" t="s">
        <v>1716</v>
      </c>
      <c r="C1546" t="s">
        <v>879</v>
      </c>
      <c r="D1546" s="2">
        <v>29798</v>
      </c>
      <c r="E1546" s="5">
        <f t="shared" ca="1" si="50"/>
        <v>39</v>
      </c>
      <c r="F1546" t="s">
        <v>1767</v>
      </c>
      <c r="G1546" t="s">
        <v>1769</v>
      </c>
      <c r="H1546">
        <v>6</v>
      </c>
      <c r="I1546">
        <v>2</v>
      </c>
      <c r="J1546" t="s">
        <v>1773</v>
      </c>
      <c r="K1546" s="3">
        <v>220</v>
      </c>
      <c r="L1546">
        <f t="shared" si="49"/>
        <v>0</v>
      </c>
      <c r="M1546" t="str">
        <f>INDEX(Sheet2!$B$2:$B$20,MATCH(Data!B1546,Sheet2!$D$2:$D$20,0))</f>
        <v>Syria</v>
      </c>
    </row>
    <row r="1547" spans="1:13" x14ac:dyDescent="0.2">
      <c r="A1547">
        <v>5507</v>
      </c>
      <c r="B1547" t="s">
        <v>1723</v>
      </c>
      <c r="C1547" t="s">
        <v>233</v>
      </c>
      <c r="D1547" s="2">
        <v>25409</v>
      </c>
      <c r="E1547" s="5">
        <f t="shared" ca="1" si="50"/>
        <v>51</v>
      </c>
      <c r="F1547" t="s">
        <v>1768</v>
      </c>
      <c r="G1547" t="s">
        <v>1769</v>
      </c>
      <c r="H1547">
        <v>5</v>
      </c>
      <c r="I1547">
        <v>2</v>
      </c>
      <c r="J1547" t="s">
        <v>1774</v>
      </c>
      <c r="K1547" s="3">
        <v>0</v>
      </c>
      <c r="L1547">
        <f t="shared" si="49"/>
        <v>5</v>
      </c>
      <c r="M1547" t="str">
        <f>INDEX(Sheet2!$B$2:$B$20,MATCH(Data!B1547,Sheet2!$D$2:$D$20,0))</f>
        <v>Iraq</v>
      </c>
    </row>
    <row r="1548" spans="1:13" x14ac:dyDescent="0.2">
      <c r="A1548">
        <v>5008</v>
      </c>
      <c r="B1548" t="s">
        <v>1725</v>
      </c>
      <c r="C1548" t="s">
        <v>131</v>
      </c>
      <c r="D1548" s="2">
        <v>30096</v>
      </c>
      <c r="E1548" s="5">
        <f t="shared" ca="1" si="50"/>
        <v>38</v>
      </c>
      <c r="F1548" t="s">
        <v>1767</v>
      </c>
      <c r="G1548" t="s">
        <v>1769</v>
      </c>
      <c r="H1548">
        <v>5</v>
      </c>
      <c r="I1548">
        <v>2</v>
      </c>
      <c r="J1548" t="s">
        <v>1774</v>
      </c>
      <c r="K1548" s="3">
        <v>143</v>
      </c>
      <c r="L1548">
        <f t="shared" si="49"/>
        <v>0</v>
      </c>
      <c r="M1548" t="str">
        <f>INDEX(Sheet2!$B$2:$B$20,MATCH(Data!B1548,Sheet2!$D$2:$D$20,0))</f>
        <v>Yemen</v>
      </c>
    </row>
    <row r="1549" spans="1:13" x14ac:dyDescent="0.2">
      <c r="A1549">
        <v>5733</v>
      </c>
      <c r="B1549" t="s">
        <v>1716</v>
      </c>
      <c r="C1549" t="s">
        <v>1417</v>
      </c>
      <c r="D1549" s="2">
        <v>32572</v>
      </c>
      <c r="E1549" s="5">
        <f t="shared" ca="1" si="50"/>
        <v>31</v>
      </c>
      <c r="F1549" t="s">
        <v>1767</v>
      </c>
      <c r="G1549" t="s">
        <v>1781</v>
      </c>
      <c r="H1549">
        <v>4</v>
      </c>
      <c r="I1549">
        <v>2</v>
      </c>
      <c r="J1549" t="s">
        <v>1774</v>
      </c>
      <c r="K1549" s="3">
        <v>153</v>
      </c>
      <c r="L1549">
        <f t="shared" si="49"/>
        <v>0</v>
      </c>
      <c r="M1549" t="str">
        <f>INDEX(Sheet2!$B$2:$B$20,MATCH(Data!B1549,Sheet2!$D$2:$D$20,0))</f>
        <v>Syria</v>
      </c>
    </row>
    <row r="1550" spans="1:13" x14ac:dyDescent="0.2">
      <c r="A1550">
        <v>5531</v>
      </c>
      <c r="B1550" t="s">
        <v>1716</v>
      </c>
      <c r="C1550" t="s">
        <v>342</v>
      </c>
      <c r="D1550" s="2">
        <v>17476</v>
      </c>
      <c r="E1550" s="5">
        <f t="shared" ca="1" si="50"/>
        <v>73</v>
      </c>
      <c r="F1550" t="s">
        <v>1768</v>
      </c>
      <c r="G1550" t="s">
        <v>1770</v>
      </c>
      <c r="H1550">
        <v>2</v>
      </c>
      <c r="I1550">
        <v>5</v>
      </c>
      <c r="J1550" t="s">
        <v>1773</v>
      </c>
      <c r="K1550" s="3">
        <v>52</v>
      </c>
      <c r="L1550">
        <f t="shared" ref="L1550:L1613" si="51">IF(AND(J1550="خيمة",K1550=0,F1550="الأم"),5,IF(AND(F1550="الأم",K1550=0),4,IF(AND(F1550="الأم",J1550="خيمة"),3,IF(K1550=0,2,0))))</f>
        <v>0</v>
      </c>
      <c r="M1550" t="str">
        <f>INDEX(Sheet2!$B$2:$B$20,MATCH(Data!B1550,Sheet2!$D$2:$D$20,0))</f>
        <v>Syria</v>
      </c>
    </row>
    <row r="1551" spans="1:13" x14ac:dyDescent="0.2">
      <c r="A1551">
        <v>5662</v>
      </c>
      <c r="B1551" t="s">
        <v>1716</v>
      </c>
      <c r="C1551" t="s">
        <v>481</v>
      </c>
      <c r="D1551" s="2">
        <v>18078</v>
      </c>
      <c r="E1551" s="5">
        <f t="shared" ca="1" si="50"/>
        <v>71</v>
      </c>
      <c r="F1551" t="s">
        <v>1767</v>
      </c>
      <c r="G1551" t="s">
        <v>1778</v>
      </c>
      <c r="H1551">
        <v>5</v>
      </c>
      <c r="I1551">
        <v>5</v>
      </c>
      <c r="J1551" t="s">
        <v>1771</v>
      </c>
      <c r="K1551" s="3">
        <v>88</v>
      </c>
      <c r="L1551">
        <f t="shared" si="51"/>
        <v>0</v>
      </c>
      <c r="M1551" t="str">
        <f>INDEX(Sheet2!$B$2:$B$20,MATCH(Data!B1551,Sheet2!$D$2:$D$20,0))</f>
        <v>Syria</v>
      </c>
    </row>
    <row r="1552" spans="1:13" x14ac:dyDescent="0.2">
      <c r="A1552">
        <v>5254</v>
      </c>
      <c r="B1552" t="s">
        <v>1721</v>
      </c>
      <c r="C1552" t="s">
        <v>242</v>
      </c>
      <c r="D1552" s="2">
        <v>31645</v>
      </c>
      <c r="E1552" s="5">
        <f t="shared" ca="1" si="50"/>
        <v>34</v>
      </c>
      <c r="F1552" t="s">
        <v>1767</v>
      </c>
      <c r="G1552" t="s">
        <v>1769</v>
      </c>
      <c r="H1552">
        <v>3</v>
      </c>
      <c r="I1552">
        <v>1</v>
      </c>
      <c r="J1552" t="s">
        <v>1771</v>
      </c>
      <c r="K1552" s="3">
        <v>54</v>
      </c>
      <c r="L1552">
        <f t="shared" si="51"/>
        <v>0</v>
      </c>
      <c r="M1552" t="str">
        <f>INDEX(Sheet2!$B$2:$B$20,MATCH(Data!B1552,Sheet2!$D$2:$D$20,0))</f>
        <v>Libya</v>
      </c>
    </row>
    <row r="1553" spans="1:13" x14ac:dyDescent="0.2">
      <c r="A1553">
        <v>5009</v>
      </c>
      <c r="B1553" t="s">
        <v>1719</v>
      </c>
      <c r="C1553" t="s">
        <v>322</v>
      </c>
      <c r="D1553" s="2">
        <v>19555</v>
      </c>
      <c r="E1553" s="5">
        <f t="shared" ca="1" si="50"/>
        <v>67</v>
      </c>
      <c r="F1553" t="s">
        <v>1768</v>
      </c>
      <c r="G1553" t="s">
        <v>1769</v>
      </c>
      <c r="H1553">
        <v>5</v>
      </c>
      <c r="I1553">
        <v>4</v>
      </c>
      <c r="J1553" t="s">
        <v>1771</v>
      </c>
      <c r="K1553" s="3">
        <v>64</v>
      </c>
      <c r="L1553">
        <f t="shared" si="51"/>
        <v>0</v>
      </c>
      <c r="M1553" t="str">
        <f>INDEX(Sheet2!$B$2:$B$20,MATCH(Data!B1553,Sheet2!$D$2:$D$20,0))</f>
        <v>Iraq</v>
      </c>
    </row>
    <row r="1554" spans="1:13" x14ac:dyDescent="0.2">
      <c r="A1554">
        <v>6349</v>
      </c>
      <c r="B1554" t="s">
        <v>1713</v>
      </c>
      <c r="C1554" t="s">
        <v>1349</v>
      </c>
      <c r="D1554" s="2">
        <v>32053</v>
      </c>
      <c r="E1554" s="5">
        <f t="shared" ref="E1554:E1617" ca="1" si="52">(YEAR(NOW())-YEAR(D1554))</f>
        <v>33</v>
      </c>
      <c r="F1554" t="s">
        <v>1768</v>
      </c>
      <c r="G1554" t="s">
        <v>1769</v>
      </c>
      <c r="H1554">
        <v>2</v>
      </c>
      <c r="I1554">
        <v>6</v>
      </c>
      <c r="J1554" t="s">
        <v>1772</v>
      </c>
      <c r="K1554" s="3">
        <v>177</v>
      </c>
      <c r="L1554">
        <f t="shared" si="51"/>
        <v>0</v>
      </c>
      <c r="M1554" t="str">
        <f>INDEX(Sheet2!$B$2:$B$20,MATCH(Data!B1554,Sheet2!$D$2:$D$20,0))</f>
        <v>Iraq</v>
      </c>
    </row>
    <row r="1555" spans="1:13" x14ac:dyDescent="0.2">
      <c r="A1555">
        <v>5134</v>
      </c>
      <c r="B1555" t="s">
        <v>1729</v>
      </c>
      <c r="C1555" t="s">
        <v>119</v>
      </c>
      <c r="D1555" s="2">
        <v>26315</v>
      </c>
      <c r="E1555" s="5">
        <f t="shared" ca="1" si="52"/>
        <v>48</v>
      </c>
      <c r="F1555" t="s">
        <v>1767</v>
      </c>
      <c r="G1555" t="s">
        <v>1769</v>
      </c>
      <c r="H1555">
        <v>6</v>
      </c>
      <c r="I1555">
        <v>1</v>
      </c>
      <c r="J1555" t="s">
        <v>1774</v>
      </c>
      <c r="K1555" s="3">
        <v>223</v>
      </c>
      <c r="L1555">
        <f t="shared" si="51"/>
        <v>0</v>
      </c>
      <c r="M1555" t="str">
        <f>INDEX(Sheet2!$B$2:$B$20,MATCH(Data!B1555,Sheet2!$D$2:$D$20,0))</f>
        <v>Syria</v>
      </c>
    </row>
    <row r="1556" spans="1:13" x14ac:dyDescent="0.2">
      <c r="A1556">
        <v>4812</v>
      </c>
      <c r="B1556" t="s">
        <v>1726</v>
      </c>
      <c r="C1556" t="s">
        <v>1041</v>
      </c>
      <c r="D1556" s="2">
        <v>18178</v>
      </c>
      <c r="E1556" s="5">
        <f t="shared" ca="1" si="52"/>
        <v>71</v>
      </c>
      <c r="F1556" t="s">
        <v>1767</v>
      </c>
      <c r="G1556" t="s">
        <v>1781</v>
      </c>
      <c r="H1556">
        <v>7</v>
      </c>
      <c r="I1556">
        <v>1</v>
      </c>
      <c r="J1556" t="s">
        <v>1772</v>
      </c>
      <c r="K1556" s="3">
        <v>228</v>
      </c>
      <c r="L1556">
        <f t="shared" si="51"/>
        <v>0</v>
      </c>
      <c r="M1556" t="str">
        <f>INDEX(Sheet2!$B$2:$B$20,MATCH(Data!B1556,Sheet2!$D$2:$D$20,0))</f>
        <v>Libya</v>
      </c>
    </row>
    <row r="1557" spans="1:13" x14ac:dyDescent="0.2">
      <c r="A1557">
        <v>6313</v>
      </c>
      <c r="B1557" t="s">
        <v>1715</v>
      </c>
      <c r="C1557" t="s">
        <v>732</v>
      </c>
      <c r="D1557" s="2">
        <v>27921</v>
      </c>
      <c r="E1557" s="5">
        <f t="shared" ca="1" si="52"/>
        <v>44</v>
      </c>
      <c r="F1557" t="s">
        <v>1767</v>
      </c>
      <c r="G1557" t="s">
        <v>1769</v>
      </c>
      <c r="H1557">
        <v>8</v>
      </c>
      <c r="I1557">
        <v>1</v>
      </c>
      <c r="J1557" t="s">
        <v>1771</v>
      </c>
      <c r="K1557" s="3">
        <v>202</v>
      </c>
      <c r="L1557">
        <f t="shared" si="51"/>
        <v>0</v>
      </c>
      <c r="M1557" t="str">
        <f>INDEX(Sheet2!$B$2:$B$20,MATCH(Data!B1557,Sheet2!$D$2:$D$20,0))</f>
        <v>Iraq</v>
      </c>
    </row>
    <row r="1558" spans="1:13" x14ac:dyDescent="0.2">
      <c r="A1558">
        <v>4900</v>
      </c>
      <c r="B1558" t="s">
        <v>1723</v>
      </c>
      <c r="C1558" t="s">
        <v>328</v>
      </c>
      <c r="D1558" s="2">
        <v>25485</v>
      </c>
      <c r="E1558" s="5">
        <f t="shared" ca="1" si="52"/>
        <v>51</v>
      </c>
      <c r="F1558" t="s">
        <v>1768</v>
      </c>
      <c r="G1558" t="s">
        <v>1769</v>
      </c>
      <c r="H1558">
        <v>2</v>
      </c>
      <c r="I1558">
        <v>3</v>
      </c>
      <c r="J1558" t="s">
        <v>1771</v>
      </c>
      <c r="K1558" s="3">
        <v>0</v>
      </c>
      <c r="L1558">
        <f t="shared" si="51"/>
        <v>4</v>
      </c>
      <c r="M1558" t="str">
        <f>INDEX(Sheet2!$B$2:$B$20,MATCH(Data!B1558,Sheet2!$D$2:$D$20,0))</f>
        <v>Iraq</v>
      </c>
    </row>
    <row r="1559" spans="1:13" x14ac:dyDescent="0.2">
      <c r="A1559">
        <v>5523</v>
      </c>
      <c r="B1559" t="s">
        <v>1719</v>
      </c>
      <c r="C1559" t="s">
        <v>72</v>
      </c>
      <c r="D1559" s="2">
        <v>18455</v>
      </c>
      <c r="E1559" s="5">
        <f t="shared" ca="1" si="52"/>
        <v>70</v>
      </c>
      <c r="F1559" t="s">
        <v>1768</v>
      </c>
      <c r="G1559" t="s">
        <v>1779</v>
      </c>
      <c r="H1559">
        <v>2</v>
      </c>
      <c r="I1559">
        <v>4</v>
      </c>
      <c r="J1559" t="s">
        <v>1774</v>
      </c>
      <c r="K1559" s="3">
        <v>0</v>
      </c>
      <c r="L1559">
        <f t="shared" si="51"/>
        <v>5</v>
      </c>
      <c r="M1559" t="str">
        <f>INDEX(Sheet2!$B$2:$B$20,MATCH(Data!B1559,Sheet2!$D$2:$D$20,0))</f>
        <v>Iraq</v>
      </c>
    </row>
    <row r="1560" spans="1:13" x14ac:dyDescent="0.2">
      <c r="A1560">
        <v>5833</v>
      </c>
      <c r="B1560" t="s">
        <v>1715</v>
      </c>
      <c r="C1560" t="s">
        <v>1305</v>
      </c>
      <c r="D1560" s="2">
        <v>15834</v>
      </c>
      <c r="E1560" s="5">
        <f t="shared" ca="1" si="52"/>
        <v>77</v>
      </c>
      <c r="F1560" t="s">
        <v>1767</v>
      </c>
      <c r="G1560" t="s">
        <v>1778</v>
      </c>
      <c r="H1560">
        <v>3</v>
      </c>
      <c r="I1560">
        <v>2</v>
      </c>
      <c r="J1560" t="s">
        <v>1773</v>
      </c>
      <c r="K1560" s="3">
        <v>0</v>
      </c>
      <c r="L1560">
        <f t="shared" si="51"/>
        <v>2</v>
      </c>
      <c r="M1560" t="str">
        <f>INDEX(Sheet2!$B$2:$B$20,MATCH(Data!B1560,Sheet2!$D$2:$D$20,0))</f>
        <v>Iraq</v>
      </c>
    </row>
    <row r="1561" spans="1:13" x14ac:dyDescent="0.2">
      <c r="A1561">
        <v>5288</v>
      </c>
      <c r="B1561" t="s">
        <v>1726</v>
      </c>
      <c r="C1561" t="s">
        <v>589</v>
      </c>
      <c r="D1561" s="2">
        <v>27759</v>
      </c>
      <c r="E1561" s="5">
        <f t="shared" ca="1" si="52"/>
        <v>45</v>
      </c>
      <c r="F1561" t="s">
        <v>1768</v>
      </c>
      <c r="G1561" t="s">
        <v>1769</v>
      </c>
      <c r="H1561">
        <v>3</v>
      </c>
      <c r="I1561">
        <v>4</v>
      </c>
      <c r="J1561" t="s">
        <v>1771</v>
      </c>
      <c r="K1561" s="3">
        <v>229</v>
      </c>
      <c r="L1561">
        <f t="shared" si="51"/>
        <v>0</v>
      </c>
      <c r="M1561" t="str">
        <f>INDEX(Sheet2!$B$2:$B$20,MATCH(Data!B1561,Sheet2!$D$2:$D$20,0))</f>
        <v>Libya</v>
      </c>
    </row>
    <row r="1562" spans="1:13" x14ac:dyDescent="0.2">
      <c r="A1562">
        <v>5727</v>
      </c>
      <c r="B1562" t="s">
        <v>1732</v>
      </c>
      <c r="C1562" t="s">
        <v>1339</v>
      </c>
      <c r="D1562" s="2">
        <v>20224</v>
      </c>
      <c r="E1562" s="5">
        <f t="shared" ca="1" si="52"/>
        <v>65</v>
      </c>
      <c r="F1562" t="s">
        <v>1767</v>
      </c>
      <c r="G1562" t="s">
        <v>1769</v>
      </c>
      <c r="H1562">
        <v>2</v>
      </c>
      <c r="I1562">
        <v>7</v>
      </c>
      <c r="J1562" t="s">
        <v>1774</v>
      </c>
      <c r="K1562" s="3">
        <v>0</v>
      </c>
      <c r="L1562">
        <f t="shared" si="51"/>
        <v>2</v>
      </c>
      <c r="M1562" t="str">
        <f>INDEX(Sheet2!$B$2:$B$20,MATCH(Data!B1562,Sheet2!$D$2:$D$20,0))</f>
        <v>Yemen</v>
      </c>
    </row>
    <row r="1563" spans="1:13" x14ac:dyDescent="0.2">
      <c r="A1563">
        <v>4883</v>
      </c>
      <c r="B1563" t="s">
        <v>1730</v>
      </c>
      <c r="C1563" t="s">
        <v>1610</v>
      </c>
      <c r="D1563" s="2">
        <v>21467</v>
      </c>
      <c r="E1563" s="5">
        <f t="shared" ca="1" si="52"/>
        <v>62</v>
      </c>
      <c r="F1563" t="s">
        <v>1768</v>
      </c>
      <c r="G1563" t="s">
        <v>1780</v>
      </c>
      <c r="H1563">
        <v>4</v>
      </c>
      <c r="I1563">
        <v>1</v>
      </c>
      <c r="J1563" t="s">
        <v>1774</v>
      </c>
      <c r="K1563" s="3">
        <v>95</v>
      </c>
      <c r="L1563">
        <f t="shared" si="51"/>
        <v>3</v>
      </c>
      <c r="M1563" t="str">
        <f>INDEX(Sheet2!$B$2:$B$20,MATCH(Data!B1563,Sheet2!$D$2:$D$20,0))</f>
        <v>Yemen</v>
      </c>
    </row>
    <row r="1564" spans="1:13" x14ac:dyDescent="0.2">
      <c r="A1564">
        <v>5135</v>
      </c>
      <c r="B1564" t="s">
        <v>1722</v>
      </c>
      <c r="C1564" t="s">
        <v>54</v>
      </c>
      <c r="D1564" s="2">
        <v>31713</v>
      </c>
      <c r="E1564" s="5">
        <f t="shared" ca="1" si="52"/>
        <v>34</v>
      </c>
      <c r="F1564" t="s">
        <v>1767</v>
      </c>
      <c r="G1564" t="s">
        <v>1770</v>
      </c>
      <c r="H1564">
        <v>2</v>
      </c>
      <c r="I1564">
        <v>3</v>
      </c>
      <c r="J1564" t="s">
        <v>1771</v>
      </c>
      <c r="K1564" s="3">
        <v>0</v>
      </c>
      <c r="L1564">
        <f t="shared" si="51"/>
        <v>2</v>
      </c>
      <c r="M1564" t="str">
        <f>INDEX(Sheet2!$B$2:$B$20,MATCH(Data!B1564,Sheet2!$D$2:$D$20,0))</f>
        <v>Syria</v>
      </c>
    </row>
    <row r="1565" spans="1:13" x14ac:dyDescent="0.2">
      <c r="A1565">
        <v>5969</v>
      </c>
      <c r="B1565" t="s">
        <v>1726</v>
      </c>
      <c r="C1565" t="s">
        <v>385</v>
      </c>
      <c r="D1565" s="2">
        <v>34089</v>
      </c>
      <c r="E1565" s="5">
        <f t="shared" ca="1" si="52"/>
        <v>27</v>
      </c>
      <c r="F1565" t="s">
        <v>1767</v>
      </c>
      <c r="G1565" t="s">
        <v>1778</v>
      </c>
      <c r="H1565">
        <v>6</v>
      </c>
      <c r="I1565">
        <v>4</v>
      </c>
      <c r="J1565" t="s">
        <v>1774</v>
      </c>
      <c r="K1565" s="3">
        <v>0</v>
      </c>
      <c r="L1565">
        <f t="shared" si="51"/>
        <v>2</v>
      </c>
      <c r="M1565" t="str">
        <f>INDEX(Sheet2!$B$2:$B$20,MATCH(Data!B1565,Sheet2!$D$2:$D$20,0))</f>
        <v>Libya</v>
      </c>
    </row>
    <row r="1566" spans="1:13" x14ac:dyDescent="0.2">
      <c r="A1566">
        <v>5094</v>
      </c>
      <c r="B1566" t="s">
        <v>1723</v>
      </c>
      <c r="C1566" t="s">
        <v>1257</v>
      </c>
      <c r="D1566" s="2">
        <v>26999</v>
      </c>
      <c r="E1566" s="5">
        <f t="shared" ca="1" si="52"/>
        <v>47</v>
      </c>
      <c r="F1566" t="s">
        <v>1767</v>
      </c>
      <c r="G1566" t="s">
        <v>1778</v>
      </c>
      <c r="H1566">
        <v>2</v>
      </c>
      <c r="I1566">
        <v>8</v>
      </c>
      <c r="J1566" t="s">
        <v>1771</v>
      </c>
      <c r="K1566" s="3">
        <v>120</v>
      </c>
      <c r="L1566">
        <f t="shared" si="51"/>
        <v>0</v>
      </c>
      <c r="M1566" t="str">
        <f>INDEX(Sheet2!$B$2:$B$20,MATCH(Data!B1566,Sheet2!$D$2:$D$20,0))</f>
        <v>Iraq</v>
      </c>
    </row>
    <row r="1567" spans="1:13" x14ac:dyDescent="0.2">
      <c r="A1567">
        <v>6220</v>
      </c>
      <c r="B1567" t="s">
        <v>1731</v>
      </c>
      <c r="C1567" t="s">
        <v>909</v>
      </c>
      <c r="D1567" s="2">
        <v>23541</v>
      </c>
      <c r="E1567" s="5">
        <f t="shared" ca="1" si="52"/>
        <v>56</v>
      </c>
      <c r="F1567" t="s">
        <v>1768</v>
      </c>
      <c r="G1567" t="s">
        <v>1778</v>
      </c>
      <c r="H1567">
        <v>3</v>
      </c>
      <c r="I1567">
        <v>6</v>
      </c>
      <c r="J1567" t="s">
        <v>1771</v>
      </c>
      <c r="K1567" s="3">
        <v>196</v>
      </c>
      <c r="L1567">
        <f t="shared" si="51"/>
        <v>0</v>
      </c>
      <c r="M1567" t="str">
        <f>INDEX(Sheet2!$B$2:$B$20,MATCH(Data!B1567,Sheet2!$D$2:$D$20,0))</f>
        <v>Syria</v>
      </c>
    </row>
    <row r="1568" spans="1:13" x14ac:dyDescent="0.2">
      <c r="A1568">
        <v>5208</v>
      </c>
      <c r="B1568" t="s">
        <v>1719</v>
      </c>
      <c r="C1568" t="s">
        <v>1333</v>
      </c>
      <c r="D1568" s="2">
        <v>18029</v>
      </c>
      <c r="E1568" s="5">
        <f t="shared" ca="1" si="52"/>
        <v>71</v>
      </c>
      <c r="F1568" t="s">
        <v>1767</v>
      </c>
      <c r="G1568" t="s">
        <v>1770</v>
      </c>
      <c r="H1568">
        <v>4</v>
      </c>
      <c r="I1568">
        <v>6</v>
      </c>
      <c r="J1568" t="s">
        <v>1773</v>
      </c>
      <c r="K1568" s="3">
        <v>0</v>
      </c>
      <c r="L1568">
        <f t="shared" si="51"/>
        <v>2</v>
      </c>
      <c r="M1568" t="str">
        <f>INDEX(Sheet2!$B$2:$B$20,MATCH(Data!B1568,Sheet2!$D$2:$D$20,0))</f>
        <v>Iraq</v>
      </c>
    </row>
    <row r="1569" spans="1:13" x14ac:dyDescent="0.2">
      <c r="A1569">
        <v>5322</v>
      </c>
      <c r="B1569" t="s">
        <v>1718</v>
      </c>
      <c r="C1569" t="s">
        <v>980</v>
      </c>
      <c r="D1569" s="2">
        <v>15782</v>
      </c>
      <c r="E1569" s="5">
        <f t="shared" ca="1" si="52"/>
        <v>77</v>
      </c>
      <c r="F1569" t="s">
        <v>1768</v>
      </c>
      <c r="G1569" t="s">
        <v>1781</v>
      </c>
      <c r="H1569">
        <v>2</v>
      </c>
      <c r="I1569">
        <v>2</v>
      </c>
      <c r="J1569" t="s">
        <v>1771</v>
      </c>
      <c r="K1569" s="3">
        <v>0</v>
      </c>
      <c r="L1569">
        <f t="shared" si="51"/>
        <v>4</v>
      </c>
      <c r="M1569" t="str">
        <f>INDEX(Sheet2!$B$2:$B$20,MATCH(Data!B1569,Sheet2!$D$2:$D$20,0))</f>
        <v>Yemen</v>
      </c>
    </row>
    <row r="1570" spans="1:13" x14ac:dyDescent="0.2">
      <c r="A1570">
        <v>5279</v>
      </c>
      <c r="B1570" t="s">
        <v>1724</v>
      </c>
      <c r="C1570" t="s">
        <v>525</v>
      </c>
      <c r="D1570" s="2">
        <v>28055</v>
      </c>
      <c r="E1570" s="5">
        <f t="shared" ca="1" si="52"/>
        <v>44</v>
      </c>
      <c r="F1570" t="s">
        <v>1767</v>
      </c>
      <c r="G1570" t="s">
        <v>1781</v>
      </c>
      <c r="H1570">
        <v>2</v>
      </c>
      <c r="I1570">
        <v>4</v>
      </c>
      <c r="J1570" t="s">
        <v>1774</v>
      </c>
      <c r="K1570" s="3">
        <v>160</v>
      </c>
      <c r="L1570">
        <f t="shared" si="51"/>
        <v>0</v>
      </c>
      <c r="M1570" t="str">
        <f>INDEX(Sheet2!$B$2:$B$20,MATCH(Data!B1570,Sheet2!$D$2:$D$20,0))</f>
        <v>Libya</v>
      </c>
    </row>
    <row r="1571" spans="1:13" x14ac:dyDescent="0.2">
      <c r="A1571">
        <v>6325</v>
      </c>
      <c r="B1571" t="s">
        <v>1724</v>
      </c>
      <c r="C1571" t="s">
        <v>935</v>
      </c>
      <c r="D1571" s="2">
        <v>33401</v>
      </c>
      <c r="E1571" s="5">
        <f t="shared" ca="1" si="52"/>
        <v>29</v>
      </c>
      <c r="F1571" t="s">
        <v>1767</v>
      </c>
      <c r="G1571" t="s">
        <v>1769</v>
      </c>
      <c r="H1571">
        <v>3</v>
      </c>
      <c r="I1571">
        <v>7</v>
      </c>
      <c r="J1571" t="s">
        <v>1771</v>
      </c>
      <c r="K1571" s="3">
        <v>83</v>
      </c>
      <c r="L1571">
        <f t="shared" si="51"/>
        <v>0</v>
      </c>
      <c r="M1571" t="str">
        <f>INDEX(Sheet2!$B$2:$B$20,MATCH(Data!B1571,Sheet2!$D$2:$D$20,0))</f>
        <v>Libya</v>
      </c>
    </row>
    <row r="1572" spans="1:13" x14ac:dyDescent="0.2">
      <c r="A1572">
        <v>5073</v>
      </c>
      <c r="B1572" t="s">
        <v>1721</v>
      </c>
      <c r="C1572" t="s">
        <v>523</v>
      </c>
      <c r="D1572" s="2">
        <v>26840</v>
      </c>
      <c r="E1572" s="5">
        <f t="shared" ca="1" si="52"/>
        <v>47</v>
      </c>
      <c r="F1572" t="s">
        <v>1768</v>
      </c>
      <c r="G1572" t="s">
        <v>1769</v>
      </c>
      <c r="H1572">
        <v>4</v>
      </c>
      <c r="I1572">
        <v>1</v>
      </c>
      <c r="J1572" t="s">
        <v>1772</v>
      </c>
      <c r="K1572" s="3">
        <v>0</v>
      </c>
      <c r="L1572">
        <f t="shared" si="51"/>
        <v>4</v>
      </c>
      <c r="M1572" t="str">
        <f>INDEX(Sheet2!$B$2:$B$20,MATCH(Data!B1572,Sheet2!$D$2:$D$20,0))</f>
        <v>Libya</v>
      </c>
    </row>
    <row r="1573" spans="1:13" x14ac:dyDescent="0.2">
      <c r="A1573">
        <v>5055</v>
      </c>
      <c r="B1573" t="s">
        <v>1717</v>
      </c>
      <c r="C1573" t="s">
        <v>1099</v>
      </c>
      <c r="D1573" s="2">
        <v>28222</v>
      </c>
      <c r="E1573" s="5">
        <f t="shared" ca="1" si="52"/>
        <v>43</v>
      </c>
      <c r="F1573" t="s">
        <v>1767</v>
      </c>
      <c r="G1573" t="s">
        <v>1780</v>
      </c>
      <c r="H1573">
        <v>2</v>
      </c>
      <c r="I1573">
        <v>2</v>
      </c>
      <c r="J1573" t="s">
        <v>1773</v>
      </c>
      <c r="K1573" s="3">
        <v>51</v>
      </c>
      <c r="L1573">
        <f t="shared" si="51"/>
        <v>0</v>
      </c>
      <c r="M1573" t="str">
        <f>INDEX(Sheet2!$B$2:$B$20,MATCH(Data!B1573,Sheet2!$D$2:$D$20,0))</f>
        <v>Yemen</v>
      </c>
    </row>
    <row r="1574" spans="1:13" x14ac:dyDescent="0.2">
      <c r="A1574">
        <v>5575</v>
      </c>
      <c r="B1574" t="s">
        <v>1717</v>
      </c>
      <c r="C1574" t="s">
        <v>1025</v>
      </c>
      <c r="D1574" s="2">
        <v>20131</v>
      </c>
      <c r="E1574" s="5">
        <f t="shared" ca="1" si="52"/>
        <v>65</v>
      </c>
      <c r="F1574" t="s">
        <v>1767</v>
      </c>
      <c r="G1574" t="s">
        <v>1769</v>
      </c>
      <c r="H1574">
        <v>4</v>
      </c>
      <c r="I1574">
        <v>1</v>
      </c>
      <c r="J1574" t="s">
        <v>1771</v>
      </c>
      <c r="K1574" s="3">
        <v>0</v>
      </c>
      <c r="L1574">
        <f t="shared" si="51"/>
        <v>2</v>
      </c>
      <c r="M1574" t="str">
        <f>INDEX(Sheet2!$B$2:$B$20,MATCH(Data!B1574,Sheet2!$D$2:$D$20,0))</f>
        <v>Yemen</v>
      </c>
    </row>
    <row r="1575" spans="1:13" x14ac:dyDescent="0.2">
      <c r="A1575">
        <v>5863</v>
      </c>
      <c r="B1575" t="s">
        <v>1733</v>
      </c>
      <c r="C1575" t="s">
        <v>236</v>
      </c>
      <c r="D1575" s="2">
        <v>26091</v>
      </c>
      <c r="E1575" s="5">
        <f t="shared" ca="1" si="52"/>
        <v>49</v>
      </c>
      <c r="F1575" t="s">
        <v>1768</v>
      </c>
      <c r="G1575" t="s">
        <v>1780</v>
      </c>
      <c r="H1575">
        <v>3</v>
      </c>
      <c r="I1575">
        <v>2</v>
      </c>
      <c r="J1575" t="s">
        <v>1774</v>
      </c>
      <c r="K1575" s="3">
        <v>94</v>
      </c>
      <c r="L1575">
        <f t="shared" si="51"/>
        <v>3</v>
      </c>
      <c r="M1575" t="str">
        <f>INDEX(Sheet2!$B$2:$B$20,MATCH(Data!B1575,Sheet2!$D$2:$D$20,0))</f>
        <v>Syria</v>
      </c>
    </row>
    <row r="1576" spans="1:13" x14ac:dyDescent="0.2">
      <c r="A1576">
        <v>5179</v>
      </c>
      <c r="B1576" t="s">
        <v>1733</v>
      </c>
      <c r="C1576" t="s">
        <v>913</v>
      </c>
      <c r="D1576" s="2">
        <v>23591</v>
      </c>
      <c r="E1576" s="5">
        <f t="shared" ca="1" si="52"/>
        <v>56</v>
      </c>
      <c r="F1576" t="s">
        <v>1767</v>
      </c>
      <c r="G1576" t="s">
        <v>1781</v>
      </c>
      <c r="H1576">
        <v>2</v>
      </c>
      <c r="I1576">
        <v>4</v>
      </c>
      <c r="J1576" t="s">
        <v>1773</v>
      </c>
      <c r="K1576" s="3">
        <v>55</v>
      </c>
      <c r="L1576">
        <f t="shared" si="51"/>
        <v>0</v>
      </c>
      <c r="M1576" t="str">
        <f>INDEX(Sheet2!$B$2:$B$20,MATCH(Data!B1576,Sheet2!$D$2:$D$20,0))</f>
        <v>Syria</v>
      </c>
    </row>
    <row r="1577" spans="1:13" x14ac:dyDescent="0.2">
      <c r="A1577">
        <v>5329</v>
      </c>
      <c r="B1577" t="s">
        <v>1728</v>
      </c>
      <c r="C1577" t="s">
        <v>1034</v>
      </c>
      <c r="D1577" s="2">
        <v>17270</v>
      </c>
      <c r="E1577" s="5">
        <f t="shared" ca="1" si="52"/>
        <v>73</v>
      </c>
      <c r="F1577" t="s">
        <v>1767</v>
      </c>
      <c r="G1577" t="s">
        <v>1781</v>
      </c>
      <c r="H1577">
        <v>2</v>
      </c>
      <c r="I1577">
        <v>4</v>
      </c>
      <c r="J1577" t="s">
        <v>1773</v>
      </c>
      <c r="K1577" s="3">
        <v>180</v>
      </c>
      <c r="L1577">
        <f t="shared" si="51"/>
        <v>0</v>
      </c>
      <c r="M1577" t="str">
        <f>INDEX(Sheet2!$B$2:$B$20,MATCH(Data!B1577,Sheet2!$D$2:$D$20,0))</f>
        <v>Yemen</v>
      </c>
    </row>
    <row r="1578" spans="1:13" x14ac:dyDescent="0.2">
      <c r="A1578">
        <v>4682</v>
      </c>
      <c r="B1578" t="s">
        <v>1725</v>
      </c>
      <c r="C1578" t="s">
        <v>784</v>
      </c>
      <c r="D1578" s="2">
        <v>19828</v>
      </c>
      <c r="E1578" s="5">
        <f t="shared" ca="1" si="52"/>
        <v>66</v>
      </c>
      <c r="F1578" t="s">
        <v>1768</v>
      </c>
      <c r="G1578" t="s">
        <v>1778</v>
      </c>
      <c r="H1578">
        <v>3</v>
      </c>
      <c r="I1578">
        <v>2</v>
      </c>
      <c r="J1578" t="s">
        <v>1773</v>
      </c>
      <c r="K1578" s="3">
        <v>158</v>
      </c>
      <c r="L1578">
        <f t="shared" si="51"/>
        <v>0</v>
      </c>
      <c r="M1578" t="str">
        <f>INDEX(Sheet2!$B$2:$B$20,MATCH(Data!B1578,Sheet2!$D$2:$D$20,0))</f>
        <v>Yemen</v>
      </c>
    </row>
    <row r="1579" spans="1:13" x14ac:dyDescent="0.2">
      <c r="A1579">
        <v>5024</v>
      </c>
      <c r="B1579" t="s">
        <v>1727</v>
      </c>
      <c r="C1579" t="s">
        <v>733</v>
      </c>
      <c r="D1579" s="2">
        <v>31171</v>
      </c>
      <c r="E1579" s="5">
        <f t="shared" ca="1" si="52"/>
        <v>35</v>
      </c>
      <c r="F1579" t="s">
        <v>1767</v>
      </c>
      <c r="G1579" t="s">
        <v>1778</v>
      </c>
      <c r="H1579">
        <v>2</v>
      </c>
      <c r="I1579">
        <v>4</v>
      </c>
      <c r="J1579" t="s">
        <v>1773</v>
      </c>
      <c r="K1579" s="3">
        <v>192</v>
      </c>
      <c r="L1579">
        <f t="shared" si="51"/>
        <v>0</v>
      </c>
      <c r="M1579" t="str">
        <f>INDEX(Sheet2!$B$2:$B$20,MATCH(Data!B1579,Sheet2!$D$2:$D$20,0))</f>
        <v>Libya</v>
      </c>
    </row>
    <row r="1580" spans="1:13" x14ac:dyDescent="0.2">
      <c r="A1580">
        <v>6123</v>
      </c>
      <c r="B1580" t="s">
        <v>1728</v>
      </c>
      <c r="C1580" t="s">
        <v>1252</v>
      </c>
      <c r="D1580" s="2">
        <v>16351</v>
      </c>
      <c r="E1580" s="5">
        <f t="shared" ca="1" si="52"/>
        <v>76</v>
      </c>
      <c r="F1580" t="s">
        <v>1767</v>
      </c>
      <c r="G1580" t="s">
        <v>1769</v>
      </c>
      <c r="H1580">
        <v>2</v>
      </c>
      <c r="I1580">
        <v>4</v>
      </c>
      <c r="J1580" t="s">
        <v>1771</v>
      </c>
      <c r="K1580" s="3">
        <v>174</v>
      </c>
      <c r="L1580">
        <f t="shared" si="51"/>
        <v>0</v>
      </c>
      <c r="M1580" t="str">
        <f>INDEX(Sheet2!$B$2:$B$20,MATCH(Data!B1580,Sheet2!$D$2:$D$20,0))</f>
        <v>Yemen</v>
      </c>
    </row>
    <row r="1581" spans="1:13" x14ac:dyDescent="0.2">
      <c r="A1581">
        <v>6229</v>
      </c>
      <c r="B1581" t="s">
        <v>1713</v>
      </c>
      <c r="C1581" t="s">
        <v>1029</v>
      </c>
      <c r="D1581" s="2">
        <v>27877</v>
      </c>
      <c r="E1581" s="5">
        <f t="shared" ca="1" si="52"/>
        <v>44</v>
      </c>
      <c r="F1581" t="s">
        <v>1767</v>
      </c>
      <c r="G1581" t="s">
        <v>1769</v>
      </c>
      <c r="H1581">
        <v>3</v>
      </c>
      <c r="I1581">
        <v>2</v>
      </c>
      <c r="J1581" t="s">
        <v>1772</v>
      </c>
      <c r="K1581" s="3">
        <v>106</v>
      </c>
      <c r="L1581">
        <f t="shared" si="51"/>
        <v>0</v>
      </c>
      <c r="M1581" t="str">
        <f>INDEX(Sheet2!$B$2:$B$20,MATCH(Data!B1581,Sheet2!$D$2:$D$20,0))</f>
        <v>Iraq</v>
      </c>
    </row>
    <row r="1582" spans="1:13" x14ac:dyDescent="0.2">
      <c r="A1582">
        <v>5714</v>
      </c>
      <c r="B1582" t="s">
        <v>1717</v>
      </c>
      <c r="C1582" t="s">
        <v>9</v>
      </c>
      <c r="D1582" s="2">
        <v>34055</v>
      </c>
      <c r="E1582" s="5">
        <f t="shared" ca="1" si="52"/>
        <v>27</v>
      </c>
      <c r="F1582" t="s">
        <v>1767</v>
      </c>
      <c r="G1582" t="s">
        <v>1769</v>
      </c>
      <c r="H1582">
        <v>8</v>
      </c>
      <c r="I1582">
        <v>1</v>
      </c>
      <c r="J1582" t="s">
        <v>1772</v>
      </c>
      <c r="K1582" s="3">
        <v>201</v>
      </c>
      <c r="L1582">
        <f t="shared" si="51"/>
        <v>0</v>
      </c>
      <c r="M1582" t="str">
        <f>INDEX(Sheet2!$B$2:$B$20,MATCH(Data!B1582,Sheet2!$D$2:$D$20,0))</f>
        <v>Yemen</v>
      </c>
    </row>
    <row r="1583" spans="1:13" x14ac:dyDescent="0.2">
      <c r="A1583">
        <v>5586</v>
      </c>
      <c r="B1583" t="s">
        <v>1724</v>
      </c>
      <c r="C1583" t="s">
        <v>1150</v>
      </c>
      <c r="D1583" s="2">
        <v>23232</v>
      </c>
      <c r="E1583" s="5">
        <f t="shared" ca="1" si="52"/>
        <v>57</v>
      </c>
      <c r="F1583" t="s">
        <v>1767</v>
      </c>
      <c r="G1583" t="s">
        <v>1769</v>
      </c>
      <c r="H1583">
        <v>3</v>
      </c>
      <c r="I1583">
        <v>2</v>
      </c>
      <c r="J1583" t="s">
        <v>1774</v>
      </c>
      <c r="K1583" s="3">
        <v>0</v>
      </c>
      <c r="L1583">
        <f t="shared" si="51"/>
        <v>2</v>
      </c>
      <c r="M1583" t="str">
        <f>INDEX(Sheet2!$B$2:$B$20,MATCH(Data!B1583,Sheet2!$D$2:$D$20,0))</f>
        <v>Libya</v>
      </c>
    </row>
    <row r="1584" spans="1:13" x14ac:dyDescent="0.2">
      <c r="A1584">
        <v>5517</v>
      </c>
      <c r="B1584" t="s">
        <v>1733</v>
      </c>
      <c r="C1584" t="s">
        <v>135</v>
      </c>
      <c r="D1584" s="2">
        <v>34305</v>
      </c>
      <c r="E1584" s="5">
        <f t="shared" ca="1" si="52"/>
        <v>27</v>
      </c>
      <c r="F1584" t="s">
        <v>1767</v>
      </c>
      <c r="G1584" t="s">
        <v>1769</v>
      </c>
      <c r="H1584">
        <v>2</v>
      </c>
      <c r="I1584">
        <v>3</v>
      </c>
      <c r="J1584" t="s">
        <v>1772</v>
      </c>
      <c r="K1584" s="3">
        <v>108</v>
      </c>
      <c r="L1584">
        <f t="shared" si="51"/>
        <v>0</v>
      </c>
      <c r="M1584" t="str">
        <f>INDEX(Sheet2!$B$2:$B$20,MATCH(Data!B1584,Sheet2!$D$2:$D$20,0))</f>
        <v>Syria</v>
      </c>
    </row>
    <row r="1585" spans="1:13" x14ac:dyDescent="0.2">
      <c r="A1585">
        <v>5034</v>
      </c>
      <c r="B1585" t="s">
        <v>1721</v>
      </c>
      <c r="C1585" t="s">
        <v>1015</v>
      </c>
      <c r="D1585" s="2">
        <v>21275</v>
      </c>
      <c r="E1585" s="5">
        <f t="shared" ca="1" si="52"/>
        <v>62</v>
      </c>
      <c r="F1585" t="s">
        <v>1768</v>
      </c>
      <c r="G1585" t="s">
        <v>1769</v>
      </c>
      <c r="H1585">
        <v>4</v>
      </c>
      <c r="I1585">
        <v>2</v>
      </c>
      <c r="J1585" t="s">
        <v>1772</v>
      </c>
      <c r="K1585" s="3">
        <v>0</v>
      </c>
      <c r="L1585">
        <f t="shared" si="51"/>
        <v>4</v>
      </c>
      <c r="M1585" t="str">
        <f>INDEX(Sheet2!$B$2:$B$20,MATCH(Data!B1585,Sheet2!$D$2:$D$20,0))</f>
        <v>Libya</v>
      </c>
    </row>
    <row r="1586" spans="1:13" x14ac:dyDescent="0.2">
      <c r="A1586">
        <v>5591</v>
      </c>
      <c r="B1586" t="s">
        <v>1726</v>
      </c>
      <c r="C1586" t="s">
        <v>1215</v>
      </c>
      <c r="D1586" s="2">
        <v>23825</v>
      </c>
      <c r="E1586" s="5">
        <f t="shared" ca="1" si="52"/>
        <v>55</v>
      </c>
      <c r="F1586" t="s">
        <v>1767</v>
      </c>
      <c r="G1586" t="s">
        <v>1769</v>
      </c>
      <c r="H1586">
        <v>8</v>
      </c>
      <c r="I1586">
        <v>1</v>
      </c>
      <c r="J1586" t="s">
        <v>1773</v>
      </c>
      <c r="K1586" s="3">
        <v>136</v>
      </c>
      <c r="L1586">
        <f t="shared" si="51"/>
        <v>0</v>
      </c>
      <c r="M1586" t="str">
        <f>INDEX(Sheet2!$B$2:$B$20,MATCH(Data!B1586,Sheet2!$D$2:$D$20,0))</f>
        <v>Libya</v>
      </c>
    </row>
    <row r="1587" spans="1:13" x14ac:dyDescent="0.2">
      <c r="A1587">
        <v>4832</v>
      </c>
      <c r="B1587" t="s">
        <v>1727</v>
      </c>
      <c r="C1587" t="s">
        <v>1590</v>
      </c>
      <c r="D1587" s="2">
        <v>29411</v>
      </c>
      <c r="E1587" s="5">
        <f t="shared" ca="1" si="52"/>
        <v>40</v>
      </c>
      <c r="F1587" t="s">
        <v>1767</v>
      </c>
      <c r="G1587" t="s">
        <v>1769</v>
      </c>
      <c r="H1587">
        <v>2</v>
      </c>
      <c r="I1587">
        <v>2</v>
      </c>
      <c r="J1587" t="s">
        <v>1774</v>
      </c>
      <c r="K1587" s="3">
        <v>66</v>
      </c>
      <c r="L1587">
        <f t="shared" si="51"/>
        <v>0</v>
      </c>
      <c r="M1587" t="str">
        <f>INDEX(Sheet2!$B$2:$B$20,MATCH(Data!B1587,Sheet2!$D$2:$D$20,0))</f>
        <v>Libya</v>
      </c>
    </row>
    <row r="1588" spans="1:13" x14ac:dyDescent="0.2">
      <c r="A1588">
        <v>6338</v>
      </c>
      <c r="B1588" t="s">
        <v>1716</v>
      </c>
      <c r="C1588" t="s">
        <v>1249</v>
      </c>
      <c r="D1588" s="2">
        <v>25962</v>
      </c>
      <c r="E1588" s="5">
        <f t="shared" ca="1" si="52"/>
        <v>49</v>
      </c>
      <c r="F1588" t="s">
        <v>1767</v>
      </c>
      <c r="G1588" t="s">
        <v>1780</v>
      </c>
      <c r="H1588">
        <v>8</v>
      </c>
      <c r="I1588">
        <v>1</v>
      </c>
      <c r="J1588" t="s">
        <v>1772</v>
      </c>
      <c r="K1588" s="3">
        <v>229</v>
      </c>
      <c r="L1588">
        <f t="shared" si="51"/>
        <v>0</v>
      </c>
      <c r="M1588" t="str">
        <f>INDEX(Sheet2!$B$2:$B$20,MATCH(Data!B1588,Sheet2!$D$2:$D$20,0))</f>
        <v>Syria</v>
      </c>
    </row>
    <row r="1589" spans="1:13" x14ac:dyDescent="0.2">
      <c r="A1589">
        <v>5192</v>
      </c>
      <c r="B1589" t="s">
        <v>1716</v>
      </c>
      <c r="C1589" t="s">
        <v>1077</v>
      </c>
      <c r="D1589" s="2">
        <v>29767</v>
      </c>
      <c r="E1589" s="5">
        <f t="shared" ca="1" si="52"/>
        <v>39</v>
      </c>
      <c r="F1589" t="s">
        <v>1768</v>
      </c>
      <c r="G1589" t="s">
        <v>1780</v>
      </c>
      <c r="H1589">
        <v>2</v>
      </c>
      <c r="I1589">
        <v>4</v>
      </c>
      <c r="J1589" t="s">
        <v>1771</v>
      </c>
      <c r="K1589" s="3">
        <v>0</v>
      </c>
      <c r="L1589">
        <f t="shared" si="51"/>
        <v>4</v>
      </c>
      <c r="M1589" t="str">
        <f>INDEX(Sheet2!$B$2:$B$20,MATCH(Data!B1589,Sheet2!$D$2:$D$20,0))</f>
        <v>Syria</v>
      </c>
    </row>
    <row r="1590" spans="1:13" x14ac:dyDescent="0.2">
      <c r="A1590">
        <v>4977</v>
      </c>
      <c r="B1590" t="s">
        <v>1719</v>
      </c>
      <c r="C1590" t="s">
        <v>969</v>
      </c>
      <c r="D1590" s="2">
        <v>33614</v>
      </c>
      <c r="E1590" s="5">
        <f t="shared" ca="1" si="52"/>
        <v>28</v>
      </c>
      <c r="F1590" t="s">
        <v>1767</v>
      </c>
      <c r="G1590" t="s">
        <v>1769</v>
      </c>
      <c r="H1590">
        <v>2</v>
      </c>
      <c r="I1590">
        <v>3</v>
      </c>
      <c r="J1590" t="s">
        <v>1774</v>
      </c>
      <c r="K1590" s="3">
        <v>0</v>
      </c>
      <c r="L1590">
        <f t="shared" si="51"/>
        <v>2</v>
      </c>
      <c r="M1590" t="str">
        <f>INDEX(Sheet2!$B$2:$B$20,MATCH(Data!B1590,Sheet2!$D$2:$D$20,0))</f>
        <v>Iraq</v>
      </c>
    </row>
    <row r="1591" spans="1:13" x14ac:dyDescent="0.2">
      <c r="A1591">
        <v>5748</v>
      </c>
      <c r="B1591" t="s">
        <v>1733</v>
      </c>
      <c r="C1591" t="s">
        <v>1571</v>
      </c>
      <c r="D1591" s="2">
        <v>18677</v>
      </c>
      <c r="E1591" s="5">
        <f t="shared" ca="1" si="52"/>
        <v>69</v>
      </c>
      <c r="F1591" t="s">
        <v>1768</v>
      </c>
      <c r="G1591" t="s">
        <v>1769</v>
      </c>
      <c r="H1591">
        <v>2</v>
      </c>
      <c r="I1591">
        <v>5</v>
      </c>
      <c r="J1591" t="s">
        <v>1772</v>
      </c>
      <c r="K1591" s="3">
        <v>133</v>
      </c>
      <c r="L1591">
        <f t="shared" si="51"/>
        <v>0</v>
      </c>
      <c r="M1591" t="str">
        <f>INDEX(Sheet2!$B$2:$B$20,MATCH(Data!B1591,Sheet2!$D$2:$D$20,0))</f>
        <v>Syria</v>
      </c>
    </row>
    <row r="1592" spans="1:13" x14ac:dyDescent="0.2">
      <c r="A1592">
        <v>5372</v>
      </c>
      <c r="B1592" t="s">
        <v>1715</v>
      </c>
      <c r="C1592" t="s">
        <v>1635</v>
      </c>
      <c r="D1592" s="2">
        <v>28783</v>
      </c>
      <c r="E1592" s="5">
        <f t="shared" ca="1" si="52"/>
        <v>42</v>
      </c>
      <c r="F1592" t="s">
        <v>1767</v>
      </c>
      <c r="G1592" t="s">
        <v>1769</v>
      </c>
      <c r="H1592">
        <v>2</v>
      </c>
      <c r="I1592">
        <v>8</v>
      </c>
      <c r="J1592" t="s">
        <v>1771</v>
      </c>
      <c r="K1592" s="3">
        <v>0</v>
      </c>
      <c r="L1592">
        <f t="shared" si="51"/>
        <v>2</v>
      </c>
      <c r="M1592" t="str">
        <f>INDEX(Sheet2!$B$2:$B$20,MATCH(Data!B1592,Sheet2!$D$2:$D$20,0))</f>
        <v>Iraq</v>
      </c>
    </row>
    <row r="1593" spans="1:13" x14ac:dyDescent="0.2">
      <c r="A1593">
        <v>4837</v>
      </c>
      <c r="B1593" t="s">
        <v>1726</v>
      </c>
      <c r="C1593" t="s">
        <v>155</v>
      </c>
      <c r="D1593" s="2">
        <v>31848</v>
      </c>
      <c r="E1593" s="5">
        <f t="shared" ca="1" si="52"/>
        <v>33</v>
      </c>
      <c r="F1593" t="s">
        <v>1768</v>
      </c>
      <c r="G1593" t="s">
        <v>1780</v>
      </c>
      <c r="H1593">
        <v>5</v>
      </c>
      <c r="I1593">
        <v>1</v>
      </c>
      <c r="J1593" t="s">
        <v>1771</v>
      </c>
      <c r="K1593" s="3">
        <v>79</v>
      </c>
      <c r="L1593">
        <f t="shared" si="51"/>
        <v>0</v>
      </c>
      <c r="M1593" t="str">
        <f>INDEX(Sheet2!$B$2:$B$20,MATCH(Data!B1593,Sheet2!$D$2:$D$20,0))</f>
        <v>Libya</v>
      </c>
    </row>
    <row r="1594" spans="1:13" x14ac:dyDescent="0.2">
      <c r="A1594">
        <v>6060</v>
      </c>
      <c r="B1594" t="s">
        <v>1726</v>
      </c>
      <c r="C1594" t="s">
        <v>123</v>
      </c>
      <c r="D1594" s="2">
        <v>33263</v>
      </c>
      <c r="E1594" s="5">
        <f t="shared" ca="1" si="52"/>
        <v>29</v>
      </c>
      <c r="F1594" t="s">
        <v>1767</v>
      </c>
      <c r="G1594" t="s">
        <v>1769</v>
      </c>
      <c r="H1594">
        <v>3</v>
      </c>
      <c r="I1594">
        <v>1</v>
      </c>
      <c r="J1594" t="s">
        <v>1773</v>
      </c>
      <c r="K1594" s="3">
        <v>153</v>
      </c>
      <c r="L1594">
        <f t="shared" si="51"/>
        <v>0</v>
      </c>
      <c r="M1594" t="str">
        <f>INDEX(Sheet2!$B$2:$B$20,MATCH(Data!B1594,Sheet2!$D$2:$D$20,0))</f>
        <v>Libya</v>
      </c>
    </row>
    <row r="1595" spans="1:13" x14ac:dyDescent="0.2">
      <c r="A1595">
        <v>5793</v>
      </c>
      <c r="B1595" t="s">
        <v>1721</v>
      </c>
      <c r="C1595" t="s">
        <v>573</v>
      </c>
      <c r="D1595" s="2">
        <v>23947</v>
      </c>
      <c r="E1595" s="5">
        <f t="shared" ca="1" si="52"/>
        <v>55</v>
      </c>
      <c r="F1595" t="s">
        <v>1768</v>
      </c>
      <c r="G1595" t="s">
        <v>1778</v>
      </c>
      <c r="H1595">
        <v>4</v>
      </c>
      <c r="I1595">
        <v>4</v>
      </c>
      <c r="J1595" t="s">
        <v>1773</v>
      </c>
      <c r="K1595" s="3">
        <v>0</v>
      </c>
      <c r="L1595">
        <f t="shared" si="51"/>
        <v>4</v>
      </c>
      <c r="M1595" t="str">
        <f>INDEX(Sheet2!$B$2:$B$20,MATCH(Data!B1595,Sheet2!$D$2:$D$20,0))</f>
        <v>Libya</v>
      </c>
    </row>
    <row r="1596" spans="1:13" x14ac:dyDescent="0.2">
      <c r="A1596">
        <v>6203</v>
      </c>
      <c r="B1596" t="s">
        <v>1721</v>
      </c>
      <c r="C1596" t="s">
        <v>641</v>
      </c>
      <c r="D1596" s="2">
        <v>33670</v>
      </c>
      <c r="E1596" s="5">
        <f t="shared" ca="1" si="52"/>
        <v>28</v>
      </c>
      <c r="F1596" t="s">
        <v>1767</v>
      </c>
      <c r="G1596" t="s">
        <v>1780</v>
      </c>
      <c r="H1596">
        <v>5</v>
      </c>
      <c r="I1596">
        <v>4</v>
      </c>
      <c r="J1596" t="s">
        <v>1772</v>
      </c>
      <c r="K1596" s="3">
        <v>0</v>
      </c>
      <c r="L1596">
        <f t="shared" si="51"/>
        <v>2</v>
      </c>
      <c r="M1596" t="str">
        <f>INDEX(Sheet2!$B$2:$B$20,MATCH(Data!B1596,Sheet2!$D$2:$D$20,0))</f>
        <v>Libya</v>
      </c>
    </row>
    <row r="1597" spans="1:13" x14ac:dyDescent="0.2">
      <c r="A1597">
        <v>6153</v>
      </c>
      <c r="B1597" t="s">
        <v>1724</v>
      </c>
      <c r="C1597" t="s">
        <v>13</v>
      </c>
      <c r="D1597" s="2">
        <v>15097</v>
      </c>
      <c r="E1597" s="5">
        <f t="shared" ca="1" si="52"/>
        <v>79</v>
      </c>
      <c r="F1597" t="s">
        <v>1767</v>
      </c>
      <c r="G1597" t="s">
        <v>1780</v>
      </c>
      <c r="H1597">
        <v>6</v>
      </c>
      <c r="I1597">
        <v>3</v>
      </c>
      <c r="J1597" t="s">
        <v>1771</v>
      </c>
      <c r="K1597" s="3">
        <v>61</v>
      </c>
      <c r="L1597">
        <f t="shared" si="51"/>
        <v>0</v>
      </c>
      <c r="M1597" t="str">
        <f>INDEX(Sheet2!$B$2:$B$20,MATCH(Data!B1597,Sheet2!$D$2:$D$20,0))</f>
        <v>Libya</v>
      </c>
    </row>
    <row r="1598" spans="1:13" x14ac:dyDescent="0.2">
      <c r="A1598">
        <v>6062</v>
      </c>
      <c r="B1598" t="s">
        <v>1731</v>
      </c>
      <c r="C1598" t="s">
        <v>225</v>
      </c>
      <c r="D1598" s="2">
        <v>24650</v>
      </c>
      <c r="E1598" s="5">
        <f t="shared" ca="1" si="52"/>
        <v>53</v>
      </c>
      <c r="F1598" t="s">
        <v>1767</v>
      </c>
      <c r="G1598" t="s">
        <v>1780</v>
      </c>
      <c r="H1598">
        <v>7</v>
      </c>
      <c r="I1598">
        <v>2</v>
      </c>
      <c r="J1598" t="s">
        <v>1772</v>
      </c>
      <c r="K1598" s="3">
        <v>0</v>
      </c>
      <c r="L1598">
        <f t="shared" si="51"/>
        <v>2</v>
      </c>
      <c r="M1598" t="str">
        <f>INDEX(Sheet2!$B$2:$B$20,MATCH(Data!B1598,Sheet2!$D$2:$D$20,0))</f>
        <v>Syria</v>
      </c>
    </row>
    <row r="1599" spans="1:13" x14ac:dyDescent="0.2">
      <c r="A1599">
        <v>6280</v>
      </c>
      <c r="B1599" t="s">
        <v>1722</v>
      </c>
      <c r="C1599" t="s">
        <v>59</v>
      </c>
      <c r="D1599" s="2">
        <v>34506</v>
      </c>
      <c r="E1599" s="5">
        <f t="shared" ca="1" si="52"/>
        <v>26</v>
      </c>
      <c r="F1599" t="s">
        <v>1768</v>
      </c>
      <c r="G1599" t="s">
        <v>1770</v>
      </c>
      <c r="H1599">
        <v>2</v>
      </c>
      <c r="I1599">
        <v>5</v>
      </c>
      <c r="J1599" t="s">
        <v>1771</v>
      </c>
      <c r="K1599" s="3">
        <v>109</v>
      </c>
      <c r="L1599">
        <f t="shared" si="51"/>
        <v>0</v>
      </c>
      <c r="M1599" t="str">
        <f>INDEX(Sheet2!$B$2:$B$20,MATCH(Data!B1599,Sheet2!$D$2:$D$20,0))</f>
        <v>Syria</v>
      </c>
    </row>
    <row r="1600" spans="1:13" x14ac:dyDescent="0.2">
      <c r="A1600">
        <v>6136</v>
      </c>
      <c r="B1600" t="s">
        <v>1713</v>
      </c>
      <c r="C1600" t="s">
        <v>1448</v>
      </c>
      <c r="D1600" s="2">
        <v>19396</v>
      </c>
      <c r="E1600" s="5">
        <f t="shared" ca="1" si="52"/>
        <v>67</v>
      </c>
      <c r="F1600" t="s">
        <v>1767</v>
      </c>
      <c r="G1600" t="s">
        <v>1770</v>
      </c>
      <c r="H1600">
        <v>2</v>
      </c>
      <c r="I1600">
        <v>5</v>
      </c>
      <c r="J1600" t="s">
        <v>1771</v>
      </c>
      <c r="K1600" s="3">
        <v>0</v>
      </c>
      <c r="L1600">
        <f t="shared" si="51"/>
        <v>2</v>
      </c>
      <c r="M1600" t="str">
        <f>INDEX(Sheet2!$B$2:$B$20,MATCH(Data!B1600,Sheet2!$D$2:$D$20,0))</f>
        <v>Iraq</v>
      </c>
    </row>
    <row r="1601" spans="1:13" x14ac:dyDescent="0.2">
      <c r="A1601">
        <v>5581</v>
      </c>
      <c r="B1601" t="s">
        <v>1732</v>
      </c>
      <c r="C1601" t="s">
        <v>1126</v>
      </c>
      <c r="D1601" s="2">
        <v>25563</v>
      </c>
      <c r="E1601" s="5">
        <f t="shared" ca="1" si="52"/>
        <v>51</v>
      </c>
      <c r="F1601" t="s">
        <v>1767</v>
      </c>
      <c r="G1601" t="s">
        <v>1769</v>
      </c>
      <c r="H1601">
        <v>4</v>
      </c>
      <c r="I1601">
        <v>4</v>
      </c>
      <c r="J1601" t="s">
        <v>1771</v>
      </c>
      <c r="K1601" s="3">
        <v>109</v>
      </c>
      <c r="L1601">
        <f t="shared" si="51"/>
        <v>0</v>
      </c>
      <c r="M1601" t="str">
        <f>INDEX(Sheet2!$B$2:$B$20,MATCH(Data!B1601,Sheet2!$D$2:$D$20,0))</f>
        <v>Yemen</v>
      </c>
    </row>
    <row r="1602" spans="1:13" x14ac:dyDescent="0.2">
      <c r="A1602">
        <v>6276</v>
      </c>
      <c r="B1602" t="s">
        <v>1724</v>
      </c>
      <c r="C1602" t="s">
        <v>301</v>
      </c>
      <c r="D1602" s="2">
        <v>34340</v>
      </c>
      <c r="E1602" s="5">
        <f t="shared" ca="1" si="52"/>
        <v>26</v>
      </c>
      <c r="F1602" t="s">
        <v>1767</v>
      </c>
      <c r="G1602" t="s">
        <v>1778</v>
      </c>
      <c r="H1602">
        <v>2</v>
      </c>
      <c r="I1602">
        <v>3</v>
      </c>
      <c r="J1602" t="s">
        <v>1771</v>
      </c>
      <c r="K1602" s="3">
        <v>197</v>
      </c>
      <c r="L1602">
        <f t="shared" si="51"/>
        <v>0</v>
      </c>
      <c r="M1602" t="str">
        <f>INDEX(Sheet2!$B$2:$B$20,MATCH(Data!B1602,Sheet2!$D$2:$D$20,0))</f>
        <v>Libya</v>
      </c>
    </row>
    <row r="1603" spans="1:13" x14ac:dyDescent="0.2">
      <c r="A1603">
        <v>6122</v>
      </c>
      <c r="B1603" t="s">
        <v>1733</v>
      </c>
      <c r="C1603" t="s">
        <v>1250</v>
      </c>
      <c r="D1603" s="2">
        <v>19128</v>
      </c>
      <c r="E1603" s="5">
        <f t="shared" ca="1" si="52"/>
        <v>68</v>
      </c>
      <c r="F1603" t="s">
        <v>1768</v>
      </c>
      <c r="G1603" t="s">
        <v>1779</v>
      </c>
      <c r="H1603">
        <v>2</v>
      </c>
      <c r="I1603">
        <v>3</v>
      </c>
      <c r="J1603" t="s">
        <v>1771</v>
      </c>
      <c r="K1603" s="3">
        <v>79</v>
      </c>
      <c r="L1603">
        <f t="shared" si="51"/>
        <v>0</v>
      </c>
      <c r="M1603" t="str">
        <f>INDEX(Sheet2!$B$2:$B$20,MATCH(Data!B1603,Sheet2!$D$2:$D$20,0))</f>
        <v>Syria</v>
      </c>
    </row>
    <row r="1604" spans="1:13" x14ac:dyDescent="0.2">
      <c r="A1604">
        <v>6023</v>
      </c>
      <c r="B1604" t="s">
        <v>1723</v>
      </c>
      <c r="C1604" t="s">
        <v>1227</v>
      </c>
      <c r="D1604" s="2">
        <v>29772</v>
      </c>
      <c r="E1604" s="5">
        <f t="shared" ca="1" si="52"/>
        <v>39</v>
      </c>
      <c r="F1604" t="s">
        <v>1767</v>
      </c>
      <c r="G1604" t="s">
        <v>1769</v>
      </c>
      <c r="H1604">
        <v>3</v>
      </c>
      <c r="I1604">
        <v>2</v>
      </c>
      <c r="J1604" t="s">
        <v>1771</v>
      </c>
      <c r="K1604" s="3">
        <v>125</v>
      </c>
      <c r="L1604">
        <f t="shared" si="51"/>
        <v>0</v>
      </c>
      <c r="M1604" t="str">
        <f>INDEX(Sheet2!$B$2:$B$20,MATCH(Data!B1604,Sheet2!$D$2:$D$20,0))</f>
        <v>Iraq</v>
      </c>
    </row>
    <row r="1605" spans="1:13" x14ac:dyDescent="0.2">
      <c r="A1605">
        <v>5904</v>
      </c>
      <c r="B1605" t="s">
        <v>1721</v>
      </c>
      <c r="C1605" t="s">
        <v>799</v>
      </c>
      <c r="D1605" s="2">
        <v>18480</v>
      </c>
      <c r="E1605" s="5">
        <f t="shared" ca="1" si="52"/>
        <v>70</v>
      </c>
      <c r="F1605" t="s">
        <v>1768</v>
      </c>
      <c r="G1605" t="s">
        <v>1781</v>
      </c>
      <c r="H1605">
        <v>2</v>
      </c>
      <c r="I1605">
        <v>4</v>
      </c>
      <c r="J1605" t="s">
        <v>1771</v>
      </c>
      <c r="K1605" s="3">
        <v>213</v>
      </c>
      <c r="L1605">
        <f t="shared" si="51"/>
        <v>0</v>
      </c>
      <c r="M1605" t="str">
        <f>INDEX(Sheet2!$B$2:$B$20,MATCH(Data!B1605,Sheet2!$D$2:$D$20,0))</f>
        <v>Libya</v>
      </c>
    </row>
    <row r="1606" spans="1:13" x14ac:dyDescent="0.2">
      <c r="A1606">
        <v>6018</v>
      </c>
      <c r="B1606" t="s">
        <v>1723</v>
      </c>
      <c r="C1606" t="s">
        <v>1163</v>
      </c>
      <c r="D1606" s="2">
        <v>20620</v>
      </c>
      <c r="E1606" s="5">
        <f t="shared" ca="1" si="52"/>
        <v>64</v>
      </c>
      <c r="F1606" t="s">
        <v>1768</v>
      </c>
      <c r="G1606" t="s">
        <v>1770</v>
      </c>
      <c r="H1606">
        <v>6</v>
      </c>
      <c r="I1606">
        <v>3</v>
      </c>
      <c r="J1606" t="s">
        <v>1771</v>
      </c>
      <c r="K1606" s="3">
        <v>208</v>
      </c>
      <c r="L1606">
        <f t="shared" si="51"/>
        <v>0</v>
      </c>
      <c r="M1606" t="str">
        <f>INDEX(Sheet2!$B$2:$B$20,MATCH(Data!B1606,Sheet2!$D$2:$D$20,0))</f>
        <v>Iraq</v>
      </c>
    </row>
    <row r="1607" spans="1:13" x14ac:dyDescent="0.2">
      <c r="A1607">
        <v>5845</v>
      </c>
      <c r="B1607" t="s">
        <v>1715</v>
      </c>
      <c r="C1607" t="s">
        <v>1482</v>
      </c>
      <c r="D1607" s="2">
        <v>31638</v>
      </c>
      <c r="E1607" s="5">
        <f t="shared" ca="1" si="52"/>
        <v>34</v>
      </c>
      <c r="F1607" t="s">
        <v>1768</v>
      </c>
      <c r="G1607" t="s">
        <v>1769</v>
      </c>
      <c r="H1607">
        <v>4</v>
      </c>
      <c r="I1607">
        <v>2</v>
      </c>
      <c r="J1607" t="s">
        <v>1773</v>
      </c>
      <c r="K1607" s="3">
        <v>100</v>
      </c>
      <c r="L1607">
        <f t="shared" si="51"/>
        <v>0</v>
      </c>
      <c r="M1607" t="str">
        <f>INDEX(Sheet2!$B$2:$B$20,MATCH(Data!B1607,Sheet2!$D$2:$D$20,0))</f>
        <v>Iraq</v>
      </c>
    </row>
    <row r="1608" spans="1:13" x14ac:dyDescent="0.2">
      <c r="A1608">
        <v>6069</v>
      </c>
      <c r="B1608" t="s">
        <v>1727</v>
      </c>
      <c r="C1608" t="s">
        <v>310</v>
      </c>
      <c r="D1608" s="2">
        <v>26027</v>
      </c>
      <c r="E1608" s="5">
        <f t="shared" ca="1" si="52"/>
        <v>49</v>
      </c>
      <c r="F1608" t="s">
        <v>1767</v>
      </c>
      <c r="G1608" t="s">
        <v>1769</v>
      </c>
      <c r="H1608">
        <v>9</v>
      </c>
      <c r="I1608">
        <v>1</v>
      </c>
      <c r="J1608" t="s">
        <v>1774</v>
      </c>
      <c r="K1608" s="3">
        <v>117</v>
      </c>
      <c r="L1608">
        <f t="shared" si="51"/>
        <v>0</v>
      </c>
      <c r="M1608" t="str">
        <f>INDEX(Sheet2!$B$2:$B$20,MATCH(Data!B1608,Sheet2!$D$2:$D$20,0))</f>
        <v>Libya</v>
      </c>
    </row>
    <row r="1609" spans="1:13" x14ac:dyDescent="0.2">
      <c r="A1609">
        <v>5409</v>
      </c>
      <c r="B1609" t="s">
        <v>1723</v>
      </c>
      <c r="C1609" t="s">
        <v>423</v>
      </c>
      <c r="D1609" s="2">
        <v>17512</v>
      </c>
      <c r="E1609" s="5">
        <f t="shared" ca="1" si="52"/>
        <v>73</v>
      </c>
      <c r="F1609" t="s">
        <v>1767</v>
      </c>
      <c r="G1609" t="s">
        <v>1769</v>
      </c>
      <c r="H1609">
        <v>6</v>
      </c>
      <c r="I1609">
        <v>2</v>
      </c>
      <c r="J1609" t="s">
        <v>1772</v>
      </c>
      <c r="K1609" s="3">
        <v>209</v>
      </c>
      <c r="L1609">
        <f t="shared" si="51"/>
        <v>0</v>
      </c>
      <c r="M1609" t="str">
        <f>INDEX(Sheet2!$B$2:$B$20,MATCH(Data!B1609,Sheet2!$D$2:$D$20,0))</f>
        <v>Iraq</v>
      </c>
    </row>
    <row r="1610" spans="1:13" x14ac:dyDescent="0.2">
      <c r="A1610">
        <v>5207</v>
      </c>
      <c r="B1610" t="s">
        <v>1732</v>
      </c>
      <c r="C1610" t="s">
        <v>1330</v>
      </c>
      <c r="D1610" s="2">
        <v>15508</v>
      </c>
      <c r="E1610" s="5">
        <f t="shared" ca="1" si="52"/>
        <v>78</v>
      </c>
      <c r="F1610" t="s">
        <v>1767</v>
      </c>
      <c r="G1610" t="s">
        <v>1778</v>
      </c>
      <c r="H1610">
        <v>2</v>
      </c>
      <c r="I1610">
        <v>6</v>
      </c>
      <c r="J1610" t="s">
        <v>1771</v>
      </c>
      <c r="K1610" s="3">
        <v>184</v>
      </c>
      <c r="L1610">
        <f t="shared" si="51"/>
        <v>0</v>
      </c>
      <c r="M1610" t="str">
        <f>INDEX(Sheet2!$B$2:$B$20,MATCH(Data!B1610,Sheet2!$D$2:$D$20,0))</f>
        <v>Yemen</v>
      </c>
    </row>
    <row r="1611" spans="1:13" x14ac:dyDescent="0.2">
      <c r="A1611">
        <v>5874</v>
      </c>
      <c r="B1611" t="s">
        <v>1725</v>
      </c>
      <c r="C1611" t="s">
        <v>337</v>
      </c>
      <c r="D1611" s="2">
        <v>29949</v>
      </c>
      <c r="E1611" s="5">
        <f t="shared" ca="1" si="52"/>
        <v>39</v>
      </c>
      <c r="F1611" t="s">
        <v>1767</v>
      </c>
      <c r="G1611" t="s">
        <v>1778</v>
      </c>
      <c r="H1611">
        <v>2</v>
      </c>
      <c r="I1611">
        <v>2</v>
      </c>
      <c r="J1611" t="s">
        <v>1771</v>
      </c>
      <c r="K1611" s="3">
        <v>108</v>
      </c>
      <c r="L1611">
        <f t="shared" si="51"/>
        <v>0</v>
      </c>
      <c r="M1611" t="str">
        <f>INDEX(Sheet2!$B$2:$B$20,MATCH(Data!B1611,Sheet2!$D$2:$D$20,0))</f>
        <v>Yemen</v>
      </c>
    </row>
    <row r="1612" spans="1:13" x14ac:dyDescent="0.2">
      <c r="A1612">
        <v>5357</v>
      </c>
      <c r="B1612" t="s">
        <v>1717</v>
      </c>
      <c r="C1612" t="s">
        <v>1388</v>
      </c>
      <c r="D1612" s="2">
        <v>15863</v>
      </c>
      <c r="E1612" s="5">
        <f t="shared" ca="1" si="52"/>
        <v>77</v>
      </c>
      <c r="F1612" t="s">
        <v>1767</v>
      </c>
      <c r="G1612" t="s">
        <v>1770</v>
      </c>
      <c r="H1612">
        <v>4</v>
      </c>
      <c r="I1612">
        <v>2</v>
      </c>
      <c r="J1612" t="s">
        <v>1773</v>
      </c>
      <c r="K1612" s="3">
        <v>127</v>
      </c>
      <c r="L1612">
        <f t="shared" si="51"/>
        <v>0</v>
      </c>
      <c r="M1612" t="str">
        <f>INDEX(Sheet2!$B$2:$B$20,MATCH(Data!B1612,Sheet2!$D$2:$D$20,0))</f>
        <v>Yemen</v>
      </c>
    </row>
    <row r="1613" spans="1:13" x14ac:dyDescent="0.2">
      <c r="A1613">
        <v>5944</v>
      </c>
      <c r="B1613" t="s">
        <v>1721</v>
      </c>
      <c r="C1613" t="s">
        <v>1548</v>
      </c>
      <c r="D1613" s="2">
        <v>30539</v>
      </c>
      <c r="E1613" s="5">
        <f t="shared" ca="1" si="52"/>
        <v>37</v>
      </c>
      <c r="F1613" t="s">
        <v>1767</v>
      </c>
      <c r="G1613" t="s">
        <v>1778</v>
      </c>
      <c r="H1613">
        <v>3</v>
      </c>
      <c r="I1613">
        <v>4</v>
      </c>
      <c r="J1613" t="s">
        <v>1772</v>
      </c>
      <c r="K1613" s="3">
        <v>55</v>
      </c>
      <c r="L1613">
        <f t="shared" si="51"/>
        <v>0</v>
      </c>
      <c r="M1613" t="str">
        <f>INDEX(Sheet2!$B$2:$B$20,MATCH(Data!B1613,Sheet2!$D$2:$D$20,0))</f>
        <v>Libya</v>
      </c>
    </row>
    <row r="1614" spans="1:13" x14ac:dyDescent="0.2">
      <c r="A1614">
        <v>6346</v>
      </c>
      <c r="B1614" t="s">
        <v>1727</v>
      </c>
      <c r="C1614" t="s">
        <v>1325</v>
      </c>
      <c r="D1614" s="2">
        <v>23348</v>
      </c>
      <c r="E1614" s="5">
        <f t="shared" ca="1" si="52"/>
        <v>57</v>
      </c>
      <c r="F1614" t="s">
        <v>1768</v>
      </c>
      <c r="G1614" t="s">
        <v>1770</v>
      </c>
      <c r="H1614">
        <v>9</v>
      </c>
      <c r="I1614">
        <v>1</v>
      </c>
      <c r="J1614" t="s">
        <v>1771</v>
      </c>
      <c r="K1614" s="3">
        <v>144</v>
      </c>
      <c r="L1614">
        <f t="shared" ref="L1614:L1677" si="53">IF(AND(J1614="خيمة",K1614=0,F1614="الأم"),5,IF(AND(F1614="الأم",K1614=0),4,IF(AND(F1614="الأم",J1614="خيمة"),3,IF(K1614=0,2,0))))</f>
        <v>0</v>
      </c>
      <c r="M1614" t="str">
        <f>INDEX(Sheet2!$B$2:$B$20,MATCH(Data!B1614,Sheet2!$D$2:$D$20,0))</f>
        <v>Libya</v>
      </c>
    </row>
    <row r="1615" spans="1:13" x14ac:dyDescent="0.2">
      <c r="A1615">
        <v>5031</v>
      </c>
      <c r="B1615" t="s">
        <v>1733</v>
      </c>
      <c r="C1615" t="s">
        <v>891</v>
      </c>
      <c r="D1615" s="2">
        <v>22429</v>
      </c>
      <c r="E1615" s="5">
        <f t="shared" ca="1" si="52"/>
        <v>59</v>
      </c>
      <c r="F1615" t="s">
        <v>1767</v>
      </c>
      <c r="G1615" t="s">
        <v>1769</v>
      </c>
      <c r="H1615">
        <v>2</v>
      </c>
      <c r="I1615">
        <v>8</v>
      </c>
      <c r="J1615" t="s">
        <v>1773</v>
      </c>
      <c r="K1615" s="3">
        <v>121</v>
      </c>
      <c r="L1615">
        <f t="shared" si="53"/>
        <v>0</v>
      </c>
      <c r="M1615" t="str">
        <f>INDEX(Sheet2!$B$2:$B$20,MATCH(Data!B1615,Sheet2!$D$2:$D$20,0))</f>
        <v>Syria</v>
      </c>
    </row>
    <row r="1616" spans="1:13" x14ac:dyDescent="0.2">
      <c r="A1616">
        <v>6116</v>
      </c>
      <c r="B1616" t="s">
        <v>1726</v>
      </c>
      <c r="C1616" t="s">
        <v>1073</v>
      </c>
      <c r="D1616" s="2">
        <v>26488</v>
      </c>
      <c r="E1616" s="5">
        <f t="shared" ca="1" si="52"/>
        <v>48</v>
      </c>
      <c r="F1616" t="s">
        <v>1768</v>
      </c>
      <c r="G1616" t="s">
        <v>1769</v>
      </c>
      <c r="H1616">
        <v>8</v>
      </c>
      <c r="I1616">
        <v>2</v>
      </c>
      <c r="J1616" t="s">
        <v>1771</v>
      </c>
      <c r="K1616" s="3">
        <v>0</v>
      </c>
      <c r="L1616">
        <f t="shared" si="53"/>
        <v>4</v>
      </c>
      <c r="M1616" t="str">
        <f>INDEX(Sheet2!$B$2:$B$20,MATCH(Data!B1616,Sheet2!$D$2:$D$20,0))</f>
        <v>Libya</v>
      </c>
    </row>
    <row r="1617" spans="1:13" x14ac:dyDescent="0.2">
      <c r="A1617">
        <v>6193</v>
      </c>
      <c r="B1617" t="s">
        <v>1733</v>
      </c>
      <c r="C1617" t="s">
        <v>454</v>
      </c>
      <c r="D1617" s="2">
        <v>24273</v>
      </c>
      <c r="E1617" s="5">
        <f t="shared" ca="1" si="52"/>
        <v>54</v>
      </c>
      <c r="F1617" t="s">
        <v>1767</v>
      </c>
      <c r="G1617" t="s">
        <v>1780</v>
      </c>
      <c r="H1617">
        <v>2</v>
      </c>
      <c r="I1617">
        <v>3</v>
      </c>
      <c r="J1617" t="s">
        <v>1773</v>
      </c>
      <c r="K1617" s="3">
        <v>0</v>
      </c>
      <c r="L1617">
        <f t="shared" si="53"/>
        <v>2</v>
      </c>
      <c r="M1617" t="str">
        <f>INDEX(Sheet2!$B$2:$B$20,MATCH(Data!B1617,Sheet2!$D$2:$D$20,0))</f>
        <v>Syria</v>
      </c>
    </row>
    <row r="1618" spans="1:13" x14ac:dyDescent="0.2">
      <c r="A1618">
        <v>5915</v>
      </c>
      <c r="B1618" t="s">
        <v>1721</v>
      </c>
      <c r="C1618" t="s">
        <v>1026</v>
      </c>
      <c r="D1618" s="2">
        <v>28887</v>
      </c>
      <c r="E1618" s="5">
        <f t="shared" ref="E1618:E1681" ca="1" si="54">(YEAR(NOW())-YEAR(D1618))</f>
        <v>41</v>
      </c>
      <c r="F1618" t="s">
        <v>1768</v>
      </c>
      <c r="G1618" t="s">
        <v>1770</v>
      </c>
      <c r="H1618">
        <v>4</v>
      </c>
      <c r="I1618">
        <v>6</v>
      </c>
      <c r="J1618" t="s">
        <v>1773</v>
      </c>
      <c r="K1618" s="3">
        <v>175</v>
      </c>
      <c r="L1618">
        <f t="shared" si="53"/>
        <v>0</v>
      </c>
      <c r="M1618" t="str">
        <f>INDEX(Sheet2!$B$2:$B$20,MATCH(Data!B1618,Sheet2!$D$2:$D$20,0))</f>
        <v>Libya</v>
      </c>
    </row>
    <row r="1619" spans="1:13" x14ac:dyDescent="0.2">
      <c r="A1619">
        <v>5889</v>
      </c>
      <c r="B1619" t="s">
        <v>1728</v>
      </c>
      <c r="C1619" t="s">
        <v>542</v>
      </c>
      <c r="D1619" s="2">
        <v>19798</v>
      </c>
      <c r="E1619" s="5">
        <f t="shared" ca="1" si="54"/>
        <v>66</v>
      </c>
      <c r="F1619" t="s">
        <v>1767</v>
      </c>
      <c r="G1619" t="s">
        <v>1780</v>
      </c>
      <c r="H1619">
        <v>3</v>
      </c>
      <c r="I1619">
        <v>2</v>
      </c>
      <c r="J1619" t="s">
        <v>1773</v>
      </c>
      <c r="K1619" s="3">
        <v>140</v>
      </c>
      <c r="L1619">
        <f t="shared" si="53"/>
        <v>0</v>
      </c>
      <c r="M1619" t="str">
        <f>INDEX(Sheet2!$B$2:$B$20,MATCH(Data!B1619,Sheet2!$D$2:$D$20,0))</f>
        <v>Yemen</v>
      </c>
    </row>
    <row r="1620" spans="1:13" x14ac:dyDescent="0.2">
      <c r="A1620">
        <v>4708</v>
      </c>
      <c r="B1620" t="s">
        <v>1719</v>
      </c>
      <c r="C1620" t="s">
        <v>1455</v>
      </c>
      <c r="D1620" s="2">
        <v>21546</v>
      </c>
      <c r="E1620" s="5">
        <f t="shared" ca="1" si="54"/>
        <v>62</v>
      </c>
      <c r="F1620" t="s">
        <v>1768</v>
      </c>
      <c r="G1620" t="s">
        <v>1769</v>
      </c>
      <c r="H1620">
        <v>2</v>
      </c>
      <c r="I1620">
        <v>2</v>
      </c>
      <c r="J1620" t="s">
        <v>1771</v>
      </c>
      <c r="K1620" s="3">
        <v>217</v>
      </c>
      <c r="L1620">
        <f t="shared" si="53"/>
        <v>0</v>
      </c>
      <c r="M1620" t="str">
        <f>INDEX(Sheet2!$B$2:$B$20,MATCH(Data!B1620,Sheet2!$D$2:$D$20,0))</f>
        <v>Iraq</v>
      </c>
    </row>
    <row r="1621" spans="1:13" x14ac:dyDescent="0.2">
      <c r="A1621">
        <v>4893</v>
      </c>
      <c r="B1621" t="s">
        <v>1717</v>
      </c>
      <c r="C1621" t="s">
        <v>220</v>
      </c>
      <c r="D1621" s="2">
        <v>25005</v>
      </c>
      <c r="E1621" s="5">
        <f t="shared" ca="1" si="54"/>
        <v>52</v>
      </c>
      <c r="F1621" t="s">
        <v>1767</v>
      </c>
      <c r="G1621" t="s">
        <v>1770</v>
      </c>
      <c r="H1621">
        <v>3</v>
      </c>
      <c r="I1621">
        <v>1</v>
      </c>
      <c r="J1621" t="s">
        <v>1773</v>
      </c>
      <c r="K1621" s="3">
        <v>0</v>
      </c>
      <c r="L1621">
        <f t="shared" si="53"/>
        <v>2</v>
      </c>
      <c r="M1621" t="str">
        <f>INDEX(Sheet2!$B$2:$B$20,MATCH(Data!B1621,Sheet2!$D$2:$D$20,0))</f>
        <v>Yemen</v>
      </c>
    </row>
    <row r="1622" spans="1:13" x14ac:dyDescent="0.2">
      <c r="A1622">
        <v>5569</v>
      </c>
      <c r="B1622" t="s">
        <v>1718</v>
      </c>
      <c r="C1622" t="s">
        <v>938</v>
      </c>
      <c r="D1622" s="2">
        <v>31463</v>
      </c>
      <c r="E1622" s="5">
        <f t="shared" ca="1" si="54"/>
        <v>34</v>
      </c>
      <c r="F1622" t="s">
        <v>1768</v>
      </c>
      <c r="G1622" t="s">
        <v>1781</v>
      </c>
      <c r="H1622">
        <v>6</v>
      </c>
      <c r="I1622">
        <v>3</v>
      </c>
      <c r="J1622" t="s">
        <v>1774</v>
      </c>
      <c r="K1622" s="3">
        <v>0</v>
      </c>
      <c r="L1622">
        <f t="shared" si="53"/>
        <v>5</v>
      </c>
      <c r="M1622" t="str">
        <f>INDEX(Sheet2!$B$2:$B$20,MATCH(Data!B1622,Sheet2!$D$2:$D$20,0))</f>
        <v>Yemen</v>
      </c>
    </row>
    <row r="1623" spans="1:13" x14ac:dyDescent="0.2">
      <c r="A1623">
        <v>6114</v>
      </c>
      <c r="B1623" t="s">
        <v>1724</v>
      </c>
      <c r="C1623" t="s">
        <v>1017</v>
      </c>
      <c r="D1623" s="2">
        <v>15064</v>
      </c>
      <c r="E1623" s="5">
        <f t="shared" ca="1" si="54"/>
        <v>79</v>
      </c>
      <c r="F1623" t="s">
        <v>1767</v>
      </c>
      <c r="G1623" t="s">
        <v>1778</v>
      </c>
      <c r="H1623">
        <v>4</v>
      </c>
      <c r="I1623">
        <v>2</v>
      </c>
      <c r="J1623" t="s">
        <v>1773</v>
      </c>
      <c r="K1623" s="3">
        <v>0</v>
      </c>
      <c r="L1623">
        <f t="shared" si="53"/>
        <v>2</v>
      </c>
      <c r="M1623" t="str">
        <f>INDEX(Sheet2!$B$2:$B$20,MATCH(Data!B1623,Sheet2!$D$2:$D$20,0))</f>
        <v>Libya</v>
      </c>
    </row>
    <row r="1624" spans="1:13" x14ac:dyDescent="0.2">
      <c r="A1624">
        <v>6198</v>
      </c>
      <c r="B1624" t="s">
        <v>1721</v>
      </c>
      <c r="C1624" t="s">
        <v>505</v>
      </c>
      <c r="D1624" s="2">
        <v>21857</v>
      </c>
      <c r="E1624" s="5">
        <f t="shared" ca="1" si="54"/>
        <v>61</v>
      </c>
      <c r="F1624" t="s">
        <v>1768</v>
      </c>
      <c r="G1624" t="s">
        <v>1781</v>
      </c>
      <c r="H1624">
        <v>6</v>
      </c>
      <c r="I1624">
        <v>1</v>
      </c>
      <c r="J1624" t="s">
        <v>1771</v>
      </c>
      <c r="K1624" s="3">
        <v>0</v>
      </c>
      <c r="L1624">
        <f t="shared" si="53"/>
        <v>4</v>
      </c>
      <c r="M1624" t="str">
        <f>INDEX(Sheet2!$B$2:$B$20,MATCH(Data!B1624,Sheet2!$D$2:$D$20,0))</f>
        <v>Libya</v>
      </c>
    </row>
    <row r="1625" spans="1:13" x14ac:dyDescent="0.2">
      <c r="A1625">
        <v>5362</v>
      </c>
      <c r="B1625" t="s">
        <v>1724</v>
      </c>
      <c r="C1625" t="s">
        <v>1494</v>
      </c>
      <c r="D1625" s="2">
        <v>27974</v>
      </c>
      <c r="E1625" s="5">
        <f t="shared" ca="1" si="54"/>
        <v>44</v>
      </c>
      <c r="F1625" t="s">
        <v>1768</v>
      </c>
      <c r="G1625" t="s">
        <v>1769</v>
      </c>
      <c r="H1625">
        <v>1</v>
      </c>
      <c r="I1625">
        <v>3</v>
      </c>
      <c r="J1625" t="s">
        <v>1771</v>
      </c>
      <c r="K1625" s="3">
        <v>0</v>
      </c>
      <c r="L1625">
        <f t="shared" si="53"/>
        <v>4</v>
      </c>
      <c r="M1625" t="str">
        <f>INDEX(Sheet2!$B$2:$B$20,MATCH(Data!B1625,Sheet2!$D$2:$D$20,0))</f>
        <v>Libya</v>
      </c>
    </row>
    <row r="1626" spans="1:13" x14ac:dyDescent="0.2">
      <c r="A1626">
        <v>6331</v>
      </c>
      <c r="B1626" t="s">
        <v>1733</v>
      </c>
      <c r="C1626" t="s">
        <v>1106</v>
      </c>
      <c r="D1626" s="2">
        <v>28663</v>
      </c>
      <c r="E1626" s="5">
        <f t="shared" ca="1" si="54"/>
        <v>42</v>
      </c>
      <c r="F1626" t="s">
        <v>1767</v>
      </c>
      <c r="G1626" t="s">
        <v>1780</v>
      </c>
      <c r="H1626">
        <v>2</v>
      </c>
      <c r="I1626">
        <v>3</v>
      </c>
      <c r="J1626" t="s">
        <v>1771</v>
      </c>
      <c r="K1626" s="3">
        <v>97</v>
      </c>
      <c r="L1626">
        <f t="shared" si="53"/>
        <v>0</v>
      </c>
      <c r="M1626" t="str">
        <f>INDEX(Sheet2!$B$2:$B$20,MATCH(Data!B1626,Sheet2!$D$2:$D$20,0))</f>
        <v>Syria</v>
      </c>
    </row>
    <row r="1627" spans="1:13" x14ac:dyDescent="0.2">
      <c r="A1627">
        <v>6053</v>
      </c>
      <c r="B1627" t="s">
        <v>1726</v>
      </c>
      <c r="C1627" t="s">
        <v>1704</v>
      </c>
      <c r="D1627" s="2">
        <v>25469</v>
      </c>
      <c r="E1627" s="5">
        <f t="shared" ca="1" si="54"/>
        <v>51</v>
      </c>
      <c r="F1627" t="s">
        <v>1768</v>
      </c>
      <c r="G1627" t="s">
        <v>1778</v>
      </c>
      <c r="H1627">
        <v>5</v>
      </c>
      <c r="I1627">
        <v>5</v>
      </c>
      <c r="J1627" t="s">
        <v>1771</v>
      </c>
      <c r="K1627" s="3">
        <v>197</v>
      </c>
      <c r="L1627">
        <f t="shared" si="53"/>
        <v>0</v>
      </c>
      <c r="M1627" t="str">
        <f>INDEX(Sheet2!$B$2:$B$20,MATCH(Data!B1627,Sheet2!$D$2:$D$20,0))</f>
        <v>Libya</v>
      </c>
    </row>
    <row r="1628" spans="1:13" x14ac:dyDescent="0.2">
      <c r="A1628">
        <v>5522</v>
      </c>
      <c r="B1628" t="s">
        <v>1724</v>
      </c>
      <c r="C1628" t="s">
        <v>189</v>
      </c>
      <c r="D1628" s="2">
        <v>14825</v>
      </c>
      <c r="E1628" s="5">
        <f t="shared" ca="1" si="54"/>
        <v>80</v>
      </c>
      <c r="F1628" t="s">
        <v>1767</v>
      </c>
      <c r="G1628" t="s">
        <v>1781</v>
      </c>
      <c r="H1628">
        <v>2</v>
      </c>
      <c r="I1628">
        <v>2</v>
      </c>
      <c r="J1628" t="s">
        <v>1773</v>
      </c>
      <c r="K1628" s="3">
        <v>59</v>
      </c>
      <c r="L1628">
        <f t="shared" si="53"/>
        <v>0</v>
      </c>
      <c r="M1628" t="str">
        <f>INDEX(Sheet2!$B$2:$B$20,MATCH(Data!B1628,Sheet2!$D$2:$D$20,0))</f>
        <v>Libya</v>
      </c>
    </row>
    <row r="1629" spans="1:13" x14ac:dyDescent="0.2">
      <c r="A1629">
        <v>6243</v>
      </c>
      <c r="B1629" t="s">
        <v>1730</v>
      </c>
      <c r="C1629" t="s">
        <v>1288</v>
      </c>
      <c r="D1629" s="2">
        <v>31070</v>
      </c>
      <c r="E1629" s="5">
        <f t="shared" ca="1" si="54"/>
        <v>35</v>
      </c>
      <c r="F1629" t="s">
        <v>1767</v>
      </c>
      <c r="G1629" t="s">
        <v>1769</v>
      </c>
      <c r="H1629">
        <v>5</v>
      </c>
      <c r="I1629">
        <v>2</v>
      </c>
      <c r="J1629" t="s">
        <v>1774</v>
      </c>
      <c r="K1629" s="3">
        <v>176</v>
      </c>
      <c r="L1629">
        <f t="shared" si="53"/>
        <v>0</v>
      </c>
      <c r="M1629" t="str">
        <f>INDEX(Sheet2!$B$2:$B$20,MATCH(Data!B1629,Sheet2!$D$2:$D$20,0))</f>
        <v>Yemen</v>
      </c>
    </row>
    <row r="1630" spans="1:13" x14ac:dyDescent="0.2">
      <c r="A1630">
        <v>6040</v>
      </c>
      <c r="B1630" t="s">
        <v>1721</v>
      </c>
      <c r="C1630" t="s">
        <v>1509</v>
      </c>
      <c r="D1630" s="2">
        <v>34076</v>
      </c>
      <c r="E1630" s="5">
        <f t="shared" ca="1" si="54"/>
        <v>27</v>
      </c>
      <c r="F1630" t="s">
        <v>1768</v>
      </c>
      <c r="G1630" t="s">
        <v>1781</v>
      </c>
      <c r="H1630">
        <v>5</v>
      </c>
      <c r="I1630">
        <v>5</v>
      </c>
      <c r="J1630" t="s">
        <v>1771</v>
      </c>
      <c r="K1630" s="3">
        <v>168</v>
      </c>
      <c r="L1630">
        <f t="shared" si="53"/>
        <v>0</v>
      </c>
      <c r="M1630" t="str">
        <f>INDEX(Sheet2!$B$2:$B$20,MATCH(Data!B1630,Sheet2!$D$2:$D$20,0))</f>
        <v>Libya</v>
      </c>
    </row>
    <row r="1631" spans="1:13" x14ac:dyDescent="0.2">
      <c r="A1631">
        <v>4720</v>
      </c>
      <c r="B1631" t="s">
        <v>1731</v>
      </c>
      <c r="C1631" t="s">
        <v>66</v>
      </c>
      <c r="D1631" s="2">
        <v>25406</v>
      </c>
      <c r="E1631" s="5">
        <f t="shared" ca="1" si="54"/>
        <v>51</v>
      </c>
      <c r="F1631" t="s">
        <v>1767</v>
      </c>
      <c r="G1631" t="s">
        <v>1778</v>
      </c>
      <c r="H1631">
        <v>6</v>
      </c>
      <c r="I1631">
        <v>4</v>
      </c>
      <c r="J1631" t="s">
        <v>1774</v>
      </c>
      <c r="K1631" s="3">
        <v>168</v>
      </c>
      <c r="L1631">
        <f t="shared" si="53"/>
        <v>0</v>
      </c>
      <c r="M1631" t="str">
        <f>INDEX(Sheet2!$B$2:$B$20,MATCH(Data!B1631,Sheet2!$D$2:$D$20,0))</f>
        <v>Syria</v>
      </c>
    </row>
    <row r="1632" spans="1:13" x14ac:dyDescent="0.2">
      <c r="A1632">
        <v>5245</v>
      </c>
      <c r="B1632" t="s">
        <v>1730</v>
      </c>
      <c r="C1632" t="s">
        <v>201</v>
      </c>
      <c r="D1632" s="2">
        <v>32395</v>
      </c>
      <c r="E1632" s="5">
        <f t="shared" ca="1" si="54"/>
        <v>32</v>
      </c>
      <c r="F1632" t="s">
        <v>1768</v>
      </c>
      <c r="G1632" t="s">
        <v>1778</v>
      </c>
      <c r="H1632">
        <v>1</v>
      </c>
      <c r="I1632">
        <v>3</v>
      </c>
      <c r="J1632" t="s">
        <v>1774</v>
      </c>
      <c r="K1632" s="3">
        <v>0</v>
      </c>
      <c r="L1632">
        <f t="shared" si="53"/>
        <v>5</v>
      </c>
      <c r="M1632" t="str">
        <f>INDEX(Sheet2!$B$2:$B$20,MATCH(Data!B1632,Sheet2!$D$2:$D$20,0))</f>
        <v>Yemen</v>
      </c>
    </row>
    <row r="1633" spans="1:13" x14ac:dyDescent="0.2">
      <c r="A1633">
        <v>5041</v>
      </c>
      <c r="B1633" t="s">
        <v>1721</v>
      </c>
      <c r="C1633" t="s">
        <v>1127</v>
      </c>
      <c r="D1633" s="2">
        <v>16396</v>
      </c>
      <c r="E1633" s="5">
        <f t="shared" ca="1" si="54"/>
        <v>76</v>
      </c>
      <c r="F1633" t="s">
        <v>1767</v>
      </c>
      <c r="G1633" t="s">
        <v>1780</v>
      </c>
      <c r="H1633">
        <v>3</v>
      </c>
      <c r="I1633">
        <v>1</v>
      </c>
      <c r="J1633" t="s">
        <v>1774</v>
      </c>
      <c r="K1633" s="3">
        <v>0</v>
      </c>
      <c r="L1633">
        <f t="shared" si="53"/>
        <v>2</v>
      </c>
      <c r="M1633" t="str">
        <f>INDEX(Sheet2!$B$2:$B$20,MATCH(Data!B1633,Sheet2!$D$2:$D$20,0))</f>
        <v>Libya</v>
      </c>
    </row>
    <row r="1634" spans="1:13" x14ac:dyDescent="0.2">
      <c r="A1634">
        <v>5992</v>
      </c>
      <c r="B1634" t="s">
        <v>1721</v>
      </c>
      <c r="C1634" t="s">
        <v>761</v>
      </c>
      <c r="D1634" s="2">
        <v>28926</v>
      </c>
      <c r="E1634" s="5">
        <f t="shared" ca="1" si="54"/>
        <v>41</v>
      </c>
      <c r="F1634" t="s">
        <v>1768</v>
      </c>
      <c r="G1634" t="s">
        <v>1781</v>
      </c>
      <c r="H1634">
        <v>5</v>
      </c>
      <c r="I1634">
        <v>5</v>
      </c>
      <c r="J1634" t="s">
        <v>1772</v>
      </c>
      <c r="K1634" s="3">
        <v>174</v>
      </c>
      <c r="L1634">
        <f t="shared" si="53"/>
        <v>0</v>
      </c>
      <c r="M1634" t="str">
        <f>INDEX(Sheet2!$B$2:$B$20,MATCH(Data!B1634,Sheet2!$D$2:$D$20,0))</f>
        <v>Libya</v>
      </c>
    </row>
    <row r="1635" spans="1:13" x14ac:dyDescent="0.2">
      <c r="A1635">
        <v>5406</v>
      </c>
      <c r="B1635" t="s">
        <v>1724</v>
      </c>
      <c r="C1635" t="s">
        <v>390</v>
      </c>
      <c r="D1635" s="2">
        <v>19994</v>
      </c>
      <c r="E1635" s="5">
        <f t="shared" ca="1" si="54"/>
        <v>66</v>
      </c>
      <c r="F1635" t="s">
        <v>1767</v>
      </c>
      <c r="G1635" t="s">
        <v>1778</v>
      </c>
      <c r="H1635">
        <v>3</v>
      </c>
      <c r="I1635">
        <v>7</v>
      </c>
      <c r="J1635" t="s">
        <v>1771</v>
      </c>
      <c r="K1635" s="3">
        <v>74</v>
      </c>
      <c r="L1635">
        <f t="shared" si="53"/>
        <v>0</v>
      </c>
      <c r="M1635" t="str">
        <f>INDEX(Sheet2!$B$2:$B$20,MATCH(Data!B1635,Sheet2!$D$2:$D$20,0))</f>
        <v>Libya</v>
      </c>
    </row>
    <row r="1636" spans="1:13" x14ac:dyDescent="0.2">
      <c r="A1636">
        <v>4680</v>
      </c>
      <c r="B1636" t="s">
        <v>1718</v>
      </c>
      <c r="C1636" t="s">
        <v>654</v>
      </c>
      <c r="D1636" s="2">
        <v>23348</v>
      </c>
      <c r="E1636" s="5">
        <f t="shared" ca="1" si="54"/>
        <v>57</v>
      </c>
      <c r="F1636" t="s">
        <v>1767</v>
      </c>
      <c r="G1636" t="s">
        <v>1778</v>
      </c>
      <c r="H1636">
        <v>3</v>
      </c>
      <c r="I1636">
        <v>3</v>
      </c>
      <c r="J1636" t="s">
        <v>1773</v>
      </c>
      <c r="K1636" s="3">
        <v>225</v>
      </c>
      <c r="L1636">
        <f t="shared" si="53"/>
        <v>0</v>
      </c>
      <c r="M1636" t="str">
        <f>INDEX(Sheet2!$B$2:$B$20,MATCH(Data!B1636,Sheet2!$D$2:$D$20,0))</f>
        <v>Yemen</v>
      </c>
    </row>
    <row r="1637" spans="1:13" x14ac:dyDescent="0.2">
      <c r="A1637">
        <v>6155</v>
      </c>
      <c r="B1637" t="s">
        <v>1728</v>
      </c>
      <c r="C1637" t="s">
        <v>568</v>
      </c>
      <c r="D1637" s="2">
        <v>30457</v>
      </c>
      <c r="E1637" s="5">
        <f t="shared" ca="1" si="54"/>
        <v>37</v>
      </c>
      <c r="F1637" t="s">
        <v>1767</v>
      </c>
      <c r="G1637" t="s">
        <v>1778</v>
      </c>
      <c r="H1637">
        <v>6</v>
      </c>
      <c r="I1637">
        <v>2</v>
      </c>
      <c r="J1637" t="s">
        <v>1771</v>
      </c>
      <c r="K1637" s="3">
        <v>182</v>
      </c>
      <c r="L1637">
        <f t="shared" si="53"/>
        <v>0</v>
      </c>
      <c r="M1637" t="str">
        <f>INDEX(Sheet2!$B$2:$B$20,MATCH(Data!B1637,Sheet2!$D$2:$D$20,0))</f>
        <v>Yemen</v>
      </c>
    </row>
    <row r="1638" spans="1:13" x14ac:dyDescent="0.2">
      <c r="A1638">
        <v>5897</v>
      </c>
      <c r="B1638" t="s">
        <v>1729</v>
      </c>
      <c r="C1638" t="s">
        <v>697</v>
      </c>
      <c r="D1638" s="2">
        <v>30784</v>
      </c>
      <c r="E1638" s="5">
        <f t="shared" ca="1" si="54"/>
        <v>36</v>
      </c>
      <c r="F1638" t="s">
        <v>1768</v>
      </c>
      <c r="G1638" t="s">
        <v>1769</v>
      </c>
      <c r="H1638">
        <v>4</v>
      </c>
      <c r="I1638">
        <v>2</v>
      </c>
      <c r="J1638" t="s">
        <v>1774</v>
      </c>
      <c r="K1638" s="3">
        <v>0</v>
      </c>
      <c r="L1638">
        <f t="shared" si="53"/>
        <v>5</v>
      </c>
      <c r="M1638" t="str">
        <f>INDEX(Sheet2!$B$2:$B$20,MATCH(Data!B1638,Sheet2!$D$2:$D$20,0))</f>
        <v>Syria</v>
      </c>
    </row>
    <row r="1639" spans="1:13" x14ac:dyDescent="0.2">
      <c r="A1639">
        <v>5751</v>
      </c>
      <c r="B1639" t="s">
        <v>1722</v>
      </c>
      <c r="C1639" t="s">
        <v>1618</v>
      </c>
      <c r="D1639" s="2">
        <v>24425</v>
      </c>
      <c r="E1639" s="5">
        <f t="shared" ca="1" si="54"/>
        <v>54</v>
      </c>
      <c r="F1639" t="s">
        <v>1767</v>
      </c>
      <c r="G1639" t="s">
        <v>1769</v>
      </c>
      <c r="H1639">
        <v>4</v>
      </c>
      <c r="I1639">
        <v>1</v>
      </c>
      <c r="J1639" t="s">
        <v>1771</v>
      </c>
      <c r="K1639" s="3">
        <v>69</v>
      </c>
      <c r="L1639">
        <f t="shared" si="53"/>
        <v>0</v>
      </c>
      <c r="M1639" t="str">
        <f>INDEX(Sheet2!$B$2:$B$20,MATCH(Data!B1639,Sheet2!$D$2:$D$20,0))</f>
        <v>Syria</v>
      </c>
    </row>
    <row r="1640" spans="1:13" x14ac:dyDescent="0.2">
      <c r="A1640">
        <v>6140</v>
      </c>
      <c r="B1640" t="s">
        <v>1727</v>
      </c>
      <c r="C1640" t="s">
        <v>1512</v>
      </c>
      <c r="D1640" s="2">
        <v>20503</v>
      </c>
      <c r="E1640" s="5">
        <f t="shared" ca="1" si="54"/>
        <v>64</v>
      </c>
      <c r="F1640" t="s">
        <v>1767</v>
      </c>
      <c r="G1640" t="s">
        <v>1778</v>
      </c>
      <c r="H1640">
        <v>3</v>
      </c>
      <c r="I1640">
        <v>2</v>
      </c>
      <c r="J1640" t="s">
        <v>1774</v>
      </c>
      <c r="K1640" s="3">
        <v>0</v>
      </c>
      <c r="L1640">
        <f t="shared" si="53"/>
        <v>2</v>
      </c>
      <c r="M1640" t="str">
        <f>INDEX(Sheet2!$B$2:$B$20,MATCH(Data!B1640,Sheet2!$D$2:$D$20,0))</f>
        <v>Libya</v>
      </c>
    </row>
    <row r="1641" spans="1:13" x14ac:dyDescent="0.2">
      <c r="A1641">
        <v>5837</v>
      </c>
      <c r="B1641" t="s">
        <v>1731</v>
      </c>
      <c r="C1641" t="s">
        <v>1373</v>
      </c>
      <c r="D1641" s="2">
        <v>33789</v>
      </c>
      <c r="E1641" s="5">
        <f t="shared" ca="1" si="54"/>
        <v>28</v>
      </c>
      <c r="F1641" t="s">
        <v>1767</v>
      </c>
      <c r="G1641" t="s">
        <v>1770</v>
      </c>
      <c r="H1641">
        <v>2</v>
      </c>
      <c r="I1641">
        <v>5</v>
      </c>
      <c r="J1641" t="s">
        <v>1774</v>
      </c>
      <c r="K1641" s="3">
        <v>122</v>
      </c>
      <c r="L1641">
        <f t="shared" si="53"/>
        <v>0</v>
      </c>
      <c r="M1641" t="str">
        <f>INDEX(Sheet2!$B$2:$B$20,MATCH(Data!B1641,Sheet2!$D$2:$D$20,0))</f>
        <v>Syria</v>
      </c>
    </row>
    <row r="1642" spans="1:13" x14ac:dyDescent="0.2">
      <c r="A1642">
        <v>6072</v>
      </c>
      <c r="B1642" t="s">
        <v>1727</v>
      </c>
      <c r="C1642" t="s">
        <v>114</v>
      </c>
      <c r="D1642" s="2">
        <v>30162</v>
      </c>
      <c r="E1642" s="5">
        <f t="shared" ca="1" si="54"/>
        <v>38</v>
      </c>
      <c r="F1642" t="s">
        <v>1767</v>
      </c>
      <c r="G1642" t="s">
        <v>1778</v>
      </c>
      <c r="H1642">
        <v>2</v>
      </c>
      <c r="I1642">
        <v>6</v>
      </c>
      <c r="J1642" t="s">
        <v>1771</v>
      </c>
      <c r="K1642" s="3">
        <v>0</v>
      </c>
      <c r="L1642">
        <f t="shared" si="53"/>
        <v>2</v>
      </c>
      <c r="M1642" t="str">
        <f>INDEX(Sheet2!$B$2:$B$20,MATCH(Data!B1642,Sheet2!$D$2:$D$20,0))</f>
        <v>Libya</v>
      </c>
    </row>
    <row r="1643" spans="1:13" x14ac:dyDescent="0.2">
      <c r="A1643">
        <v>5277</v>
      </c>
      <c r="B1643" t="s">
        <v>1721</v>
      </c>
      <c r="C1643" t="s">
        <v>474</v>
      </c>
      <c r="D1643" s="2">
        <v>17393</v>
      </c>
      <c r="E1643" s="5">
        <f t="shared" ca="1" si="54"/>
        <v>73</v>
      </c>
      <c r="F1643" t="s">
        <v>1767</v>
      </c>
      <c r="G1643" t="s">
        <v>1778</v>
      </c>
      <c r="H1643">
        <v>2</v>
      </c>
      <c r="I1643">
        <v>7</v>
      </c>
      <c r="J1643" t="s">
        <v>1774</v>
      </c>
      <c r="K1643" s="3">
        <v>92</v>
      </c>
      <c r="L1643">
        <f t="shared" si="53"/>
        <v>0</v>
      </c>
      <c r="M1643" t="str">
        <f>INDEX(Sheet2!$B$2:$B$20,MATCH(Data!B1643,Sheet2!$D$2:$D$20,0))</f>
        <v>Libya</v>
      </c>
    </row>
    <row r="1644" spans="1:13" x14ac:dyDescent="0.2">
      <c r="A1644">
        <v>4973</v>
      </c>
      <c r="B1644" t="s">
        <v>1716</v>
      </c>
      <c r="C1644" t="s">
        <v>884</v>
      </c>
      <c r="D1644" s="2">
        <v>19418</v>
      </c>
      <c r="E1644" s="5">
        <f t="shared" ca="1" si="54"/>
        <v>67</v>
      </c>
      <c r="F1644" t="s">
        <v>1768</v>
      </c>
      <c r="G1644" t="s">
        <v>1779</v>
      </c>
      <c r="H1644">
        <v>4</v>
      </c>
      <c r="I1644">
        <v>6</v>
      </c>
      <c r="J1644" t="s">
        <v>1773</v>
      </c>
      <c r="K1644" s="3">
        <v>0</v>
      </c>
      <c r="L1644">
        <f t="shared" si="53"/>
        <v>4</v>
      </c>
      <c r="M1644" t="str">
        <f>INDEX(Sheet2!$B$2:$B$20,MATCH(Data!B1644,Sheet2!$D$2:$D$20,0))</f>
        <v>Syria</v>
      </c>
    </row>
    <row r="1645" spans="1:13" x14ac:dyDescent="0.2">
      <c r="A1645">
        <v>5399</v>
      </c>
      <c r="B1645" t="s">
        <v>1721</v>
      </c>
      <c r="C1645" t="s">
        <v>144</v>
      </c>
      <c r="D1645" s="2">
        <v>31388</v>
      </c>
      <c r="E1645" s="5">
        <f t="shared" ca="1" si="54"/>
        <v>35</v>
      </c>
      <c r="F1645" t="s">
        <v>1767</v>
      </c>
      <c r="G1645" t="s">
        <v>1781</v>
      </c>
      <c r="H1645">
        <v>2</v>
      </c>
      <c r="I1645">
        <v>4</v>
      </c>
      <c r="J1645" t="s">
        <v>1773</v>
      </c>
      <c r="K1645" s="3">
        <v>134</v>
      </c>
      <c r="L1645">
        <f t="shared" si="53"/>
        <v>0</v>
      </c>
      <c r="M1645" t="str">
        <f>INDEX(Sheet2!$B$2:$B$20,MATCH(Data!B1645,Sheet2!$D$2:$D$20,0))</f>
        <v>Libya</v>
      </c>
    </row>
    <row r="1646" spans="1:13" x14ac:dyDescent="0.2">
      <c r="A1646">
        <v>5269</v>
      </c>
      <c r="B1646" t="s">
        <v>1725</v>
      </c>
      <c r="C1646" t="s">
        <v>333</v>
      </c>
      <c r="D1646" s="2">
        <v>28284</v>
      </c>
      <c r="E1646" s="5">
        <f t="shared" ca="1" si="54"/>
        <v>43</v>
      </c>
      <c r="F1646" t="s">
        <v>1768</v>
      </c>
      <c r="G1646" t="s">
        <v>1769</v>
      </c>
      <c r="H1646">
        <v>1</v>
      </c>
      <c r="I1646">
        <v>3</v>
      </c>
      <c r="J1646" t="s">
        <v>1773</v>
      </c>
      <c r="K1646" s="3">
        <v>0</v>
      </c>
      <c r="L1646">
        <f t="shared" si="53"/>
        <v>4</v>
      </c>
      <c r="M1646" t="str">
        <f>INDEX(Sheet2!$B$2:$B$20,MATCH(Data!B1646,Sheet2!$D$2:$D$20,0))</f>
        <v>Yemen</v>
      </c>
    </row>
    <row r="1647" spans="1:13" x14ac:dyDescent="0.2">
      <c r="A1647">
        <v>6048</v>
      </c>
      <c r="B1647" t="s">
        <v>1717</v>
      </c>
      <c r="C1647" t="s">
        <v>1568</v>
      </c>
      <c r="D1647" s="2">
        <v>29823</v>
      </c>
      <c r="E1647" s="5">
        <f t="shared" ca="1" si="54"/>
        <v>39</v>
      </c>
      <c r="F1647" t="s">
        <v>1767</v>
      </c>
      <c r="G1647" t="s">
        <v>1769</v>
      </c>
      <c r="H1647">
        <v>5</v>
      </c>
      <c r="I1647">
        <v>4</v>
      </c>
      <c r="J1647" t="s">
        <v>1773</v>
      </c>
      <c r="K1647" s="3">
        <v>0</v>
      </c>
      <c r="L1647">
        <f t="shared" si="53"/>
        <v>2</v>
      </c>
      <c r="M1647" t="str">
        <f>INDEX(Sheet2!$B$2:$B$20,MATCH(Data!B1647,Sheet2!$D$2:$D$20,0))</f>
        <v>Yemen</v>
      </c>
    </row>
    <row r="1648" spans="1:13" x14ac:dyDescent="0.2">
      <c r="A1648">
        <v>5766</v>
      </c>
      <c r="B1648" t="s">
        <v>1716</v>
      </c>
      <c r="C1648" t="s">
        <v>98</v>
      </c>
      <c r="D1648" s="2">
        <v>15665</v>
      </c>
      <c r="E1648" s="5">
        <f t="shared" ca="1" si="54"/>
        <v>78</v>
      </c>
      <c r="F1648" t="s">
        <v>1768</v>
      </c>
      <c r="G1648" t="s">
        <v>1779</v>
      </c>
      <c r="H1648">
        <v>4</v>
      </c>
      <c r="I1648">
        <v>6</v>
      </c>
      <c r="J1648" t="s">
        <v>1771</v>
      </c>
      <c r="K1648" s="3">
        <v>0</v>
      </c>
      <c r="L1648">
        <f t="shared" si="53"/>
        <v>4</v>
      </c>
      <c r="M1648" t="str">
        <f>INDEX(Sheet2!$B$2:$B$20,MATCH(Data!B1648,Sheet2!$D$2:$D$20,0))</f>
        <v>Syria</v>
      </c>
    </row>
    <row r="1649" spans="1:13" x14ac:dyDescent="0.2">
      <c r="A1649">
        <v>5788</v>
      </c>
      <c r="B1649" t="s">
        <v>1724</v>
      </c>
      <c r="C1649" t="s">
        <v>491</v>
      </c>
      <c r="D1649" s="2">
        <v>25686</v>
      </c>
      <c r="E1649" s="5">
        <f t="shared" ca="1" si="54"/>
        <v>50</v>
      </c>
      <c r="F1649" t="s">
        <v>1768</v>
      </c>
      <c r="G1649" t="s">
        <v>1770</v>
      </c>
      <c r="H1649">
        <v>4</v>
      </c>
      <c r="I1649">
        <v>1</v>
      </c>
      <c r="J1649" t="s">
        <v>1774</v>
      </c>
      <c r="K1649" s="3">
        <v>112</v>
      </c>
      <c r="L1649">
        <f t="shared" si="53"/>
        <v>3</v>
      </c>
      <c r="M1649" t="str">
        <f>INDEX(Sheet2!$B$2:$B$20,MATCH(Data!B1649,Sheet2!$D$2:$D$20,0))</f>
        <v>Libya</v>
      </c>
    </row>
    <row r="1650" spans="1:13" x14ac:dyDescent="0.2">
      <c r="A1650">
        <v>5585</v>
      </c>
      <c r="B1650" t="s">
        <v>1724</v>
      </c>
      <c r="C1650" t="s">
        <v>1146</v>
      </c>
      <c r="D1650" s="2">
        <v>15377</v>
      </c>
      <c r="E1650" s="5">
        <f t="shared" ca="1" si="54"/>
        <v>78</v>
      </c>
      <c r="F1650" t="s">
        <v>1767</v>
      </c>
      <c r="G1650" t="s">
        <v>1769</v>
      </c>
      <c r="H1650">
        <v>4</v>
      </c>
      <c r="I1650">
        <v>3</v>
      </c>
      <c r="J1650" t="s">
        <v>1771</v>
      </c>
      <c r="K1650" s="3">
        <v>0</v>
      </c>
      <c r="L1650">
        <f t="shared" si="53"/>
        <v>2</v>
      </c>
      <c r="M1650" t="str">
        <f>INDEX(Sheet2!$B$2:$B$20,MATCH(Data!B1650,Sheet2!$D$2:$D$20,0))</f>
        <v>Libya</v>
      </c>
    </row>
    <row r="1651" spans="1:13" x14ac:dyDescent="0.2">
      <c r="A1651">
        <v>6264</v>
      </c>
      <c r="B1651" t="s">
        <v>1718</v>
      </c>
      <c r="C1651" t="s">
        <v>1592</v>
      </c>
      <c r="D1651" s="2">
        <v>28481</v>
      </c>
      <c r="E1651" s="5">
        <f t="shared" ca="1" si="54"/>
        <v>43</v>
      </c>
      <c r="F1651" t="s">
        <v>1767</v>
      </c>
      <c r="G1651" t="s">
        <v>1769</v>
      </c>
      <c r="H1651">
        <v>2</v>
      </c>
      <c r="I1651">
        <v>2</v>
      </c>
      <c r="J1651" t="s">
        <v>1774</v>
      </c>
      <c r="K1651" s="3">
        <v>59</v>
      </c>
      <c r="L1651">
        <f t="shared" si="53"/>
        <v>0</v>
      </c>
      <c r="M1651" t="str">
        <f>INDEX(Sheet2!$B$2:$B$20,MATCH(Data!B1651,Sheet2!$D$2:$D$20,0))</f>
        <v>Yemen</v>
      </c>
    </row>
    <row r="1652" spans="1:13" x14ac:dyDescent="0.2">
      <c r="A1652">
        <v>5999</v>
      </c>
      <c r="B1652" t="s">
        <v>1731</v>
      </c>
      <c r="C1652" t="s">
        <v>877</v>
      </c>
      <c r="D1652" s="2">
        <v>29742</v>
      </c>
      <c r="E1652" s="5">
        <f t="shared" ca="1" si="54"/>
        <v>39</v>
      </c>
      <c r="F1652" t="s">
        <v>1767</v>
      </c>
      <c r="G1652" t="s">
        <v>1778</v>
      </c>
      <c r="H1652">
        <v>6</v>
      </c>
      <c r="I1652">
        <v>4</v>
      </c>
      <c r="J1652" t="s">
        <v>1773</v>
      </c>
      <c r="K1652" s="3">
        <v>79</v>
      </c>
      <c r="L1652">
        <f t="shared" si="53"/>
        <v>0</v>
      </c>
      <c r="M1652" t="str">
        <f>INDEX(Sheet2!$B$2:$B$20,MATCH(Data!B1652,Sheet2!$D$2:$D$20,0))</f>
        <v>Syria</v>
      </c>
    </row>
    <row r="1653" spans="1:13" x14ac:dyDescent="0.2">
      <c r="A1653">
        <v>4803</v>
      </c>
      <c r="B1653" t="s">
        <v>1724</v>
      </c>
      <c r="C1653" t="s">
        <v>802</v>
      </c>
      <c r="D1653" s="2">
        <v>30573</v>
      </c>
      <c r="E1653" s="5">
        <f t="shared" ca="1" si="54"/>
        <v>37</v>
      </c>
      <c r="F1653" t="s">
        <v>1768</v>
      </c>
      <c r="G1653" t="s">
        <v>1780</v>
      </c>
      <c r="H1653">
        <v>4</v>
      </c>
      <c r="I1653">
        <v>1</v>
      </c>
      <c r="J1653" t="s">
        <v>1773</v>
      </c>
      <c r="K1653" s="3">
        <v>0</v>
      </c>
      <c r="L1653">
        <f t="shared" si="53"/>
        <v>4</v>
      </c>
      <c r="M1653" t="str">
        <f>INDEX(Sheet2!$B$2:$B$20,MATCH(Data!B1653,Sheet2!$D$2:$D$20,0))</f>
        <v>Libya</v>
      </c>
    </row>
    <row r="1654" spans="1:13" x14ac:dyDescent="0.2">
      <c r="A1654">
        <v>6355</v>
      </c>
      <c r="B1654" t="s">
        <v>1727</v>
      </c>
      <c r="C1654" t="s">
        <v>1459</v>
      </c>
      <c r="D1654" s="2">
        <v>33200</v>
      </c>
      <c r="E1654" s="5">
        <f t="shared" ca="1" si="54"/>
        <v>30</v>
      </c>
      <c r="F1654" t="s">
        <v>1767</v>
      </c>
      <c r="G1654" t="s">
        <v>1770</v>
      </c>
      <c r="H1654">
        <v>3</v>
      </c>
      <c r="I1654">
        <v>7</v>
      </c>
      <c r="J1654" t="s">
        <v>1773</v>
      </c>
      <c r="K1654" s="3">
        <v>0</v>
      </c>
      <c r="L1654">
        <f t="shared" si="53"/>
        <v>2</v>
      </c>
      <c r="M1654" t="str">
        <f>INDEX(Sheet2!$B$2:$B$20,MATCH(Data!B1654,Sheet2!$D$2:$D$20,0))</f>
        <v>Libya</v>
      </c>
    </row>
    <row r="1655" spans="1:13" x14ac:dyDescent="0.2">
      <c r="A1655">
        <v>5572</v>
      </c>
      <c r="B1655" t="s">
        <v>1733</v>
      </c>
      <c r="C1655" t="s">
        <v>979</v>
      </c>
      <c r="D1655" s="2">
        <v>27476</v>
      </c>
      <c r="E1655" s="5">
        <f t="shared" ca="1" si="54"/>
        <v>45</v>
      </c>
      <c r="F1655" t="s">
        <v>1768</v>
      </c>
      <c r="G1655" t="s">
        <v>1769</v>
      </c>
      <c r="H1655">
        <v>2</v>
      </c>
      <c r="I1655">
        <v>3</v>
      </c>
      <c r="J1655" t="s">
        <v>1771</v>
      </c>
      <c r="K1655" s="3">
        <v>95</v>
      </c>
      <c r="L1655">
        <f t="shared" si="53"/>
        <v>0</v>
      </c>
      <c r="M1655" t="str">
        <f>INDEX(Sheet2!$B$2:$B$20,MATCH(Data!B1655,Sheet2!$D$2:$D$20,0))</f>
        <v>Syria</v>
      </c>
    </row>
    <row r="1656" spans="1:13" x14ac:dyDescent="0.2">
      <c r="A1656">
        <v>4681</v>
      </c>
      <c r="B1656" t="s">
        <v>1715</v>
      </c>
      <c r="C1656" t="s">
        <v>724</v>
      </c>
      <c r="D1656" s="2">
        <v>27238</v>
      </c>
      <c r="E1656" s="5">
        <f t="shared" ca="1" si="54"/>
        <v>46</v>
      </c>
      <c r="F1656" t="s">
        <v>1768</v>
      </c>
      <c r="G1656" t="s">
        <v>1778</v>
      </c>
      <c r="H1656">
        <v>6</v>
      </c>
      <c r="I1656">
        <v>2</v>
      </c>
      <c r="J1656" t="s">
        <v>1771</v>
      </c>
      <c r="K1656" s="3">
        <v>163</v>
      </c>
      <c r="L1656">
        <f t="shared" si="53"/>
        <v>0</v>
      </c>
      <c r="M1656" t="str">
        <f>INDEX(Sheet2!$B$2:$B$20,MATCH(Data!B1656,Sheet2!$D$2:$D$20,0))</f>
        <v>Iraq</v>
      </c>
    </row>
    <row r="1657" spans="1:13" x14ac:dyDescent="0.2">
      <c r="A1657">
        <v>5188</v>
      </c>
      <c r="B1657" t="s">
        <v>1733</v>
      </c>
      <c r="C1657" t="s">
        <v>1049</v>
      </c>
      <c r="D1657" s="2">
        <v>19789</v>
      </c>
      <c r="E1657" s="5">
        <f t="shared" ca="1" si="54"/>
        <v>66</v>
      </c>
      <c r="F1657" t="s">
        <v>1767</v>
      </c>
      <c r="G1657" t="s">
        <v>1769</v>
      </c>
      <c r="H1657">
        <v>3</v>
      </c>
      <c r="I1657">
        <v>4</v>
      </c>
      <c r="J1657" t="s">
        <v>1774</v>
      </c>
      <c r="K1657" s="3">
        <v>0</v>
      </c>
      <c r="L1657">
        <f t="shared" si="53"/>
        <v>2</v>
      </c>
      <c r="M1657" t="str">
        <f>INDEX(Sheet2!$B$2:$B$20,MATCH(Data!B1657,Sheet2!$D$2:$D$20,0))</f>
        <v>Syria</v>
      </c>
    </row>
    <row r="1658" spans="1:13" x14ac:dyDescent="0.2">
      <c r="A1658">
        <v>5637</v>
      </c>
      <c r="B1658" t="s">
        <v>1727</v>
      </c>
      <c r="C1658" t="s">
        <v>1699</v>
      </c>
      <c r="D1658" s="2">
        <v>28449</v>
      </c>
      <c r="E1658" s="5">
        <f t="shared" ca="1" si="54"/>
        <v>43</v>
      </c>
      <c r="F1658" t="s">
        <v>1768</v>
      </c>
      <c r="G1658" t="s">
        <v>1769</v>
      </c>
      <c r="H1658">
        <v>3</v>
      </c>
      <c r="I1658">
        <v>3</v>
      </c>
      <c r="J1658" t="s">
        <v>1774</v>
      </c>
      <c r="K1658" s="3">
        <v>0</v>
      </c>
      <c r="L1658">
        <f t="shared" si="53"/>
        <v>5</v>
      </c>
      <c r="M1658" t="str">
        <f>INDEX(Sheet2!$B$2:$B$20,MATCH(Data!B1658,Sheet2!$D$2:$D$20,0))</f>
        <v>Libya</v>
      </c>
    </row>
    <row r="1659" spans="1:13" x14ac:dyDescent="0.2">
      <c r="A1659">
        <v>5439</v>
      </c>
      <c r="B1659" t="s">
        <v>1732</v>
      </c>
      <c r="C1659" t="s">
        <v>876</v>
      </c>
      <c r="D1659" s="2">
        <v>34653</v>
      </c>
      <c r="E1659" s="5">
        <f t="shared" ca="1" si="54"/>
        <v>26</v>
      </c>
      <c r="F1659" t="s">
        <v>1767</v>
      </c>
      <c r="G1659" t="s">
        <v>1780</v>
      </c>
      <c r="H1659">
        <v>5</v>
      </c>
      <c r="I1659">
        <v>3</v>
      </c>
      <c r="J1659" t="s">
        <v>1773</v>
      </c>
      <c r="K1659" s="3">
        <v>113</v>
      </c>
      <c r="L1659">
        <f t="shared" si="53"/>
        <v>0</v>
      </c>
      <c r="M1659" t="str">
        <f>INDEX(Sheet2!$B$2:$B$20,MATCH(Data!B1659,Sheet2!$D$2:$D$20,0))</f>
        <v>Yemen</v>
      </c>
    </row>
    <row r="1660" spans="1:13" x14ac:dyDescent="0.2">
      <c r="A1660">
        <v>4869</v>
      </c>
      <c r="B1660" t="s">
        <v>1715</v>
      </c>
      <c r="C1660" t="s">
        <v>1157</v>
      </c>
      <c r="D1660" s="2">
        <v>25863</v>
      </c>
      <c r="E1660" s="5">
        <f t="shared" ca="1" si="54"/>
        <v>50</v>
      </c>
      <c r="F1660" t="s">
        <v>1767</v>
      </c>
      <c r="G1660" t="s">
        <v>1769</v>
      </c>
      <c r="H1660">
        <v>2</v>
      </c>
      <c r="I1660">
        <v>6</v>
      </c>
      <c r="J1660" t="s">
        <v>1773</v>
      </c>
      <c r="K1660" s="3">
        <v>58</v>
      </c>
      <c r="L1660">
        <f t="shared" si="53"/>
        <v>0</v>
      </c>
      <c r="M1660" t="str">
        <f>INDEX(Sheet2!$B$2:$B$20,MATCH(Data!B1660,Sheet2!$D$2:$D$20,0))</f>
        <v>Iraq</v>
      </c>
    </row>
    <row r="1661" spans="1:13" x14ac:dyDescent="0.2">
      <c r="A1661">
        <v>5704</v>
      </c>
      <c r="B1661" t="s">
        <v>1731</v>
      </c>
      <c r="C1661" t="s">
        <v>1105</v>
      </c>
      <c r="D1661" s="2">
        <v>14615</v>
      </c>
      <c r="E1661" s="5">
        <f t="shared" ca="1" si="54"/>
        <v>80</v>
      </c>
      <c r="F1661" t="s">
        <v>1767</v>
      </c>
      <c r="G1661" t="s">
        <v>1778</v>
      </c>
      <c r="H1661">
        <v>6</v>
      </c>
      <c r="I1661">
        <v>1</v>
      </c>
      <c r="J1661" t="s">
        <v>1774</v>
      </c>
      <c r="K1661" s="3">
        <v>142</v>
      </c>
      <c r="L1661">
        <f t="shared" si="53"/>
        <v>0</v>
      </c>
      <c r="M1661" t="str">
        <f>INDEX(Sheet2!$B$2:$B$20,MATCH(Data!B1661,Sheet2!$D$2:$D$20,0))</f>
        <v>Syria</v>
      </c>
    </row>
    <row r="1662" spans="1:13" x14ac:dyDescent="0.2">
      <c r="A1662">
        <v>5769</v>
      </c>
      <c r="B1662" t="s">
        <v>1722</v>
      </c>
      <c r="C1662" t="s">
        <v>262</v>
      </c>
      <c r="D1662" s="2">
        <v>25131</v>
      </c>
      <c r="E1662" s="5">
        <f t="shared" ca="1" si="54"/>
        <v>52</v>
      </c>
      <c r="F1662" t="s">
        <v>1768</v>
      </c>
      <c r="G1662" t="s">
        <v>1769</v>
      </c>
      <c r="H1662">
        <v>7</v>
      </c>
      <c r="I1662">
        <v>2</v>
      </c>
      <c r="J1662" t="s">
        <v>1771</v>
      </c>
      <c r="K1662" s="3">
        <v>79</v>
      </c>
      <c r="L1662">
        <f t="shared" si="53"/>
        <v>0</v>
      </c>
      <c r="M1662" t="str">
        <f>INDEX(Sheet2!$B$2:$B$20,MATCH(Data!B1662,Sheet2!$D$2:$D$20,0))</f>
        <v>Syria</v>
      </c>
    </row>
    <row r="1663" spans="1:13" x14ac:dyDescent="0.2">
      <c r="A1663">
        <v>6294</v>
      </c>
      <c r="B1663" t="s">
        <v>1721</v>
      </c>
      <c r="C1663" t="s">
        <v>439</v>
      </c>
      <c r="D1663" s="2">
        <v>23132</v>
      </c>
      <c r="E1663" s="5">
        <f t="shared" ca="1" si="54"/>
        <v>57</v>
      </c>
      <c r="F1663" t="s">
        <v>1768</v>
      </c>
      <c r="G1663" t="s">
        <v>1769</v>
      </c>
      <c r="H1663">
        <v>2</v>
      </c>
      <c r="I1663">
        <v>2</v>
      </c>
      <c r="J1663" t="s">
        <v>1772</v>
      </c>
      <c r="K1663" s="3">
        <v>0</v>
      </c>
      <c r="L1663">
        <f t="shared" si="53"/>
        <v>4</v>
      </c>
      <c r="M1663" t="str">
        <f>INDEX(Sheet2!$B$2:$B$20,MATCH(Data!B1663,Sheet2!$D$2:$D$20,0))</f>
        <v>Libya</v>
      </c>
    </row>
    <row r="1664" spans="1:13" x14ac:dyDescent="0.2">
      <c r="A1664">
        <v>5366</v>
      </c>
      <c r="B1664" t="s">
        <v>1731</v>
      </c>
      <c r="C1664" t="s">
        <v>1521</v>
      </c>
      <c r="D1664" s="2">
        <v>17121</v>
      </c>
      <c r="E1664" s="5">
        <f t="shared" ca="1" si="54"/>
        <v>74</v>
      </c>
      <c r="F1664" t="s">
        <v>1767</v>
      </c>
      <c r="G1664" t="s">
        <v>1781</v>
      </c>
      <c r="H1664">
        <v>2</v>
      </c>
      <c r="I1664">
        <v>5</v>
      </c>
      <c r="J1664" t="s">
        <v>1771</v>
      </c>
      <c r="K1664" s="3">
        <v>0</v>
      </c>
      <c r="L1664">
        <f t="shared" si="53"/>
        <v>2</v>
      </c>
      <c r="M1664" t="str">
        <f>INDEX(Sheet2!$B$2:$B$20,MATCH(Data!B1664,Sheet2!$D$2:$D$20,0))</f>
        <v>Syria</v>
      </c>
    </row>
    <row r="1665" spans="1:13" x14ac:dyDescent="0.2">
      <c r="A1665">
        <v>5061</v>
      </c>
      <c r="B1665" t="s">
        <v>1719</v>
      </c>
      <c r="C1665" t="s">
        <v>134</v>
      </c>
      <c r="D1665" s="2">
        <v>21860</v>
      </c>
      <c r="E1665" s="5">
        <f t="shared" ca="1" si="54"/>
        <v>61</v>
      </c>
      <c r="F1665" t="s">
        <v>1768</v>
      </c>
      <c r="G1665" t="s">
        <v>1769</v>
      </c>
      <c r="H1665">
        <v>2</v>
      </c>
      <c r="I1665">
        <v>3</v>
      </c>
      <c r="J1665" t="s">
        <v>1774</v>
      </c>
      <c r="K1665" s="3">
        <v>71</v>
      </c>
      <c r="L1665">
        <f t="shared" si="53"/>
        <v>3</v>
      </c>
      <c r="M1665" t="str">
        <f>INDEX(Sheet2!$B$2:$B$20,MATCH(Data!B1665,Sheet2!$D$2:$D$20,0))</f>
        <v>Iraq</v>
      </c>
    </row>
    <row r="1666" spans="1:13" x14ac:dyDescent="0.2">
      <c r="A1666">
        <v>5042</v>
      </c>
      <c r="B1666" t="s">
        <v>1725</v>
      </c>
      <c r="C1666" t="s">
        <v>1153</v>
      </c>
      <c r="D1666" s="2">
        <v>19001</v>
      </c>
      <c r="E1666" s="5">
        <f t="shared" ca="1" si="54"/>
        <v>68</v>
      </c>
      <c r="F1666" t="s">
        <v>1767</v>
      </c>
      <c r="G1666" t="s">
        <v>1769</v>
      </c>
      <c r="H1666">
        <v>4</v>
      </c>
      <c r="I1666">
        <v>1</v>
      </c>
      <c r="J1666" t="s">
        <v>1774</v>
      </c>
      <c r="K1666" s="3">
        <v>188</v>
      </c>
      <c r="L1666">
        <f t="shared" si="53"/>
        <v>0</v>
      </c>
      <c r="M1666" t="str">
        <f>INDEX(Sheet2!$B$2:$B$20,MATCH(Data!B1666,Sheet2!$D$2:$D$20,0))</f>
        <v>Yemen</v>
      </c>
    </row>
    <row r="1667" spans="1:13" x14ac:dyDescent="0.2">
      <c r="A1667">
        <v>5533</v>
      </c>
      <c r="B1667" t="s">
        <v>1729</v>
      </c>
      <c r="C1667" t="s">
        <v>383</v>
      </c>
      <c r="D1667" s="2">
        <v>31716</v>
      </c>
      <c r="E1667" s="5">
        <f t="shared" ca="1" si="54"/>
        <v>34</v>
      </c>
      <c r="F1667" t="s">
        <v>1768</v>
      </c>
      <c r="G1667" t="s">
        <v>1769</v>
      </c>
      <c r="H1667">
        <v>5</v>
      </c>
      <c r="I1667">
        <v>1</v>
      </c>
      <c r="J1667" t="s">
        <v>1773</v>
      </c>
      <c r="K1667" s="3">
        <v>131</v>
      </c>
      <c r="L1667">
        <f t="shared" si="53"/>
        <v>0</v>
      </c>
      <c r="M1667" t="str">
        <f>INDEX(Sheet2!$B$2:$B$20,MATCH(Data!B1667,Sheet2!$D$2:$D$20,0))</f>
        <v>Syria</v>
      </c>
    </row>
    <row r="1668" spans="1:13" x14ac:dyDescent="0.2">
      <c r="A1668">
        <v>5618</v>
      </c>
      <c r="B1668" t="s">
        <v>1713</v>
      </c>
      <c r="C1668" t="s">
        <v>1577</v>
      </c>
      <c r="D1668" s="2">
        <v>20135</v>
      </c>
      <c r="E1668" s="5">
        <f t="shared" ca="1" si="54"/>
        <v>65</v>
      </c>
      <c r="F1668" t="s">
        <v>1768</v>
      </c>
      <c r="G1668" t="s">
        <v>1781</v>
      </c>
      <c r="H1668">
        <v>1</v>
      </c>
      <c r="I1668">
        <v>3</v>
      </c>
      <c r="J1668" t="s">
        <v>1772</v>
      </c>
      <c r="K1668" s="3">
        <v>0</v>
      </c>
      <c r="L1668">
        <f t="shared" si="53"/>
        <v>4</v>
      </c>
      <c r="M1668" t="str">
        <f>INDEX(Sheet2!$B$2:$B$20,MATCH(Data!B1668,Sheet2!$D$2:$D$20,0))</f>
        <v>Iraq</v>
      </c>
    </row>
    <row r="1669" spans="1:13" x14ac:dyDescent="0.2">
      <c r="A1669">
        <v>4908</v>
      </c>
      <c r="B1669" t="s">
        <v>1722</v>
      </c>
      <c r="C1669" t="s">
        <v>509</v>
      </c>
      <c r="D1669" s="2">
        <v>15902</v>
      </c>
      <c r="E1669" s="5">
        <f t="shared" ca="1" si="54"/>
        <v>77</v>
      </c>
      <c r="F1669" t="s">
        <v>1768</v>
      </c>
      <c r="G1669" t="s">
        <v>1770</v>
      </c>
      <c r="H1669">
        <v>4</v>
      </c>
      <c r="I1669">
        <v>3</v>
      </c>
      <c r="J1669" t="s">
        <v>1773</v>
      </c>
      <c r="K1669" s="3">
        <v>0</v>
      </c>
      <c r="L1669">
        <f t="shared" si="53"/>
        <v>4</v>
      </c>
      <c r="M1669" t="str">
        <f>INDEX(Sheet2!$B$2:$B$20,MATCH(Data!B1669,Sheet2!$D$2:$D$20,0))</f>
        <v>Syria</v>
      </c>
    </row>
    <row r="1670" spans="1:13" x14ac:dyDescent="0.2">
      <c r="A1670">
        <v>5370</v>
      </c>
      <c r="B1670" t="s">
        <v>1732</v>
      </c>
      <c r="C1670" t="s">
        <v>1583</v>
      </c>
      <c r="D1670" s="2">
        <v>30900</v>
      </c>
      <c r="E1670" s="5">
        <f t="shared" ca="1" si="54"/>
        <v>36</v>
      </c>
      <c r="F1670" t="s">
        <v>1768</v>
      </c>
      <c r="G1670" t="s">
        <v>1769</v>
      </c>
      <c r="H1670">
        <v>4</v>
      </c>
      <c r="I1670">
        <v>6</v>
      </c>
      <c r="J1670" t="s">
        <v>1771</v>
      </c>
      <c r="K1670" s="3">
        <v>180</v>
      </c>
      <c r="L1670">
        <f t="shared" si="53"/>
        <v>0</v>
      </c>
      <c r="M1670" t="str">
        <f>INDEX(Sheet2!$B$2:$B$20,MATCH(Data!B1670,Sheet2!$D$2:$D$20,0))</f>
        <v>Yemen</v>
      </c>
    </row>
    <row r="1671" spans="1:13" x14ac:dyDescent="0.2">
      <c r="A1671">
        <v>6296</v>
      </c>
      <c r="B1671" t="s">
        <v>1728</v>
      </c>
      <c r="C1671" t="s">
        <v>451</v>
      </c>
      <c r="D1671" s="2">
        <v>22508</v>
      </c>
      <c r="E1671" s="5">
        <f t="shared" ca="1" si="54"/>
        <v>59</v>
      </c>
      <c r="F1671" t="s">
        <v>1768</v>
      </c>
      <c r="G1671" t="s">
        <v>1778</v>
      </c>
      <c r="H1671">
        <v>3</v>
      </c>
      <c r="I1671">
        <v>6</v>
      </c>
      <c r="J1671" t="s">
        <v>1772</v>
      </c>
      <c r="K1671" s="3">
        <v>0</v>
      </c>
      <c r="L1671">
        <f t="shared" si="53"/>
        <v>4</v>
      </c>
      <c r="M1671" t="str">
        <f>INDEX(Sheet2!$B$2:$B$20,MATCH(Data!B1671,Sheet2!$D$2:$D$20,0))</f>
        <v>Yemen</v>
      </c>
    </row>
    <row r="1672" spans="1:13" x14ac:dyDescent="0.2">
      <c r="A1672">
        <v>5299</v>
      </c>
      <c r="B1672" t="s">
        <v>1719</v>
      </c>
      <c r="C1672" t="s">
        <v>740</v>
      </c>
      <c r="D1672" s="2">
        <v>25432</v>
      </c>
      <c r="E1672" s="5">
        <f t="shared" ca="1" si="54"/>
        <v>51</v>
      </c>
      <c r="F1672" t="s">
        <v>1767</v>
      </c>
      <c r="G1672" t="s">
        <v>1769</v>
      </c>
      <c r="H1672">
        <v>3</v>
      </c>
      <c r="I1672">
        <v>6</v>
      </c>
      <c r="J1672" t="s">
        <v>1771</v>
      </c>
      <c r="K1672" s="3">
        <v>0</v>
      </c>
      <c r="L1672">
        <f t="shared" si="53"/>
        <v>2</v>
      </c>
      <c r="M1672" t="str">
        <f>INDEX(Sheet2!$B$2:$B$20,MATCH(Data!B1672,Sheet2!$D$2:$D$20,0))</f>
        <v>Iraq</v>
      </c>
    </row>
    <row r="1673" spans="1:13" x14ac:dyDescent="0.2">
      <c r="A1673">
        <v>5649</v>
      </c>
      <c r="B1673" t="s">
        <v>1722</v>
      </c>
      <c r="C1673" t="s">
        <v>218</v>
      </c>
      <c r="D1673" s="2">
        <v>19160</v>
      </c>
      <c r="E1673" s="5">
        <f t="shared" ca="1" si="54"/>
        <v>68</v>
      </c>
      <c r="F1673" t="s">
        <v>1767</v>
      </c>
      <c r="G1673" t="s">
        <v>1780</v>
      </c>
      <c r="H1673">
        <v>3</v>
      </c>
      <c r="I1673">
        <v>2</v>
      </c>
      <c r="J1673" t="s">
        <v>1771</v>
      </c>
      <c r="K1673" s="3">
        <v>190</v>
      </c>
      <c r="L1673">
        <f t="shared" si="53"/>
        <v>0</v>
      </c>
      <c r="M1673" t="str">
        <f>INDEX(Sheet2!$B$2:$B$20,MATCH(Data!B1673,Sheet2!$D$2:$D$20,0))</f>
        <v>Syria</v>
      </c>
    </row>
    <row r="1674" spans="1:13" x14ac:dyDescent="0.2">
      <c r="A1674">
        <v>5542</v>
      </c>
      <c r="B1674" t="s">
        <v>1723</v>
      </c>
      <c r="C1674" t="s">
        <v>557</v>
      </c>
      <c r="D1674" s="2">
        <v>17505</v>
      </c>
      <c r="E1674" s="5">
        <f t="shared" ca="1" si="54"/>
        <v>73</v>
      </c>
      <c r="F1674" t="s">
        <v>1767</v>
      </c>
      <c r="G1674" t="s">
        <v>1778</v>
      </c>
      <c r="H1674">
        <v>8</v>
      </c>
      <c r="I1674">
        <v>2</v>
      </c>
      <c r="J1674" t="s">
        <v>1771</v>
      </c>
      <c r="K1674" s="3">
        <v>0</v>
      </c>
      <c r="L1674">
        <f t="shared" si="53"/>
        <v>2</v>
      </c>
      <c r="M1674" t="str">
        <f>INDEX(Sheet2!$B$2:$B$20,MATCH(Data!B1674,Sheet2!$D$2:$D$20,0))</f>
        <v>Iraq</v>
      </c>
    </row>
    <row r="1675" spans="1:13" x14ac:dyDescent="0.2">
      <c r="A1675">
        <v>5792</v>
      </c>
      <c r="B1675" t="s">
        <v>1725</v>
      </c>
      <c r="C1675" t="s">
        <v>556</v>
      </c>
      <c r="D1675" s="2">
        <v>20824</v>
      </c>
      <c r="E1675" s="5">
        <f t="shared" ca="1" si="54"/>
        <v>63</v>
      </c>
      <c r="F1675" t="s">
        <v>1768</v>
      </c>
      <c r="G1675" t="s">
        <v>1769</v>
      </c>
      <c r="H1675">
        <v>4</v>
      </c>
      <c r="I1675">
        <v>4</v>
      </c>
      <c r="J1675" t="s">
        <v>1773</v>
      </c>
      <c r="K1675" s="3">
        <v>109</v>
      </c>
      <c r="L1675">
        <f t="shared" si="53"/>
        <v>0</v>
      </c>
      <c r="M1675" t="str">
        <f>INDEX(Sheet2!$B$2:$B$20,MATCH(Data!B1675,Sheet2!$D$2:$D$20,0))</f>
        <v>Yemen</v>
      </c>
    </row>
    <row r="1676" spans="1:13" x14ac:dyDescent="0.2">
      <c r="A1676">
        <v>4752</v>
      </c>
      <c r="B1676" t="s">
        <v>1719</v>
      </c>
      <c r="C1676" t="s">
        <v>1100</v>
      </c>
      <c r="D1676" s="2">
        <v>28065</v>
      </c>
      <c r="E1676" s="5">
        <f t="shared" ca="1" si="54"/>
        <v>44</v>
      </c>
      <c r="F1676" t="s">
        <v>1767</v>
      </c>
      <c r="G1676" t="s">
        <v>1780</v>
      </c>
      <c r="H1676">
        <v>3</v>
      </c>
      <c r="I1676">
        <v>2</v>
      </c>
      <c r="J1676" t="s">
        <v>1771</v>
      </c>
      <c r="K1676" s="3">
        <v>106</v>
      </c>
      <c r="L1676">
        <f t="shared" si="53"/>
        <v>0</v>
      </c>
      <c r="M1676" t="str">
        <f>INDEX(Sheet2!$B$2:$B$20,MATCH(Data!B1676,Sheet2!$D$2:$D$20,0))</f>
        <v>Iraq</v>
      </c>
    </row>
    <row r="1677" spans="1:13" x14ac:dyDescent="0.2">
      <c r="A1677">
        <v>5627</v>
      </c>
      <c r="B1677" t="s">
        <v>1726</v>
      </c>
      <c r="C1677" t="s">
        <v>1620</v>
      </c>
      <c r="D1677" s="2">
        <v>21279</v>
      </c>
      <c r="E1677" s="5">
        <f t="shared" ca="1" si="54"/>
        <v>62</v>
      </c>
      <c r="F1677" t="s">
        <v>1768</v>
      </c>
      <c r="G1677" t="s">
        <v>1779</v>
      </c>
      <c r="H1677">
        <v>7</v>
      </c>
      <c r="I1677">
        <v>1</v>
      </c>
      <c r="J1677" t="s">
        <v>1772</v>
      </c>
      <c r="K1677" s="3">
        <v>0</v>
      </c>
      <c r="L1677">
        <f t="shared" si="53"/>
        <v>4</v>
      </c>
      <c r="M1677" t="str">
        <f>INDEX(Sheet2!$B$2:$B$20,MATCH(Data!B1677,Sheet2!$D$2:$D$20,0))</f>
        <v>Libya</v>
      </c>
    </row>
    <row r="1678" spans="1:13" x14ac:dyDescent="0.2">
      <c r="A1678">
        <v>6115</v>
      </c>
      <c r="B1678" t="s">
        <v>1718</v>
      </c>
      <c r="C1678" t="s">
        <v>1071</v>
      </c>
      <c r="D1678" s="2">
        <v>27598</v>
      </c>
      <c r="E1678" s="5">
        <f t="shared" ca="1" si="54"/>
        <v>45</v>
      </c>
      <c r="F1678" t="s">
        <v>1767</v>
      </c>
      <c r="G1678" t="s">
        <v>1769</v>
      </c>
      <c r="H1678">
        <v>2</v>
      </c>
      <c r="I1678">
        <v>4</v>
      </c>
      <c r="J1678" t="s">
        <v>1771</v>
      </c>
      <c r="K1678" s="3">
        <v>62</v>
      </c>
      <c r="L1678">
        <f t="shared" ref="L1678:L1713" si="55">IF(AND(J1678="خيمة",K1678=0,F1678="الأم"),5,IF(AND(F1678="الأم",K1678=0),4,IF(AND(F1678="الأم",J1678="خيمة"),3,IF(K1678=0,2,0))))</f>
        <v>0</v>
      </c>
      <c r="M1678" t="str">
        <f>INDEX(Sheet2!$B$2:$B$20,MATCH(Data!B1678,Sheet2!$D$2:$D$20,0))</f>
        <v>Yemen</v>
      </c>
    </row>
    <row r="1679" spans="1:13" x14ac:dyDescent="0.2">
      <c r="A1679">
        <v>5567</v>
      </c>
      <c r="B1679" t="s">
        <v>1723</v>
      </c>
      <c r="C1679" t="s">
        <v>917</v>
      </c>
      <c r="D1679" s="2">
        <v>25914</v>
      </c>
      <c r="E1679" s="5">
        <f t="shared" ca="1" si="54"/>
        <v>50</v>
      </c>
      <c r="F1679" t="s">
        <v>1767</v>
      </c>
      <c r="G1679" t="s">
        <v>1769</v>
      </c>
      <c r="H1679">
        <v>4</v>
      </c>
      <c r="I1679">
        <v>2</v>
      </c>
      <c r="J1679" t="s">
        <v>1771</v>
      </c>
      <c r="K1679" s="3">
        <v>153</v>
      </c>
      <c r="L1679">
        <f t="shared" si="55"/>
        <v>0</v>
      </c>
      <c r="M1679" t="str">
        <f>INDEX(Sheet2!$B$2:$B$20,MATCH(Data!B1679,Sheet2!$D$2:$D$20,0))</f>
        <v>Iraq</v>
      </c>
    </row>
    <row r="1680" spans="1:13" x14ac:dyDescent="0.2">
      <c r="A1680">
        <v>6275</v>
      </c>
      <c r="B1680" t="s">
        <v>1726</v>
      </c>
      <c r="C1680" t="s">
        <v>139</v>
      </c>
      <c r="D1680" s="2">
        <v>33943</v>
      </c>
      <c r="E1680" s="5">
        <f t="shared" ca="1" si="54"/>
        <v>28</v>
      </c>
      <c r="F1680" t="s">
        <v>1767</v>
      </c>
      <c r="G1680" t="s">
        <v>1780</v>
      </c>
      <c r="H1680">
        <v>2</v>
      </c>
      <c r="I1680">
        <v>8</v>
      </c>
      <c r="J1680" t="s">
        <v>1771</v>
      </c>
      <c r="K1680" s="3">
        <v>0</v>
      </c>
      <c r="L1680">
        <f t="shared" si="55"/>
        <v>2</v>
      </c>
      <c r="M1680" t="str">
        <f>INDEX(Sheet2!$B$2:$B$20,MATCH(Data!B1680,Sheet2!$D$2:$D$20,0))</f>
        <v>Libya</v>
      </c>
    </row>
    <row r="1681" spans="1:13" x14ac:dyDescent="0.2">
      <c r="A1681">
        <v>5266</v>
      </c>
      <c r="B1681" t="s">
        <v>1713</v>
      </c>
      <c r="C1681" t="s">
        <v>323</v>
      </c>
      <c r="D1681" s="2">
        <v>21502</v>
      </c>
      <c r="E1681" s="5">
        <f t="shared" ca="1" si="54"/>
        <v>62</v>
      </c>
      <c r="F1681" t="s">
        <v>1767</v>
      </c>
      <c r="G1681" t="s">
        <v>1769</v>
      </c>
      <c r="H1681">
        <v>6</v>
      </c>
      <c r="I1681">
        <v>4</v>
      </c>
      <c r="J1681" t="s">
        <v>1774</v>
      </c>
      <c r="K1681" s="3">
        <v>191</v>
      </c>
      <c r="L1681">
        <f t="shared" si="55"/>
        <v>0</v>
      </c>
      <c r="M1681" t="str">
        <f>INDEX(Sheet2!$B$2:$B$20,MATCH(Data!B1681,Sheet2!$D$2:$D$20,0))</f>
        <v>Iraq</v>
      </c>
    </row>
    <row r="1682" spans="1:13" x14ac:dyDescent="0.2">
      <c r="A1682">
        <v>5228</v>
      </c>
      <c r="B1682" t="s">
        <v>1730</v>
      </c>
      <c r="C1682" t="s">
        <v>1607</v>
      </c>
      <c r="D1682" s="2">
        <v>17547</v>
      </c>
      <c r="E1682" s="5">
        <f t="shared" ref="E1682:E1713" ca="1" si="56">(YEAR(NOW())-YEAR(D1682))</f>
        <v>72</v>
      </c>
      <c r="F1682" t="s">
        <v>1767</v>
      </c>
      <c r="G1682" t="s">
        <v>1778</v>
      </c>
      <c r="H1682">
        <v>3</v>
      </c>
      <c r="I1682">
        <v>1</v>
      </c>
      <c r="J1682" t="s">
        <v>1773</v>
      </c>
      <c r="K1682" s="3">
        <v>170</v>
      </c>
      <c r="L1682">
        <f t="shared" si="55"/>
        <v>0</v>
      </c>
      <c r="M1682" t="str">
        <f>INDEX(Sheet2!$B$2:$B$20,MATCH(Data!B1682,Sheet2!$D$2:$D$20,0))</f>
        <v>Yemen</v>
      </c>
    </row>
    <row r="1683" spans="1:13" x14ac:dyDescent="0.2">
      <c r="A1683">
        <v>6108</v>
      </c>
      <c r="B1683" t="s">
        <v>1721</v>
      </c>
      <c r="C1683" t="s">
        <v>870</v>
      </c>
      <c r="D1683" s="2">
        <v>29278</v>
      </c>
      <c r="E1683" s="5">
        <f t="shared" ca="1" si="56"/>
        <v>40</v>
      </c>
      <c r="F1683" t="s">
        <v>1767</v>
      </c>
      <c r="G1683" t="s">
        <v>1778</v>
      </c>
      <c r="H1683">
        <v>4</v>
      </c>
      <c r="I1683">
        <v>6</v>
      </c>
      <c r="J1683" t="s">
        <v>1771</v>
      </c>
      <c r="K1683" s="3">
        <v>218</v>
      </c>
      <c r="L1683">
        <f t="shared" si="55"/>
        <v>0</v>
      </c>
      <c r="M1683" t="str">
        <f>INDEX(Sheet2!$B$2:$B$20,MATCH(Data!B1683,Sheet2!$D$2:$D$20,0))</f>
        <v>Libya</v>
      </c>
    </row>
    <row r="1684" spans="1:13" x14ac:dyDescent="0.2">
      <c r="A1684">
        <v>6137</v>
      </c>
      <c r="B1684" t="s">
        <v>1721</v>
      </c>
      <c r="C1684" t="s">
        <v>1479</v>
      </c>
      <c r="D1684" s="2">
        <v>24382</v>
      </c>
      <c r="E1684" s="5">
        <f t="shared" ca="1" si="56"/>
        <v>54</v>
      </c>
      <c r="F1684" t="s">
        <v>1767</v>
      </c>
      <c r="G1684" t="s">
        <v>1769</v>
      </c>
      <c r="H1684">
        <v>1</v>
      </c>
      <c r="I1684">
        <v>3</v>
      </c>
      <c r="J1684" t="s">
        <v>1771</v>
      </c>
      <c r="K1684" s="3">
        <v>180</v>
      </c>
      <c r="L1684">
        <f t="shared" si="55"/>
        <v>0</v>
      </c>
      <c r="M1684" t="str">
        <f>INDEX(Sheet2!$B$2:$B$20,MATCH(Data!B1684,Sheet2!$D$2:$D$20,0))</f>
        <v>Libya</v>
      </c>
    </row>
    <row r="1685" spans="1:13" x14ac:dyDescent="0.2">
      <c r="A1685">
        <v>5167</v>
      </c>
      <c r="B1685" t="s">
        <v>1731</v>
      </c>
      <c r="C1685" t="s">
        <v>768</v>
      </c>
      <c r="D1685" s="2">
        <v>21497</v>
      </c>
      <c r="E1685" s="5">
        <f t="shared" ca="1" si="56"/>
        <v>62</v>
      </c>
      <c r="F1685" t="s">
        <v>1767</v>
      </c>
      <c r="G1685" t="s">
        <v>1769</v>
      </c>
      <c r="H1685">
        <v>3</v>
      </c>
      <c r="I1685">
        <v>4</v>
      </c>
      <c r="J1685" t="s">
        <v>1771</v>
      </c>
      <c r="K1685" s="3">
        <v>0</v>
      </c>
      <c r="L1685">
        <f t="shared" si="55"/>
        <v>2</v>
      </c>
      <c r="M1685" t="str">
        <f>INDEX(Sheet2!$B$2:$B$20,MATCH(Data!B1685,Sheet2!$D$2:$D$20,0))</f>
        <v>Syria</v>
      </c>
    </row>
    <row r="1686" spans="1:13" x14ac:dyDescent="0.2">
      <c r="A1686">
        <v>4716</v>
      </c>
      <c r="B1686" t="s">
        <v>1727</v>
      </c>
      <c r="C1686" t="s">
        <v>1659</v>
      </c>
      <c r="D1686" s="2">
        <v>28084</v>
      </c>
      <c r="E1686" s="5">
        <f t="shared" ca="1" si="56"/>
        <v>44</v>
      </c>
      <c r="F1686" t="s">
        <v>1767</v>
      </c>
      <c r="G1686" t="s">
        <v>1769</v>
      </c>
      <c r="H1686">
        <v>5</v>
      </c>
      <c r="I1686">
        <v>3</v>
      </c>
      <c r="J1686" t="s">
        <v>1771</v>
      </c>
      <c r="K1686" s="3">
        <v>86</v>
      </c>
      <c r="L1686">
        <f t="shared" si="55"/>
        <v>0</v>
      </c>
      <c r="M1686" t="str">
        <f>INDEX(Sheet2!$B$2:$B$20,MATCH(Data!B1686,Sheet2!$D$2:$D$20,0))</f>
        <v>Libya</v>
      </c>
    </row>
    <row r="1687" spans="1:13" x14ac:dyDescent="0.2">
      <c r="A1687">
        <v>6201</v>
      </c>
      <c r="B1687" t="s">
        <v>1725</v>
      </c>
      <c r="C1687" t="s">
        <v>578</v>
      </c>
      <c r="D1687" s="2">
        <v>27013</v>
      </c>
      <c r="E1687" s="5">
        <f t="shared" ca="1" si="56"/>
        <v>47</v>
      </c>
      <c r="F1687" t="s">
        <v>1767</v>
      </c>
      <c r="G1687" t="s">
        <v>1769</v>
      </c>
      <c r="H1687">
        <v>3</v>
      </c>
      <c r="I1687">
        <v>3</v>
      </c>
      <c r="J1687" t="s">
        <v>1771</v>
      </c>
      <c r="K1687" s="3">
        <v>178</v>
      </c>
      <c r="L1687">
        <f t="shared" si="55"/>
        <v>0</v>
      </c>
      <c r="M1687" t="str">
        <f>INDEX(Sheet2!$B$2:$B$20,MATCH(Data!B1687,Sheet2!$D$2:$D$20,0))</f>
        <v>Yemen</v>
      </c>
    </row>
    <row r="1688" spans="1:13" x14ac:dyDescent="0.2">
      <c r="A1688">
        <v>5017</v>
      </c>
      <c r="B1688" t="s">
        <v>1724</v>
      </c>
      <c r="C1688" t="s">
        <v>364</v>
      </c>
      <c r="D1688" s="2">
        <v>24313</v>
      </c>
      <c r="E1688" s="5">
        <f t="shared" ca="1" si="56"/>
        <v>54</v>
      </c>
      <c r="F1688" t="s">
        <v>1768</v>
      </c>
      <c r="G1688" t="s">
        <v>1779</v>
      </c>
      <c r="H1688">
        <v>2</v>
      </c>
      <c r="I1688">
        <v>2</v>
      </c>
      <c r="J1688" t="s">
        <v>1771</v>
      </c>
      <c r="K1688" s="3">
        <v>0</v>
      </c>
      <c r="L1688">
        <f t="shared" si="55"/>
        <v>4</v>
      </c>
      <c r="M1688" t="str">
        <f>INDEX(Sheet2!$B$2:$B$20,MATCH(Data!B1688,Sheet2!$D$2:$D$20,0))</f>
        <v>Libya</v>
      </c>
    </row>
    <row r="1689" spans="1:13" x14ac:dyDescent="0.2">
      <c r="A1689">
        <v>6160</v>
      </c>
      <c r="B1689" t="s">
        <v>1719</v>
      </c>
      <c r="C1689" t="s">
        <v>186</v>
      </c>
      <c r="D1689" s="2">
        <v>25426</v>
      </c>
      <c r="E1689" s="5">
        <f t="shared" ca="1" si="56"/>
        <v>51</v>
      </c>
      <c r="F1689" t="s">
        <v>1767</v>
      </c>
      <c r="G1689" t="s">
        <v>1781</v>
      </c>
      <c r="H1689">
        <v>3</v>
      </c>
      <c r="I1689">
        <v>6</v>
      </c>
      <c r="J1689" t="s">
        <v>1771</v>
      </c>
      <c r="K1689" s="3">
        <v>76</v>
      </c>
      <c r="L1689">
        <f t="shared" si="55"/>
        <v>0</v>
      </c>
      <c r="M1689" t="str">
        <f>INDEX(Sheet2!$B$2:$B$20,MATCH(Data!B1689,Sheet2!$D$2:$D$20,0))</f>
        <v>Iraq</v>
      </c>
    </row>
    <row r="1690" spans="1:13" x14ac:dyDescent="0.2">
      <c r="A1690">
        <v>5668</v>
      </c>
      <c r="B1690" t="s">
        <v>1725</v>
      </c>
      <c r="C1690" t="s">
        <v>548</v>
      </c>
      <c r="D1690" s="2">
        <v>21285</v>
      </c>
      <c r="E1690" s="5">
        <f t="shared" ca="1" si="56"/>
        <v>62</v>
      </c>
      <c r="F1690" t="s">
        <v>1767</v>
      </c>
      <c r="G1690" t="s">
        <v>1769</v>
      </c>
      <c r="H1690">
        <v>6</v>
      </c>
      <c r="I1690">
        <v>3</v>
      </c>
      <c r="J1690" t="s">
        <v>1773</v>
      </c>
      <c r="K1690" s="3">
        <v>221</v>
      </c>
      <c r="L1690">
        <f t="shared" si="55"/>
        <v>0</v>
      </c>
      <c r="M1690" t="str">
        <f>INDEX(Sheet2!$B$2:$B$20,MATCH(Data!B1690,Sheet2!$D$2:$D$20,0))</f>
        <v>Yemen</v>
      </c>
    </row>
    <row r="1691" spans="1:13" x14ac:dyDescent="0.2">
      <c r="A1691">
        <v>6233</v>
      </c>
      <c r="B1691" t="s">
        <v>1728</v>
      </c>
      <c r="C1691" t="s">
        <v>1087</v>
      </c>
      <c r="D1691" s="2">
        <v>27120</v>
      </c>
      <c r="E1691" s="5">
        <f t="shared" ca="1" si="56"/>
        <v>46</v>
      </c>
      <c r="F1691" t="s">
        <v>1768</v>
      </c>
      <c r="G1691" t="s">
        <v>1769</v>
      </c>
      <c r="H1691">
        <v>5</v>
      </c>
      <c r="I1691">
        <v>1</v>
      </c>
      <c r="J1691" t="s">
        <v>1771</v>
      </c>
      <c r="K1691" s="3">
        <v>0</v>
      </c>
      <c r="L1691">
        <f t="shared" si="55"/>
        <v>4</v>
      </c>
      <c r="M1691" t="str">
        <f>INDEX(Sheet2!$B$2:$B$20,MATCH(Data!B1691,Sheet2!$D$2:$D$20,0))</f>
        <v>Yemen</v>
      </c>
    </row>
    <row r="1692" spans="1:13" x14ac:dyDescent="0.2">
      <c r="A1692">
        <v>6167</v>
      </c>
      <c r="B1692" t="s">
        <v>1726</v>
      </c>
      <c r="C1692" t="s">
        <v>80</v>
      </c>
      <c r="D1692" s="2">
        <v>30455</v>
      </c>
      <c r="E1692" s="5">
        <f t="shared" ca="1" si="56"/>
        <v>37</v>
      </c>
      <c r="F1692" t="s">
        <v>1768</v>
      </c>
      <c r="G1692" t="s">
        <v>1770</v>
      </c>
      <c r="H1692">
        <v>4</v>
      </c>
      <c r="I1692">
        <v>4</v>
      </c>
      <c r="J1692" t="s">
        <v>1771</v>
      </c>
      <c r="K1692" s="3">
        <v>113</v>
      </c>
      <c r="L1692">
        <f t="shared" si="55"/>
        <v>0</v>
      </c>
      <c r="M1692" t="str">
        <f>INDEX(Sheet2!$B$2:$B$20,MATCH(Data!B1692,Sheet2!$D$2:$D$20,0))</f>
        <v>Libya</v>
      </c>
    </row>
    <row r="1693" spans="1:13" x14ac:dyDescent="0.2">
      <c r="A1693">
        <v>5534</v>
      </c>
      <c r="B1693" t="s">
        <v>1718</v>
      </c>
      <c r="C1693" t="s">
        <v>400</v>
      </c>
      <c r="D1693" s="2">
        <v>18589</v>
      </c>
      <c r="E1693" s="5">
        <f t="shared" ca="1" si="56"/>
        <v>70</v>
      </c>
      <c r="F1693" t="s">
        <v>1768</v>
      </c>
      <c r="G1693" t="s">
        <v>1778</v>
      </c>
      <c r="H1693">
        <v>3</v>
      </c>
      <c r="I1693">
        <v>3</v>
      </c>
      <c r="J1693" t="s">
        <v>1771</v>
      </c>
      <c r="K1693" s="3">
        <v>0</v>
      </c>
      <c r="L1693">
        <f t="shared" si="55"/>
        <v>4</v>
      </c>
      <c r="M1693" t="str">
        <f>INDEX(Sheet2!$B$2:$B$20,MATCH(Data!B1693,Sheet2!$D$2:$D$20,0))</f>
        <v>Yemen</v>
      </c>
    </row>
    <row r="1694" spans="1:13" x14ac:dyDescent="0.2">
      <c r="A1694">
        <v>5702</v>
      </c>
      <c r="B1694" t="s">
        <v>1730</v>
      </c>
      <c r="C1694" t="s">
        <v>1062</v>
      </c>
      <c r="D1694" s="2">
        <v>19213</v>
      </c>
      <c r="E1694" s="5">
        <f t="shared" ca="1" si="56"/>
        <v>68</v>
      </c>
      <c r="F1694" t="s">
        <v>1767</v>
      </c>
      <c r="G1694" t="s">
        <v>1769</v>
      </c>
      <c r="H1694">
        <v>2</v>
      </c>
      <c r="I1694">
        <v>4</v>
      </c>
      <c r="J1694" t="s">
        <v>1774</v>
      </c>
      <c r="K1694" s="3">
        <v>79</v>
      </c>
      <c r="L1694">
        <f t="shared" si="55"/>
        <v>0</v>
      </c>
      <c r="M1694" t="str">
        <f>INDEX(Sheet2!$B$2:$B$20,MATCH(Data!B1694,Sheet2!$D$2:$D$20,0))</f>
        <v>Yemen</v>
      </c>
    </row>
    <row r="1695" spans="1:13" x14ac:dyDescent="0.2">
      <c r="A1695">
        <v>5824</v>
      </c>
      <c r="B1695" t="s">
        <v>1727</v>
      </c>
      <c r="C1695" t="s">
        <v>1111</v>
      </c>
      <c r="D1695" s="2">
        <v>17504</v>
      </c>
      <c r="E1695" s="5">
        <f t="shared" ca="1" si="56"/>
        <v>73</v>
      </c>
      <c r="F1695" t="s">
        <v>1767</v>
      </c>
      <c r="G1695" t="s">
        <v>1769</v>
      </c>
      <c r="H1695">
        <v>6</v>
      </c>
      <c r="I1695">
        <v>4</v>
      </c>
      <c r="J1695" t="s">
        <v>1773</v>
      </c>
      <c r="K1695" s="3">
        <v>114</v>
      </c>
      <c r="L1695">
        <f t="shared" si="55"/>
        <v>0</v>
      </c>
      <c r="M1695" t="str">
        <f>INDEX(Sheet2!$B$2:$B$20,MATCH(Data!B1695,Sheet2!$D$2:$D$20,0))</f>
        <v>Libya</v>
      </c>
    </row>
    <row r="1696" spans="1:13" x14ac:dyDescent="0.2">
      <c r="A1696">
        <v>5097</v>
      </c>
      <c r="B1696" t="s">
        <v>1724</v>
      </c>
      <c r="C1696" t="s">
        <v>1306</v>
      </c>
      <c r="D1696" s="2">
        <v>23402</v>
      </c>
      <c r="E1696" s="5">
        <f t="shared" ca="1" si="56"/>
        <v>56</v>
      </c>
      <c r="F1696" t="s">
        <v>1767</v>
      </c>
      <c r="G1696" t="s">
        <v>1780</v>
      </c>
      <c r="H1696">
        <v>2</v>
      </c>
      <c r="I1696">
        <v>3</v>
      </c>
      <c r="J1696" t="s">
        <v>1774</v>
      </c>
      <c r="K1696" s="3">
        <v>91</v>
      </c>
      <c r="L1696">
        <f t="shared" si="55"/>
        <v>0</v>
      </c>
      <c r="M1696" t="str">
        <f>INDEX(Sheet2!$B$2:$B$20,MATCH(Data!B1696,Sheet2!$D$2:$D$20,0))</f>
        <v>Libya</v>
      </c>
    </row>
    <row r="1697" spans="1:13" x14ac:dyDescent="0.2">
      <c r="A1697">
        <v>5295</v>
      </c>
      <c r="B1697" t="s">
        <v>1723</v>
      </c>
      <c r="C1697" t="s">
        <v>662</v>
      </c>
      <c r="D1697" s="2">
        <v>27027</v>
      </c>
      <c r="E1697" s="5">
        <f t="shared" ca="1" si="56"/>
        <v>47</v>
      </c>
      <c r="F1697" t="s">
        <v>1767</v>
      </c>
      <c r="G1697" t="s">
        <v>1778</v>
      </c>
      <c r="H1697">
        <v>2</v>
      </c>
      <c r="I1697">
        <v>4</v>
      </c>
      <c r="J1697" t="s">
        <v>1774</v>
      </c>
      <c r="K1697" s="3">
        <v>0</v>
      </c>
      <c r="L1697">
        <f t="shared" si="55"/>
        <v>2</v>
      </c>
      <c r="M1697" t="str">
        <f>INDEX(Sheet2!$B$2:$B$20,MATCH(Data!B1697,Sheet2!$D$2:$D$20,0))</f>
        <v>Iraq</v>
      </c>
    </row>
    <row r="1698" spans="1:13" x14ac:dyDescent="0.2">
      <c r="A1698">
        <v>5416</v>
      </c>
      <c r="B1698" t="s">
        <v>1715</v>
      </c>
      <c r="C1698" t="s">
        <v>539</v>
      </c>
      <c r="D1698" s="2">
        <v>19829</v>
      </c>
      <c r="E1698" s="5">
        <f t="shared" ca="1" si="56"/>
        <v>66</v>
      </c>
      <c r="F1698" t="s">
        <v>1768</v>
      </c>
      <c r="G1698" t="s">
        <v>1770</v>
      </c>
      <c r="H1698">
        <v>2</v>
      </c>
      <c r="I1698">
        <v>6</v>
      </c>
      <c r="J1698" t="s">
        <v>1771</v>
      </c>
      <c r="K1698" s="3">
        <v>107</v>
      </c>
      <c r="L1698">
        <f t="shared" si="55"/>
        <v>0</v>
      </c>
      <c r="M1698" t="str">
        <f>INDEX(Sheet2!$B$2:$B$20,MATCH(Data!B1698,Sheet2!$D$2:$D$20,0))</f>
        <v>Iraq</v>
      </c>
    </row>
    <row r="1699" spans="1:13" x14ac:dyDescent="0.2">
      <c r="A1699">
        <v>5430</v>
      </c>
      <c r="B1699" t="s">
        <v>1715</v>
      </c>
      <c r="C1699" t="s">
        <v>751</v>
      </c>
      <c r="D1699" s="2">
        <v>26579</v>
      </c>
      <c r="E1699" s="5">
        <f t="shared" ca="1" si="56"/>
        <v>48</v>
      </c>
      <c r="F1699" t="s">
        <v>1767</v>
      </c>
      <c r="G1699" t="s">
        <v>1778</v>
      </c>
      <c r="H1699">
        <v>2</v>
      </c>
      <c r="I1699">
        <v>4</v>
      </c>
      <c r="J1699" t="s">
        <v>1771</v>
      </c>
      <c r="K1699" s="3">
        <v>0</v>
      </c>
      <c r="L1699">
        <f t="shared" si="55"/>
        <v>2</v>
      </c>
      <c r="M1699" t="str">
        <f>INDEX(Sheet2!$B$2:$B$20,MATCH(Data!B1699,Sheet2!$D$2:$D$20,0))</f>
        <v>Iraq</v>
      </c>
    </row>
    <row r="1700" spans="1:13" x14ac:dyDescent="0.2">
      <c r="A1700">
        <v>4691</v>
      </c>
      <c r="B1700" t="s">
        <v>1727</v>
      </c>
      <c r="C1700" t="s">
        <v>990</v>
      </c>
      <c r="D1700" s="2">
        <v>28523</v>
      </c>
      <c r="E1700" s="5">
        <f t="shared" ca="1" si="56"/>
        <v>42</v>
      </c>
      <c r="F1700" t="s">
        <v>1768</v>
      </c>
      <c r="G1700" t="s">
        <v>1769</v>
      </c>
      <c r="H1700">
        <v>6</v>
      </c>
      <c r="I1700">
        <v>2</v>
      </c>
      <c r="J1700" t="s">
        <v>1773</v>
      </c>
      <c r="K1700" s="3">
        <v>101</v>
      </c>
      <c r="L1700">
        <f t="shared" si="55"/>
        <v>0</v>
      </c>
      <c r="M1700" t="str">
        <f>INDEX(Sheet2!$B$2:$B$20,MATCH(Data!B1700,Sheet2!$D$2:$D$20,0))</f>
        <v>Libya</v>
      </c>
    </row>
    <row r="1701" spans="1:13" x14ac:dyDescent="0.2">
      <c r="A1701">
        <v>6144</v>
      </c>
      <c r="B1701" t="s">
        <v>1733</v>
      </c>
      <c r="C1701" t="s">
        <v>1576</v>
      </c>
      <c r="D1701" s="2">
        <v>15193</v>
      </c>
      <c r="E1701" s="5">
        <f t="shared" ca="1" si="56"/>
        <v>79</v>
      </c>
      <c r="F1701" t="s">
        <v>1767</v>
      </c>
      <c r="G1701" t="s">
        <v>1769</v>
      </c>
      <c r="H1701">
        <v>4</v>
      </c>
      <c r="I1701">
        <v>5</v>
      </c>
      <c r="J1701" t="s">
        <v>1771</v>
      </c>
      <c r="K1701" s="3">
        <v>0</v>
      </c>
      <c r="L1701">
        <f t="shared" si="55"/>
        <v>2</v>
      </c>
      <c r="M1701" t="str">
        <f>INDEX(Sheet2!$B$2:$B$20,MATCH(Data!B1701,Sheet2!$D$2:$D$20,0))</f>
        <v>Syria</v>
      </c>
    </row>
    <row r="1702" spans="1:13" x14ac:dyDescent="0.2">
      <c r="A1702">
        <v>6121</v>
      </c>
      <c r="B1702" t="s">
        <v>1721</v>
      </c>
      <c r="C1702" t="s">
        <v>1209</v>
      </c>
      <c r="D1702" s="2">
        <v>15268</v>
      </c>
      <c r="E1702" s="5">
        <f t="shared" ca="1" si="56"/>
        <v>79</v>
      </c>
      <c r="F1702" t="s">
        <v>1767</v>
      </c>
      <c r="G1702" t="s">
        <v>1769</v>
      </c>
      <c r="H1702">
        <v>2</v>
      </c>
      <c r="I1702">
        <v>4</v>
      </c>
      <c r="J1702" t="s">
        <v>1773</v>
      </c>
      <c r="K1702" s="3">
        <v>155</v>
      </c>
      <c r="L1702">
        <f t="shared" si="55"/>
        <v>0</v>
      </c>
      <c r="M1702" t="str">
        <f>INDEX(Sheet2!$B$2:$B$20,MATCH(Data!B1702,Sheet2!$D$2:$D$20,0))</f>
        <v>Libya</v>
      </c>
    </row>
    <row r="1703" spans="1:13" x14ac:dyDescent="0.2">
      <c r="A1703">
        <v>5828</v>
      </c>
      <c r="B1703" t="s">
        <v>1715</v>
      </c>
      <c r="C1703" t="s">
        <v>1197</v>
      </c>
      <c r="D1703" s="2">
        <v>25661</v>
      </c>
      <c r="E1703" s="5">
        <f t="shared" ca="1" si="56"/>
        <v>50</v>
      </c>
      <c r="F1703" t="s">
        <v>1767</v>
      </c>
      <c r="G1703" t="s">
        <v>1778</v>
      </c>
      <c r="H1703">
        <v>7</v>
      </c>
      <c r="I1703">
        <v>1</v>
      </c>
      <c r="J1703" t="s">
        <v>1771</v>
      </c>
      <c r="K1703" s="3">
        <v>202</v>
      </c>
      <c r="L1703">
        <f t="shared" si="55"/>
        <v>0</v>
      </c>
      <c r="M1703" t="str">
        <f>INDEX(Sheet2!$B$2:$B$20,MATCH(Data!B1703,Sheet2!$D$2:$D$20,0))</f>
        <v>Iraq</v>
      </c>
    </row>
    <row r="1704" spans="1:13" x14ac:dyDescent="0.2">
      <c r="A1704">
        <v>5994</v>
      </c>
      <c r="B1704" t="s">
        <v>1719</v>
      </c>
      <c r="C1704" t="s">
        <v>798</v>
      </c>
      <c r="D1704" s="2">
        <v>22826</v>
      </c>
      <c r="E1704" s="5">
        <f t="shared" ca="1" si="56"/>
        <v>58</v>
      </c>
      <c r="F1704" t="s">
        <v>1767</v>
      </c>
      <c r="G1704" t="s">
        <v>1781</v>
      </c>
      <c r="H1704">
        <v>5</v>
      </c>
      <c r="I1704">
        <v>1</v>
      </c>
      <c r="J1704" t="s">
        <v>1771</v>
      </c>
      <c r="K1704" s="3">
        <v>0</v>
      </c>
      <c r="L1704">
        <f t="shared" si="55"/>
        <v>2</v>
      </c>
      <c r="M1704" t="str">
        <f>INDEX(Sheet2!$B$2:$B$20,MATCH(Data!B1704,Sheet2!$D$2:$D$20,0))</f>
        <v>Iraq</v>
      </c>
    </row>
    <row r="1705" spans="1:13" x14ac:dyDescent="0.2">
      <c r="A1705">
        <v>4667</v>
      </c>
      <c r="B1705" t="s">
        <v>1715</v>
      </c>
      <c r="C1705" t="s">
        <v>287</v>
      </c>
      <c r="D1705" s="2">
        <v>24854</v>
      </c>
      <c r="E1705" s="5">
        <f t="shared" ca="1" si="56"/>
        <v>52</v>
      </c>
      <c r="F1705" t="s">
        <v>1767</v>
      </c>
      <c r="G1705" t="s">
        <v>1769</v>
      </c>
      <c r="H1705">
        <v>4</v>
      </c>
      <c r="I1705">
        <v>2</v>
      </c>
      <c r="J1705" t="s">
        <v>1772</v>
      </c>
      <c r="K1705" s="3">
        <v>0</v>
      </c>
      <c r="L1705">
        <f t="shared" si="55"/>
        <v>2</v>
      </c>
      <c r="M1705" t="str">
        <f>INDEX(Sheet2!$B$2:$B$20,MATCH(Data!B1705,Sheet2!$D$2:$D$20,0))</f>
        <v>Iraq</v>
      </c>
    </row>
    <row r="1706" spans="1:13" x14ac:dyDescent="0.2">
      <c r="A1706">
        <v>6339</v>
      </c>
      <c r="B1706" t="s">
        <v>1721</v>
      </c>
      <c r="C1706" t="s">
        <v>1251</v>
      </c>
      <c r="D1706" s="2">
        <v>25719</v>
      </c>
      <c r="E1706" s="5">
        <f t="shared" ca="1" si="56"/>
        <v>50</v>
      </c>
      <c r="F1706" t="s">
        <v>1767</v>
      </c>
      <c r="G1706" t="s">
        <v>1769</v>
      </c>
      <c r="H1706">
        <v>3</v>
      </c>
      <c r="I1706">
        <v>1</v>
      </c>
      <c r="J1706" t="s">
        <v>1771</v>
      </c>
      <c r="K1706" s="3">
        <v>224</v>
      </c>
      <c r="L1706">
        <f t="shared" si="55"/>
        <v>0</v>
      </c>
      <c r="M1706" t="str">
        <f>INDEX(Sheet2!$B$2:$B$20,MATCH(Data!B1706,Sheet2!$D$2:$D$20,0))</f>
        <v>Libya</v>
      </c>
    </row>
    <row r="1707" spans="1:13" x14ac:dyDescent="0.2">
      <c r="A1707">
        <v>5348</v>
      </c>
      <c r="B1707" t="s">
        <v>1727</v>
      </c>
      <c r="C1707" t="s">
        <v>1303</v>
      </c>
      <c r="D1707" s="2">
        <v>31389</v>
      </c>
      <c r="E1707" s="5">
        <f t="shared" ca="1" si="56"/>
        <v>35</v>
      </c>
      <c r="F1707" t="s">
        <v>1767</v>
      </c>
      <c r="G1707" t="s">
        <v>1780</v>
      </c>
      <c r="H1707">
        <v>6</v>
      </c>
      <c r="I1707">
        <v>2</v>
      </c>
      <c r="J1707" t="s">
        <v>1771</v>
      </c>
      <c r="K1707" s="3">
        <v>71</v>
      </c>
      <c r="L1707">
        <f t="shared" si="55"/>
        <v>0</v>
      </c>
      <c r="M1707" t="str">
        <f>INDEX(Sheet2!$B$2:$B$20,MATCH(Data!B1707,Sheet2!$D$2:$D$20,0))</f>
        <v>Libya</v>
      </c>
    </row>
    <row r="1708" spans="1:13" x14ac:dyDescent="0.2">
      <c r="A1708">
        <v>4697</v>
      </c>
      <c r="B1708" t="s">
        <v>1716</v>
      </c>
      <c r="C1708" t="s">
        <v>1165</v>
      </c>
      <c r="D1708" s="2">
        <v>15709</v>
      </c>
      <c r="E1708" s="5">
        <f t="shared" ca="1" si="56"/>
        <v>77</v>
      </c>
      <c r="F1708" t="s">
        <v>1767</v>
      </c>
      <c r="G1708" t="s">
        <v>1769</v>
      </c>
      <c r="H1708">
        <v>5</v>
      </c>
      <c r="I1708">
        <v>2</v>
      </c>
      <c r="J1708" t="s">
        <v>1773</v>
      </c>
      <c r="K1708" s="3">
        <v>189</v>
      </c>
      <c r="L1708">
        <f t="shared" si="55"/>
        <v>0</v>
      </c>
      <c r="M1708" t="str">
        <f>INDEX(Sheet2!$B$2:$B$20,MATCH(Data!B1708,Sheet2!$D$2:$D$20,0))</f>
        <v>Syria</v>
      </c>
    </row>
    <row r="1709" spans="1:13" x14ac:dyDescent="0.2">
      <c r="A1709">
        <v>5077</v>
      </c>
      <c r="B1709" t="s">
        <v>1724</v>
      </c>
      <c r="C1709" t="s">
        <v>670</v>
      </c>
      <c r="D1709" s="2">
        <v>31232</v>
      </c>
      <c r="E1709" s="5">
        <f t="shared" ca="1" si="56"/>
        <v>35</v>
      </c>
      <c r="F1709" t="s">
        <v>1767</v>
      </c>
      <c r="G1709" t="s">
        <v>1778</v>
      </c>
      <c r="H1709">
        <v>2</v>
      </c>
      <c r="I1709">
        <v>4</v>
      </c>
      <c r="J1709" t="s">
        <v>1771</v>
      </c>
      <c r="K1709" s="3">
        <v>0</v>
      </c>
      <c r="L1709">
        <f t="shared" si="55"/>
        <v>2</v>
      </c>
      <c r="M1709" t="str">
        <f>INDEX(Sheet2!$B$2:$B$20,MATCH(Data!B1709,Sheet2!$D$2:$D$20,0))</f>
        <v>Libya</v>
      </c>
    </row>
    <row r="1710" spans="1:13" x14ac:dyDescent="0.2">
      <c r="A1710">
        <v>6317</v>
      </c>
      <c r="B1710" t="s">
        <v>1723</v>
      </c>
      <c r="C1710" t="s">
        <v>812</v>
      </c>
      <c r="D1710" s="2">
        <v>18860</v>
      </c>
      <c r="E1710" s="5">
        <f t="shared" ca="1" si="56"/>
        <v>69</v>
      </c>
      <c r="F1710" t="s">
        <v>1767</v>
      </c>
      <c r="G1710" t="s">
        <v>1778</v>
      </c>
      <c r="H1710">
        <v>4</v>
      </c>
      <c r="I1710">
        <v>2</v>
      </c>
      <c r="J1710" t="s">
        <v>1771</v>
      </c>
      <c r="K1710" s="3">
        <v>0</v>
      </c>
      <c r="L1710">
        <f t="shared" si="55"/>
        <v>2</v>
      </c>
      <c r="M1710" t="str">
        <f>INDEX(Sheet2!$B$2:$B$20,MATCH(Data!B1710,Sheet2!$D$2:$D$20,0))</f>
        <v>Iraq</v>
      </c>
    </row>
    <row r="1711" spans="1:13" x14ac:dyDescent="0.2">
      <c r="A1711">
        <v>5446</v>
      </c>
      <c r="B1711" t="s">
        <v>1728</v>
      </c>
      <c r="C1711" t="s">
        <v>944</v>
      </c>
      <c r="D1711" s="2">
        <v>23628</v>
      </c>
      <c r="E1711" s="5">
        <f t="shared" ca="1" si="56"/>
        <v>56</v>
      </c>
      <c r="F1711" t="s">
        <v>1767</v>
      </c>
      <c r="G1711" t="s">
        <v>1770</v>
      </c>
      <c r="H1711">
        <v>2</v>
      </c>
      <c r="I1711">
        <v>8</v>
      </c>
      <c r="J1711" t="s">
        <v>1771</v>
      </c>
      <c r="K1711" s="3">
        <v>206</v>
      </c>
      <c r="L1711">
        <f t="shared" si="55"/>
        <v>0</v>
      </c>
      <c r="M1711" t="str">
        <f>INDEX(Sheet2!$B$2:$B$20,MATCH(Data!B1711,Sheet2!$D$2:$D$20,0))</f>
        <v>Yemen</v>
      </c>
    </row>
    <row r="1712" spans="1:13" x14ac:dyDescent="0.2">
      <c r="A1712">
        <v>5986</v>
      </c>
      <c r="B1712" t="s">
        <v>1727</v>
      </c>
      <c r="C1712" t="s">
        <v>695</v>
      </c>
      <c r="D1712" s="2">
        <v>22368</v>
      </c>
      <c r="E1712" s="5">
        <f t="shared" ca="1" si="56"/>
        <v>59</v>
      </c>
      <c r="F1712" t="s">
        <v>1767</v>
      </c>
      <c r="G1712" t="s">
        <v>1781</v>
      </c>
      <c r="H1712">
        <v>2</v>
      </c>
      <c r="I1712">
        <v>3</v>
      </c>
      <c r="J1712" t="s">
        <v>1774</v>
      </c>
      <c r="K1712" s="3">
        <v>0</v>
      </c>
      <c r="L1712">
        <f t="shared" si="55"/>
        <v>2</v>
      </c>
      <c r="M1712" t="str">
        <f>INDEX(Sheet2!$B$2:$B$20,MATCH(Data!B1712,Sheet2!$D$2:$D$20,0))</f>
        <v>Libya</v>
      </c>
    </row>
    <row r="1713" spans="1:13" x14ac:dyDescent="0.2">
      <c r="A1713">
        <v>5249</v>
      </c>
      <c r="B1713" t="s">
        <v>1715</v>
      </c>
      <c r="C1713" t="s">
        <v>221</v>
      </c>
      <c r="D1713" s="2">
        <v>18531</v>
      </c>
      <c r="E1713" s="5">
        <f t="shared" ca="1" si="56"/>
        <v>70</v>
      </c>
      <c r="F1713" t="s">
        <v>1767</v>
      </c>
      <c r="G1713" t="s">
        <v>1770</v>
      </c>
      <c r="H1713">
        <v>3</v>
      </c>
      <c r="I1713">
        <v>2</v>
      </c>
      <c r="J1713" t="s">
        <v>1773</v>
      </c>
      <c r="K1713" s="3">
        <v>69</v>
      </c>
      <c r="L1713">
        <f t="shared" si="55"/>
        <v>0</v>
      </c>
      <c r="M1713" t="str">
        <f>INDEX(Sheet2!$B$2:$B$20,MATCH(Data!B1713,Sheet2!$D$2:$D$20,0))</f>
        <v>Iraq</v>
      </c>
    </row>
  </sheetData>
  <autoFilter ref="A12:K1713" xr:uid="{00000000-0009-0000-0000-000000000000}"/>
  <mergeCells count="1">
    <mergeCell ref="B7:B8"/>
  </mergeCells>
  <pageMargins left="0.7" right="0.7" top="0.75" bottom="0.75" header="0.3" footer="0.3"/>
  <pageSetup paperSize="9" orientation="portrait" r:id="rId1"/>
  <headerFooter>
    <oddFooter>&amp;LPUBLIC</oddFooter>
    <evenFooter>&amp;LPUBLIC</evenFooter>
    <firstFooter>&amp;LPUBLIC</first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Sheet2!$K$2:$N$2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D3" sqref="D3"/>
    </sheetView>
  </sheetViews>
  <sheetFormatPr defaultRowHeight="14.25" x14ac:dyDescent="0.2"/>
  <cols>
    <col min="2" max="3" width="9.375" customWidth="1"/>
    <col min="4" max="4" width="12.25" bestFit="1" customWidth="1"/>
    <col min="11" max="11" width="10.75" bestFit="1" customWidth="1"/>
  </cols>
  <sheetData>
    <row r="1" spans="1:14" x14ac:dyDescent="0.2">
      <c r="A1" s="1" t="s">
        <v>1734</v>
      </c>
      <c r="B1" s="1" t="s">
        <v>3</v>
      </c>
      <c r="C1" s="1" t="s">
        <v>1735</v>
      </c>
      <c r="D1" s="1" t="s">
        <v>8</v>
      </c>
      <c r="E1" s="1" t="s">
        <v>1735</v>
      </c>
      <c r="K1" s="2"/>
    </row>
    <row r="2" spans="1:14" x14ac:dyDescent="0.2">
      <c r="A2">
        <v>1</v>
      </c>
      <c r="B2" t="s">
        <v>1712</v>
      </c>
      <c r="C2" t="s">
        <v>1736</v>
      </c>
      <c r="D2" t="s">
        <v>1715</v>
      </c>
      <c r="E2" t="s">
        <v>1740</v>
      </c>
      <c r="K2" s="1" t="s">
        <v>1712</v>
      </c>
      <c r="L2" s="1" t="s">
        <v>1720</v>
      </c>
      <c r="M2" s="1" t="s">
        <v>1710</v>
      </c>
      <c r="N2" s="1" t="s">
        <v>1711</v>
      </c>
    </row>
    <row r="3" spans="1:14" x14ac:dyDescent="0.2">
      <c r="A3">
        <v>5</v>
      </c>
      <c r="B3" t="s">
        <v>1712</v>
      </c>
      <c r="C3" t="s">
        <v>1736</v>
      </c>
      <c r="D3" t="s">
        <v>1719</v>
      </c>
      <c r="E3" t="s">
        <v>1744</v>
      </c>
      <c r="K3" t="s">
        <v>1715</v>
      </c>
      <c r="L3" t="s">
        <v>1721</v>
      </c>
      <c r="M3" t="s">
        <v>1716</v>
      </c>
      <c r="N3" t="s">
        <v>1717</v>
      </c>
    </row>
    <row r="4" spans="1:14" x14ac:dyDescent="0.2">
      <c r="A4">
        <v>8</v>
      </c>
      <c r="B4" t="s">
        <v>1712</v>
      </c>
      <c r="C4" t="s">
        <v>1736</v>
      </c>
      <c r="D4" t="s">
        <v>1713</v>
      </c>
      <c r="E4" t="s">
        <v>1747</v>
      </c>
      <c r="K4" t="s">
        <v>1719</v>
      </c>
      <c r="L4" t="s">
        <v>1724</v>
      </c>
      <c r="M4" t="s">
        <v>1722</v>
      </c>
      <c r="N4" t="s">
        <v>1718</v>
      </c>
    </row>
    <row r="5" spans="1:14" x14ac:dyDescent="0.2">
      <c r="A5">
        <v>9</v>
      </c>
      <c r="B5" t="s">
        <v>1712</v>
      </c>
      <c r="C5" t="s">
        <v>1736</v>
      </c>
      <c r="D5" t="s">
        <v>1723</v>
      </c>
      <c r="E5" t="s">
        <v>1748</v>
      </c>
      <c r="K5" t="s">
        <v>1713</v>
      </c>
      <c r="L5" t="s">
        <v>1726</v>
      </c>
      <c r="M5" t="s">
        <v>1729</v>
      </c>
      <c r="N5" t="s">
        <v>1725</v>
      </c>
    </row>
    <row r="6" spans="1:14" x14ac:dyDescent="0.2">
      <c r="A6">
        <v>6</v>
      </c>
      <c r="B6" t="s">
        <v>1720</v>
      </c>
      <c r="C6" t="s">
        <v>1739</v>
      </c>
      <c r="D6" t="s">
        <v>1721</v>
      </c>
      <c r="E6" t="s">
        <v>1745</v>
      </c>
      <c r="K6" t="s">
        <v>1723</v>
      </c>
      <c r="L6" t="s">
        <v>1727</v>
      </c>
      <c r="M6" t="s">
        <v>1731</v>
      </c>
      <c r="N6" t="s">
        <v>1728</v>
      </c>
    </row>
    <row r="7" spans="1:14" x14ac:dyDescent="0.2">
      <c r="A7">
        <v>10</v>
      </c>
      <c r="B7" t="s">
        <v>1720</v>
      </c>
      <c r="C7" t="s">
        <v>1739</v>
      </c>
      <c r="D7" t="s">
        <v>1724</v>
      </c>
      <c r="E7" t="s">
        <v>1749</v>
      </c>
      <c r="M7" t="s">
        <v>1733</v>
      </c>
      <c r="N7" t="s">
        <v>1730</v>
      </c>
    </row>
    <row r="8" spans="1:14" x14ac:dyDescent="0.2">
      <c r="A8">
        <v>12</v>
      </c>
      <c r="B8" t="s">
        <v>1720</v>
      </c>
      <c r="C8" t="s">
        <v>1739</v>
      </c>
      <c r="D8" t="s">
        <v>1726</v>
      </c>
      <c r="E8" t="s">
        <v>1751</v>
      </c>
      <c r="N8" t="s">
        <v>1732</v>
      </c>
    </row>
    <row r="9" spans="1:14" x14ac:dyDescent="0.2">
      <c r="A9">
        <v>13</v>
      </c>
      <c r="B9" t="s">
        <v>1720</v>
      </c>
      <c r="C9" t="s">
        <v>1739</v>
      </c>
      <c r="D9" t="s">
        <v>1727</v>
      </c>
      <c r="E9" t="s">
        <v>1752</v>
      </c>
    </row>
    <row r="10" spans="1:14" x14ac:dyDescent="0.2">
      <c r="A10">
        <v>2</v>
      </c>
      <c r="B10" t="s">
        <v>1710</v>
      </c>
      <c r="C10" t="s">
        <v>1737</v>
      </c>
      <c r="D10" t="s">
        <v>1716</v>
      </c>
      <c r="E10" t="s">
        <v>1741</v>
      </c>
    </row>
    <row r="11" spans="1:14" x14ac:dyDescent="0.2">
      <c r="A11">
        <v>7</v>
      </c>
      <c r="B11" t="s">
        <v>1710</v>
      </c>
      <c r="C11" t="s">
        <v>1737</v>
      </c>
      <c r="D11" t="s">
        <v>1722</v>
      </c>
      <c r="E11" t="s">
        <v>1746</v>
      </c>
    </row>
    <row r="12" spans="1:14" x14ac:dyDescent="0.2">
      <c r="A12">
        <v>15</v>
      </c>
      <c r="B12" t="s">
        <v>1710</v>
      </c>
      <c r="C12" t="s">
        <v>1737</v>
      </c>
      <c r="D12" t="s">
        <v>1729</v>
      </c>
      <c r="E12" t="s">
        <v>1754</v>
      </c>
    </row>
    <row r="13" spans="1:14" x14ac:dyDescent="0.2">
      <c r="A13">
        <v>17</v>
      </c>
      <c r="B13" t="s">
        <v>1710</v>
      </c>
      <c r="C13" t="s">
        <v>1737</v>
      </c>
      <c r="D13" t="s">
        <v>1731</v>
      </c>
      <c r="E13" t="s">
        <v>1756</v>
      </c>
    </row>
    <row r="14" spans="1:14" x14ac:dyDescent="0.2">
      <c r="A14">
        <v>19</v>
      </c>
      <c r="B14" t="s">
        <v>1710</v>
      </c>
      <c r="C14" t="s">
        <v>1737</v>
      </c>
      <c r="D14" t="s">
        <v>1733</v>
      </c>
      <c r="E14" t="s">
        <v>1758</v>
      </c>
    </row>
    <row r="15" spans="1:14" x14ac:dyDescent="0.2">
      <c r="A15">
        <v>3</v>
      </c>
      <c r="B15" t="s">
        <v>1711</v>
      </c>
      <c r="C15" t="s">
        <v>1738</v>
      </c>
      <c r="D15" t="s">
        <v>1717</v>
      </c>
      <c r="E15" t="s">
        <v>1742</v>
      </c>
    </row>
    <row r="16" spans="1:14" x14ac:dyDescent="0.2">
      <c r="A16">
        <v>4</v>
      </c>
      <c r="B16" t="s">
        <v>1711</v>
      </c>
      <c r="C16" t="s">
        <v>1738</v>
      </c>
      <c r="D16" t="s">
        <v>1718</v>
      </c>
      <c r="E16" t="s">
        <v>1743</v>
      </c>
    </row>
    <row r="17" spans="1:5" x14ac:dyDescent="0.2">
      <c r="A17">
        <v>11</v>
      </c>
      <c r="B17" t="s">
        <v>1711</v>
      </c>
      <c r="C17" t="s">
        <v>1738</v>
      </c>
      <c r="D17" t="s">
        <v>1725</v>
      </c>
      <c r="E17" t="s">
        <v>1750</v>
      </c>
    </row>
    <row r="18" spans="1:5" x14ac:dyDescent="0.2">
      <c r="A18">
        <v>14</v>
      </c>
      <c r="B18" t="s">
        <v>1711</v>
      </c>
      <c r="C18" t="s">
        <v>1738</v>
      </c>
      <c r="D18" t="s">
        <v>1728</v>
      </c>
      <c r="E18" t="s">
        <v>1753</v>
      </c>
    </row>
    <row r="19" spans="1:5" x14ac:dyDescent="0.2">
      <c r="A19">
        <v>16</v>
      </c>
      <c r="B19" t="s">
        <v>1711</v>
      </c>
      <c r="C19" t="s">
        <v>1738</v>
      </c>
      <c r="D19" t="s">
        <v>1730</v>
      </c>
      <c r="E19" t="s">
        <v>1755</v>
      </c>
    </row>
    <row r="20" spans="1:5" x14ac:dyDescent="0.2">
      <c r="A20">
        <v>18</v>
      </c>
      <c r="B20" t="s">
        <v>1711</v>
      </c>
      <c r="C20" t="s">
        <v>1738</v>
      </c>
      <c r="D20" t="s">
        <v>1732</v>
      </c>
      <c r="E20" t="s">
        <v>1757</v>
      </c>
    </row>
  </sheetData>
  <sortState xmlns:xlrd2="http://schemas.microsoft.com/office/spreadsheetml/2017/richdata2" ref="A2:E20">
    <sortCondition ref="B2"/>
  </sortState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Data</vt:lpstr>
      <vt:lpstr>Sheet2</vt:lpstr>
      <vt:lpstr>Iraq</vt:lpstr>
      <vt:lpstr>Libya</vt:lpstr>
      <vt:lpstr>Syria</vt:lpstr>
      <vt:lpstr>Yemen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Munthir Saffan</dc:creator>
  <cp:keywords>PUBLIC</cp:keywords>
  <dc:description>PUBLIC</dc:description>
  <cp:lastModifiedBy>محمد صالح</cp:lastModifiedBy>
  <dcterms:created xsi:type="dcterms:W3CDTF">2018-11-13T06:23:00Z</dcterms:created>
  <dcterms:modified xsi:type="dcterms:W3CDTF">2020-08-13T11:44:55Z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