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Fouad\Desktop\"/>
    </mc:Choice>
  </mc:AlternateContent>
  <xr:revisionPtr revIDLastSave="0" documentId="8_{EEA42692-F1B2-42DD-A882-B8D98CF8F364}" xr6:coauthVersionLast="45" xr6:coauthVersionMax="45" xr10:uidLastSave="{00000000-0000-0000-0000-000000000000}"/>
  <bookViews>
    <workbookView xWindow="-120" yWindow="-120" windowWidth="19440" windowHeight="15000" activeTab="1" xr2:uid="{89D5F27E-7FC0-4A9A-9415-B5E22F0BE122}"/>
  </bookViews>
  <sheets>
    <sheet name="Aktuelle Bestand " sheetId="4" r:id="rId1"/>
    <sheet name="Entnahme" sheetId="2" r:id="rId2"/>
    <sheet name="Aktuelle Bestand Nachdem Verkau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3" l="1"/>
  <c r="F3" i="3"/>
  <c r="F4" i="3"/>
  <c r="F5" i="3"/>
  <c r="K5" i="3" s="1"/>
  <c r="F6" i="3"/>
  <c r="F7" i="3"/>
  <c r="F8" i="3"/>
  <c r="F9" i="3"/>
  <c r="K9" i="3" s="1"/>
  <c r="F10" i="3"/>
  <c r="F11" i="3"/>
  <c r="F12" i="3"/>
  <c r="F13" i="3"/>
  <c r="F14" i="3"/>
  <c r="F15" i="3"/>
  <c r="F16" i="3"/>
  <c r="F17" i="3"/>
  <c r="K17" i="3" s="1"/>
  <c r="F18" i="3"/>
  <c r="F19" i="3"/>
  <c r="F20" i="3"/>
  <c r="F21" i="3"/>
  <c r="K21" i="3" s="1"/>
  <c r="F22" i="3"/>
  <c r="F23" i="3"/>
  <c r="F24" i="3"/>
  <c r="F25" i="3"/>
  <c r="F26" i="3"/>
  <c r="F27" i="3"/>
  <c r="I2" i="3"/>
  <c r="J2" i="3"/>
  <c r="I3" i="3"/>
  <c r="J3" i="3"/>
  <c r="K3" i="3"/>
  <c r="I4" i="3"/>
  <c r="J4" i="3"/>
  <c r="I5" i="3"/>
  <c r="J5" i="3"/>
  <c r="I6" i="3"/>
  <c r="J6" i="3"/>
  <c r="I7" i="3"/>
  <c r="J7" i="3"/>
  <c r="K7" i="3"/>
  <c r="I8" i="3"/>
  <c r="J8" i="3"/>
  <c r="I9" i="3"/>
  <c r="J9" i="3"/>
  <c r="I10" i="3"/>
  <c r="J10" i="3"/>
  <c r="I11" i="3"/>
  <c r="J11" i="3"/>
  <c r="K11" i="3"/>
  <c r="I12" i="3"/>
  <c r="J12" i="3"/>
  <c r="I13" i="3"/>
  <c r="J13" i="3"/>
  <c r="I14" i="3"/>
  <c r="J14" i="3"/>
  <c r="I15" i="3"/>
  <c r="J15" i="3"/>
  <c r="K15" i="3"/>
  <c r="I16" i="3"/>
  <c r="J16" i="3"/>
  <c r="I17" i="3"/>
  <c r="J17" i="3"/>
  <c r="I18" i="3"/>
  <c r="J18" i="3"/>
  <c r="I19" i="3"/>
  <c r="J19" i="3"/>
  <c r="K19" i="3"/>
  <c r="I20" i="3"/>
  <c r="J20" i="3"/>
  <c r="I21" i="3"/>
  <c r="J21" i="3"/>
  <c r="I22" i="3"/>
  <c r="J22" i="3"/>
  <c r="K22" i="3"/>
  <c r="I23" i="3"/>
  <c r="J23" i="3"/>
  <c r="K23" i="3"/>
  <c r="I24" i="3"/>
  <c r="J24" i="3"/>
  <c r="I25" i="3"/>
  <c r="J25" i="3"/>
  <c r="I26" i="3"/>
  <c r="J26" i="3"/>
  <c r="K26" i="3"/>
  <c r="I27" i="3"/>
  <c r="J27" i="3"/>
  <c r="K27" i="3"/>
  <c r="K4" i="3"/>
  <c r="K6" i="3"/>
  <c r="K8" i="3"/>
  <c r="K10" i="3"/>
  <c r="K12" i="3"/>
  <c r="K13" i="3"/>
  <c r="K14" i="3"/>
  <c r="K16" i="3"/>
  <c r="K18" i="3"/>
  <c r="K20" i="3"/>
  <c r="K24" i="3"/>
  <c r="K25" i="3"/>
  <c r="K2" i="3"/>
  <c r="E2" i="3" l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B5" i="2"/>
  <c r="C5" i="2"/>
  <c r="C2" i="2"/>
  <c r="C3" i="2"/>
  <c r="C4" i="2"/>
  <c r="B2" i="2"/>
  <c r="B3" i="2"/>
  <c r="B4" i="2"/>
  <c r="A27" i="3"/>
  <c r="C27" i="3" s="1"/>
  <c r="A26" i="3"/>
  <c r="C26" i="3" s="1"/>
  <c r="B26" i="3"/>
  <c r="D26" i="3"/>
  <c r="A25" i="3"/>
  <c r="C25" i="3" s="1"/>
  <c r="B25" i="3"/>
  <c r="D25" i="3"/>
  <c r="A24" i="3"/>
  <c r="C24" i="3" s="1"/>
  <c r="B24" i="3"/>
  <c r="D24" i="3"/>
  <c r="A23" i="3"/>
  <c r="C23" i="3" s="1"/>
  <c r="B23" i="3"/>
  <c r="D23" i="3"/>
  <c r="A22" i="3"/>
  <c r="B22" i="3"/>
  <c r="C22" i="3"/>
  <c r="D22" i="3"/>
  <c r="A21" i="3"/>
  <c r="C21" i="3" s="1"/>
  <c r="B21" i="3"/>
  <c r="D21" i="3"/>
  <c r="A20" i="3"/>
  <c r="B20" i="3" s="1"/>
  <c r="D20" i="3"/>
  <c r="A19" i="3"/>
  <c r="B19" i="3"/>
  <c r="C19" i="3"/>
  <c r="D19" i="3"/>
  <c r="A18" i="3"/>
  <c r="B18" i="3"/>
  <c r="C18" i="3"/>
  <c r="D18" i="3"/>
  <c r="A17" i="3"/>
  <c r="B17" i="3" s="1"/>
  <c r="C17" i="3"/>
  <c r="D17" i="3"/>
  <c r="A16" i="3"/>
  <c r="D16" i="3" s="1"/>
  <c r="B16" i="3"/>
  <c r="C16" i="3"/>
  <c r="A15" i="3"/>
  <c r="D15" i="3" s="1"/>
  <c r="B15" i="3"/>
  <c r="C15" i="3"/>
  <c r="A14" i="3"/>
  <c r="C14" i="3" s="1"/>
  <c r="B14" i="3"/>
  <c r="D14" i="3"/>
  <c r="A13" i="3"/>
  <c r="C13" i="3" s="1"/>
  <c r="B13" i="3"/>
  <c r="A12" i="3"/>
  <c r="B12" i="3"/>
  <c r="C12" i="3"/>
  <c r="D12" i="3"/>
  <c r="A11" i="3"/>
  <c r="D11" i="3" s="1"/>
  <c r="B11" i="3"/>
  <c r="C11" i="3"/>
  <c r="A10" i="3"/>
  <c r="C10" i="3" s="1"/>
  <c r="B10" i="3"/>
  <c r="D10" i="3"/>
  <c r="D2" i="3"/>
  <c r="D3" i="3"/>
  <c r="D4" i="3"/>
  <c r="D5" i="3"/>
  <c r="D6" i="3"/>
  <c r="D7" i="3"/>
  <c r="D8" i="3"/>
  <c r="D9" i="3"/>
  <c r="C2" i="3"/>
  <c r="C3" i="3"/>
  <c r="C4" i="3"/>
  <c r="C5" i="3"/>
  <c r="C6" i="3"/>
  <c r="C7" i="3"/>
  <c r="C8" i="3"/>
  <c r="C9" i="3"/>
  <c r="B2" i="3"/>
  <c r="B3" i="3"/>
  <c r="B4" i="3"/>
  <c r="B5" i="3"/>
  <c r="B6" i="3"/>
  <c r="B7" i="3"/>
  <c r="B8" i="3"/>
  <c r="B9" i="3"/>
  <c r="A2" i="3"/>
  <c r="A3" i="3"/>
  <c r="A4" i="3"/>
  <c r="A5" i="3"/>
  <c r="A6" i="3"/>
  <c r="A7" i="3"/>
  <c r="A8" i="3"/>
  <c r="A9" i="3"/>
  <c r="G14" i="3" l="1"/>
  <c r="L14" i="3" s="1"/>
  <c r="G15" i="3"/>
  <c r="L15" i="3" s="1"/>
  <c r="G21" i="3"/>
  <c r="L21" i="3" s="1"/>
  <c r="G24" i="3"/>
  <c r="L24" i="3" s="1"/>
  <c r="G25" i="3"/>
  <c r="L25" i="3" s="1"/>
  <c r="G26" i="3"/>
  <c r="L26" i="3" s="1"/>
  <c r="G6" i="3"/>
  <c r="L6" i="3" s="1"/>
  <c r="G7" i="3"/>
  <c r="L7" i="3" s="1"/>
  <c r="G10" i="3"/>
  <c r="L10" i="3" s="1"/>
  <c r="G11" i="3"/>
  <c r="L11" i="3" s="1"/>
  <c r="G16" i="3"/>
  <c r="L16" i="3" s="1"/>
  <c r="G22" i="3"/>
  <c r="L22" i="3" s="1"/>
  <c r="G2" i="3"/>
  <c r="L2" i="3" s="1"/>
  <c r="G3" i="3"/>
  <c r="L3" i="3" s="1"/>
  <c r="G8" i="3"/>
  <c r="L8" i="3" s="1"/>
  <c r="G12" i="3"/>
  <c r="L12" i="3" s="1"/>
  <c r="G17" i="3"/>
  <c r="L17" i="3" s="1"/>
  <c r="G18" i="3"/>
  <c r="L18" i="3" s="1"/>
  <c r="G19" i="3"/>
  <c r="L19" i="3" s="1"/>
  <c r="G27" i="3"/>
  <c r="L27" i="3" s="1"/>
  <c r="G4" i="3"/>
  <c r="L4" i="3" s="1"/>
  <c r="G5" i="3"/>
  <c r="L5" i="3" s="1"/>
  <c r="G9" i="3"/>
  <c r="L9" i="3" s="1"/>
  <c r="G13" i="3"/>
  <c r="L13" i="3" s="1"/>
  <c r="G20" i="3"/>
  <c r="L20" i="3" s="1"/>
  <c r="G23" i="3"/>
  <c r="L23" i="3" s="1"/>
  <c r="H4" i="3"/>
  <c r="M4" i="3" s="1"/>
  <c r="H5" i="3"/>
  <c r="M5" i="3" s="1"/>
  <c r="H9" i="3"/>
  <c r="M9" i="3" s="1"/>
  <c r="H13" i="3"/>
  <c r="M13" i="3" s="1"/>
  <c r="H20" i="3"/>
  <c r="M20" i="3" s="1"/>
  <c r="H23" i="3"/>
  <c r="M23" i="3" s="1"/>
  <c r="H14" i="3"/>
  <c r="M14" i="3" s="1"/>
  <c r="H15" i="3"/>
  <c r="M15" i="3" s="1"/>
  <c r="H21" i="3"/>
  <c r="M21" i="3" s="1"/>
  <c r="H24" i="3"/>
  <c r="M24" i="3" s="1"/>
  <c r="H25" i="3"/>
  <c r="M25" i="3" s="1"/>
  <c r="H26" i="3"/>
  <c r="M26" i="3" s="1"/>
  <c r="H6" i="3"/>
  <c r="M6" i="3" s="1"/>
  <c r="H7" i="3"/>
  <c r="M7" i="3" s="1"/>
  <c r="H10" i="3"/>
  <c r="M10" i="3" s="1"/>
  <c r="H11" i="3"/>
  <c r="M11" i="3" s="1"/>
  <c r="H16" i="3"/>
  <c r="M16" i="3" s="1"/>
  <c r="H22" i="3"/>
  <c r="M22" i="3" s="1"/>
  <c r="H2" i="3"/>
  <c r="M2" i="3" s="1"/>
  <c r="H3" i="3"/>
  <c r="M3" i="3" s="1"/>
  <c r="H8" i="3"/>
  <c r="M8" i="3" s="1"/>
  <c r="H12" i="3"/>
  <c r="M12" i="3" s="1"/>
  <c r="H17" i="3"/>
  <c r="M17" i="3" s="1"/>
  <c r="H18" i="3"/>
  <c r="M18" i="3" s="1"/>
  <c r="H19" i="3"/>
  <c r="M19" i="3" s="1"/>
  <c r="H27" i="3"/>
  <c r="M27" i="3" s="1"/>
  <c r="B27" i="3"/>
  <c r="D27" i="3"/>
  <c r="C20" i="3"/>
  <c r="D13" i="3"/>
</calcChain>
</file>

<file path=xl/sharedStrings.xml><?xml version="1.0" encoding="utf-8"?>
<sst xmlns="http://schemas.openxmlformats.org/spreadsheetml/2006/main" count="49" uniqueCount="23">
  <si>
    <t>Farbe</t>
  </si>
  <si>
    <t>Stoffart</t>
  </si>
  <si>
    <t>SP02</t>
  </si>
  <si>
    <t>Blau</t>
  </si>
  <si>
    <t>Schwarz</t>
  </si>
  <si>
    <t>Grün</t>
  </si>
  <si>
    <t>H01</t>
  </si>
  <si>
    <t>Modell</t>
  </si>
  <si>
    <t>S/M</t>
  </si>
  <si>
    <t>L/XL</t>
  </si>
  <si>
    <t>Kinder</t>
  </si>
  <si>
    <t>7/S</t>
  </si>
  <si>
    <t>8/M</t>
  </si>
  <si>
    <t>9/L</t>
  </si>
  <si>
    <t>10/XL</t>
  </si>
  <si>
    <t>11/XL</t>
  </si>
  <si>
    <t>Vliesart</t>
  </si>
  <si>
    <t>CO2</t>
  </si>
  <si>
    <t>Sommer</t>
  </si>
  <si>
    <t>POLYSTER</t>
  </si>
  <si>
    <t>Winter</t>
  </si>
  <si>
    <t>Eslthan</t>
  </si>
  <si>
    <t>Modell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</si>
</sst>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;\-0;;@"/>
  </numFmts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49">
    <dxf>
      <numFmt numFmtId="165" formatCode="0;\-0;;@"/>
      <alignment horizontal="center" vertical="center" textRotation="0" wrapText="0" indent="0" justifyLastLine="0" shrinkToFit="0" readingOrder="0"/>
    </dxf>
    <dxf>
      <numFmt numFmtId="165" formatCode="0;\-0;;@"/>
      <alignment horizontal="center" vertical="center" textRotation="0" wrapText="0" indent="0" justifyLastLine="0" shrinkToFit="0" readingOrder="0"/>
    </dxf>
    <dxf>
      <numFmt numFmtId="165" formatCode="0;\-0;;@"/>
      <alignment horizontal="center" vertical="center" textRotation="0" wrapText="0" indent="0" justifyLastLine="0" shrinkToFit="0" readingOrder="0"/>
    </dxf>
    <dxf>
      <numFmt numFmtId="165" formatCode="0;\-0;;@"/>
      <alignment horizontal="center" vertical="center" textRotation="0" wrapText="0" indent="0" justifyLastLine="0" shrinkToFit="0" readingOrder="0"/>
    </dxf>
    <dxf>
      <numFmt numFmtId="165" formatCode="0;\-0;;@"/>
      <alignment horizontal="center" vertical="center" textRotation="0" wrapText="0" indent="0" justifyLastLine="0" shrinkToFit="0" readingOrder="0"/>
    </dxf>
    <dxf>
      <numFmt numFmtId="165" formatCode="0;\-0;;@"/>
      <alignment horizontal="center" vertical="center" textRotation="0" wrapText="0" indent="0" justifyLastLine="0" shrinkToFit="0" readingOrder="0"/>
    </dxf>
    <dxf>
      <numFmt numFmtId="165" formatCode="0;\-0;;@"/>
      <alignment horizontal="center" vertical="center" textRotation="0" wrapText="0" indent="0" justifyLastLine="0" shrinkToFit="0" readingOrder="0"/>
    </dxf>
    <dxf>
      <numFmt numFmtId="165" formatCode="0;\-0;;@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8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43BF4F-645E-4236-B08E-9117478B43B6}" name="Table1" displayName="Table1" ref="A1:M9" totalsRowShown="0" headerRowDxfId="33" dataDxfId="32" headerRowBorderDxfId="47" tableBorderDxfId="48">
  <autoFilter ref="A1:M9" xr:uid="{FB442EFE-4D68-4753-AEE8-95EF917FC060}"/>
  <tableColumns count="13">
    <tableColumn id="1" xr3:uid="{F97C7026-DC04-4190-BEA7-017F62F4225D}" name="Modell ID" dataDxfId="46"/>
    <tableColumn id="2" xr3:uid="{A1F8F980-F49E-4F33-85BE-86D6A55F4599}" name="Modell" dataDxfId="45"/>
    <tableColumn id="3" xr3:uid="{948262E0-7161-46A9-B613-175357C41C97}" name="Farbe" dataDxfId="44"/>
    <tableColumn id="4" xr3:uid="{749B1ACD-5584-4521-9805-113F87B5C7CF}" name="Stoffart" dataDxfId="43"/>
    <tableColumn id="5" xr3:uid="{01B9384A-C734-47E4-B972-F42CE55E2841}" name="Vliesart" dataDxfId="42"/>
    <tableColumn id="6" xr3:uid="{75144AE8-47A8-4341-8290-80500E73342B}" name="S/M" dataDxfId="41"/>
    <tableColumn id="7" xr3:uid="{77DD4EB0-8481-433D-9E07-17550AD7C36A}" name="L/XL" dataDxfId="40"/>
    <tableColumn id="8" xr3:uid="{2212E884-C875-479A-A01A-C94CECBBA7EF}" name="Kinder" dataDxfId="39"/>
    <tableColumn id="9" xr3:uid="{04DD9146-7D28-4CA5-8DC1-4409BEB6A60C}" name="7/S" dataDxfId="38"/>
    <tableColumn id="10" xr3:uid="{51FBE8C3-A92F-4B66-9C7E-4B5CC43EA0A7}" name="8/M" dataDxfId="37"/>
    <tableColumn id="11" xr3:uid="{050EC269-A363-4666-85BC-9B42A81AF946}" name="9/L" dataDxfId="36"/>
    <tableColumn id="12" xr3:uid="{2211805F-FA76-4A25-A33E-4D15D1650567}" name="10/XL" dataDxfId="35"/>
    <tableColumn id="13" xr3:uid="{24CA16B3-F61A-44EA-909B-B5A9FA7C0459}" name="11/XL" dataDxfId="34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51C26A-96F2-4D46-8AB2-CA8AB8EFCF67}" name="Table3" displayName="Table3" ref="A1:K5" totalsRowShown="0" headerRowDxfId="10" dataDxfId="9" headerRowBorderDxfId="22" tableBorderDxfId="23">
  <autoFilter ref="A1:K5" xr:uid="{D2C36181-27EE-4342-9512-873A968A3018}"/>
  <tableColumns count="11">
    <tableColumn id="1" xr3:uid="{5C8442E6-6378-4130-9E59-C07B8422E4BA}" name="Modell ID" dataDxfId="21"/>
    <tableColumn id="2" xr3:uid="{507D7487-59A4-44D9-BCED-296F23060F20}" name="Modell" dataDxfId="20">
      <calculatedColumnFormula>IFERROR(VLOOKUP(Table3[[#This Row],[Modell ID]],Table1[[Modell ID]:[Stoffart]],2,0),"")</calculatedColumnFormula>
    </tableColumn>
    <tableColumn id="3" xr3:uid="{D259572C-1CEF-48A1-809A-2902EA489F15}" name="Farbe" dataDxfId="19">
      <calculatedColumnFormula>IFERROR(VLOOKUP(Table3[[#This Row],[Modell ID]],Table1[[Modell ID]:[Stoffart]],3,0),"")</calculatedColumnFormula>
    </tableColumn>
    <tableColumn id="4" xr3:uid="{FC69E7CD-1833-4E21-8E00-E19BB40C85BB}" name="S/M" dataDxfId="18"/>
    <tableColumn id="5" xr3:uid="{8A089DD2-2553-4BDA-8C44-E727AAB644F0}" name="L/XL" dataDxfId="17"/>
    <tableColumn id="6" xr3:uid="{EDEC860A-5587-49AB-A1AC-9CECDD29E11E}" name="Kinder" dataDxfId="16"/>
    <tableColumn id="7" xr3:uid="{31E755DC-8ECB-405C-89C4-B8579876EAC0}" name="7/S" dataDxfId="15"/>
    <tableColumn id="8" xr3:uid="{179B2C48-94CC-4B6A-90A1-92E30A385B08}" name="8/M" dataDxfId="14"/>
    <tableColumn id="9" xr3:uid="{F4DE031C-15B1-49A4-995C-4ACEFF222C94}" name="9/L" dataDxfId="13"/>
    <tableColumn id="10" xr3:uid="{8AF644DC-7A9D-4A73-8FA3-6D45EC8E6E1D}" name="10/XL" dataDxfId="12"/>
    <tableColumn id="11" xr3:uid="{2B4D541C-8604-4663-9CAF-7859068A47A0}" name="11/XL" dataDxfId="11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38EDD7-C003-4EA2-A120-F4E70D481673}" name="Table2" displayName="Table2" ref="A1:M27" totalsRowShown="0" headerRowDxfId="29" dataDxfId="28" headerRowBorderDxfId="30" tableBorderDxfId="31">
  <autoFilter ref="A1:M27" xr:uid="{0DA1D904-0EE6-43E1-B02C-EC1CD1ACCDCC}"/>
  <tableColumns count="13">
    <tableColumn id="1" xr3:uid="{A58F3239-329B-4E53-8614-0A1298700AE1}" name="Modell ID" dataDxfId="27">
      <calculatedColumnFormula>IFERROR(Table1[[#This Row],[Modell ID]],"")</calculatedColumnFormula>
    </tableColumn>
    <tableColumn id="2" xr3:uid="{A6AF0B43-5DA1-4CB9-AB54-3A706395E214}" name="Modell" dataDxfId="26">
      <calculatedColumnFormula>IFERROR(VLOOKUP(Table2[[#This Row],[Modell ID]],Table1[[Modell ID]:[Stoffart]],2,0),"")</calculatedColumnFormula>
    </tableColumn>
    <tableColumn id="3" xr3:uid="{AA521681-57F4-4831-A369-4A3532210F70}" name="Farbe" dataDxfId="25">
      <calculatedColumnFormula>IFERROR(VLOOKUP(Table2[[#This Row],[Modell ID]],Table1[[Modell ID]:[Stoffart]],3,0),"")</calculatedColumnFormula>
    </tableColumn>
    <tableColumn id="4" xr3:uid="{A7C0793D-9F1D-470B-94E6-1B70BBF72F16}" name="Stoffart" dataDxfId="24">
      <calculatedColumnFormula>IFERROR(VLOOKUP(Table2[[#This Row],[Modell ID]],Table1[[Modell ID]:[Stoffart]],4,0),"")</calculatedColumnFormula>
    </tableColumn>
    <tableColumn id="5" xr3:uid="{03DF0DC2-6771-4BD3-B0AF-939FABE081EB}" name="Vliesart" dataDxfId="8" dataCellStyle="Comma">
      <calculatedColumnFormula>IFERROR(VLOOKUP(Table2[[#This Row],[Modell ID]],Table1[[Modell ID]:[Vliesart]],5,0),"")</calculatedColumnFormula>
    </tableColumn>
    <tableColumn id="6" xr3:uid="{C2EF33B3-A6BA-44C6-B545-22861F0BD51E}" name="S/M" dataDxfId="7" dataCellStyle="Comma">
      <calculatedColumnFormula>SUMIF(Table1[[Modell ID]:[Modell ID]],Table2[[#This Row],[Modell ID]:[Modell ID]],Table1[S/M])-SUMIF(Table3[Modell ID],Table2[[#This Row],[Modell ID]],Table3[S/M])</calculatedColumnFormula>
    </tableColumn>
    <tableColumn id="7" xr3:uid="{378C5329-D2E1-4D0C-809D-D9A23B9C1211}" name="L/XL" dataDxfId="6" dataCellStyle="Comma">
      <calculatedColumnFormula>SUMIF(Table1[[Modell ID]:[Modell ID]],Table2[[#This Row],[Modell ID]:[Modell ID]],Table1[L/XL])-SUMIF(Table3[Modell],Table2[[#This Row],[Modell]],Table3[L/XL])</calculatedColumnFormula>
    </tableColumn>
    <tableColumn id="8" xr3:uid="{386B4527-79F8-41BB-A005-7E8C79484CD9}" name="Kinder" dataDxfId="5" dataCellStyle="Comma">
      <calculatedColumnFormula>SUMIF(Table1[[Modell ID]:[Modell ID]],Table2[[#This Row],[Modell ID]:[Modell ID]],Table1[Kinder])-SUMIF(Table3[Farbe],Table2[[#This Row],[Farbe]],Table3[Kinder])</calculatedColumnFormula>
    </tableColumn>
    <tableColumn id="9" xr3:uid="{4C115C53-90E1-483E-9982-A60EC97824C7}" name="7/S" dataDxfId="4" dataCellStyle="Comma">
      <calculatedColumnFormula>SUMIF(Table1[[Modell ID]:[Modell ID]],Table2[[#This Row],[Modell ID]:[Modell ID]],Table1[7/S])-SUMIF(Table3[S/M],Table2[[#This Row],[Stoffart]],Table3[7/S])</calculatedColumnFormula>
    </tableColumn>
    <tableColumn id="10" xr3:uid="{CED505FB-95FA-495E-99F7-C6EE4811024C}" name="8/M" dataDxfId="3" dataCellStyle="Comma">
      <calculatedColumnFormula>SUMIF(Table1[[Modell ID]:[Modell ID]],Table2[[#This Row],[Modell ID]:[Modell ID]],Table1[8/M])-SUMIF(Table3[L/XL],Table2[[#This Row],[Vliesart]],Table3[8/M])</calculatedColumnFormula>
    </tableColumn>
    <tableColumn id="11" xr3:uid="{AD37718C-9169-4303-B302-E946A271770B}" name="9/L" dataDxfId="2" dataCellStyle="Comma">
      <calculatedColumnFormula>SUMIF(Table1[[Modell ID]:[Modell ID]],Table2[[#This Row],[Modell ID]:[Modell ID]],Table1[9/L])-SUMIF(Table3[Kinder],Table2[[#This Row],[S/M]],Table3[9/L])</calculatedColumnFormula>
    </tableColumn>
    <tableColumn id="12" xr3:uid="{3E7C38B4-036B-4BE7-BE3A-45FC21664C20}" name="10/XL" dataDxfId="1" dataCellStyle="Comma">
      <calculatedColumnFormula>SUMIF(Table1[[Modell ID]:[Modell ID]],Table2[[#This Row],[Modell ID]:[Modell ID]],Table1[10/XL])-SUMIF(Table3[7/S],Table2[[#This Row],[L/XL]],Table3[10/XL])</calculatedColumnFormula>
    </tableColumn>
    <tableColumn id="13" xr3:uid="{C7A72FF5-12F2-41FA-9EA0-1BB8A55A01FD}" name="11/XL" dataDxfId="0" dataCellStyle="Comma">
      <calculatedColumnFormula>SUMIF(Table1[[Modell ID]:[Modell ID]],Table2[[#This Row],[Modell ID]:[Modell ID]],Table1[11/XL])-SUMIF(Table3[8/M],Table2[[#This Row],[Kinder]],Table3[11/XL])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B5BE-F29C-414C-B88A-15D518EEFFD6}">
  <dimension ref="A1:M4"/>
  <sheetViews>
    <sheetView workbookViewId="0">
      <selection activeCell="G5" sqref="G5"/>
    </sheetView>
  </sheetViews>
  <sheetFormatPr defaultColWidth="11" defaultRowHeight="14.25" x14ac:dyDescent="0.2"/>
  <cols>
    <col min="1" max="1" width="13.875" style="1" bestFit="1" customWidth="1"/>
    <col min="2" max="16384" width="11" style="4"/>
  </cols>
  <sheetData>
    <row r="1" spans="1:13" ht="16.5" thickBot="1" x14ac:dyDescent="0.3">
      <c r="A1" s="2" t="s">
        <v>22</v>
      </c>
      <c r="B1" s="3" t="s">
        <v>7</v>
      </c>
      <c r="C1" s="3" t="s">
        <v>0</v>
      </c>
      <c r="D1" s="3" t="s">
        <v>1</v>
      </c>
      <c r="E1" s="3" t="s">
        <v>16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</row>
    <row r="2" spans="1:13" ht="15.75" customHeight="1" x14ac:dyDescent="0.2">
      <c r="A2" s="1">
        <v>101</v>
      </c>
      <c r="B2" s="4" t="s">
        <v>2</v>
      </c>
      <c r="C2" s="4" t="s">
        <v>3</v>
      </c>
      <c r="D2" s="4" t="s">
        <v>17</v>
      </c>
      <c r="E2" s="4" t="s">
        <v>18</v>
      </c>
      <c r="F2" s="4">
        <v>20</v>
      </c>
      <c r="G2" s="4">
        <v>0</v>
      </c>
      <c r="H2" s="4">
        <v>0</v>
      </c>
    </row>
    <row r="3" spans="1:13" ht="15.75" customHeight="1" x14ac:dyDescent="0.2">
      <c r="A3" s="1">
        <v>102</v>
      </c>
      <c r="B3" s="4" t="s">
        <v>2</v>
      </c>
      <c r="C3" s="4" t="s">
        <v>5</v>
      </c>
      <c r="D3" s="4" t="s">
        <v>19</v>
      </c>
      <c r="E3" s="4" t="s">
        <v>20</v>
      </c>
      <c r="F3" s="4">
        <v>5</v>
      </c>
      <c r="G3" s="4">
        <v>10</v>
      </c>
      <c r="H3" s="4">
        <v>9</v>
      </c>
    </row>
    <row r="4" spans="1:13" ht="15.75" customHeight="1" x14ac:dyDescent="0.2">
      <c r="A4" s="1">
        <v>103</v>
      </c>
      <c r="B4" s="4" t="s">
        <v>6</v>
      </c>
      <c r="C4" s="4" t="s">
        <v>4</v>
      </c>
      <c r="D4" s="4" t="s">
        <v>21</v>
      </c>
      <c r="E4" s="4" t="s">
        <v>18</v>
      </c>
      <c r="I4" s="4">
        <v>5</v>
      </c>
      <c r="J4" s="4">
        <v>5</v>
      </c>
      <c r="K4" s="4">
        <v>10</v>
      </c>
      <c r="L4" s="4">
        <v>10</v>
      </c>
      <c r="M4" s="4">
        <v>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072DE-E440-4190-BCA7-CE6439724AF9}">
  <dimension ref="A1:K5"/>
  <sheetViews>
    <sheetView tabSelected="1" workbookViewId="0">
      <selection activeCell="F29" sqref="F29"/>
    </sheetView>
  </sheetViews>
  <sheetFormatPr defaultColWidth="11" defaultRowHeight="14.25" x14ac:dyDescent="0.2"/>
  <cols>
    <col min="1" max="1" width="14.5" style="1" customWidth="1"/>
    <col min="2" max="2" width="12.375" style="1" customWidth="1"/>
    <col min="3" max="3" width="13" style="1" customWidth="1"/>
    <col min="4" max="6" width="11" style="1"/>
    <col min="7" max="7" width="12.375" style="1" customWidth="1"/>
    <col min="8" max="8" width="12" style="1" customWidth="1"/>
    <col min="9" max="9" width="12.25" style="1" customWidth="1"/>
    <col min="10" max="10" width="13.5" style="1" customWidth="1"/>
    <col min="11" max="16384" width="11" style="1"/>
  </cols>
  <sheetData>
    <row r="1" spans="1:11" ht="16.5" thickBot="1" x14ac:dyDescent="0.25">
      <c r="A1" s="2" t="s">
        <v>22</v>
      </c>
      <c r="B1" s="2" t="s">
        <v>7</v>
      </c>
      <c r="C1" s="2" t="s">
        <v>0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14</v>
      </c>
      <c r="K1" s="2" t="s">
        <v>15</v>
      </c>
    </row>
    <row r="2" spans="1:11" x14ac:dyDescent="0.2">
      <c r="A2" s="1">
        <v>101</v>
      </c>
      <c r="B2" s="1" t="str">
        <f>IFERROR(VLOOKUP(Table3[[#This Row],[Modell ID]],Table1[[Modell ID]:[Stoffart]],2,0),"")</f>
        <v>SP02</v>
      </c>
      <c r="C2" s="1" t="str">
        <f>IFERROR(VLOOKUP(Table3[[#This Row],[Modell ID]],Table1[[Modell ID]:[Stoffart]],3,0),"")</f>
        <v>Blau</v>
      </c>
      <c r="D2" s="1">
        <v>5</v>
      </c>
    </row>
    <row r="3" spans="1:11" x14ac:dyDescent="0.2">
      <c r="A3" s="1">
        <v>102</v>
      </c>
      <c r="B3" s="1" t="str">
        <f>IFERROR(VLOOKUP(Table3[[#This Row],[Modell ID]],Table1[[Modell ID]:[Stoffart]],2,0),"")</f>
        <v>SP02</v>
      </c>
      <c r="C3" s="1" t="str">
        <f>IFERROR(VLOOKUP(Table3[[#This Row],[Modell ID]],Table1[[Modell ID]:[Stoffart]],3,0),"")</f>
        <v>Grün</v>
      </c>
    </row>
    <row r="4" spans="1:11" x14ac:dyDescent="0.2">
      <c r="A4" s="1">
        <v>103</v>
      </c>
      <c r="B4" s="1" t="str">
        <f>IFERROR(VLOOKUP(Table3[[#This Row],[Modell ID]],Table1[[Modell ID]:[Stoffart]],2,0),"")</f>
        <v>H01</v>
      </c>
      <c r="C4" s="1" t="str">
        <f>IFERROR(VLOOKUP(Table3[[#This Row],[Modell ID]],Table1[[Modell ID]:[Stoffart]],3,0),"")</f>
        <v>Schwarz</v>
      </c>
    </row>
    <row r="5" spans="1:11" x14ac:dyDescent="0.2">
      <c r="A5" s="1">
        <v>101</v>
      </c>
      <c r="B5" s="5" t="str">
        <f>IFERROR(VLOOKUP(Table3[[#This Row],[Modell ID]],Table1[[Modell ID]:[Stoffart]],2,0),"")</f>
        <v>SP02</v>
      </c>
      <c r="C5" s="5" t="str">
        <f>IFERROR(VLOOKUP(Table3[[#This Row],[Modell ID]],Table1[[Modell ID]:[Stoffart]],3,0),"")</f>
        <v>Blau</v>
      </c>
      <c r="D5" s="1">
        <v>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9364B-7467-4C71-88A9-0A872C9022E8}">
  <dimension ref="A1:M27"/>
  <sheetViews>
    <sheetView workbookViewId="0">
      <selection activeCell="C34" sqref="C34"/>
    </sheetView>
  </sheetViews>
  <sheetFormatPr defaultColWidth="11" defaultRowHeight="14.25" x14ac:dyDescent="0.2"/>
  <cols>
    <col min="1" max="1" width="11.5" style="1" customWidth="1"/>
    <col min="2" max="2" width="12.625" style="1" customWidth="1"/>
    <col min="3" max="3" width="11" style="1"/>
    <col min="4" max="4" width="13.125" style="1" customWidth="1"/>
    <col min="5" max="16384" width="11" style="1"/>
  </cols>
  <sheetData>
    <row r="1" spans="1:13" ht="24" customHeight="1" thickBot="1" x14ac:dyDescent="0.25">
      <c r="A1" s="2" t="s">
        <v>22</v>
      </c>
      <c r="B1" s="2" t="s">
        <v>7</v>
      </c>
      <c r="C1" s="2" t="s">
        <v>0</v>
      </c>
      <c r="D1" s="2" t="s">
        <v>1</v>
      </c>
      <c r="E1" s="6" t="s">
        <v>16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</row>
    <row r="2" spans="1:13" x14ac:dyDescent="0.2">
      <c r="A2" s="1">
        <f>IFERROR(Table1[[#This Row],[Modell ID]],"")</f>
        <v>101</v>
      </c>
      <c r="B2" s="1" t="str">
        <f>IFERROR(VLOOKUP(Table2[[#This Row],[Modell ID]],Table1[[Modell ID]:[Stoffart]],2,0),"")</f>
        <v>SP02</v>
      </c>
      <c r="C2" s="1" t="str">
        <f>IFERROR(VLOOKUP(Table2[[#This Row],[Modell ID]],Table1[[Modell ID]:[Stoffart]],3,0),"")</f>
        <v>Blau</v>
      </c>
      <c r="D2" s="1" t="str">
        <f>IFERROR(VLOOKUP(Table2[[#This Row],[Modell ID]],Table1[[Modell ID]:[Stoffart]],4,0),"")</f>
        <v>CO2</v>
      </c>
      <c r="E2" s="7" t="str">
        <f>IFERROR(VLOOKUP(Table2[[#This Row],[Modell ID]],Table1[[Modell ID]:[Vliesart]],5,0),"")</f>
        <v>Sommer</v>
      </c>
      <c r="F2" s="8">
        <f>SUMIF(Table1[[Modell ID]:[Modell ID]],Table2[[#This Row],[Modell ID]:[Modell ID]],Table1[S/M])-SUMIF(Table3[Modell ID],Table2[[#This Row],[Modell ID]],Table3[S/M])</f>
        <v>12</v>
      </c>
      <c r="G2" s="8">
        <f>SUMIF(Table1[[Modell ID]:[Modell ID]],Table2[[#This Row],[Modell ID]:[Modell ID]],Table1[L/XL])-SUMIF(Table3[Modell],Table2[[#This Row],[Modell]],Table3[L/XL])</f>
        <v>0</v>
      </c>
      <c r="H2" s="8">
        <f>SUMIF(Table1[[Modell ID]:[Modell ID]],Table2[[#This Row],[Modell ID]:[Modell ID]],Table1[Kinder])-SUMIF(Table3[Farbe],Table2[[#This Row],[Farbe]],Table3[Kinder])</f>
        <v>0</v>
      </c>
      <c r="I2" s="8">
        <f>SUMIF(Table1[[Modell ID]:[Modell ID]],Table2[[#This Row],[Modell ID]:[Modell ID]],Table1[7/S])-SUMIF(Table3[S/M],Table2[[#This Row],[Stoffart]],Table3[7/S])</f>
        <v>0</v>
      </c>
      <c r="J2" s="8">
        <f>SUMIF(Table1[[Modell ID]:[Modell ID]],Table2[[#This Row],[Modell ID]:[Modell ID]],Table1[8/M])-SUMIF(Table3[L/XL],Table2[[#This Row],[Vliesart]],Table3[8/M])</f>
        <v>0</v>
      </c>
      <c r="K2" s="8">
        <f>SUMIF(Table1[[Modell ID]:[Modell ID]],Table2[[#This Row],[Modell ID]:[Modell ID]],Table1[9/L])-SUMIF(Table3[Kinder],Table2[[#This Row],[S/M]],Table3[9/L])</f>
        <v>0</v>
      </c>
      <c r="L2" s="8">
        <f>SUMIF(Table1[[Modell ID]:[Modell ID]],Table2[[#This Row],[Modell ID]:[Modell ID]],Table1[10/XL])-SUMIF(Table3[7/S],Table2[[#This Row],[L/XL]],Table3[10/XL])</f>
        <v>0</v>
      </c>
      <c r="M2" s="8">
        <f>SUMIF(Table1[[Modell ID]:[Modell ID]],Table2[[#This Row],[Modell ID]:[Modell ID]],Table1[11/XL])-SUMIF(Table3[8/M],Table2[[#This Row],[Kinder]],Table3[11/XL])</f>
        <v>0</v>
      </c>
    </row>
    <row r="3" spans="1:13" x14ac:dyDescent="0.2">
      <c r="A3" s="1">
        <f>IFERROR(Table1[[#This Row],[Modell ID]],"")</f>
        <v>102</v>
      </c>
      <c r="B3" s="1" t="str">
        <f>IFERROR(VLOOKUP(Table2[[#This Row],[Modell ID]],Table1[[Modell ID]:[Stoffart]],2,0),"")</f>
        <v>SP02</v>
      </c>
      <c r="C3" s="1" t="str">
        <f>IFERROR(VLOOKUP(Table2[[#This Row],[Modell ID]],Table1[[Modell ID]:[Stoffart]],3,0),"")</f>
        <v>Grün</v>
      </c>
      <c r="D3" s="1" t="str">
        <f>IFERROR(VLOOKUP(Table2[[#This Row],[Modell ID]],Table1[[Modell ID]:[Stoffart]],4,0),"")</f>
        <v>POLYSTER</v>
      </c>
      <c r="E3" s="7" t="str">
        <f>IFERROR(VLOOKUP(Table2[[#This Row],[Modell ID]],Table1[[Modell ID]:[Vliesart]],5,0),"")</f>
        <v>Winter</v>
      </c>
      <c r="F3" s="8">
        <f>SUMIF(Table1[[Modell ID]:[Modell ID]],Table2[[#This Row],[Modell ID]:[Modell ID]],Table1[S/M])-SUMIF(Table3[Modell ID],Table2[[#This Row],[Modell ID]],Table3[S/M])</f>
        <v>5</v>
      </c>
      <c r="G3" s="8">
        <f>SUMIF(Table1[[Modell ID]:[Modell ID]],Table2[[#This Row],[Modell ID]:[Modell ID]],Table1[L/XL])-SUMIF(Table3[Modell],Table2[[#This Row],[Modell]],Table3[L/XL])</f>
        <v>10</v>
      </c>
      <c r="H3" s="8">
        <f>SUMIF(Table1[[Modell ID]:[Modell ID]],Table2[[#This Row],[Modell ID]:[Modell ID]],Table1[Kinder])-SUMIF(Table3[Farbe],Table2[[#This Row],[Farbe]],Table3[Kinder])</f>
        <v>9</v>
      </c>
      <c r="I3" s="8">
        <f>SUMIF(Table1[[Modell ID]:[Modell ID]],Table2[[#This Row],[Modell ID]:[Modell ID]],Table1[7/S])-SUMIF(Table3[S/M],Table2[[#This Row],[Stoffart]],Table3[7/S])</f>
        <v>0</v>
      </c>
      <c r="J3" s="8">
        <f>SUMIF(Table1[[Modell ID]:[Modell ID]],Table2[[#This Row],[Modell ID]:[Modell ID]],Table1[8/M])-SUMIF(Table3[L/XL],Table2[[#This Row],[Vliesart]],Table3[8/M])</f>
        <v>0</v>
      </c>
      <c r="K3" s="8">
        <f>SUMIF(Table1[[Modell ID]:[Modell ID]],Table2[[#This Row],[Modell ID]:[Modell ID]],Table1[9/L])-SUMIF(Table3[Kinder],Table2[[#This Row],[S/M]],Table3[9/L])</f>
        <v>0</v>
      </c>
      <c r="L3" s="8">
        <f>SUMIF(Table1[[Modell ID]:[Modell ID]],Table2[[#This Row],[Modell ID]:[Modell ID]],Table1[10/XL])-SUMIF(Table3[7/S],Table2[[#This Row],[L/XL]],Table3[10/XL])</f>
        <v>0</v>
      </c>
      <c r="M3" s="8">
        <f>SUMIF(Table1[[Modell ID]:[Modell ID]],Table2[[#This Row],[Modell ID]:[Modell ID]],Table1[11/XL])-SUMIF(Table3[8/M],Table2[[#This Row],[Kinder]],Table3[11/XL])</f>
        <v>0</v>
      </c>
    </row>
    <row r="4" spans="1:13" x14ac:dyDescent="0.2">
      <c r="A4" s="1">
        <f>IFERROR(Table1[[#This Row],[Modell ID]],"")</f>
        <v>103</v>
      </c>
      <c r="B4" s="1" t="str">
        <f>IFERROR(VLOOKUP(Table2[[#This Row],[Modell ID]],Table1[[Modell ID]:[Stoffart]],2,0),"")</f>
        <v>H01</v>
      </c>
      <c r="C4" s="1" t="str">
        <f>IFERROR(VLOOKUP(Table2[[#This Row],[Modell ID]],Table1[[Modell ID]:[Stoffart]],3,0),"")</f>
        <v>Schwarz</v>
      </c>
      <c r="D4" s="1" t="str">
        <f>IFERROR(VLOOKUP(Table2[[#This Row],[Modell ID]],Table1[[Modell ID]:[Stoffart]],4,0),"")</f>
        <v>Eslthan</v>
      </c>
      <c r="E4" s="7" t="str">
        <f>IFERROR(VLOOKUP(Table2[[#This Row],[Modell ID]],Table1[[Modell ID]:[Vliesart]],5,0),"")</f>
        <v>Sommer</v>
      </c>
      <c r="F4" s="8">
        <f>SUMIF(Table1[[Modell ID]:[Modell ID]],Table2[[#This Row],[Modell ID]:[Modell ID]],Table1[S/M])-SUMIF(Table3[Modell ID],Table2[[#This Row],[Modell ID]],Table3[S/M])</f>
        <v>0</v>
      </c>
      <c r="G4" s="8">
        <f>SUMIF(Table1[[Modell ID]:[Modell ID]],Table2[[#This Row],[Modell ID]:[Modell ID]],Table1[L/XL])-SUMIF(Table3[Modell],Table2[[#This Row],[Modell]],Table3[L/XL])</f>
        <v>0</v>
      </c>
      <c r="H4" s="8">
        <f>SUMIF(Table1[[Modell ID]:[Modell ID]],Table2[[#This Row],[Modell ID]:[Modell ID]],Table1[Kinder])-SUMIF(Table3[Farbe],Table2[[#This Row],[Farbe]],Table3[Kinder])</f>
        <v>0</v>
      </c>
      <c r="I4" s="8">
        <f>SUMIF(Table1[[Modell ID]:[Modell ID]],Table2[[#This Row],[Modell ID]:[Modell ID]],Table1[7/S])-SUMIF(Table3[S/M],Table2[[#This Row],[Stoffart]],Table3[7/S])</f>
        <v>5</v>
      </c>
      <c r="J4" s="8">
        <f>SUMIF(Table1[[Modell ID]:[Modell ID]],Table2[[#This Row],[Modell ID]:[Modell ID]],Table1[8/M])-SUMIF(Table3[L/XL],Table2[[#This Row],[Vliesart]],Table3[8/M])</f>
        <v>5</v>
      </c>
      <c r="K4" s="8">
        <f>SUMIF(Table1[[Modell ID]:[Modell ID]],Table2[[#This Row],[Modell ID]:[Modell ID]],Table1[9/L])-SUMIF(Table3[Kinder],Table2[[#This Row],[S/M]],Table3[9/L])</f>
        <v>10</v>
      </c>
      <c r="L4" s="8">
        <f>SUMIF(Table1[[Modell ID]:[Modell ID]],Table2[[#This Row],[Modell ID]:[Modell ID]],Table1[10/XL])-SUMIF(Table3[7/S],Table2[[#This Row],[L/XL]],Table3[10/XL])</f>
        <v>10</v>
      </c>
      <c r="M4" s="8">
        <f>SUMIF(Table1[[Modell ID]:[Modell ID]],Table2[[#This Row],[Modell ID]:[Modell ID]],Table1[11/XL])-SUMIF(Table3[8/M],Table2[[#This Row],[Kinder]],Table3[11/XL])</f>
        <v>5</v>
      </c>
    </row>
    <row r="5" spans="1:13" x14ac:dyDescent="0.2">
      <c r="A5" s="1" t="str">
        <f>IFERROR(Table1[[#This Row],[Modell ID]],"")</f>
        <v/>
      </c>
      <c r="B5" s="1" t="str">
        <f>IFERROR(VLOOKUP(Table2[[#This Row],[Modell ID]],Table1[[Modell ID]:[Stoffart]],2,0),"")</f>
        <v/>
      </c>
      <c r="C5" s="1" t="str">
        <f>IFERROR(VLOOKUP(Table2[[#This Row],[Modell ID]],Table1[[Modell ID]:[Stoffart]],3,0),"")</f>
        <v/>
      </c>
      <c r="D5" s="1" t="str">
        <f>IFERROR(VLOOKUP(Table2[[#This Row],[Modell ID]],Table1[[Modell ID]:[Stoffart]],4,0),"")</f>
        <v/>
      </c>
      <c r="E5" s="7" t="str">
        <f>IFERROR(VLOOKUP(Table2[[#This Row],[Modell ID]],Table1[[Modell ID]:[Vliesart]],5,0),"")</f>
        <v/>
      </c>
      <c r="F5" s="8">
        <f>SUMIF(Table1[[Modell ID]:[Modell ID]],Table2[[#This Row],[Modell ID]:[Modell ID]],Table1[S/M])-SUMIF(Table3[Modell ID],Table2[[#This Row],[Modell ID]],Table3[S/M])</f>
        <v>0</v>
      </c>
      <c r="G5" s="8">
        <f>SUMIF(Table1[[Modell ID]:[Modell ID]],Table2[[#This Row],[Modell ID]:[Modell ID]],Table1[L/XL])-SUMIF(Table3[Modell],Table2[[#This Row],[Modell]],Table3[L/XL])</f>
        <v>0</v>
      </c>
      <c r="H5" s="8">
        <f>SUMIF(Table1[[Modell ID]:[Modell ID]],Table2[[#This Row],[Modell ID]:[Modell ID]],Table1[Kinder])-SUMIF(Table3[Farbe],Table2[[#This Row],[Farbe]],Table3[Kinder])</f>
        <v>0</v>
      </c>
      <c r="I5" s="8">
        <f>SUMIF(Table1[[Modell ID]:[Modell ID]],Table2[[#This Row],[Modell ID]:[Modell ID]],Table1[7/S])-SUMIF(Table3[S/M],Table2[[#This Row],[Stoffart]],Table3[7/S])</f>
        <v>0</v>
      </c>
      <c r="J5" s="8">
        <f>SUMIF(Table1[[Modell ID]:[Modell ID]],Table2[[#This Row],[Modell ID]:[Modell ID]],Table1[8/M])-SUMIF(Table3[L/XL],Table2[[#This Row],[Vliesart]],Table3[8/M])</f>
        <v>0</v>
      </c>
      <c r="K5" s="8">
        <f>SUMIF(Table1[[Modell ID]:[Modell ID]],Table2[[#This Row],[Modell ID]:[Modell ID]],Table1[9/L])-SUMIF(Table3[Kinder],Table2[[#This Row],[S/M]],Table3[9/L])</f>
        <v>0</v>
      </c>
      <c r="L5" s="8">
        <f>SUMIF(Table1[[Modell ID]:[Modell ID]],Table2[[#This Row],[Modell ID]:[Modell ID]],Table1[10/XL])-SUMIF(Table3[7/S],Table2[[#This Row],[L/XL]],Table3[10/XL])</f>
        <v>0</v>
      </c>
      <c r="M5" s="8">
        <f>SUMIF(Table1[[Modell ID]:[Modell ID]],Table2[[#This Row],[Modell ID]:[Modell ID]],Table1[11/XL])-SUMIF(Table3[8/M],Table2[[#This Row],[Kinder]],Table3[11/XL])</f>
        <v>0</v>
      </c>
    </row>
    <row r="6" spans="1:13" x14ac:dyDescent="0.2">
      <c r="A6" s="1" t="str">
        <f>IFERROR(Table1[[#This Row],[Modell ID]],"")</f>
        <v/>
      </c>
      <c r="B6" s="1" t="str">
        <f>IFERROR(VLOOKUP(Table2[[#This Row],[Modell ID]],Table1[[Modell ID]:[Stoffart]],2,0),"")</f>
        <v/>
      </c>
      <c r="C6" s="1" t="str">
        <f>IFERROR(VLOOKUP(Table2[[#This Row],[Modell ID]],Table1[[Modell ID]:[Stoffart]],3,0),"")</f>
        <v/>
      </c>
      <c r="D6" s="1" t="str">
        <f>IFERROR(VLOOKUP(Table2[[#This Row],[Modell ID]],Table1[[Modell ID]:[Stoffart]],4,0),"")</f>
        <v/>
      </c>
      <c r="E6" s="7" t="str">
        <f>IFERROR(VLOOKUP(Table2[[#This Row],[Modell ID]],Table1[[Modell ID]:[Vliesart]],5,0),"")</f>
        <v/>
      </c>
      <c r="F6" s="8">
        <f>SUMIF(Table1[[Modell ID]:[Modell ID]],Table2[[#This Row],[Modell ID]:[Modell ID]],Table1[S/M])-SUMIF(Table3[Modell ID],Table2[[#This Row],[Modell ID]],Table3[S/M])</f>
        <v>0</v>
      </c>
      <c r="G6" s="8">
        <f>SUMIF(Table1[[Modell ID]:[Modell ID]],Table2[[#This Row],[Modell ID]:[Modell ID]],Table1[L/XL])-SUMIF(Table3[Modell],Table2[[#This Row],[Modell]],Table3[L/XL])</f>
        <v>0</v>
      </c>
      <c r="H6" s="8">
        <f>SUMIF(Table1[[Modell ID]:[Modell ID]],Table2[[#This Row],[Modell ID]:[Modell ID]],Table1[Kinder])-SUMIF(Table3[Farbe],Table2[[#This Row],[Farbe]],Table3[Kinder])</f>
        <v>0</v>
      </c>
      <c r="I6" s="8">
        <f>SUMIF(Table1[[Modell ID]:[Modell ID]],Table2[[#This Row],[Modell ID]:[Modell ID]],Table1[7/S])-SUMIF(Table3[S/M],Table2[[#This Row],[Stoffart]],Table3[7/S])</f>
        <v>0</v>
      </c>
      <c r="J6" s="8">
        <f>SUMIF(Table1[[Modell ID]:[Modell ID]],Table2[[#This Row],[Modell ID]:[Modell ID]],Table1[8/M])-SUMIF(Table3[L/XL],Table2[[#This Row],[Vliesart]],Table3[8/M])</f>
        <v>0</v>
      </c>
      <c r="K6" s="8">
        <f>SUMIF(Table1[[Modell ID]:[Modell ID]],Table2[[#This Row],[Modell ID]:[Modell ID]],Table1[9/L])-SUMIF(Table3[Kinder],Table2[[#This Row],[S/M]],Table3[9/L])</f>
        <v>0</v>
      </c>
      <c r="L6" s="8">
        <f>SUMIF(Table1[[Modell ID]:[Modell ID]],Table2[[#This Row],[Modell ID]:[Modell ID]],Table1[10/XL])-SUMIF(Table3[7/S],Table2[[#This Row],[L/XL]],Table3[10/XL])</f>
        <v>0</v>
      </c>
      <c r="M6" s="8">
        <f>SUMIF(Table1[[Modell ID]:[Modell ID]],Table2[[#This Row],[Modell ID]:[Modell ID]],Table1[11/XL])-SUMIF(Table3[8/M],Table2[[#This Row],[Kinder]],Table3[11/XL])</f>
        <v>0</v>
      </c>
    </row>
    <row r="7" spans="1:13" x14ac:dyDescent="0.2">
      <c r="A7" s="1" t="str">
        <f>IFERROR(Table1[[#This Row],[Modell ID]],"")</f>
        <v/>
      </c>
      <c r="B7" s="1" t="str">
        <f>IFERROR(VLOOKUP(Table2[[#This Row],[Modell ID]],Table1[[Modell ID]:[Stoffart]],2,0),"")</f>
        <v/>
      </c>
      <c r="C7" s="1" t="str">
        <f>IFERROR(VLOOKUP(Table2[[#This Row],[Modell ID]],Table1[[Modell ID]:[Stoffart]],3,0),"")</f>
        <v/>
      </c>
      <c r="D7" s="1" t="str">
        <f>IFERROR(VLOOKUP(Table2[[#This Row],[Modell ID]],Table1[[Modell ID]:[Stoffart]],4,0),"")</f>
        <v/>
      </c>
      <c r="E7" s="7" t="str">
        <f>IFERROR(VLOOKUP(Table2[[#This Row],[Modell ID]],Table1[[Modell ID]:[Vliesart]],5,0),"")</f>
        <v/>
      </c>
      <c r="F7" s="8">
        <f>SUMIF(Table1[[Modell ID]:[Modell ID]],Table2[[#This Row],[Modell ID]:[Modell ID]],Table1[S/M])-SUMIF(Table3[Modell ID],Table2[[#This Row],[Modell ID]],Table3[S/M])</f>
        <v>0</v>
      </c>
      <c r="G7" s="8">
        <f>SUMIF(Table1[[Modell ID]:[Modell ID]],Table2[[#This Row],[Modell ID]:[Modell ID]],Table1[L/XL])-SUMIF(Table3[Modell],Table2[[#This Row],[Modell]],Table3[L/XL])</f>
        <v>0</v>
      </c>
      <c r="H7" s="8">
        <f>SUMIF(Table1[[Modell ID]:[Modell ID]],Table2[[#This Row],[Modell ID]:[Modell ID]],Table1[Kinder])-SUMIF(Table3[Farbe],Table2[[#This Row],[Farbe]],Table3[Kinder])</f>
        <v>0</v>
      </c>
      <c r="I7" s="8">
        <f>SUMIF(Table1[[Modell ID]:[Modell ID]],Table2[[#This Row],[Modell ID]:[Modell ID]],Table1[7/S])-SUMIF(Table3[S/M],Table2[[#This Row],[Stoffart]],Table3[7/S])</f>
        <v>0</v>
      </c>
      <c r="J7" s="8">
        <f>SUMIF(Table1[[Modell ID]:[Modell ID]],Table2[[#This Row],[Modell ID]:[Modell ID]],Table1[8/M])-SUMIF(Table3[L/XL],Table2[[#This Row],[Vliesart]],Table3[8/M])</f>
        <v>0</v>
      </c>
      <c r="K7" s="8">
        <f>SUMIF(Table1[[Modell ID]:[Modell ID]],Table2[[#This Row],[Modell ID]:[Modell ID]],Table1[9/L])-SUMIF(Table3[Kinder],Table2[[#This Row],[S/M]],Table3[9/L])</f>
        <v>0</v>
      </c>
      <c r="L7" s="8">
        <f>SUMIF(Table1[[Modell ID]:[Modell ID]],Table2[[#This Row],[Modell ID]:[Modell ID]],Table1[10/XL])-SUMIF(Table3[7/S],Table2[[#This Row],[L/XL]],Table3[10/XL])</f>
        <v>0</v>
      </c>
      <c r="M7" s="8">
        <f>SUMIF(Table1[[Modell ID]:[Modell ID]],Table2[[#This Row],[Modell ID]:[Modell ID]],Table1[11/XL])-SUMIF(Table3[8/M],Table2[[#This Row],[Kinder]],Table3[11/XL])</f>
        <v>0</v>
      </c>
    </row>
    <row r="8" spans="1:13" x14ac:dyDescent="0.2">
      <c r="A8" s="1" t="str">
        <f>IFERROR(Table1[[#This Row],[Modell ID]],"")</f>
        <v/>
      </c>
      <c r="B8" s="1" t="str">
        <f>IFERROR(VLOOKUP(Table2[[#This Row],[Modell ID]],Table1[[Modell ID]:[Stoffart]],2,0),"")</f>
        <v/>
      </c>
      <c r="C8" s="1" t="str">
        <f>IFERROR(VLOOKUP(Table2[[#This Row],[Modell ID]],Table1[[Modell ID]:[Stoffart]],3,0),"")</f>
        <v/>
      </c>
      <c r="D8" s="1" t="str">
        <f>IFERROR(VLOOKUP(Table2[[#This Row],[Modell ID]],Table1[[Modell ID]:[Stoffart]],4,0),"")</f>
        <v/>
      </c>
      <c r="E8" s="7" t="str">
        <f>IFERROR(VLOOKUP(Table2[[#This Row],[Modell ID]],Table1[[Modell ID]:[Vliesart]],5,0),"")</f>
        <v/>
      </c>
      <c r="F8" s="8">
        <f>SUMIF(Table1[[Modell ID]:[Modell ID]],Table2[[#This Row],[Modell ID]:[Modell ID]],Table1[S/M])-SUMIF(Table3[Modell ID],Table2[[#This Row],[Modell ID]],Table3[S/M])</f>
        <v>0</v>
      </c>
      <c r="G8" s="8">
        <f>SUMIF(Table1[[Modell ID]:[Modell ID]],Table2[[#This Row],[Modell ID]:[Modell ID]],Table1[L/XL])-SUMIF(Table3[Modell],Table2[[#This Row],[Modell]],Table3[L/XL])</f>
        <v>0</v>
      </c>
      <c r="H8" s="8">
        <f>SUMIF(Table1[[Modell ID]:[Modell ID]],Table2[[#This Row],[Modell ID]:[Modell ID]],Table1[Kinder])-SUMIF(Table3[Farbe],Table2[[#This Row],[Farbe]],Table3[Kinder])</f>
        <v>0</v>
      </c>
      <c r="I8" s="8">
        <f>SUMIF(Table1[[Modell ID]:[Modell ID]],Table2[[#This Row],[Modell ID]:[Modell ID]],Table1[7/S])-SUMIF(Table3[S/M],Table2[[#This Row],[Stoffart]],Table3[7/S])</f>
        <v>0</v>
      </c>
      <c r="J8" s="8">
        <f>SUMIF(Table1[[Modell ID]:[Modell ID]],Table2[[#This Row],[Modell ID]:[Modell ID]],Table1[8/M])-SUMIF(Table3[L/XL],Table2[[#This Row],[Vliesart]],Table3[8/M])</f>
        <v>0</v>
      </c>
      <c r="K8" s="8">
        <f>SUMIF(Table1[[Modell ID]:[Modell ID]],Table2[[#This Row],[Modell ID]:[Modell ID]],Table1[9/L])-SUMIF(Table3[Kinder],Table2[[#This Row],[S/M]],Table3[9/L])</f>
        <v>0</v>
      </c>
      <c r="L8" s="8">
        <f>SUMIF(Table1[[Modell ID]:[Modell ID]],Table2[[#This Row],[Modell ID]:[Modell ID]],Table1[10/XL])-SUMIF(Table3[7/S],Table2[[#This Row],[L/XL]],Table3[10/XL])</f>
        <v>0</v>
      </c>
      <c r="M8" s="8">
        <f>SUMIF(Table1[[Modell ID]:[Modell ID]],Table2[[#This Row],[Modell ID]:[Modell ID]],Table1[11/XL])-SUMIF(Table3[8/M],Table2[[#This Row],[Kinder]],Table3[11/XL])</f>
        <v>0</v>
      </c>
    </row>
    <row r="9" spans="1:13" x14ac:dyDescent="0.2">
      <c r="A9" s="1" t="str">
        <f>IFERROR(Table1[[#This Row],[Modell ID]],"")</f>
        <v/>
      </c>
      <c r="B9" s="1" t="str">
        <f>IFERROR(VLOOKUP(Table2[[#This Row],[Modell ID]],Table1[[Modell ID]:[Stoffart]],2,0),"")</f>
        <v/>
      </c>
      <c r="C9" s="1" t="str">
        <f>IFERROR(VLOOKUP(Table2[[#This Row],[Modell ID]],Table1[[Modell ID]:[Stoffart]],3,0),"")</f>
        <v/>
      </c>
      <c r="D9" s="1" t="str">
        <f>IFERROR(VLOOKUP(Table2[[#This Row],[Modell ID]],Table1[[Modell ID]:[Stoffart]],4,0),"")</f>
        <v/>
      </c>
      <c r="E9" s="7" t="str">
        <f>IFERROR(VLOOKUP(Table2[[#This Row],[Modell ID]],Table1[[Modell ID]:[Vliesart]],5,0),"")</f>
        <v/>
      </c>
      <c r="F9" s="8">
        <f>SUMIF(Table1[[Modell ID]:[Modell ID]],Table2[[#This Row],[Modell ID]:[Modell ID]],Table1[S/M])-SUMIF(Table3[Modell ID],Table2[[#This Row],[Modell ID]],Table3[S/M])</f>
        <v>0</v>
      </c>
      <c r="G9" s="8">
        <f>SUMIF(Table1[[Modell ID]:[Modell ID]],Table2[[#This Row],[Modell ID]:[Modell ID]],Table1[L/XL])-SUMIF(Table3[Modell],Table2[[#This Row],[Modell]],Table3[L/XL])</f>
        <v>0</v>
      </c>
      <c r="H9" s="8">
        <f>SUMIF(Table1[[Modell ID]:[Modell ID]],Table2[[#This Row],[Modell ID]:[Modell ID]],Table1[Kinder])-SUMIF(Table3[Farbe],Table2[[#This Row],[Farbe]],Table3[Kinder])</f>
        <v>0</v>
      </c>
      <c r="I9" s="8">
        <f>SUMIF(Table1[[Modell ID]:[Modell ID]],Table2[[#This Row],[Modell ID]:[Modell ID]],Table1[7/S])-SUMIF(Table3[S/M],Table2[[#This Row],[Stoffart]],Table3[7/S])</f>
        <v>0</v>
      </c>
      <c r="J9" s="8">
        <f>SUMIF(Table1[[Modell ID]:[Modell ID]],Table2[[#This Row],[Modell ID]:[Modell ID]],Table1[8/M])-SUMIF(Table3[L/XL],Table2[[#This Row],[Vliesart]],Table3[8/M])</f>
        <v>0</v>
      </c>
      <c r="K9" s="8">
        <f>SUMIF(Table1[[Modell ID]:[Modell ID]],Table2[[#This Row],[Modell ID]:[Modell ID]],Table1[9/L])-SUMIF(Table3[Kinder],Table2[[#This Row],[S/M]],Table3[9/L])</f>
        <v>0</v>
      </c>
      <c r="L9" s="8">
        <f>SUMIF(Table1[[Modell ID]:[Modell ID]],Table2[[#This Row],[Modell ID]:[Modell ID]],Table1[10/XL])-SUMIF(Table3[7/S],Table2[[#This Row],[L/XL]],Table3[10/XL])</f>
        <v>0</v>
      </c>
      <c r="M9" s="8">
        <f>SUMIF(Table1[[Modell ID]:[Modell ID]],Table2[[#This Row],[Modell ID]:[Modell ID]],Table1[11/XL])-SUMIF(Table3[8/M],Table2[[#This Row],[Kinder]],Table3[11/XL])</f>
        <v>0</v>
      </c>
    </row>
    <row r="10" spans="1:13" x14ac:dyDescent="0.2">
      <c r="A10" s="5" t="str">
        <f>IFERROR(Table1[[#This Row],[Modell ID]],"")</f>
        <v/>
      </c>
      <c r="B10" s="5" t="str">
        <f>IFERROR(VLOOKUP(Table2[[#This Row],[Modell ID]],Table1[[Modell ID]:[Stoffart]],2,0),"")</f>
        <v/>
      </c>
      <c r="C10" s="5" t="str">
        <f>IFERROR(VLOOKUP(Table2[[#This Row],[Modell ID]],Table1[[Modell ID]:[Stoffart]],3,0),"")</f>
        <v/>
      </c>
      <c r="D10" s="5" t="str">
        <f>IFERROR(VLOOKUP(Table2[[#This Row],[Modell ID]],Table1[[Modell ID]:[Stoffart]],4,0),"")</f>
        <v/>
      </c>
      <c r="E10" s="7" t="str">
        <f>IFERROR(VLOOKUP(Table2[[#This Row],[Modell ID]],Table1[[Modell ID]:[Vliesart]],5,0),"")</f>
        <v/>
      </c>
      <c r="F10" s="8">
        <f>SUMIF(Table1[[Modell ID]:[Modell ID]],Table2[[#This Row],[Modell ID]:[Modell ID]],Table1[S/M])-SUMIF(Table3[Modell ID],Table2[[#This Row],[Modell ID]],Table3[S/M])</f>
        <v>0</v>
      </c>
      <c r="G10" s="8">
        <f>SUMIF(Table1[[Modell ID]:[Modell ID]],Table2[[#This Row],[Modell ID]:[Modell ID]],Table1[L/XL])-SUMIF(Table3[Modell],Table2[[#This Row],[Modell]],Table3[L/XL])</f>
        <v>0</v>
      </c>
      <c r="H10" s="8">
        <f>SUMIF(Table1[[Modell ID]:[Modell ID]],Table2[[#This Row],[Modell ID]:[Modell ID]],Table1[Kinder])-SUMIF(Table3[Farbe],Table2[[#This Row],[Farbe]],Table3[Kinder])</f>
        <v>0</v>
      </c>
      <c r="I10" s="8">
        <f>SUMIF(Table1[[Modell ID]:[Modell ID]],Table2[[#This Row],[Modell ID]:[Modell ID]],Table1[7/S])-SUMIF(Table3[S/M],Table2[[#This Row],[Stoffart]],Table3[7/S])</f>
        <v>0</v>
      </c>
      <c r="J10" s="8">
        <f>SUMIF(Table1[[Modell ID]:[Modell ID]],Table2[[#This Row],[Modell ID]:[Modell ID]],Table1[8/M])-SUMIF(Table3[L/XL],Table2[[#This Row],[Vliesart]],Table3[8/M])</f>
        <v>0</v>
      </c>
      <c r="K10" s="8">
        <f>SUMIF(Table1[[Modell ID]:[Modell ID]],Table2[[#This Row],[Modell ID]:[Modell ID]],Table1[9/L])-SUMIF(Table3[Kinder],Table2[[#This Row],[S/M]],Table3[9/L])</f>
        <v>0</v>
      </c>
      <c r="L10" s="8">
        <f>SUMIF(Table1[[Modell ID]:[Modell ID]],Table2[[#This Row],[Modell ID]:[Modell ID]],Table1[10/XL])-SUMIF(Table3[7/S],Table2[[#This Row],[L/XL]],Table3[10/XL])</f>
        <v>0</v>
      </c>
      <c r="M10" s="8">
        <f>SUMIF(Table1[[Modell ID]:[Modell ID]],Table2[[#This Row],[Modell ID]:[Modell ID]],Table1[11/XL])-SUMIF(Table3[8/M],Table2[[#This Row],[Kinder]],Table3[11/XL])</f>
        <v>0</v>
      </c>
    </row>
    <row r="11" spans="1:13" x14ac:dyDescent="0.2">
      <c r="A11" s="5" t="str">
        <f>IFERROR(Table1[[#This Row],[Modell ID]],"")</f>
        <v/>
      </c>
      <c r="B11" s="5" t="str">
        <f>IFERROR(VLOOKUP(Table2[[#This Row],[Modell ID]],Table1[[Modell ID]:[Stoffart]],2,0),"")</f>
        <v/>
      </c>
      <c r="C11" s="5" t="str">
        <f>IFERROR(VLOOKUP(Table2[[#This Row],[Modell ID]],Table1[[Modell ID]:[Stoffart]],3,0),"")</f>
        <v/>
      </c>
      <c r="D11" s="5" t="str">
        <f>IFERROR(VLOOKUP(Table2[[#This Row],[Modell ID]],Table1[[Modell ID]:[Stoffart]],4,0),"")</f>
        <v/>
      </c>
      <c r="E11" s="7" t="str">
        <f>IFERROR(VLOOKUP(Table2[[#This Row],[Modell ID]],Table1[[Modell ID]:[Vliesart]],5,0),"")</f>
        <v/>
      </c>
      <c r="F11" s="8">
        <f>SUMIF(Table1[[Modell ID]:[Modell ID]],Table2[[#This Row],[Modell ID]:[Modell ID]],Table1[S/M])-SUMIF(Table3[Modell ID],Table2[[#This Row],[Modell ID]],Table3[S/M])</f>
        <v>0</v>
      </c>
      <c r="G11" s="8">
        <f>SUMIF(Table1[[Modell ID]:[Modell ID]],Table2[[#This Row],[Modell ID]:[Modell ID]],Table1[L/XL])-SUMIF(Table3[Modell],Table2[[#This Row],[Modell]],Table3[L/XL])</f>
        <v>0</v>
      </c>
      <c r="H11" s="8">
        <f>SUMIF(Table1[[Modell ID]:[Modell ID]],Table2[[#This Row],[Modell ID]:[Modell ID]],Table1[Kinder])-SUMIF(Table3[Farbe],Table2[[#This Row],[Farbe]],Table3[Kinder])</f>
        <v>0</v>
      </c>
      <c r="I11" s="8">
        <f>SUMIF(Table1[[Modell ID]:[Modell ID]],Table2[[#This Row],[Modell ID]:[Modell ID]],Table1[7/S])-SUMIF(Table3[S/M],Table2[[#This Row],[Stoffart]],Table3[7/S])</f>
        <v>0</v>
      </c>
      <c r="J11" s="8">
        <f>SUMIF(Table1[[Modell ID]:[Modell ID]],Table2[[#This Row],[Modell ID]:[Modell ID]],Table1[8/M])-SUMIF(Table3[L/XL],Table2[[#This Row],[Vliesart]],Table3[8/M])</f>
        <v>0</v>
      </c>
      <c r="K11" s="8">
        <f>SUMIF(Table1[[Modell ID]:[Modell ID]],Table2[[#This Row],[Modell ID]:[Modell ID]],Table1[9/L])-SUMIF(Table3[Kinder],Table2[[#This Row],[S/M]],Table3[9/L])</f>
        <v>0</v>
      </c>
      <c r="L11" s="8">
        <f>SUMIF(Table1[[Modell ID]:[Modell ID]],Table2[[#This Row],[Modell ID]:[Modell ID]],Table1[10/XL])-SUMIF(Table3[7/S],Table2[[#This Row],[L/XL]],Table3[10/XL])</f>
        <v>0</v>
      </c>
      <c r="M11" s="8">
        <f>SUMIF(Table1[[Modell ID]:[Modell ID]],Table2[[#This Row],[Modell ID]:[Modell ID]],Table1[11/XL])-SUMIF(Table3[8/M],Table2[[#This Row],[Kinder]],Table3[11/XL])</f>
        <v>0</v>
      </c>
    </row>
    <row r="12" spans="1:13" x14ac:dyDescent="0.2">
      <c r="A12" s="5" t="str">
        <f>IFERROR(Table1[[#This Row],[Modell ID]],"")</f>
        <v/>
      </c>
      <c r="B12" s="5" t="str">
        <f>IFERROR(VLOOKUP(Table2[[#This Row],[Modell ID]],Table1[[Modell ID]:[Stoffart]],2,0),"")</f>
        <v/>
      </c>
      <c r="C12" s="5" t="str">
        <f>IFERROR(VLOOKUP(Table2[[#This Row],[Modell ID]],Table1[[Modell ID]:[Stoffart]],3,0),"")</f>
        <v/>
      </c>
      <c r="D12" s="5" t="str">
        <f>IFERROR(VLOOKUP(Table2[[#This Row],[Modell ID]],Table1[[Modell ID]:[Stoffart]],4,0),"")</f>
        <v/>
      </c>
      <c r="E12" s="7" t="str">
        <f>IFERROR(VLOOKUP(Table2[[#This Row],[Modell ID]],Table1[[Modell ID]:[Vliesart]],5,0),"")</f>
        <v/>
      </c>
      <c r="F12" s="8">
        <f>SUMIF(Table1[[Modell ID]:[Modell ID]],Table2[[#This Row],[Modell ID]:[Modell ID]],Table1[S/M])-SUMIF(Table3[Modell ID],Table2[[#This Row],[Modell ID]],Table3[S/M])</f>
        <v>0</v>
      </c>
      <c r="G12" s="8">
        <f>SUMIF(Table1[[Modell ID]:[Modell ID]],Table2[[#This Row],[Modell ID]:[Modell ID]],Table1[L/XL])-SUMIF(Table3[Modell],Table2[[#This Row],[Modell]],Table3[L/XL])</f>
        <v>0</v>
      </c>
      <c r="H12" s="8">
        <f>SUMIF(Table1[[Modell ID]:[Modell ID]],Table2[[#This Row],[Modell ID]:[Modell ID]],Table1[Kinder])-SUMIF(Table3[Farbe],Table2[[#This Row],[Farbe]],Table3[Kinder])</f>
        <v>0</v>
      </c>
      <c r="I12" s="8">
        <f>SUMIF(Table1[[Modell ID]:[Modell ID]],Table2[[#This Row],[Modell ID]:[Modell ID]],Table1[7/S])-SUMIF(Table3[S/M],Table2[[#This Row],[Stoffart]],Table3[7/S])</f>
        <v>0</v>
      </c>
      <c r="J12" s="8">
        <f>SUMIF(Table1[[Modell ID]:[Modell ID]],Table2[[#This Row],[Modell ID]:[Modell ID]],Table1[8/M])-SUMIF(Table3[L/XL],Table2[[#This Row],[Vliesart]],Table3[8/M])</f>
        <v>0</v>
      </c>
      <c r="K12" s="8">
        <f>SUMIF(Table1[[Modell ID]:[Modell ID]],Table2[[#This Row],[Modell ID]:[Modell ID]],Table1[9/L])-SUMIF(Table3[Kinder],Table2[[#This Row],[S/M]],Table3[9/L])</f>
        <v>0</v>
      </c>
      <c r="L12" s="8">
        <f>SUMIF(Table1[[Modell ID]:[Modell ID]],Table2[[#This Row],[Modell ID]:[Modell ID]],Table1[10/XL])-SUMIF(Table3[7/S],Table2[[#This Row],[L/XL]],Table3[10/XL])</f>
        <v>0</v>
      </c>
      <c r="M12" s="8">
        <f>SUMIF(Table1[[Modell ID]:[Modell ID]],Table2[[#This Row],[Modell ID]:[Modell ID]],Table1[11/XL])-SUMIF(Table3[8/M],Table2[[#This Row],[Kinder]],Table3[11/XL])</f>
        <v>0</v>
      </c>
    </row>
    <row r="13" spans="1:13" x14ac:dyDescent="0.2">
      <c r="A13" s="5" t="str">
        <f>IFERROR(Table1[[#This Row],[Modell ID]],"")</f>
        <v/>
      </c>
      <c r="B13" s="5" t="str">
        <f>IFERROR(VLOOKUP(Table2[[#This Row],[Modell ID]],Table1[[Modell ID]:[Stoffart]],2,0),"")</f>
        <v/>
      </c>
      <c r="C13" s="5" t="str">
        <f>IFERROR(VLOOKUP(Table2[[#This Row],[Modell ID]],Table1[[Modell ID]:[Stoffart]],3,0),"")</f>
        <v/>
      </c>
      <c r="D13" s="5" t="str">
        <f>IFERROR(VLOOKUP(Table2[[#This Row],[Modell ID]],Table1[[Modell ID]:[Stoffart]],4,0),"")</f>
        <v/>
      </c>
      <c r="E13" s="7" t="str">
        <f>IFERROR(VLOOKUP(Table2[[#This Row],[Modell ID]],Table1[[Modell ID]:[Vliesart]],5,0),"")</f>
        <v/>
      </c>
      <c r="F13" s="8">
        <f>SUMIF(Table1[[Modell ID]:[Modell ID]],Table2[[#This Row],[Modell ID]:[Modell ID]],Table1[S/M])-SUMIF(Table3[Modell ID],Table2[[#This Row],[Modell ID]],Table3[S/M])</f>
        <v>0</v>
      </c>
      <c r="G13" s="8">
        <f>SUMIF(Table1[[Modell ID]:[Modell ID]],Table2[[#This Row],[Modell ID]:[Modell ID]],Table1[L/XL])-SUMIF(Table3[Modell],Table2[[#This Row],[Modell]],Table3[L/XL])</f>
        <v>0</v>
      </c>
      <c r="H13" s="8">
        <f>SUMIF(Table1[[Modell ID]:[Modell ID]],Table2[[#This Row],[Modell ID]:[Modell ID]],Table1[Kinder])-SUMIF(Table3[Farbe],Table2[[#This Row],[Farbe]],Table3[Kinder])</f>
        <v>0</v>
      </c>
      <c r="I13" s="8">
        <f>SUMIF(Table1[[Modell ID]:[Modell ID]],Table2[[#This Row],[Modell ID]:[Modell ID]],Table1[7/S])-SUMIF(Table3[S/M],Table2[[#This Row],[Stoffart]],Table3[7/S])</f>
        <v>0</v>
      </c>
      <c r="J13" s="8">
        <f>SUMIF(Table1[[Modell ID]:[Modell ID]],Table2[[#This Row],[Modell ID]:[Modell ID]],Table1[8/M])-SUMIF(Table3[L/XL],Table2[[#This Row],[Vliesart]],Table3[8/M])</f>
        <v>0</v>
      </c>
      <c r="K13" s="8">
        <f>SUMIF(Table1[[Modell ID]:[Modell ID]],Table2[[#This Row],[Modell ID]:[Modell ID]],Table1[9/L])-SUMIF(Table3[Kinder],Table2[[#This Row],[S/M]],Table3[9/L])</f>
        <v>0</v>
      </c>
      <c r="L13" s="8">
        <f>SUMIF(Table1[[Modell ID]:[Modell ID]],Table2[[#This Row],[Modell ID]:[Modell ID]],Table1[10/XL])-SUMIF(Table3[7/S],Table2[[#This Row],[L/XL]],Table3[10/XL])</f>
        <v>0</v>
      </c>
      <c r="M13" s="8">
        <f>SUMIF(Table1[[Modell ID]:[Modell ID]],Table2[[#This Row],[Modell ID]:[Modell ID]],Table1[11/XL])-SUMIF(Table3[8/M],Table2[[#This Row],[Kinder]],Table3[11/XL])</f>
        <v>0</v>
      </c>
    </row>
    <row r="14" spans="1:13" x14ac:dyDescent="0.2">
      <c r="A14" s="5" t="str">
        <f>IFERROR(Table1[[#This Row],[Modell ID]],"")</f>
        <v/>
      </c>
      <c r="B14" s="5" t="str">
        <f>IFERROR(VLOOKUP(Table2[[#This Row],[Modell ID]],Table1[[Modell ID]:[Stoffart]],2,0),"")</f>
        <v/>
      </c>
      <c r="C14" s="5" t="str">
        <f>IFERROR(VLOOKUP(Table2[[#This Row],[Modell ID]],Table1[[Modell ID]:[Stoffart]],3,0),"")</f>
        <v/>
      </c>
      <c r="D14" s="5" t="str">
        <f>IFERROR(VLOOKUP(Table2[[#This Row],[Modell ID]],Table1[[Modell ID]:[Stoffart]],4,0),"")</f>
        <v/>
      </c>
      <c r="E14" s="7" t="str">
        <f>IFERROR(VLOOKUP(Table2[[#This Row],[Modell ID]],Table1[[Modell ID]:[Vliesart]],5,0),"")</f>
        <v/>
      </c>
      <c r="F14" s="8">
        <f>SUMIF(Table1[[Modell ID]:[Modell ID]],Table2[[#This Row],[Modell ID]:[Modell ID]],Table1[S/M])-SUMIF(Table3[Modell ID],Table2[[#This Row],[Modell ID]],Table3[S/M])</f>
        <v>0</v>
      </c>
      <c r="G14" s="8">
        <f>SUMIF(Table1[[Modell ID]:[Modell ID]],Table2[[#This Row],[Modell ID]:[Modell ID]],Table1[L/XL])-SUMIF(Table3[Modell],Table2[[#This Row],[Modell]],Table3[L/XL])</f>
        <v>0</v>
      </c>
      <c r="H14" s="8">
        <f>SUMIF(Table1[[Modell ID]:[Modell ID]],Table2[[#This Row],[Modell ID]:[Modell ID]],Table1[Kinder])-SUMIF(Table3[Farbe],Table2[[#This Row],[Farbe]],Table3[Kinder])</f>
        <v>0</v>
      </c>
      <c r="I14" s="8">
        <f>SUMIF(Table1[[Modell ID]:[Modell ID]],Table2[[#This Row],[Modell ID]:[Modell ID]],Table1[7/S])-SUMIF(Table3[S/M],Table2[[#This Row],[Stoffart]],Table3[7/S])</f>
        <v>0</v>
      </c>
      <c r="J14" s="8">
        <f>SUMIF(Table1[[Modell ID]:[Modell ID]],Table2[[#This Row],[Modell ID]:[Modell ID]],Table1[8/M])-SUMIF(Table3[L/XL],Table2[[#This Row],[Vliesart]],Table3[8/M])</f>
        <v>0</v>
      </c>
      <c r="K14" s="8">
        <f>SUMIF(Table1[[Modell ID]:[Modell ID]],Table2[[#This Row],[Modell ID]:[Modell ID]],Table1[9/L])-SUMIF(Table3[Kinder],Table2[[#This Row],[S/M]],Table3[9/L])</f>
        <v>0</v>
      </c>
      <c r="L14" s="8">
        <f>SUMIF(Table1[[Modell ID]:[Modell ID]],Table2[[#This Row],[Modell ID]:[Modell ID]],Table1[10/XL])-SUMIF(Table3[7/S],Table2[[#This Row],[L/XL]],Table3[10/XL])</f>
        <v>0</v>
      </c>
      <c r="M14" s="8">
        <f>SUMIF(Table1[[Modell ID]:[Modell ID]],Table2[[#This Row],[Modell ID]:[Modell ID]],Table1[11/XL])-SUMIF(Table3[8/M],Table2[[#This Row],[Kinder]],Table3[11/XL])</f>
        <v>0</v>
      </c>
    </row>
    <row r="15" spans="1:13" x14ac:dyDescent="0.2">
      <c r="A15" s="5" t="str">
        <f>IFERROR(Table1[[#This Row],[Modell ID]],"")</f>
        <v/>
      </c>
      <c r="B15" s="5" t="str">
        <f>IFERROR(VLOOKUP(Table2[[#This Row],[Modell ID]],Table1[[Modell ID]:[Stoffart]],2,0),"")</f>
        <v/>
      </c>
      <c r="C15" s="5" t="str">
        <f>IFERROR(VLOOKUP(Table2[[#This Row],[Modell ID]],Table1[[Modell ID]:[Stoffart]],3,0),"")</f>
        <v/>
      </c>
      <c r="D15" s="5" t="str">
        <f>IFERROR(VLOOKUP(Table2[[#This Row],[Modell ID]],Table1[[Modell ID]:[Stoffart]],4,0),"")</f>
        <v/>
      </c>
      <c r="E15" s="7" t="str">
        <f>IFERROR(VLOOKUP(Table2[[#This Row],[Modell ID]],Table1[[Modell ID]:[Vliesart]],5,0),"")</f>
        <v/>
      </c>
      <c r="F15" s="8">
        <f>SUMIF(Table1[[Modell ID]:[Modell ID]],Table2[[#This Row],[Modell ID]:[Modell ID]],Table1[S/M])-SUMIF(Table3[Modell ID],Table2[[#This Row],[Modell ID]],Table3[S/M])</f>
        <v>0</v>
      </c>
      <c r="G15" s="8">
        <f>SUMIF(Table1[[Modell ID]:[Modell ID]],Table2[[#This Row],[Modell ID]:[Modell ID]],Table1[L/XL])-SUMIF(Table3[Modell],Table2[[#This Row],[Modell]],Table3[L/XL])</f>
        <v>0</v>
      </c>
      <c r="H15" s="8">
        <f>SUMIF(Table1[[Modell ID]:[Modell ID]],Table2[[#This Row],[Modell ID]:[Modell ID]],Table1[Kinder])-SUMIF(Table3[Farbe],Table2[[#This Row],[Farbe]],Table3[Kinder])</f>
        <v>0</v>
      </c>
      <c r="I15" s="8">
        <f>SUMIF(Table1[[Modell ID]:[Modell ID]],Table2[[#This Row],[Modell ID]:[Modell ID]],Table1[7/S])-SUMIF(Table3[S/M],Table2[[#This Row],[Stoffart]],Table3[7/S])</f>
        <v>0</v>
      </c>
      <c r="J15" s="8">
        <f>SUMIF(Table1[[Modell ID]:[Modell ID]],Table2[[#This Row],[Modell ID]:[Modell ID]],Table1[8/M])-SUMIF(Table3[L/XL],Table2[[#This Row],[Vliesart]],Table3[8/M])</f>
        <v>0</v>
      </c>
      <c r="K15" s="8">
        <f>SUMIF(Table1[[Modell ID]:[Modell ID]],Table2[[#This Row],[Modell ID]:[Modell ID]],Table1[9/L])-SUMIF(Table3[Kinder],Table2[[#This Row],[S/M]],Table3[9/L])</f>
        <v>0</v>
      </c>
      <c r="L15" s="8">
        <f>SUMIF(Table1[[Modell ID]:[Modell ID]],Table2[[#This Row],[Modell ID]:[Modell ID]],Table1[10/XL])-SUMIF(Table3[7/S],Table2[[#This Row],[L/XL]],Table3[10/XL])</f>
        <v>0</v>
      </c>
      <c r="M15" s="8">
        <f>SUMIF(Table1[[Modell ID]:[Modell ID]],Table2[[#This Row],[Modell ID]:[Modell ID]],Table1[11/XL])-SUMIF(Table3[8/M],Table2[[#This Row],[Kinder]],Table3[11/XL])</f>
        <v>0</v>
      </c>
    </row>
    <row r="16" spans="1:13" x14ac:dyDescent="0.2">
      <c r="A16" s="5" t="str">
        <f>IFERROR(Table1[[#This Row],[Modell ID]],"")</f>
        <v/>
      </c>
      <c r="B16" s="5" t="str">
        <f>IFERROR(VLOOKUP(Table2[[#This Row],[Modell ID]],Table1[[Modell ID]:[Stoffart]],2,0),"")</f>
        <v/>
      </c>
      <c r="C16" s="5" t="str">
        <f>IFERROR(VLOOKUP(Table2[[#This Row],[Modell ID]],Table1[[Modell ID]:[Stoffart]],3,0),"")</f>
        <v/>
      </c>
      <c r="D16" s="5" t="str">
        <f>IFERROR(VLOOKUP(Table2[[#This Row],[Modell ID]],Table1[[Modell ID]:[Stoffart]],4,0),"")</f>
        <v/>
      </c>
      <c r="E16" s="7" t="str">
        <f>IFERROR(VLOOKUP(Table2[[#This Row],[Modell ID]],Table1[[Modell ID]:[Vliesart]],5,0),"")</f>
        <v/>
      </c>
      <c r="F16" s="8">
        <f>SUMIF(Table1[[Modell ID]:[Modell ID]],Table2[[#This Row],[Modell ID]:[Modell ID]],Table1[S/M])-SUMIF(Table3[Modell ID],Table2[[#This Row],[Modell ID]],Table3[S/M])</f>
        <v>0</v>
      </c>
      <c r="G16" s="8">
        <f>SUMIF(Table1[[Modell ID]:[Modell ID]],Table2[[#This Row],[Modell ID]:[Modell ID]],Table1[L/XL])-SUMIF(Table3[Modell],Table2[[#This Row],[Modell]],Table3[L/XL])</f>
        <v>0</v>
      </c>
      <c r="H16" s="8">
        <f>SUMIF(Table1[[Modell ID]:[Modell ID]],Table2[[#This Row],[Modell ID]:[Modell ID]],Table1[Kinder])-SUMIF(Table3[Farbe],Table2[[#This Row],[Farbe]],Table3[Kinder])</f>
        <v>0</v>
      </c>
      <c r="I16" s="8">
        <f>SUMIF(Table1[[Modell ID]:[Modell ID]],Table2[[#This Row],[Modell ID]:[Modell ID]],Table1[7/S])-SUMIF(Table3[S/M],Table2[[#This Row],[Stoffart]],Table3[7/S])</f>
        <v>0</v>
      </c>
      <c r="J16" s="8">
        <f>SUMIF(Table1[[Modell ID]:[Modell ID]],Table2[[#This Row],[Modell ID]:[Modell ID]],Table1[8/M])-SUMIF(Table3[L/XL],Table2[[#This Row],[Vliesart]],Table3[8/M])</f>
        <v>0</v>
      </c>
      <c r="K16" s="8">
        <f>SUMIF(Table1[[Modell ID]:[Modell ID]],Table2[[#This Row],[Modell ID]:[Modell ID]],Table1[9/L])-SUMIF(Table3[Kinder],Table2[[#This Row],[S/M]],Table3[9/L])</f>
        <v>0</v>
      </c>
      <c r="L16" s="8">
        <f>SUMIF(Table1[[Modell ID]:[Modell ID]],Table2[[#This Row],[Modell ID]:[Modell ID]],Table1[10/XL])-SUMIF(Table3[7/S],Table2[[#This Row],[L/XL]],Table3[10/XL])</f>
        <v>0</v>
      </c>
      <c r="M16" s="8">
        <f>SUMIF(Table1[[Modell ID]:[Modell ID]],Table2[[#This Row],[Modell ID]:[Modell ID]],Table1[11/XL])-SUMIF(Table3[8/M],Table2[[#This Row],[Kinder]],Table3[11/XL])</f>
        <v>0</v>
      </c>
    </row>
    <row r="17" spans="1:13" x14ac:dyDescent="0.2">
      <c r="A17" s="5" t="str">
        <f>IFERROR(Table1[[#This Row],[Modell ID]],"")</f>
        <v/>
      </c>
      <c r="B17" s="5" t="str">
        <f>IFERROR(VLOOKUP(Table2[[#This Row],[Modell ID]],Table1[[Modell ID]:[Stoffart]],2,0),"")</f>
        <v/>
      </c>
      <c r="C17" s="5" t="str">
        <f>IFERROR(VLOOKUP(Table2[[#This Row],[Modell ID]],Table1[[Modell ID]:[Stoffart]],3,0),"")</f>
        <v/>
      </c>
      <c r="D17" s="5" t="str">
        <f>IFERROR(VLOOKUP(Table2[[#This Row],[Modell ID]],Table1[[Modell ID]:[Stoffart]],4,0),"")</f>
        <v/>
      </c>
      <c r="E17" s="7" t="str">
        <f>IFERROR(VLOOKUP(Table2[[#This Row],[Modell ID]],Table1[[Modell ID]:[Vliesart]],5,0),"")</f>
        <v/>
      </c>
      <c r="F17" s="8">
        <f>SUMIF(Table1[[Modell ID]:[Modell ID]],Table2[[#This Row],[Modell ID]:[Modell ID]],Table1[S/M])-SUMIF(Table3[Modell ID],Table2[[#This Row],[Modell ID]],Table3[S/M])</f>
        <v>0</v>
      </c>
      <c r="G17" s="8">
        <f>SUMIF(Table1[[Modell ID]:[Modell ID]],Table2[[#This Row],[Modell ID]:[Modell ID]],Table1[L/XL])-SUMIF(Table3[Modell],Table2[[#This Row],[Modell]],Table3[L/XL])</f>
        <v>0</v>
      </c>
      <c r="H17" s="8">
        <f>SUMIF(Table1[[Modell ID]:[Modell ID]],Table2[[#This Row],[Modell ID]:[Modell ID]],Table1[Kinder])-SUMIF(Table3[Farbe],Table2[[#This Row],[Farbe]],Table3[Kinder])</f>
        <v>0</v>
      </c>
      <c r="I17" s="8">
        <f>SUMIF(Table1[[Modell ID]:[Modell ID]],Table2[[#This Row],[Modell ID]:[Modell ID]],Table1[7/S])-SUMIF(Table3[S/M],Table2[[#This Row],[Stoffart]],Table3[7/S])</f>
        <v>0</v>
      </c>
      <c r="J17" s="8">
        <f>SUMIF(Table1[[Modell ID]:[Modell ID]],Table2[[#This Row],[Modell ID]:[Modell ID]],Table1[8/M])-SUMIF(Table3[L/XL],Table2[[#This Row],[Vliesart]],Table3[8/M])</f>
        <v>0</v>
      </c>
      <c r="K17" s="8">
        <f>SUMIF(Table1[[Modell ID]:[Modell ID]],Table2[[#This Row],[Modell ID]:[Modell ID]],Table1[9/L])-SUMIF(Table3[Kinder],Table2[[#This Row],[S/M]],Table3[9/L])</f>
        <v>0</v>
      </c>
      <c r="L17" s="8">
        <f>SUMIF(Table1[[Modell ID]:[Modell ID]],Table2[[#This Row],[Modell ID]:[Modell ID]],Table1[10/XL])-SUMIF(Table3[7/S],Table2[[#This Row],[L/XL]],Table3[10/XL])</f>
        <v>0</v>
      </c>
      <c r="M17" s="8">
        <f>SUMIF(Table1[[Modell ID]:[Modell ID]],Table2[[#This Row],[Modell ID]:[Modell ID]],Table1[11/XL])-SUMIF(Table3[8/M],Table2[[#This Row],[Kinder]],Table3[11/XL])</f>
        <v>0</v>
      </c>
    </row>
    <row r="18" spans="1:13" x14ac:dyDescent="0.2">
      <c r="A18" s="5" t="str">
        <f>IFERROR(Table1[[#This Row],[Modell ID]],"")</f>
        <v/>
      </c>
      <c r="B18" s="5" t="str">
        <f>IFERROR(VLOOKUP(Table2[[#This Row],[Modell ID]],Table1[[Modell ID]:[Stoffart]],2,0),"")</f>
        <v/>
      </c>
      <c r="C18" s="5" t="str">
        <f>IFERROR(VLOOKUP(Table2[[#This Row],[Modell ID]],Table1[[Modell ID]:[Stoffart]],3,0),"")</f>
        <v/>
      </c>
      <c r="D18" s="5" t="str">
        <f>IFERROR(VLOOKUP(Table2[[#This Row],[Modell ID]],Table1[[Modell ID]:[Stoffart]],4,0),"")</f>
        <v/>
      </c>
      <c r="E18" s="7" t="str">
        <f>IFERROR(VLOOKUP(Table2[[#This Row],[Modell ID]],Table1[[Modell ID]:[Vliesart]],5,0),"")</f>
        <v/>
      </c>
      <c r="F18" s="8">
        <f>SUMIF(Table1[[Modell ID]:[Modell ID]],Table2[[#This Row],[Modell ID]:[Modell ID]],Table1[S/M])-SUMIF(Table3[Modell ID],Table2[[#This Row],[Modell ID]],Table3[S/M])</f>
        <v>0</v>
      </c>
      <c r="G18" s="8">
        <f>SUMIF(Table1[[Modell ID]:[Modell ID]],Table2[[#This Row],[Modell ID]:[Modell ID]],Table1[L/XL])-SUMIF(Table3[Modell],Table2[[#This Row],[Modell]],Table3[L/XL])</f>
        <v>0</v>
      </c>
      <c r="H18" s="8">
        <f>SUMIF(Table1[[Modell ID]:[Modell ID]],Table2[[#This Row],[Modell ID]:[Modell ID]],Table1[Kinder])-SUMIF(Table3[Farbe],Table2[[#This Row],[Farbe]],Table3[Kinder])</f>
        <v>0</v>
      </c>
      <c r="I18" s="8">
        <f>SUMIF(Table1[[Modell ID]:[Modell ID]],Table2[[#This Row],[Modell ID]:[Modell ID]],Table1[7/S])-SUMIF(Table3[S/M],Table2[[#This Row],[Stoffart]],Table3[7/S])</f>
        <v>0</v>
      </c>
      <c r="J18" s="8">
        <f>SUMIF(Table1[[Modell ID]:[Modell ID]],Table2[[#This Row],[Modell ID]:[Modell ID]],Table1[8/M])-SUMIF(Table3[L/XL],Table2[[#This Row],[Vliesart]],Table3[8/M])</f>
        <v>0</v>
      </c>
      <c r="K18" s="8">
        <f>SUMIF(Table1[[Modell ID]:[Modell ID]],Table2[[#This Row],[Modell ID]:[Modell ID]],Table1[9/L])-SUMIF(Table3[Kinder],Table2[[#This Row],[S/M]],Table3[9/L])</f>
        <v>0</v>
      </c>
      <c r="L18" s="8">
        <f>SUMIF(Table1[[Modell ID]:[Modell ID]],Table2[[#This Row],[Modell ID]:[Modell ID]],Table1[10/XL])-SUMIF(Table3[7/S],Table2[[#This Row],[L/XL]],Table3[10/XL])</f>
        <v>0</v>
      </c>
      <c r="M18" s="8">
        <f>SUMIF(Table1[[Modell ID]:[Modell ID]],Table2[[#This Row],[Modell ID]:[Modell ID]],Table1[11/XL])-SUMIF(Table3[8/M],Table2[[#This Row],[Kinder]],Table3[11/XL])</f>
        <v>0</v>
      </c>
    </row>
    <row r="19" spans="1:13" x14ac:dyDescent="0.2">
      <c r="A19" s="5" t="str">
        <f>IFERROR(Table1[[#This Row],[Modell ID]],"")</f>
        <v/>
      </c>
      <c r="B19" s="5" t="str">
        <f>IFERROR(VLOOKUP(Table2[[#This Row],[Modell ID]],Table1[[Modell ID]:[Stoffart]],2,0),"")</f>
        <v/>
      </c>
      <c r="C19" s="5" t="str">
        <f>IFERROR(VLOOKUP(Table2[[#This Row],[Modell ID]],Table1[[Modell ID]:[Stoffart]],3,0),"")</f>
        <v/>
      </c>
      <c r="D19" s="5" t="str">
        <f>IFERROR(VLOOKUP(Table2[[#This Row],[Modell ID]],Table1[[Modell ID]:[Stoffart]],4,0),"")</f>
        <v/>
      </c>
      <c r="E19" s="7" t="str">
        <f>IFERROR(VLOOKUP(Table2[[#This Row],[Modell ID]],Table1[[Modell ID]:[Vliesart]],5,0),"")</f>
        <v/>
      </c>
      <c r="F19" s="8">
        <f>SUMIF(Table1[[Modell ID]:[Modell ID]],Table2[[#This Row],[Modell ID]:[Modell ID]],Table1[S/M])-SUMIF(Table3[Modell ID],Table2[[#This Row],[Modell ID]],Table3[S/M])</f>
        <v>0</v>
      </c>
      <c r="G19" s="8">
        <f>SUMIF(Table1[[Modell ID]:[Modell ID]],Table2[[#This Row],[Modell ID]:[Modell ID]],Table1[L/XL])-SUMIF(Table3[Modell],Table2[[#This Row],[Modell]],Table3[L/XL])</f>
        <v>0</v>
      </c>
      <c r="H19" s="8">
        <f>SUMIF(Table1[[Modell ID]:[Modell ID]],Table2[[#This Row],[Modell ID]:[Modell ID]],Table1[Kinder])-SUMIF(Table3[Farbe],Table2[[#This Row],[Farbe]],Table3[Kinder])</f>
        <v>0</v>
      </c>
      <c r="I19" s="8">
        <f>SUMIF(Table1[[Modell ID]:[Modell ID]],Table2[[#This Row],[Modell ID]:[Modell ID]],Table1[7/S])-SUMIF(Table3[S/M],Table2[[#This Row],[Stoffart]],Table3[7/S])</f>
        <v>0</v>
      </c>
      <c r="J19" s="8">
        <f>SUMIF(Table1[[Modell ID]:[Modell ID]],Table2[[#This Row],[Modell ID]:[Modell ID]],Table1[8/M])-SUMIF(Table3[L/XL],Table2[[#This Row],[Vliesart]],Table3[8/M])</f>
        <v>0</v>
      </c>
      <c r="K19" s="8">
        <f>SUMIF(Table1[[Modell ID]:[Modell ID]],Table2[[#This Row],[Modell ID]:[Modell ID]],Table1[9/L])-SUMIF(Table3[Kinder],Table2[[#This Row],[S/M]],Table3[9/L])</f>
        <v>0</v>
      </c>
      <c r="L19" s="8">
        <f>SUMIF(Table1[[Modell ID]:[Modell ID]],Table2[[#This Row],[Modell ID]:[Modell ID]],Table1[10/XL])-SUMIF(Table3[7/S],Table2[[#This Row],[L/XL]],Table3[10/XL])</f>
        <v>0</v>
      </c>
      <c r="M19" s="8">
        <f>SUMIF(Table1[[Modell ID]:[Modell ID]],Table2[[#This Row],[Modell ID]:[Modell ID]],Table1[11/XL])-SUMIF(Table3[8/M],Table2[[#This Row],[Kinder]],Table3[11/XL])</f>
        <v>0</v>
      </c>
    </row>
    <row r="20" spans="1:13" x14ac:dyDescent="0.2">
      <c r="A20" s="5" t="str">
        <f>IFERROR(Table1[[#This Row],[Modell ID]],"")</f>
        <v/>
      </c>
      <c r="B20" s="5" t="str">
        <f>IFERROR(VLOOKUP(Table2[[#This Row],[Modell ID]],Table1[[Modell ID]:[Stoffart]],2,0),"")</f>
        <v/>
      </c>
      <c r="C20" s="5" t="str">
        <f>IFERROR(VLOOKUP(Table2[[#This Row],[Modell ID]],Table1[[Modell ID]:[Stoffart]],3,0),"")</f>
        <v/>
      </c>
      <c r="D20" s="5" t="str">
        <f>IFERROR(VLOOKUP(Table2[[#This Row],[Modell ID]],Table1[[Modell ID]:[Stoffart]],4,0),"")</f>
        <v/>
      </c>
      <c r="E20" s="7" t="str">
        <f>IFERROR(VLOOKUP(Table2[[#This Row],[Modell ID]],Table1[[Modell ID]:[Vliesart]],5,0),"")</f>
        <v/>
      </c>
      <c r="F20" s="8">
        <f>SUMIF(Table1[[Modell ID]:[Modell ID]],Table2[[#This Row],[Modell ID]:[Modell ID]],Table1[S/M])-SUMIF(Table3[Modell ID],Table2[[#This Row],[Modell ID]],Table3[S/M])</f>
        <v>0</v>
      </c>
      <c r="G20" s="8">
        <f>SUMIF(Table1[[Modell ID]:[Modell ID]],Table2[[#This Row],[Modell ID]:[Modell ID]],Table1[L/XL])-SUMIF(Table3[Modell],Table2[[#This Row],[Modell]],Table3[L/XL])</f>
        <v>0</v>
      </c>
      <c r="H20" s="8">
        <f>SUMIF(Table1[[Modell ID]:[Modell ID]],Table2[[#This Row],[Modell ID]:[Modell ID]],Table1[Kinder])-SUMIF(Table3[Farbe],Table2[[#This Row],[Farbe]],Table3[Kinder])</f>
        <v>0</v>
      </c>
      <c r="I20" s="8">
        <f>SUMIF(Table1[[Modell ID]:[Modell ID]],Table2[[#This Row],[Modell ID]:[Modell ID]],Table1[7/S])-SUMIF(Table3[S/M],Table2[[#This Row],[Stoffart]],Table3[7/S])</f>
        <v>0</v>
      </c>
      <c r="J20" s="8">
        <f>SUMIF(Table1[[Modell ID]:[Modell ID]],Table2[[#This Row],[Modell ID]:[Modell ID]],Table1[8/M])-SUMIF(Table3[L/XL],Table2[[#This Row],[Vliesart]],Table3[8/M])</f>
        <v>0</v>
      </c>
      <c r="K20" s="8">
        <f>SUMIF(Table1[[Modell ID]:[Modell ID]],Table2[[#This Row],[Modell ID]:[Modell ID]],Table1[9/L])-SUMIF(Table3[Kinder],Table2[[#This Row],[S/M]],Table3[9/L])</f>
        <v>0</v>
      </c>
      <c r="L20" s="8">
        <f>SUMIF(Table1[[Modell ID]:[Modell ID]],Table2[[#This Row],[Modell ID]:[Modell ID]],Table1[10/XL])-SUMIF(Table3[7/S],Table2[[#This Row],[L/XL]],Table3[10/XL])</f>
        <v>0</v>
      </c>
      <c r="M20" s="8">
        <f>SUMIF(Table1[[Modell ID]:[Modell ID]],Table2[[#This Row],[Modell ID]:[Modell ID]],Table1[11/XL])-SUMIF(Table3[8/M],Table2[[#This Row],[Kinder]],Table3[11/XL])</f>
        <v>0</v>
      </c>
    </row>
    <row r="21" spans="1:13" x14ac:dyDescent="0.2">
      <c r="A21" s="5" t="str">
        <f>IFERROR(Table1[[#This Row],[Modell ID]],"")</f>
        <v/>
      </c>
      <c r="B21" s="5" t="str">
        <f>IFERROR(VLOOKUP(Table2[[#This Row],[Modell ID]],Table1[[Modell ID]:[Stoffart]],2,0),"")</f>
        <v/>
      </c>
      <c r="C21" s="5" t="str">
        <f>IFERROR(VLOOKUP(Table2[[#This Row],[Modell ID]],Table1[[Modell ID]:[Stoffart]],3,0),"")</f>
        <v/>
      </c>
      <c r="D21" s="5" t="str">
        <f>IFERROR(VLOOKUP(Table2[[#This Row],[Modell ID]],Table1[[Modell ID]:[Stoffart]],4,0),"")</f>
        <v/>
      </c>
      <c r="E21" s="7" t="str">
        <f>IFERROR(VLOOKUP(Table2[[#This Row],[Modell ID]],Table1[[Modell ID]:[Vliesart]],5,0),"")</f>
        <v/>
      </c>
      <c r="F21" s="8">
        <f>SUMIF(Table1[[Modell ID]:[Modell ID]],Table2[[#This Row],[Modell ID]:[Modell ID]],Table1[S/M])-SUMIF(Table3[Modell ID],Table2[[#This Row],[Modell ID]],Table3[S/M])</f>
        <v>0</v>
      </c>
      <c r="G21" s="8">
        <f>SUMIF(Table1[[Modell ID]:[Modell ID]],Table2[[#This Row],[Modell ID]:[Modell ID]],Table1[L/XL])-SUMIF(Table3[Modell],Table2[[#This Row],[Modell]],Table3[L/XL])</f>
        <v>0</v>
      </c>
      <c r="H21" s="8">
        <f>SUMIF(Table1[[Modell ID]:[Modell ID]],Table2[[#This Row],[Modell ID]:[Modell ID]],Table1[Kinder])-SUMIF(Table3[Farbe],Table2[[#This Row],[Farbe]],Table3[Kinder])</f>
        <v>0</v>
      </c>
      <c r="I21" s="8">
        <f>SUMIF(Table1[[Modell ID]:[Modell ID]],Table2[[#This Row],[Modell ID]:[Modell ID]],Table1[7/S])-SUMIF(Table3[S/M],Table2[[#This Row],[Stoffart]],Table3[7/S])</f>
        <v>0</v>
      </c>
      <c r="J21" s="8">
        <f>SUMIF(Table1[[Modell ID]:[Modell ID]],Table2[[#This Row],[Modell ID]:[Modell ID]],Table1[8/M])-SUMIF(Table3[L/XL],Table2[[#This Row],[Vliesart]],Table3[8/M])</f>
        <v>0</v>
      </c>
      <c r="K21" s="8">
        <f>SUMIF(Table1[[Modell ID]:[Modell ID]],Table2[[#This Row],[Modell ID]:[Modell ID]],Table1[9/L])-SUMIF(Table3[Kinder],Table2[[#This Row],[S/M]],Table3[9/L])</f>
        <v>0</v>
      </c>
      <c r="L21" s="8">
        <f>SUMIF(Table1[[Modell ID]:[Modell ID]],Table2[[#This Row],[Modell ID]:[Modell ID]],Table1[10/XL])-SUMIF(Table3[7/S],Table2[[#This Row],[L/XL]],Table3[10/XL])</f>
        <v>0</v>
      </c>
      <c r="M21" s="8">
        <f>SUMIF(Table1[[Modell ID]:[Modell ID]],Table2[[#This Row],[Modell ID]:[Modell ID]],Table1[11/XL])-SUMIF(Table3[8/M],Table2[[#This Row],[Kinder]],Table3[11/XL])</f>
        <v>0</v>
      </c>
    </row>
    <row r="22" spans="1:13" x14ac:dyDescent="0.2">
      <c r="A22" s="5" t="str">
        <f>IFERROR(Table1[[#This Row],[Modell ID]],"")</f>
        <v/>
      </c>
      <c r="B22" s="5" t="str">
        <f>IFERROR(VLOOKUP(Table2[[#This Row],[Modell ID]],Table1[[Modell ID]:[Stoffart]],2,0),"")</f>
        <v/>
      </c>
      <c r="C22" s="5" t="str">
        <f>IFERROR(VLOOKUP(Table2[[#This Row],[Modell ID]],Table1[[Modell ID]:[Stoffart]],3,0),"")</f>
        <v/>
      </c>
      <c r="D22" s="5" t="str">
        <f>IFERROR(VLOOKUP(Table2[[#This Row],[Modell ID]],Table1[[Modell ID]:[Stoffart]],4,0),"")</f>
        <v/>
      </c>
      <c r="E22" s="7" t="str">
        <f>IFERROR(VLOOKUP(Table2[[#This Row],[Modell ID]],Table1[[Modell ID]:[Vliesart]],5,0),"")</f>
        <v/>
      </c>
      <c r="F22" s="8">
        <f>SUMIF(Table1[[Modell ID]:[Modell ID]],Table2[[#This Row],[Modell ID]:[Modell ID]],Table1[S/M])-SUMIF(Table3[Modell ID],Table2[[#This Row],[Modell ID]],Table3[S/M])</f>
        <v>0</v>
      </c>
      <c r="G22" s="8">
        <f>SUMIF(Table1[[Modell ID]:[Modell ID]],Table2[[#This Row],[Modell ID]:[Modell ID]],Table1[L/XL])-SUMIF(Table3[Modell],Table2[[#This Row],[Modell]],Table3[L/XL])</f>
        <v>0</v>
      </c>
      <c r="H22" s="8">
        <f>SUMIF(Table1[[Modell ID]:[Modell ID]],Table2[[#This Row],[Modell ID]:[Modell ID]],Table1[Kinder])-SUMIF(Table3[Farbe],Table2[[#This Row],[Farbe]],Table3[Kinder])</f>
        <v>0</v>
      </c>
      <c r="I22" s="8">
        <f>SUMIF(Table1[[Modell ID]:[Modell ID]],Table2[[#This Row],[Modell ID]:[Modell ID]],Table1[7/S])-SUMIF(Table3[S/M],Table2[[#This Row],[Stoffart]],Table3[7/S])</f>
        <v>0</v>
      </c>
      <c r="J22" s="8">
        <f>SUMIF(Table1[[Modell ID]:[Modell ID]],Table2[[#This Row],[Modell ID]:[Modell ID]],Table1[8/M])-SUMIF(Table3[L/XL],Table2[[#This Row],[Vliesart]],Table3[8/M])</f>
        <v>0</v>
      </c>
      <c r="K22" s="8">
        <f>SUMIF(Table1[[Modell ID]:[Modell ID]],Table2[[#This Row],[Modell ID]:[Modell ID]],Table1[9/L])-SUMIF(Table3[Kinder],Table2[[#This Row],[S/M]],Table3[9/L])</f>
        <v>0</v>
      </c>
      <c r="L22" s="8">
        <f>SUMIF(Table1[[Modell ID]:[Modell ID]],Table2[[#This Row],[Modell ID]:[Modell ID]],Table1[10/XL])-SUMIF(Table3[7/S],Table2[[#This Row],[L/XL]],Table3[10/XL])</f>
        <v>0</v>
      </c>
      <c r="M22" s="8">
        <f>SUMIF(Table1[[Modell ID]:[Modell ID]],Table2[[#This Row],[Modell ID]:[Modell ID]],Table1[11/XL])-SUMIF(Table3[8/M],Table2[[#This Row],[Kinder]],Table3[11/XL])</f>
        <v>0</v>
      </c>
    </row>
    <row r="23" spans="1:13" x14ac:dyDescent="0.2">
      <c r="A23" s="5" t="str">
        <f>IFERROR(Table1[[#This Row],[Modell ID]],"")</f>
        <v/>
      </c>
      <c r="B23" s="5" t="str">
        <f>IFERROR(VLOOKUP(Table2[[#This Row],[Modell ID]],Table1[[Modell ID]:[Stoffart]],2,0),"")</f>
        <v/>
      </c>
      <c r="C23" s="5" t="str">
        <f>IFERROR(VLOOKUP(Table2[[#This Row],[Modell ID]],Table1[[Modell ID]:[Stoffart]],3,0),"")</f>
        <v/>
      </c>
      <c r="D23" s="5" t="str">
        <f>IFERROR(VLOOKUP(Table2[[#This Row],[Modell ID]],Table1[[Modell ID]:[Stoffart]],4,0),"")</f>
        <v/>
      </c>
      <c r="E23" s="7" t="str">
        <f>IFERROR(VLOOKUP(Table2[[#This Row],[Modell ID]],Table1[[Modell ID]:[Vliesart]],5,0),"")</f>
        <v/>
      </c>
      <c r="F23" s="8">
        <f>SUMIF(Table1[[Modell ID]:[Modell ID]],Table2[[#This Row],[Modell ID]:[Modell ID]],Table1[S/M])-SUMIF(Table3[Modell ID],Table2[[#This Row],[Modell ID]],Table3[S/M])</f>
        <v>0</v>
      </c>
      <c r="G23" s="8">
        <f>SUMIF(Table1[[Modell ID]:[Modell ID]],Table2[[#This Row],[Modell ID]:[Modell ID]],Table1[L/XL])-SUMIF(Table3[Modell],Table2[[#This Row],[Modell]],Table3[L/XL])</f>
        <v>0</v>
      </c>
      <c r="H23" s="8">
        <f>SUMIF(Table1[[Modell ID]:[Modell ID]],Table2[[#This Row],[Modell ID]:[Modell ID]],Table1[Kinder])-SUMIF(Table3[Farbe],Table2[[#This Row],[Farbe]],Table3[Kinder])</f>
        <v>0</v>
      </c>
      <c r="I23" s="8">
        <f>SUMIF(Table1[[Modell ID]:[Modell ID]],Table2[[#This Row],[Modell ID]:[Modell ID]],Table1[7/S])-SUMIF(Table3[S/M],Table2[[#This Row],[Stoffart]],Table3[7/S])</f>
        <v>0</v>
      </c>
      <c r="J23" s="8">
        <f>SUMIF(Table1[[Modell ID]:[Modell ID]],Table2[[#This Row],[Modell ID]:[Modell ID]],Table1[8/M])-SUMIF(Table3[L/XL],Table2[[#This Row],[Vliesart]],Table3[8/M])</f>
        <v>0</v>
      </c>
      <c r="K23" s="8">
        <f>SUMIF(Table1[[Modell ID]:[Modell ID]],Table2[[#This Row],[Modell ID]:[Modell ID]],Table1[9/L])-SUMIF(Table3[Kinder],Table2[[#This Row],[S/M]],Table3[9/L])</f>
        <v>0</v>
      </c>
      <c r="L23" s="8">
        <f>SUMIF(Table1[[Modell ID]:[Modell ID]],Table2[[#This Row],[Modell ID]:[Modell ID]],Table1[10/XL])-SUMIF(Table3[7/S],Table2[[#This Row],[L/XL]],Table3[10/XL])</f>
        <v>0</v>
      </c>
      <c r="M23" s="8">
        <f>SUMIF(Table1[[Modell ID]:[Modell ID]],Table2[[#This Row],[Modell ID]:[Modell ID]],Table1[11/XL])-SUMIF(Table3[8/M],Table2[[#This Row],[Kinder]],Table3[11/XL])</f>
        <v>0</v>
      </c>
    </row>
    <row r="24" spans="1:13" x14ac:dyDescent="0.2">
      <c r="A24" s="5" t="str">
        <f>IFERROR(Table1[[#This Row],[Modell ID]],"")</f>
        <v/>
      </c>
      <c r="B24" s="5" t="str">
        <f>IFERROR(VLOOKUP(Table2[[#This Row],[Modell ID]],Table1[[Modell ID]:[Stoffart]],2,0),"")</f>
        <v/>
      </c>
      <c r="C24" s="5" t="str">
        <f>IFERROR(VLOOKUP(Table2[[#This Row],[Modell ID]],Table1[[Modell ID]:[Stoffart]],3,0),"")</f>
        <v/>
      </c>
      <c r="D24" s="5" t="str">
        <f>IFERROR(VLOOKUP(Table2[[#This Row],[Modell ID]],Table1[[Modell ID]:[Stoffart]],4,0),"")</f>
        <v/>
      </c>
      <c r="E24" s="7" t="str">
        <f>IFERROR(VLOOKUP(Table2[[#This Row],[Modell ID]],Table1[[Modell ID]:[Vliesart]],5,0),"")</f>
        <v/>
      </c>
      <c r="F24" s="8">
        <f>SUMIF(Table1[[Modell ID]:[Modell ID]],Table2[[#This Row],[Modell ID]:[Modell ID]],Table1[S/M])-SUMIF(Table3[Modell ID],Table2[[#This Row],[Modell ID]],Table3[S/M])</f>
        <v>0</v>
      </c>
      <c r="G24" s="8">
        <f>SUMIF(Table1[[Modell ID]:[Modell ID]],Table2[[#This Row],[Modell ID]:[Modell ID]],Table1[L/XL])-SUMIF(Table3[Modell],Table2[[#This Row],[Modell]],Table3[L/XL])</f>
        <v>0</v>
      </c>
      <c r="H24" s="8">
        <f>SUMIF(Table1[[Modell ID]:[Modell ID]],Table2[[#This Row],[Modell ID]:[Modell ID]],Table1[Kinder])-SUMIF(Table3[Farbe],Table2[[#This Row],[Farbe]],Table3[Kinder])</f>
        <v>0</v>
      </c>
      <c r="I24" s="8">
        <f>SUMIF(Table1[[Modell ID]:[Modell ID]],Table2[[#This Row],[Modell ID]:[Modell ID]],Table1[7/S])-SUMIF(Table3[S/M],Table2[[#This Row],[Stoffart]],Table3[7/S])</f>
        <v>0</v>
      </c>
      <c r="J24" s="8">
        <f>SUMIF(Table1[[Modell ID]:[Modell ID]],Table2[[#This Row],[Modell ID]:[Modell ID]],Table1[8/M])-SUMIF(Table3[L/XL],Table2[[#This Row],[Vliesart]],Table3[8/M])</f>
        <v>0</v>
      </c>
      <c r="K24" s="8">
        <f>SUMIF(Table1[[Modell ID]:[Modell ID]],Table2[[#This Row],[Modell ID]:[Modell ID]],Table1[9/L])-SUMIF(Table3[Kinder],Table2[[#This Row],[S/M]],Table3[9/L])</f>
        <v>0</v>
      </c>
      <c r="L24" s="8">
        <f>SUMIF(Table1[[Modell ID]:[Modell ID]],Table2[[#This Row],[Modell ID]:[Modell ID]],Table1[10/XL])-SUMIF(Table3[7/S],Table2[[#This Row],[L/XL]],Table3[10/XL])</f>
        <v>0</v>
      </c>
      <c r="M24" s="8">
        <f>SUMIF(Table1[[Modell ID]:[Modell ID]],Table2[[#This Row],[Modell ID]:[Modell ID]],Table1[11/XL])-SUMIF(Table3[8/M],Table2[[#This Row],[Kinder]],Table3[11/XL])</f>
        <v>0</v>
      </c>
    </row>
    <row r="25" spans="1:13" x14ac:dyDescent="0.2">
      <c r="A25" s="5" t="str">
        <f>IFERROR(Table1[[#This Row],[Modell ID]],"")</f>
        <v/>
      </c>
      <c r="B25" s="5" t="str">
        <f>IFERROR(VLOOKUP(Table2[[#This Row],[Modell ID]],Table1[[Modell ID]:[Stoffart]],2,0),"")</f>
        <v/>
      </c>
      <c r="C25" s="5" t="str">
        <f>IFERROR(VLOOKUP(Table2[[#This Row],[Modell ID]],Table1[[Modell ID]:[Stoffart]],3,0),"")</f>
        <v/>
      </c>
      <c r="D25" s="5" t="str">
        <f>IFERROR(VLOOKUP(Table2[[#This Row],[Modell ID]],Table1[[Modell ID]:[Stoffart]],4,0),"")</f>
        <v/>
      </c>
      <c r="E25" s="7" t="str">
        <f>IFERROR(VLOOKUP(Table2[[#This Row],[Modell ID]],Table1[[Modell ID]:[Vliesart]],5,0),"")</f>
        <v/>
      </c>
      <c r="F25" s="8">
        <f>SUMIF(Table1[[Modell ID]:[Modell ID]],Table2[[#This Row],[Modell ID]:[Modell ID]],Table1[S/M])-SUMIF(Table3[Modell ID],Table2[[#This Row],[Modell ID]],Table3[S/M])</f>
        <v>0</v>
      </c>
      <c r="G25" s="8">
        <f>SUMIF(Table1[[Modell ID]:[Modell ID]],Table2[[#This Row],[Modell ID]:[Modell ID]],Table1[L/XL])-SUMIF(Table3[Modell],Table2[[#This Row],[Modell]],Table3[L/XL])</f>
        <v>0</v>
      </c>
      <c r="H25" s="8">
        <f>SUMIF(Table1[[Modell ID]:[Modell ID]],Table2[[#This Row],[Modell ID]:[Modell ID]],Table1[Kinder])-SUMIF(Table3[Farbe],Table2[[#This Row],[Farbe]],Table3[Kinder])</f>
        <v>0</v>
      </c>
      <c r="I25" s="8">
        <f>SUMIF(Table1[[Modell ID]:[Modell ID]],Table2[[#This Row],[Modell ID]:[Modell ID]],Table1[7/S])-SUMIF(Table3[S/M],Table2[[#This Row],[Stoffart]],Table3[7/S])</f>
        <v>0</v>
      </c>
      <c r="J25" s="8">
        <f>SUMIF(Table1[[Modell ID]:[Modell ID]],Table2[[#This Row],[Modell ID]:[Modell ID]],Table1[8/M])-SUMIF(Table3[L/XL],Table2[[#This Row],[Vliesart]],Table3[8/M])</f>
        <v>0</v>
      </c>
      <c r="K25" s="8">
        <f>SUMIF(Table1[[Modell ID]:[Modell ID]],Table2[[#This Row],[Modell ID]:[Modell ID]],Table1[9/L])-SUMIF(Table3[Kinder],Table2[[#This Row],[S/M]],Table3[9/L])</f>
        <v>0</v>
      </c>
      <c r="L25" s="8">
        <f>SUMIF(Table1[[Modell ID]:[Modell ID]],Table2[[#This Row],[Modell ID]:[Modell ID]],Table1[10/XL])-SUMIF(Table3[7/S],Table2[[#This Row],[L/XL]],Table3[10/XL])</f>
        <v>0</v>
      </c>
      <c r="M25" s="8">
        <f>SUMIF(Table1[[Modell ID]:[Modell ID]],Table2[[#This Row],[Modell ID]:[Modell ID]],Table1[11/XL])-SUMIF(Table3[8/M],Table2[[#This Row],[Kinder]],Table3[11/XL])</f>
        <v>0</v>
      </c>
    </row>
    <row r="26" spans="1:13" x14ac:dyDescent="0.2">
      <c r="A26" s="5" t="str">
        <f>IFERROR(Table1[[#This Row],[Modell ID]],"")</f>
        <v/>
      </c>
      <c r="B26" s="5" t="str">
        <f>IFERROR(VLOOKUP(Table2[[#This Row],[Modell ID]],Table1[[Modell ID]:[Stoffart]],2,0),"")</f>
        <v/>
      </c>
      <c r="C26" s="5" t="str">
        <f>IFERROR(VLOOKUP(Table2[[#This Row],[Modell ID]],Table1[[Modell ID]:[Stoffart]],3,0),"")</f>
        <v/>
      </c>
      <c r="D26" s="5" t="str">
        <f>IFERROR(VLOOKUP(Table2[[#This Row],[Modell ID]],Table1[[Modell ID]:[Stoffart]],4,0),"")</f>
        <v/>
      </c>
      <c r="E26" s="7" t="str">
        <f>IFERROR(VLOOKUP(Table2[[#This Row],[Modell ID]],Table1[[Modell ID]:[Vliesart]],5,0),"")</f>
        <v/>
      </c>
      <c r="F26" s="8">
        <f>SUMIF(Table1[[Modell ID]:[Modell ID]],Table2[[#This Row],[Modell ID]:[Modell ID]],Table1[S/M])-SUMIF(Table3[Modell ID],Table2[[#This Row],[Modell ID]],Table3[S/M])</f>
        <v>0</v>
      </c>
      <c r="G26" s="8">
        <f>SUMIF(Table1[[Modell ID]:[Modell ID]],Table2[[#This Row],[Modell ID]:[Modell ID]],Table1[L/XL])-SUMIF(Table3[Modell],Table2[[#This Row],[Modell]],Table3[L/XL])</f>
        <v>0</v>
      </c>
      <c r="H26" s="8">
        <f>SUMIF(Table1[[Modell ID]:[Modell ID]],Table2[[#This Row],[Modell ID]:[Modell ID]],Table1[Kinder])-SUMIF(Table3[Farbe],Table2[[#This Row],[Farbe]],Table3[Kinder])</f>
        <v>0</v>
      </c>
      <c r="I26" s="8">
        <f>SUMIF(Table1[[Modell ID]:[Modell ID]],Table2[[#This Row],[Modell ID]:[Modell ID]],Table1[7/S])-SUMIF(Table3[S/M],Table2[[#This Row],[Stoffart]],Table3[7/S])</f>
        <v>0</v>
      </c>
      <c r="J26" s="8">
        <f>SUMIF(Table1[[Modell ID]:[Modell ID]],Table2[[#This Row],[Modell ID]:[Modell ID]],Table1[8/M])-SUMIF(Table3[L/XL],Table2[[#This Row],[Vliesart]],Table3[8/M])</f>
        <v>0</v>
      </c>
      <c r="K26" s="8">
        <f>SUMIF(Table1[[Modell ID]:[Modell ID]],Table2[[#This Row],[Modell ID]:[Modell ID]],Table1[9/L])-SUMIF(Table3[Kinder],Table2[[#This Row],[S/M]],Table3[9/L])</f>
        <v>0</v>
      </c>
      <c r="L26" s="8">
        <f>SUMIF(Table1[[Modell ID]:[Modell ID]],Table2[[#This Row],[Modell ID]:[Modell ID]],Table1[10/XL])-SUMIF(Table3[7/S],Table2[[#This Row],[L/XL]],Table3[10/XL])</f>
        <v>0</v>
      </c>
      <c r="M26" s="8">
        <f>SUMIF(Table1[[Modell ID]:[Modell ID]],Table2[[#This Row],[Modell ID]:[Modell ID]],Table1[11/XL])-SUMIF(Table3[8/M],Table2[[#This Row],[Kinder]],Table3[11/XL])</f>
        <v>0</v>
      </c>
    </row>
    <row r="27" spans="1:13" x14ac:dyDescent="0.2">
      <c r="A27" s="5" t="str">
        <f>IFERROR(Table1[[#This Row],[Modell ID]],"")</f>
        <v/>
      </c>
      <c r="B27" s="5" t="str">
        <f>IFERROR(VLOOKUP(Table2[[#This Row],[Modell ID]],Table1[[Modell ID]:[Stoffart]],2,0),"")</f>
        <v/>
      </c>
      <c r="C27" s="5" t="str">
        <f>IFERROR(VLOOKUP(Table2[[#This Row],[Modell ID]],Table1[[Modell ID]:[Stoffart]],3,0),"")</f>
        <v/>
      </c>
      <c r="D27" s="5" t="str">
        <f>IFERROR(VLOOKUP(Table2[[#This Row],[Modell ID]],Table1[[Modell ID]:[Stoffart]],4,0),"")</f>
        <v/>
      </c>
      <c r="E27" s="7" t="str">
        <f>IFERROR(VLOOKUP(Table2[[#This Row],[Modell ID]],Table1[[Modell ID]:[Vliesart]],5,0),"")</f>
        <v/>
      </c>
      <c r="F27" s="8">
        <f>SUMIF(Table1[[Modell ID]:[Modell ID]],Table2[[#This Row],[Modell ID]:[Modell ID]],Table1[S/M])-SUMIF(Table3[Modell ID],Table2[[#This Row],[Modell ID]],Table3[S/M])</f>
        <v>0</v>
      </c>
      <c r="G27" s="8">
        <f>SUMIF(Table1[[Modell ID]:[Modell ID]],Table2[[#This Row],[Modell ID]:[Modell ID]],Table1[L/XL])-SUMIF(Table3[Modell],Table2[[#This Row],[Modell]],Table3[L/XL])</f>
        <v>0</v>
      </c>
      <c r="H27" s="8">
        <f>SUMIF(Table1[[Modell ID]:[Modell ID]],Table2[[#This Row],[Modell ID]:[Modell ID]],Table1[Kinder])-SUMIF(Table3[Farbe],Table2[[#This Row],[Farbe]],Table3[Kinder])</f>
        <v>0</v>
      </c>
      <c r="I27" s="8">
        <f>SUMIF(Table1[[Modell ID]:[Modell ID]],Table2[[#This Row],[Modell ID]:[Modell ID]],Table1[7/S])-SUMIF(Table3[S/M],Table2[[#This Row],[Stoffart]],Table3[7/S])</f>
        <v>0</v>
      </c>
      <c r="J27" s="8">
        <f>SUMIF(Table1[[Modell ID]:[Modell ID]],Table2[[#This Row],[Modell ID]:[Modell ID]],Table1[8/M])-SUMIF(Table3[L/XL],Table2[[#This Row],[Vliesart]],Table3[8/M])</f>
        <v>0</v>
      </c>
      <c r="K27" s="8">
        <f>SUMIF(Table1[[Modell ID]:[Modell ID]],Table2[[#This Row],[Modell ID]:[Modell ID]],Table1[9/L])-SUMIF(Table3[Kinder],Table2[[#This Row],[S/M]],Table3[9/L])</f>
        <v>0</v>
      </c>
      <c r="L27" s="8">
        <f>SUMIF(Table1[[Modell ID]:[Modell ID]],Table2[[#This Row],[Modell ID]:[Modell ID]],Table1[10/XL])-SUMIF(Table3[7/S],Table2[[#This Row],[L/XL]],Table3[10/XL])</f>
        <v>0</v>
      </c>
      <c r="M27" s="8">
        <f>SUMIF(Table1[[Modell ID]:[Modell ID]],Table2[[#This Row],[Modell ID]:[Modell ID]],Table1[11/XL])-SUMIF(Table3[8/M],Table2[[#This Row],[Kinder]],Table3[11/XL])</f>
        <v>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Aktuelle Bestand </vt:lpstr>
      <vt:lpstr>Entnahme</vt:lpstr>
      <vt:lpstr>Aktuelle Bestand Nachdem Verkau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M.Fouad</cp:lastModifiedBy>
  <dcterms:created xsi:type="dcterms:W3CDTF">2020-08-14T08:33:14Z</dcterms:created>
  <dcterms:modified xsi:type="dcterms:W3CDTF">2020-08-18T14:13:51Z</dcterms:modified>
</cp:coreProperties>
</file>