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ورقة2" sheetId="2" r:id="rId1"/>
    <sheet name="ورقة3" sheetId="3" r:id="rId2"/>
  </sheets>
  <definedNames>
    <definedName name="A">ورقة2!$BA$4:$BB$7</definedName>
    <definedName name="B">ورقة2!$BC$4:$BD$7</definedName>
  </definedNames>
  <calcPr calcId="144525"/>
</workbook>
</file>

<file path=xl/calcChain.xml><?xml version="1.0" encoding="utf-8"?>
<calcChain xmlns="http://schemas.openxmlformats.org/spreadsheetml/2006/main">
  <c r="AH18" i="2" l="1"/>
  <c r="AH19" i="2"/>
  <c r="AH20" i="2"/>
  <c r="AH12" i="2"/>
  <c r="AH13" i="2"/>
  <c r="AH14" i="2"/>
  <c r="AH15" i="2"/>
  <c r="AH16" i="2"/>
  <c r="AH17" i="2"/>
  <c r="AH11" i="2"/>
  <c r="AF12" i="2" l="1"/>
  <c r="AF13" i="2"/>
  <c r="A1" i="3" l="1"/>
  <c r="AL13" i="2"/>
  <c r="AL14" i="2"/>
  <c r="AL15" i="2"/>
  <c r="AL16" i="2"/>
  <c r="AL17" i="2"/>
  <c r="AF10" i="2" l="1"/>
  <c r="AR11" i="2" l="1"/>
  <c r="AQ11" i="2"/>
  <c r="AM11" i="2"/>
  <c r="AR12" i="2" l="1"/>
  <c r="AR13" i="2"/>
  <c r="AR14" i="2"/>
  <c r="AR15" i="2"/>
  <c r="AR16" i="2"/>
  <c r="AR17" i="2"/>
  <c r="AQ12" i="2"/>
  <c r="AQ13" i="2"/>
  <c r="AQ14" i="2"/>
  <c r="AQ15" i="2"/>
  <c r="AQ16" i="2"/>
  <c r="AQ17" i="2"/>
  <c r="AP12" i="2"/>
  <c r="AP13" i="2"/>
  <c r="AP14" i="2"/>
  <c r="AP15" i="2"/>
  <c r="AP16" i="2"/>
  <c r="AP17" i="2"/>
  <c r="AO12" i="2"/>
  <c r="AO13" i="2"/>
  <c r="AO14" i="2"/>
  <c r="AO15" i="2"/>
  <c r="AO16" i="2"/>
  <c r="AO17" i="2"/>
  <c r="AN12" i="2"/>
  <c r="AN13" i="2"/>
  <c r="AN14" i="2"/>
  <c r="AN15" i="2"/>
  <c r="AN16" i="2"/>
  <c r="AN17" i="2"/>
  <c r="AM12" i="2"/>
  <c r="AM13" i="2"/>
  <c r="AM14" i="2"/>
  <c r="AM15" i="2"/>
  <c r="AM16" i="2"/>
  <c r="AM17" i="2"/>
  <c r="AL12" i="2"/>
  <c r="AP11" i="2"/>
  <c r="AO11" i="2"/>
  <c r="AN11" i="2"/>
  <c r="AT17" i="2" l="1"/>
  <c r="AS17" i="2"/>
  <c r="AT16" i="2"/>
  <c r="AS16" i="2"/>
  <c r="AT15" i="2"/>
  <c r="AS15" i="2"/>
  <c r="AS13" i="2"/>
  <c r="AT13" i="2"/>
  <c r="AT12" i="2"/>
  <c r="AS12" i="2"/>
  <c r="AT14" i="2"/>
  <c r="AS14" i="2"/>
  <c r="AL11" i="2"/>
  <c r="AS11" i="2" s="1"/>
  <c r="AU17" i="2" l="1"/>
  <c r="AF17" i="2" s="1"/>
  <c r="AU15" i="2"/>
  <c r="AF15" i="2" s="1"/>
  <c r="AU12" i="2"/>
  <c r="AG12" i="2" s="1"/>
  <c r="AU13" i="2"/>
  <c r="AG13" i="2" s="1"/>
  <c r="AU14" i="2"/>
  <c r="AU16" i="2"/>
  <c r="AF16" i="2" s="1"/>
  <c r="AT11" i="2"/>
  <c r="AU11" i="2" s="1"/>
  <c r="AF14" i="2" l="1"/>
  <c r="AG14" i="2" s="1"/>
  <c r="AG17" i="2"/>
  <c r="AG16" i="2"/>
  <c r="AG15" i="2"/>
  <c r="AF11" i="2"/>
  <c r="AG11" i="2" s="1"/>
</calcChain>
</file>

<file path=xl/sharedStrings.xml><?xml version="1.0" encoding="utf-8"?>
<sst xmlns="http://schemas.openxmlformats.org/spreadsheetml/2006/main" count="72" uniqueCount="31">
  <si>
    <t>الجلوس</t>
  </si>
  <si>
    <t>الطالب</t>
  </si>
  <si>
    <t>السرى</t>
  </si>
  <si>
    <t>المئوية</t>
  </si>
  <si>
    <t>العام</t>
  </si>
  <si>
    <t>غ</t>
  </si>
  <si>
    <t>50&lt;</t>
  </si>
  <si>
    <t>£</t>
  </si>
  <si>
    <t>%</t>
  </si>
  <si>
    <t>ل</t>
  </si>
  <si>
    <t>م</t>
  </si>
  <si>
    <t>ج ج</t>
  </si>
  <si>
    <t>مقبول</t>
  </si>
  <si>
    <t>جيد</t>
  </si>
  <si>
    <t>جيد جدًا</t>
  </si>
  <si>
    <t>ممتاز</t>
  </si>
  <si>
    <t>غائب</t>
  </si>
  <si>
    <t>مادة</t>
  </si>
  <si>
    <t>مادتين</t>
  </si>
  <si>
    <t>راسب</t>
  </si>
  <si>
    <t>الدرجة</t>
  </si>
  <si>
    <t>التقدير</t>
  </si>
  <si>
    <t>عدد مواد الرسوب</t>
  </si>
  <si>
    <t>الحالة</t>
  </si>
  <si>
    <t>المطلوب تصحيح الدالة في العمود (AH) لتظهر التقدير.... مشكورين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</si>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</sst>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3"/>
      <name val="Arial"/>
      <family val="2"/>
      <charset val="178"/>
    </font>
    <font>
      <sz val="10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0" fillId="0" borderId="0" xfId="0" applyAlignment="1">
      <alignment readingOrder="2"/>
    </xf>
    <xf numFmtId="0" fontId="2" fillId="0" borderId="19" xfId="0" applyFont="1" applyBorder="1" applyAlignment="1">
      <alignment horizontal="center" shrinkToFit="1" readingOrder="2"/>
    </xf>
    <xf numFmtId="0" fontId="2" fillId="0" borderId="1" xfId="0" applyFont="1" applyBorder="1" applyAlignment="1">
      <alignment horizontal="center" shrinkToFit="1" readingOrder="2"/>
    </xf>
    <xf numFmtId="0" fontId="2" fillId="0" borderId="2" xfId="0" applyFont="1" applyBorder="1" applyAlignment="1">
      <alignment horizontal="centerContinuous" shrinkToFit="1" readingOrder="2"/>
    </xf>
    <xf numFmtId="0" fontId="2" fillId="0" borderId="4" xfId="0" applyFont="1" applyBorder="1" applyAlignment="1">
      <alignment horizontal="centerContinuous" shrinkToFit="1" readingOrder="2"/>
    </xf>
    <xf numFmtId="0" fontId="2" fillId="0" borderId="3" xfId="0" applyFont="1" applyBorder="1" applyAlignment="1">
      <alignment horizontal="centerContinuous" shrinkToFit="1" readingOrder="2"/>
    </xf>
    <xf numFmtId="0" fontId="2" fillId="0" borderId="1" xfId="0" applyFont="1" applyBorder="1" applyAlignment="1">
      <alignment shrinkToFit="1" readingOrder="2"/>
    </xf>
    <xf numFmtId="0" fontId="2" fillId="0" borderId="5" xfId="0" applyFont="1" applyBorder="1" applyAlignment="1">
      <alignment shrinkToFit="1" readingOrder="2"/>
    </xf>
    <xf numFmtId="0" fontId="2" fillId="0" borderId="20" xfId="0" applyFont="1" applyBorder="1" applyAlignment="1">
      <alignment horizontal="center" shrinkToFit="1" readingOrder="2"/>
    </xf>
    <xf numFmtId="0" fontId="2" fillId="0" borderId="6" xfId="0" applyFont="1" applyBorder="1" applyAlignment="1">
      <alignment horizontal="center" shrinkToFit="1" readingOrder="2"/>
    </xf>
    <xf numFmtId="0" fontId="2" fillId="0" borderId="7" xfId="0" applyFont="1" applyBorder="1" applyAlignment="1">
      <alignment horizontal="center" shrinkToFit="1" readingOrder="2"/>
    </xf>
    <xf numFmtId="0" fontId="2" fillId="0" borderId="9" xfId="0" applyFont="1" applyBorder="1" applyAlignment="1">
      <alignment horizontal="center" shrinkToFit="1" readingOrder="2"/>
    </xf>
    <xf numFmtId="0" fontId="2" fillId="0" borderId="12" xfId="0" applyFont="1" applyBorder="1" applyAlignment="1">
      <alignment horizontal="center" shrinkToFit="1" readingOrder="2"/>
    </xf>
    <xf numFmtId="0" fontId="2" fillId="0" borderId="23" xfId="0" applyFont="1" applyBorder="1" applyAlignment="1">
      <alignment horizontal="center" shrinkToFit="1" readingOrder="2"/>
    </xf>
    <xf numFmtId="0" fontId="2" fillId="0" borderId="16" xfId="0" applyFont="1" applyBorder="1" applyAlignment="1">
      <alignment horizontal="center" shrinkToFit="1" readingOrder="2"/>
    </xf>
    <xf numFmtId="0" fontId="2" fillId="0" borderId="10" xfId="0" applyFont="1" applyBorder="1" applyAlignment="1">
      <alignment shrinkToFit="1" readingOrder="2"/>
    </xf>
    <xf numFmtId="0" fontId="2" fillId="0" borderId="11" xfId="0" applyFont="1" applyBorder="1" applyAlignment="1">
      <alignment horizontal="center" shrinkToFit="1" readingOrder="2"/>
    </xf>
    <xf numFmtId="0" fontId="2" fillId="0" borderId="13" xfId="0" applyFont="1" applyBorder="1" applyAlignment="1">
      <alignment horizontal="center" shrinkToFit="1" readingOrder="2"/>
    </xf>
    <xf numFmtId="0" fontId="2" fillId="0" borderId="24" xfId="0" applyFont="1" applyBorder="1" applyAlignment="1">
      <alignment horizontal="center" shrinkToFit="1" readingOrder="2"/>
    </xf>
    <xf numFmtId="0" fontId="2" fillId="0" borderId="25" xfId="0" applyFont="1" applyBorder="1" applyAlignment="1">
      <alignment horizontal="center" shrinkToFit="1" readingOrder="2"/>
    </xf>
    <xf numFmtId="0" fontId="2" fillId="0" borderId="22" xfId="0" applyFont="1" applyBorder="1" applyAlignment="1">
      <alignment horizontal="center" shrinkToFit="1" readingOrder="2"/>
    </xf>
    <xf numFmtId="0" fontId="2" fillId="0" borderId="14" xfId="0" applyFont="1" applyBorder="1" applyAlignment="1">
      <alignment horizontal="center" shrinkToFit="1" readingOrder="2"/>
    </xf>
    <xf numFmtId="0" fontId="2" fillId="0" borderId="26" xfId="0" applyFont="1" applyBorder="1" applyAlignment="1">
      <alignment horizontal="center" shrinkToFit="1" readingOrder="2"/>
    </xf>
    <xf numFmtId="0" fontId="2" fillId="0" borderId="27" xfId="0" applyFont="1" applyBorder="1" applyAlignment="1">
      <alignment horizontal="center" shrinkToFit="1" readingOrder="2"/>
    </xf>
    <xf numFmtId="0" fontId="2" fillId="0" borderId="28" xfId="0" applyFont="1" applyBorder="1" applyAlignment="1">
      <alignment horizontal="center" shrinkToFit="1" readingOrder="2"/>
    </xf>
    <xf numFmtId="0" fontId="2" fillId="0" borderId="29" xfId="0" applyFont="1" applyBorder="1" applyAlignment="1">
      <alignment horizontal="center" shrinkToFit="1" readingOrder="2"/>
    </xf>
    <xf numFmtId="0" fontId="2" fillId="0" borderId="14" xfId="0" applyFont="1" applyBorder="1" applyAlignment="1">
      <alignment shrinkToFit="1" readingOrder="2"/>
    </xf>
    <xf numFmtId="0" fontId="2" fillId="0" borderId="30" xfId="0" applyFont="1" applyBorder="1" applyAlignment="1">
      <alignment shrinkToFit="1" readingOrder="2"/>
    </xf>
    <xf numFmtId="0" fontId="0" fillId="2" borderId="0" xfId="0" applyFill="1" applyAlignment="1">
      <alignment horizontal="center" vertical="center" readingOrder="2"/>
    </xf>
    <xf numFmtId="0" fontId="0" fillId="2" borderId="0" xfId="0" applyFill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4" fillId="0" borderId="21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4" fillId="0" borderId="15" xfId="0" applyFont="1" applyBorder="1" applyAlignment="1">
      <alignment horizontal="center" vertical="center" readingOrder="2"/>
    </xf>
    <xf numFmtId="0" fontId="5" fillId="0" borderId="18" xfId="0" applyFont="1" applyBorder="1" applyAlignment="1">
      <alignment horizontal="center" vertical="center" shrinkToFit="1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31" xfId="0" applyFont="1" applyBorder="1" applyAlignment="1">
      <alignment horizontal="center" vertical="center" readingOrder="2"/>
    </xf>
    <xf numFmtId="0" fontId="6" fillId="0" borderId="32" xfId="0" applyFont="1" applyBorder="1" applyAlignment="1">
      <alignment horizontal="center" vertical="center" shrinkToFit="1" readingOrder="2"/>
    </xf>
    <xf numFmtId="0" fontId="6" fillId="0" borderId="16" xfId="0" applyFont="1" applyBorder="1" applyAlignment="1">
      <alignment horizontal="center" vertical="center" shrinkToFit="1" readingOrder="2"/>
    </xf>
    <xf numFmtId="0" fontId="6" fillId="0" borderId="17" xfId="0" applyFont="1" applyBorder="1" applyAlignment="1">
      <alignment horizontal="center" vertical="center" shrinkToFit="1" readingOrder="2"/>
    </xf>
    <xf numFmtId="0" fontId="6" fillId="0" borderId="18" xfId="0" applyFont="1" applyBorder="1" applyAlignment="1">
      <alignment horizontal="center" vertical="center" shrinkToFit="1" readingOrder="2"/>
    </xf>
    <xf numFmtId="0" fontId="6" fillId="0" borderId="16" xfId="0" applyFont="1" applyBorder="1" applyAlignment="1">
      <alignment vertical="center" shrinkToFit="1" readingOrder="2"/>
    </xf>
    <xf numFmtId="0" fontId="6" fillId="0" borderId="33" xfId="0" applyFont="1" applyBorder="1" applyAlignment="1">
      <alignment vertical="center" shrinkToFit="1" readingOrder="2"/>
    </xf>
    <xf numFmtId="0" fontId="2" fillId="0" borderId="14" xfId="0" applyFont="1" applyBorder="1" applyAlignment="1">
      <alignment horizontal="center" vertical="center" shrinkToFit="1" readingOrder="2"/>
    </xf>
    <xf numFmtId="0" fontId="7" fillId="0" borderId="0" xfId="0" applyFont="1" applyAlignment="1">
      <alignment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20"/>
  <sheetViews>
    <sheetView rightToLeft="1" tabSelected="1" topLeftCell="U1" workbookViewId="0">
      <selection activeCell="AH18" sqref="AH18"/>
    </sheetView>
  </sheetViews>
  <sheetFormatPr defaultColWidth="9.125" defaultRowHeight="14.25" x14ac:dyDescent="0.2"/>
  <cols>
    <col min="1" max="31" width="9.125" style="1"/>
    <col min="32" max="32" width="11.125" style="1" bestFit="1" customWidth="1"/>
    <col min="33" max="33" width="9.125" style="1"/>
    <col min="34" max="34" width="11.125" style="1" bestFit="1" customWidth="1"/>
    <col min="35" max="54" width="9.125" style="1"/>
    <col min="55" max="55" width="11.375" style="1" bestFit="1" customWidth="1"/>
    <col min="56" max="16384" width="9.125" style="1"/>
  </cols>
  <sheetData>
    <row r="3" spans="1:56" x14ac:dyDescent="0.2">
      <c r="BA3" s="1" t="s">
        <v>20</v>
      </c>
      <c r="BB3" s="1" t="s">
        <v>21</v>
      </c>
      <c r="BC3" s="1" t="s">
        <v>22</v>
      </c>
      <c r="BD3" s="1" t="s">
        <v>23</v>
      </c>
    </row>
    <row r="4" spans="1:56" x14ac:dyDescent="0.2">
      <c r="BA4" s="1">
        <v>60</v>
      </c>
      <c r="BB4" s="1" t="s">
        <v>12</v>
      </c>
      <c r="BC4" s="1">
        <v>7</v>
      </c>
      <c r="BD4" s="1" t="s">
        <v>16</v>
      </c>
    </row>
    <row r="5" spans="1:56" ht="15" thickBot="1" x14ac:dyDescent="0.25">
      <c r="BA5" s="1">
        <v>70</v>
      </c>
      <c r="BB5" s="1" t="s">
        <v>13</v>
      </c>
      <c r="BC5" s="1">
        <v>1</v>
      </c>
      <c r="BD5" s="1" t="s">
        <v>17</v>
      </c>
    </row>
    <row r="6" spans="1:56" ht="17.25" thickTop="1" x14ac:dyDescent="0.25">
      <c r="A6" s="2"/>
      <c r="B6" s="3"/>
      <c r="C6" s="3"/>
      <c r="D6" s="4"/>
      <c r="E6" s="5"/>
      <c r="F6" s="5"/>
      <c r="G6" s="6"/>
      <c r="H6" s="4"/>
      <c r="I6" s="5"/>
      <c r="J6" s="5"/>
      <c r="K6" s="6"/>
      <c r="L6" s="4"/>
      <c r="M6" s="5"/>
      <c r="N6" s="5"/>
      <c r="O6" s="6"/>
      <c r="P6" s="4"/>
      <c r="Q6" s="5"/>
      <c r="R6" s="5"/>
      <c r="S6" s="6"/>
      <c r="T6" s="4"/>
      <c r="U6" s="5"/>
      <c r="V6" s="5"/>
      <c r="W6" s="6"/>
      <c r="X6" s="4"/>
      <c r="Y6" s="5"/>
      <c r="Z6" s="5"/>
      <c r="AA6" s="6"/>
      <c r="AB6" s="4"/>
      <c r="AC6" s="5"/>
      <c r="AD6" s="5"/>
      <c r="AE6" s="6"/>
      <c r="AF6" s="7"/>
      <c r="AG6" s="7"/>
      <c r="AH6" s="7"/>
      <c r="AI6" s="8"/>
      <c r="BA6" s="1">
        <v>80</v>
      </c>
      <c r="BB6" s="1" t="s">
        <v>14</v>
      </c>
      <c r="BC6" s="1">
        <v>2</v>
      </c>
      <c r="BD6" s="1" t="s">
        <v>18</v>
      </c>
    </row>
    <row r="7" spans="1:56" ht="16.5" x14ac:dyDescent="0.25">
      <c r="A7" s="9"/>
      <c r="B7" s="10"/>
      <c r="C7" s="10"/>
      <c r="D7" s="11"/>
      <c r="E7" s="12"/>
      <c r="F7" s="12"/>
      <c r="G7" s="13"/>
      <c r="H7" s="14"/>
      <c r="I7" s="12"/>
      <c r="J7" s="12"/>
      <c r="K7" s="13"/>
      <c r="L7" s="11"/>
      <c r="M7" s="12"/>
      <c r="N7" s="12"/>
      <c r="O7" s="13"/>
      <c r="P7" s="14"/>
      <c r="Q7" s="12"/>
      <c r="R7" s="12"/>
      <c r="S7" s="13"/>
      <c r="T7" s="11"/>
      <c r="U7" s="12"/>
      <c r="V7" s="12"/>
      <c r="W7" s="13"/>
      <c r="X7" s="14"/>
      <c r="Y7" s="12"/>
      <c r="Z7" s="12"/>
      <c r="AA7" s="13"/>
      <c r="AB7" s="14"/>
      <c r="AC7" s="12"/>
      <c r="AD7" s="12"/>
      <c r="AE7" s="13"/>
      <c r="AF7" s="15"/>
      <c r="AG7" s="10"/>
      <c r="AH7" s="10"/>
      <c r="AI7" s="16"/>
      <c r="BA7" s="1">
        <v>90</v>
      </c>
      <c r="BB7" s="1" t="s">
        <v>15</v>
      </c>
      <c r="BC7" s="1">
        <v>3</v>
      </c>
      <c r="BD7" s="1" t="s">
        <v>19</v>
      </c>
    </row>
    <row r="8" spans="1:56" ht="16.5" x14ac:dyDescent="0.25">
      <c r="A8" s="9" t="s">
        <v>0</v>
      </c>
      <c r="B8" s="10" t="s">
        <v>1</v>
      </c>
      <c r="C8" s="10" t="s">
        <v>2</v>
      </c>
      <c r="D8" s="17">
        <v>30</v>
      </c>
      <c r="E8" s="18">
        <v>70</v>
      </c>
      <c r="F8" s="12">
        <v>100</v>
      </c>
      <c r="G8" s="19"/>
      <c r="H8" s="17">
        <v>30</v>
      </c>
      <c r="I8" s="18">
        <v>70</v>
      </c>
      <c r="J8" s="12">
        <v>100</v>
      </c>
      <c r="K8" s="19"/>
      <c r="L8" s="17">
        <v>30</v>
      </c>
      <c r="M8" s="18">
        <v>70</v>
      </c>
      <c r="N8" s="12">
        <v>100</v>
      </c>
      <c r="O8" s="19"/>
      <c r="P8" s="17">
        <v>15</v>
      </c>
      <c r="Q8" s="18">
        <v>35</v>
      </c>
      <c r="R8" s="12">
        <v>50</v>
      </c>
      <c r="S8" s="19"/>
      <c r="T8" s="17">
        <v>15</v>
      </c>
      <c r="U8" s="18">
        <v>35</v>
      </c>
      <c r="V8" s="12">
        <v>50</v>
      </c>
      <c r="W8" s="19"/>
      <c r="X8" s="17">
        <v>15</v>
      </c>
      <c r="Y8" s="18">
        <v>35</v>
      </c>
      <c r="Z8" s="12">
        <v>50</v>
      </c>
      <c r="AA8" s="19"/>
      <c r="AB8" s="17">
        <v>15</v>
      </c>
      <c r="AC8" s="18">
        <v>35</v>
      </c>
      <c r="AD8" s="12">
        <v>50</v>
      </c>
      <c r="AE8" s="19"/>
      <c r="AF8" s="20">
        <v>500</v>
      </c>
      <c r="AG8" s="10" t="s">
        <v>3</v>
      </c>
      <c r="AH8" s="10" t="s">
        <v>4</v>
      </c>
      <c r="AI8" s="16"/>
    </row>
    <row r="9" spans="1:56" ht="17.25" thickBot="1" x14ac:dyDescent="0.3">
      <c r="A9" s="21"/>
      <c r="B9" s="22"/>
      <c r="C9" s="22"/>
      <c r="D9" s="23"/>
      <c r="E9" s="24"/>
      <c r="F9" s="25">
        <v>60</v>
      </c>
      <c r="G9" s="26"/>
      <c r="H9" s="23"/>
      <c r="I9" s="24"/>
      <c r="J9" s="25">
        <v>60</v>
      </c>
      <c r="K9" s="26"/>
      <c r="L9" s="23"/>
      <c r="M9" s="24"/>
      <c r="N9" s="25">
        <v>60</v>
      </c>
      <c r="O9" s="26"/>
      <c r="P9" s="23"/>
      <c r="Q9" s="24"/>
      <c r="R9" s="25">
        <v>30</v>
      </c>
      <c r="S9" s="26"/>
      <c r="T9" s="23"/>
      <c r="U9" s="24"/>
      <c r="V9" s="25">
        <v>30</v>
      </c>
      <c r="W9" s="26"/>
      <c r="X9" s="23"/>
      <c r="Y9" s="24"/>
      <c r="Z9" s="25">
        <v>30</v>
      </c>
      <c r="AA9" s="26"/>
      <c r="AB9" s="23"/>
      <c r="AC9" s="24"/>
      <c r="AD9" s="25">
        <v>30</v>
      </c>
      <c r="AE9" s="26"/>
      <c r="AF9" s="27"/>
      <c r="AG9" s="46" t="s">
        <v>8</v>
      </c>
      <c r="AH9" s="27"/>
      <c r="AI9" s="28"/>
      <c r="AL9" s="29">
        <v>1</v>
      </c>
      <c r="AM9" s="29">
        <v>2</v>
      </c>
      <c r="AN9" s="29">
        <v>3</v>
      </c>
      <c r="AO9" s="30">
        <v>4</v>
      </c>
      <c r="AP9" s="30">
        <v>5</v>
      </c>
      <c r="AQ9" s="30">
        <v>6</v>
      </c>
      <c r="AR9" s="30">
        <v>7</v>
      </c>
      <c r="AS9" s="30" t="s">
        <v>5</v>
      </c>
      <c r="AT9" s="30" t="s">
        <v>6</v>
      </c>
      <c r="AU9" s="30" t="s">
        <v>7</v>
      </c>
    </row>
    <row r="10" spans="1:56" ht="1.5" customHeight="1" x14ac:dyDescent="0.2">
      <c r="A10" s="40"/>
      <c r="B10" s="41"/>
      <c r="C10" s="41"/>
      <c r="D10" s="42"/>
      <c r="E10" s="43"/>
      <c r="F10" s="35"/>
      <c r="G10" s="36"/>
      <c r="H10" s="42"/>
      <c r="I10" s="43"/>
      <c r="J10" s="35"/>
      <c r="K10" s="36"/>
      <c r="L10" s="42"/>
      <c r="M10" s="43"/>
      <c r="N10" s="35"/>
      <c r="O10" s="36"/>
      <c r="P10" s="42"/>
      <c r="Q10" s="43"/>
      <c r="R10" s="35"/>
      <c r="S10" s="36"/>
      <c r="T10" s="42"/>
      <c r="U10" s="43"/>
      <c r="V10" s="35"/>
      <c r="W10" s="36"/>
      <c r="X10" s="36"/>
      <c r="Y10" s="43"/>
      <c r="Z10" s="35"/>
      <c r="AA10" s="36"/>
      <c r="AB10" s="42"/>
      <c r="AC10" s="43"/>
      <c r="AD10" s="35"/>
      <c r="AE10" s="36"/>
      <c r="AF10" s="34" t="str">
        <f>IF(AU10="","",IF(AS10=7,"غائب",IF(AU10&gt;=3,"راسب",IF(AU10=2,"مادتين",IF(AU10=1,"مادة",SUM(AD10,Z10,V10,R10,N10,J10,F10))))))</f>
        <v/>
      </c>
      <c r="AG10" s="44"/>
      <c r="AH10" s="44"/>
      <c r="AI10" s="45"/>
      <c r="AL10" s="29"/>
      <c r="AM10" s="29"/>
      <c r="AN10" s="29"/>
      <c r="AO10" s="30"/>
      <c r="AP10" s="30"/>
      <c r="AQ10" s="30"/>
      <c r="AR10" s="30"/>
      <c r="AS10" s="30"/>
      <c r="AT10" s="30"/>
      <c r="AU10" s="30"/>
    </row>
    <row r="11" spans="1:56" ht="16.5" x14ac:dyDescent="0.2">
      <c r="A11" s="32"/>
      <c r="B11" s="33" t="s">
        <v>25</v>
      </c>
      <c r="C11" s="34"/>
      <c r="D11" s="35">
        <v>30</v>
      </c>
      <c r="E11" s="35">
        <v>30</v>
      </c>
      <c r="F11" s="35">
        <v>60</v>
      </c>
      <c r="G11" s="36" t="s">
        <v>9</v>
      </c>
      <c r="H11" s="35">
        <v>20</v>
      </c>
      <c r="I11" s="35">
        <v>40</v>
      </c>
      <c r="J11" s="35">
        <v>60</v>
      </c>
      <c r="K11" s="36" t="s">
        <v>9</v>
      </c>
      <c r="L11" s="35">
        <v>20</v>
      </c>
      <c r="M11" s="35">
        <v>40</v>
      </c>
      <c r="N11" s="35">
        <v>60</v>
      </c>
      <c r="O11" s="36" t="s">
        <v>9</v>
      </c>
      <c r="P11" s="35">
        <v>15</v>
      </c>
      <c r="Q11" s="35">
        <v>30</v>
      </c>
      <c r="R11" s="35">
        <v>45</v>
      </c>
      <c r="S11" s="36" t="s">
        <v>10</v>
      </c>
      <c r="T11" s="35">
        <v>20</v>
      </c>
      <c r="U11" s="35">
        <v>22</v>
      </c>
      <c r="V11" s="35">
        <v>42</v>
      </c>
      <c r="W11" s="36" t="s">
        <v>11</v>
      </c>
      <c r="X11" s="35">
        <v>15</v>
      </c>
      <c r="Y11" s="35">
        <v>33</v>
      </c>
      <c r="Z11" s="35">
        <v>48</v>
      </c>
      <c r="AA11" s="36" t="s">
        <v>10</v>
      </c>
      <c r="AB11" s="35" t="s">
        <v>5</v>
      </c>
      <c r="AC11" s="35">
        <v>33</v>
      </c>
      <c r="AD11" s="35">
        <v>33</v>
      </c>
      <c r="AE11" s="36" t="s">
        <v>9</v>
      </c>
      <c r="AF11" s="34">
        <f>IF(AU11="",SUM(AD11,Z11,V11,R11,N11,J11,F11),"")</f>
        <v>348</v>
      </c>
      <c r="AG11" s="34">
        <f>IF(AF11="","",(AF11/$AF$8*100))</f>
        <v>69.599999999999994</v>
      </c>
      <c r="AH11" s="34" t="str">
        <f>IF(B11="","",IF(AG11="",VLOOKUP(AU11,B,2,0),VLOOKUP(AG11,A,2,1)))</f>
        <v>مقبول</v>
      </c>
      <c r="AI11" s="39"/>
      <c r="AL11" s="31">
        <f>IF(F11&gt;$F$8,F11,(F11/$F$8*100))</f>
        <v>60</v>
      </c>
      <c r="AM11" s="31">
        <f>IF(J11&gt;$J$8,J11,(J11/$J$8*100))</f>
        <v>60</v>
      </c>
      <c r="AN11" s="31">
        <f>IF(N11&gt;$N$8,N11,(N11/$N$8*100))</f>
        <v>60</v>
      </c>
      <c r="AO11" s="31">
        <f>IF(R11&gt;$R$8,R11,(R11/$R$8*100))</f>
        <v>90</v>
      </c>
      <c r="AP11" s="31">
        <f>IF(V11&gt;$V$8,V11,(V11/$V$8*100))</f>
        <v>84</v>
      </c>
      <c r="AQ11" s="31">
        <f>IF(Z11&gt;$Z$8,Z11,(Z11/$Z$8*100))</f>
        <v>96</v>
      </c>
      <c r="AR11" s="31">
        <f>IF(AD11&gt;$AD$8,AD11,(AD11/$AD$8*100))</f>
        <v>66</v>
      </c>
      <c r="AS11" s="31">
        <f>COUNTIF(AL11:AR11,"="&amp;"غ")</f>
        <v>0</v>
      </c>
      <c r="AT11" s="31">
        <f>COUNTIF(AL11:AR11,"&lt;"&amp;60)</f>
        <v>0</v>
      </c>
      <c r="AU11" s="31" t="str">
        <f>IF(AND(AS11&lt;1,AT11&lt;1),"",(AS11+AT11))</f>
        <v/>
      </c>
    </row>
    <row r="12" spans="1:56" ht="16.5" x14ac:dyDescent="0.2">
      <c r="A12" s="32"/>
      <c r="B12" s="33" t="s">
        <v>26</v>
      </c>
      <c r="C12" s="34"/>
      <c r="D12" s="37" t="s">
        <v>5</v>
      </c>
      <c r="E12" s="38" t="s">
        <v>5</v>
      </c>
      <c r="F12" s="35" t="s">
        <v>5</v>
      </c>
      <c r="G12" s="36" t="s">
        <v>5</v>
      </c>
      <c r="H12" s="37" t="s">
        <v>5</v>
      </c>
      <c r="I12" s="38" t="s">
        <v>5</v>
      </c>
      <c r="J12" s="35" t="s">
        <v>5</v>
      </c>
      <c r="K12" s="36" t="s">
        <v>5</v>
      </c>
      <c r="L12" s="37" t="s">
        <v>5</v>
      </c>
      <c r="M12" s="38" t="s">
        <v>5</v>
      </c>
      <c r="N12" s="35" t="s">
        <v>5</v>
      </c>
      <c r="O12" s="36" t="s">
        <v>5</v>
      </c>
      <c r="P12" s="37" t="s">
        <v>5</v>
      </c>
      <c r="Q12" s="38" t="s">
        <v>5</v>
      </c>
      <c r="R12" s="35" t="s">
        <v>5</v>
      </c>
      <c r="S12" s="36" t="s">
        <v>5</v>
      </c>
      <c r="T12" s="37" t="s">
        <v>5</v>
      </c>
      <c r="U12" s="38" t="s">
        <v>5</v>
      </c>
      <c r="V12" s="35" t="s">
        <v>5</v>
      </c>
      <c r="W12" s="36" t="s">
        <v>5</v>
      </c>
      <c r="X12" s="37" t="s">
        <v>5</v>
      </c>
      <c r="Y12" s="38" t="s">
        <v>5</v>
      </c>
      <c r="Z12" s="35" t="s">
        <v>5</v>
      </c>
      <c r="AA12" s="36" t="s">
        <v>5</v>
      </c>
      <c r="AB12" s="37" t="s">
        <v>5</v>
      </c>
      <c r="AC12" s="38" t="s">
        <v>5</v>
      </c>
      <c r="AD12" s="35" t="s">
        <v>5</v>
      </c>
      <c r="AE12" s="36" t="s">
        <v>5</v>
      </c>
      <c r="AF12" s="34" t="str">
        <f t="shared" ref="AF12:AF17" si="0">IF(AU12="",SUM(AD12,Z12,V12,R12,N12,J12,F12),"")</f>
        <v/>
      </c>
      <c r="AG12" s="34" t="str">
        <f t="shared" ref="AG12:AG17" si="1">IF(AF12="","",(AF12/$AF$8*100))</f>
        <v/>
      </c>
      <c r="AH12" s="34" t="str">
        <f>IF(B12="","",IF(AG12="",VLOOKUP(AU12,B,2,0),VLOOKUP(AG12,A,2,1)))</f>
        <v>غائب</v>
      </c>
      <c r="AI12" s="39"/>
      <c r="AL12" s="31" t="str">
        <f t="shared" ref="AL12:AL17" si="2">IF(F12&gt;$F$8,F12,(F12/$F$8*100))</f>
        <v>غ</v>
      </c>
      <c r="AM12" s="31" t="str">
        <f t="shared" ref="AM12:AM17" si="3">IF(J12&gt;$J$8,J12,(J12/$J$8*100))</f>
        <v>غ</v>
      </c>
      <c r="AN12" s="31" t="str">
        <f t="shared" ref="AN12:AN17" si="4">IF(N12&gt;$N$8,N12,(N12/$N$8*100))</f>
        <v>غ</v>
      </c>
      <c r="AO12" s="31" t="str">
        <f t="shared" ref="AO12:AO17" si="5">IF(R12&gt;$R$8,R12,(R12/$R$8*100))</f>
        <v>غ</v>
      </c>
      <c r="AP12" s="31" t="str">
        <f t="shared" ref="AP12:AP17" si="6">IF(V12&gt;$V$8,V12,(V12/$V$8*100))</f>
        <v>غ</v>
      </c>
      <c r="AQ12" s="31" t="str">
        <f t="shared" ref="AQ12:AQ17" si="7">IF(Z12&gt;$Z$8,Z12,(Z12/$Z$8*100))</f>
        <v>غ</v>
      </c>
      <c r="AR12" s="31" t="str">
        <f t="shared" ref="AR12:AR17" si="8">IF(AD12&gt;$AD$8,AD12,(AD12/$AD$8*100))</f>
        <v>غ</v>
      </c>
      <c r="AS12" s="31">
        <f t="shared" ref="AS12:AS17" si="9">COUNTIF(AL12:AR12,"="&amp;"غ")</f>
        <v>7</v>
      </c>
      <c r="AT12" s="31">
        <f t="shared" ref="AT12:AT17" si="10">COUNTIF(AL12:AR12,"&lt;"&amp;60)</f>
        <v>0</v>
      </c>
      <c r="AU12" s="31">
        <f t="shared" ref="AU12:AU17" si="11">IF(AND(AS12&lt;1,AT12&lt;1),"",(AS12+AT12))</f>
        <v>7</v>
      </c>
    </row>
    <row r="13" spans="1:56" ht="16.5" x14ac:dyDescent="0.25">
      <c r="A13" s="32"/>
      <c r="B13" s="33" t="s">
        <v>27</v>
      </c>
      <c r="C13" s="34"/>
      <c r="D13" s="35">
        <v>30</v>
      </c>
      <c r="E13" s="35">
        <v>30</v>
      </c>
      <c r="F13" s="35">
        <v>60</v>
      </c>
      <c r="G13" s="36" t="s">
        <v>9</v>
      </c>
      <c r="H13" s="35">
        <v>30</v>
      </c>
      <c r="I13" s="35">
        <v>30</v>
      </c>
      <c r="J13" s="35">
        <v>60</v>
      </c>
      <c r="K13" s="36" t="s">
        <v>9</v>
      </c>
      <c r="L13" s="35">
        <v>20</v>
      </c>
      <c r="M13" s="35">
        <v>40</v>
      </c>
      <c r="N13" s="35">
        <v>60</v>
      </c>
      <c r="O13" s="36" t="s">
        <v>9</v>
      </c>
      <c r="P13" s="17">
        <v>15</v>
      </c>
      <c r="Q13" s="18">
        <v>35</v>
      </c>
      <c r="R13" s="35">
        <v>50</v>
      </c>
      <c r="S13" s="36" t="s">
        <v>10</v>
      </c>
      <c r="T13" s="17">
        <v>15</v>
      </c>
      <c r="U13" s="18">
        <v>35</v>
      </c>
      <c r="V13" s="35">
        <v>50</v>
      </c>
      <c r="W13" s="36" t="s">
        <v>10</v>
      </c>
      <c r="X13" s="17">
        <v>15</v>
      </c>
      <c r="Y13" s="18">
        <v>35</v>
      </c>
      <c r="Z13" s="35">
        <v>50</v>
      </c>
      <c r="AA13" s="36" t="s">
        <v>10</v>
      </c>
      <c r="AB13" s="37">
        <v>12</v>
      </c>
      <c r="AC13" s="38">
        <v>22</v>
      </c>
      <c r="AD13" s="35">
        <v>34</v>
      </c>
      <c r="AE13" s="36" t="s">
        <v>9</v>
      </c>
      <c r="AF13" s="34">
        <f t="shared" si="0"/>
        <v>364</v>
      </c>
      <c r="AG13" s="34">
        <f t="shared" si="1"/>
        <v>72.8</v>
      </c>
      <c r="AH13" s="34" t="str">
        <f>IF(B13="","",IF(AG13="",VLOOKUP(AU13,B,2,0),VLOOKUP(AG13,A,2,1)))</f>
        <v>جيد</v>
      </c>
      <c r="AI13" s="39"/>
      <c r="AL13" s="31">
        <f t="shared" si="2"/>
        <v>60</v>
      </c>
      <c r="AM13" s="31">
        <f t="shared" si="3"/>
        <v>60</v>
      </c>
      <c r="AN13" s="31">
        <f t="shared" si="4"/>
        <v>60</v>
      </c>
      <c r="AO13" s="31">
        <f t="shared" si="5"/>
        <v>100</v>
      </c>
      <c r="AP13" s="31">
        <f t="shared" si="6"/>
        <v>100</v>
      </c>
      <c r="AQ13" s="31">
        <f t="shared" si="7"/>
        <v>100</v>
      </c>
      <c r="AR13" s="31">
        <f t="shared" si="8"/>
        <v>68</v>
      </c>
      <c r="AS13" s="31">
        <f t="shared" si="9"/>
        <v>0</v>
      </c>
      <c r="AT13" s="31">
        <f t="shared" si="10"/>
        <v>0</v>
      </c>
      <c r="AU13" s="31" t="str">
        <f t="shared" si="11"/>
        <v/>
      </c>
    </row>
    <row r="14" spans="1:56" ht="16.5" x14ac:dyDescent="0.25">
      <c r="A14" s="32"/>
      <c r="B14" s="33" t="s">
        <v>28</v>
      </c>
      <c r="C14" s="34"/>
      <c r="D14" s="35"/>
      <c r="E14" s="35"/>
      <c r="F14" s="35"/>
      <c r="G14" s="36"/>
      <c r="H14" s="35"/>
      <c r="I14" s="35"/>
      <c r="J14" s="35"/>
      <c r="K14" s="36"/>
      <c r="L14" s="35"/>
      <c r="M14" s="35"/>
      <c r="N14" s="35"/>
      <c r="O14" s="36"/>
      <c r="P14" s="17"/>
      <c r="Q14" s="18"/>
      <c r="R14" s="35"/>
      <c r="S14" s="36"/>
      <c r="T14" s="17"/>
      <c r="U14" s="18"/>
      <c r="V14" s="35"/>
      <c r="W14" s="36"/>
      <c r="X14" s="17"/>
      <c r="Y14" s="18"/>
      <c r="Z14" s="35"/>
      <c r="AA14" s="36"/>
      <c r="AB14" s="37"/>
      <c r="AC14" s="38"/>
      <c r="AD14" s="35"/>
      <c r="AE14" s="36"/>
      <c r="AF14" s="34" t="str">
        <f t="shared" si="0"/>
        <v/>
      </c>
      <c r="AG14" s="34" t="str">
        <f t="shared" si="1"/>
        <v/>
      </c>
      <c r="AH14" s="34" t="str">
        <f>IF(B14="","",IF(AG14="",VLOOKUP(AU14,B,2,0),VLOOKUP(AG14,A,2,1)))</f>
        <v>غائب</v>
      </c>
      <c r="AI14" s="39"/>
      <c r="AL14" s="31">
        <f t="shared" si="2"/>
        <v>0</v>
      </c>
      <c r="AM14" s="31">
        <f t="shared" si="3"/>
        <v>0</v>
      </c>
      <c r="AN14" s="31">
        <f t="shared" si="4"/>
        <v>0</v>
      </c>
      <c r="AO14" s="31">
        <f t="shared" si="5"/>
        <v>0</v>
      </c>
      <c r="AP14" s="31">
        <f t="shared" si="6"/>
        <v>0</v>
      </c>
      <c r="AQ14" s="31">
        <f t="shared" si="7"/>
        <v>0</v>
      </c>
      <c r="AR14" s="31">
        <f t="shared" si="8"/>
        <v>0</v>
      </c>
      <c r="AS14" s="31">
        <f t="shared" si="9"/>
        <v>0</v>
      </c>
      <c r="AT14" s="31">
        <f t="shared" si="10"/>
        <v>7</v>
      </c>
      <c r="AU14" s="31">
        <f t="shared" si="11"/>
        <v>7</v>
      </c>
    </row>
    <row r="15" spans="1:56" ht="16.5" x14ac:dyDescent="0.25">
      <c r="A15" s="32"/>
      <c r="B15" s="33" t="s">
        <v>29</v>
      </c>
      <c r="C15" s="34"/>
      <c r="D15" s="35"/>
      <c r="E15" s="35"/>
      <c r="F15" s="35"/>
      <c r="G15" s="36"/>
      <c r="H15" s="35"/>
      <c r="I15" s="35"/>
      <c r="J15" s="35"/>
      <c r="K15" s="36"/>
      <c r="L15" s="35"/>
      <c r="M15" s="35"/>
      <c r="N15" s="35"/>
      <c r="O15" s="36"/>
      <c r="P15" s="17"/>
      <c r="Q15" s="18"/>
      <c r="R15" s="35"/>
      <c r="S15" s="36"/>
      <c r="T15" s="17"/>
      <c r="U15" s="18"/>
      <c r="V15" s="35"/>
      <c r="W15" s="36"/>
      <c r="X15" s="17"/>
      <c r="Y15" s="18"/>
      <c r="Z15" s="35"/>
      <c r="AA15" s="36"/>
      <c r="AB15" s="37"/>
      <c r="AC15" s="38"/>
      <c r="AD15" s="35"/>
      <c r="AE15" s="36"/>
      <c r="AF15" s="34" t="str">
        <f t="shared" si="0"/>
        <v/>
      </c>
      <c r="AG15" s="34" t="str">
        <f t="shared" si="1"/>
        <v/>
      </c>
      <c r="AH15" s="34" t="str">
        <f>IF(B15="","",IF(AG15="",VLOOKUP(AU15,B,2,0),VLOOKUP(AG15,A,2,1)))</f>
        <v>غائب</v>
      </c>
      <c r="AI15" s="39"/>
      <c r="AL15" s="31">
        <f t="shared" si="2"/>
        <v>0</v>
      </c>
      <c r="AM15" s="31">
        <f t="shared" si="3"/>
        <v>0</v>
      </c>
      <c r="AN15" s="31">
        <f t="shared" si="4"/>
        <v>0</v>
      </c>
      <c r="AO15" s="31">
        <f t="shared" si="5"/>
        <v>0</v>
      </c>
      <c r="AP15" s="31">
        <f t="shared" si="6"/>
        <v>0</v>
      </c>
      <c r="AQ15" s="31">
        <f t="shared" si="7"/>
        <v>0</v>
      </c>
      <c r="AR15" s="31">
        <f t="shared" si="8"/>
        <v>0</v>
      </c>
      <c r="AS15" s="31">
        <f t="shared" si="9"/>
        <v>0</v>
      </c>
      <c r="AT15" s="31">
        <f t="shared" si="10"/>
        <v>7</v>
      </c>
      <c r="AU15" s="31">
        <f t="shared" si="11"/>
        <v>7</v>
      </c>
    </row>
    <row r="16" spans="1:56" ht="16.5" x14ac:dyDescent="0.25">
      <c r="A16" s="32"/>
      <c r="B16" s="33" t="s">
        <v>30</v>
      </c>
      <c r="C16" s="34"/>
      <c r="D16" s="35"/>
      <c r="E16" s="35"/>
      <c r="F16" s="35"/>
      <c r="G16" s="36"/>
      <c r="H16" s="35"/>
      <c r="I16" s="35"/>
      <c r="J16" s="35"/>
      <c r="K16" s="36"/>
      <c r="L16" s="35"/>
      <c r="M16" s="35"/>
      <c r="N16" s="35"/>
      <c r="O16" s="36"/>
      <c r="P16" s="17"/>
      <c r="Q16" s="18"/>
      <c r="R16" s="35"/>
      <c r="S16" s="36"/>
      <c r="T16" s="17"/>
      <c r="U16" s="18"/>
      <c r="V16" s="35"/>
      <c r="W16" s="36"/>
      <c r="X16" s="17"/>
      <c r="Y16" s="18"/>
      <c r="Z16" s="35"/>
      <c r="AA16" s="36"/>
      <c r="AB16" s="37"/>
      <c r="AC16" s="38"/>
      <c r="AD16" s="35"/>
      <c r="AE16" s="36"/>
      <c r="AF16" s="34" t="str">
        <f t="shared" si="0"/>
        <v/>
      </c>
      <c r="AG16" s="34" t="str">
        <f t="shared" si="1"/>
        <v/>
      </c>
      <c r="AH16" s="34" t="str">
        <f>IF(B16="","",IF(AG16="",VLOOKUP(AU16,B,2,0),VLOOKUP(AG16,A,2,1)))</f>
        <v>غائب</v>
      </c>
      <c r="AI16" s="39"/>
      <c r="AL16" s="31">
        <f t="shared" si="2"/>
        <v>0</v>
      </c>
      <c r="AM16" s="31">
        <f t="shared" si="3"/>
        <v>0</v>
      </c>
      <c r="AN16" s="31">
        <f t="shared" si="4"/>
        <v>0</v>
      </c>
      <c r="AO16" s="31">
        <f t="shared" si="5"/>
        <v>0</v>
      </c>
      <c r="AP16" s="31">
        <f t="shared" si="6"/>
        <v>0</v>
      </c>
      <c r="AQ16" s="31">
        <f t="shared" si="7"/>
        <v>0</v>
      </c>
      <c r="AR16" s="31">
        <f t="shared" si="8"/>
        <v>0</v>
      </c>
      <c r="AS16" s="31">
        <f t="shared" si="9"/>
        <v>0</v>
      </c>
      <c r="AT16" s="31">
        <f t="shared" si="10"/>
        <v>7</v>
      </c>
      <c r="AU16" s="31">
        <f t="shared" si="11"/>
        <v>7</v>
      </c>
    </row>
    <row r="17" spans="1:47" ht="16.5" x14ac:dyDescent="0.25">
      <c r="A17" s="32"/>
      <c r="B17" s="33" t="s">
        <v>30</v>
      </c>
      <c r="C17" s="34"/>
      <c r="D17" s="35"/>
      <c r="E17" s="35"/>
      <c r="F17" s="35"/>
      <c r="G17" s="36"/>
      <c r="H17" s="35"/>
      <c r="I17" s="35"/>
      <c r="J17" s="35"/>
      <c r="K17" s="36"/>
      <c r="L17" s="35"/>
      <c r="M17" s="35"/>
      <c r="N17" s="35"/>
      <c r="O17" s="36"/>
      <c r="P17" s="17"/>
      <c r="Q17" s="18"/>
      <c r="R17" s="35"/>
      <c r="S17" s="36"/>
      <c r="T17" s="17"/>
      <c r="U17" s="18"/>
      <c r="V17" s="35"/>
      <c r="W17" s="36"/>
      <c r="X17" s="17"/>
      <c r="Y17" s="18"/>
      <c r="Z17" s="35"/>
      <c r="AA17" s="36"/>
      <c r="AB17" s="37"/>
      <c r="AC17" s="38"/>
      <c r="AD17" s="35"/>
      <c r="AE17" s="36"/>
      <c r="AF17" s="34" t="str">
        <f t="shared" si="0"/>
        <v/>
      </c>
      <c r="AG17" s="34" t="str">
        <f t="shared" si="1"/>
        <v/>
      </c>
      <c r="AH17" s="34" t="str">
        <f>IF(B17="","",IF(AG17="",VLOOKUP(AU17,B,2,0),VLOOKUP(AG17,A,2,1)))</f>
        <v>غائب</v>
      </c>
      <c r="AI17" s="39"/>
      <c r="AL17" s="31">
        <f t="shared" si="2"/>
        <v>0</v>
      </c>
      <c r="AM17" s="31">
        <f t="shared" si="3"/>
        <v>0</v>
      </c>
      <c r="AN17" s="31">
        <f t="shared" si="4"/>
        <v>0</v>
      </c>
      <c r="AO17" s="31">
        <f t="shared" si="5"/>
        <v>0</v>
      </c>
      <c r="AP17" s="31">
        <f t="shared" si="6"/>
        <v>0</v>
      </c>
      <c r="AQ17" s="31">
        <f t="shared" si="7"/>
        <v>0</v>
      </c>
      <c r="AR17" s="31">
        <f t="shared" si="8"/>
        <v>0</v>
      </c>
      <c r="AS17" s="31">
        <f t="shared" si="9"/>
        <v>0</v>
      </c>
      <c r="AT17" s="31">
        <f t="shared" si="10"/>
        <v>7</v>
      </c>
      <c r="AU17" s="31">
        <f t="shared" si="11"/>
        <v>7</v>
      </c>
    </row>
    <row r="18" spans="1:47" ht="16.5" x14ac:dyDescent="0.2">
      <c r="AH18" s="34" t="str">
        <f>IF(B18="","",IF(AG18="",VLOOKUP(AU18,B,2,0),VLOOKUP(AG18,A,2,1)))</f>
        <v/>
      </c>
    </row>
    <row r="19" spans="1:47" ht="16.5" x14ac:dyDescent="0.2">
      <c r="AH19" s="34" t="str">
        <f>IF(B19="","",IF(AG19="",VLOOKUP(AU19,B,2,0),VLOOKUP(AG19,A,2,1)))</f>
        <v/>
      </c>
    </row>
    <row r="20" spans="1:47" ht="20.25" x14ac:dyDescent="0.3">
      <c r="U20" s="47" t="s">
        <v>24</v>
      </c>
      <c r="AH20" s="34" t="str">
        <f>IF(B20="","",IF(AG20="",VLOOKUP(AU20,B,2,0),VLOOKUP(AG20,A,2,1)))</f>
        <v/>
      </c>
    </row>
  </sheetData>
  <sortState ref="BA3:BB6">
    <sortCondition ref="BA20:BA23"/>
  </sortState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4" sqref="F4"/>
    </sheetView>
  </sheetViews>
  <sheetFormatPr defaultRowHeight="14.25" x14ac:dyDescent="0.2"/>
  <sheetData>
    <row r="1" spans="1:1" x14ac:dyDescent="0.2">
      <c r="A1" t="str">
        <f>IF(AS11=7,"غائب",IF(AU11=1,"مادة",IF(AU11="","",IF(AU11=2,"مادتين",IF(AU11&gt;=3,"راسب",IF(AG11&gt;=90,"ممتاز",IF(AG11&gt;=80,"جيد جدا",IF(AG11&gt;=70,"جيد",IF(AG11&gt;=60,"مقبول")))))))))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ورقة2</vt:lpstr>
      <vt:lpstr>ورقة3</vt:lpstr>
      <vt:lpstr>A</vt:lpstr>
      <vt:lpstr>B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ahmed</cp:lastModifiedBy>
  <cp:lastPrinted>2020-08-18T06:36:13Z</cp:lastPrinted>
  <dcterms:created xsi:type="dcterms:W3CDTF">2020-08-18T04:48:55Z</dcterms:created>
  <dcterms:modified xsi:type="dcterms:W3CDTF">2020-08-23T03:31:27Z</dcterms:modified>
</cp:coreProperties>
</file>