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9351354-3739-456F-88C1-D3B10CE8BE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P17" i="1"/>
  <c r="P18" i="1"/>
  <c r="P11" i="1"/>
  <c r="Q11" i="1"/>
  <c r="Q12" i="1"/>
  <c r="Q13" i="1"/>
  <c r="Q14" i="1"/>
  <c r="Q15" i="1"/>
  <c r="Q16" i="1"/>
  <c r="Q17" i="1"/>
  <c r="Q18" i="1"/>
  <c r="K18" i="1"/>
  <c r="J18" i="1"/>
  <c r="G18" i="1" l="1"/>
  <c r="E18" i="1"/>
  <c r="C18" i="1"/>
  <c r="H12" i="1"/>
  <c r="H13" i="1"/>
  <c r="H14" i="1"/>
  <c r="H15" i="1"/>
  <c r="H16" i="1"/>
  <c r="H17" i="1"/>
  <c r="H11" i="1"/>
  <c r="F12" i="1"/>
  <c r="F13" i="1"/>
  <c r="F14" i="1"/>
  <c r="F15" i="1"/>
  <c r="F16" i="1"/>
  <c r="F17" i="1"/>
  <c r="F11" i="1"/>
  <c r="D12" i="1"/>
  <c r="D13" i="1"/>
  <c r="D14" i="1"/>
  <c r="D15" i="1"/>
  <c r="D16" i="1"/>
  <c r="D17" i="1"/>
  <c r="D11" i="1"/>
  <c r="I12" i="1"/>
  <c r="I13" i="1"/>
  <c r="I14" i="1"/>
  <c r="I15" i="1"/>
  <c r="J15" i="1" s="1"/>
  <c r="I16" i="1"/>
  <c r="J16" i="1" s="1"/>
  <c r="I17" i="1"/>
  <c r="I11" i="1"/>
  <c r="J14" i="1"/>
  <c r="J12" i="1" l="1"/>
  <c r="K16" i="1"/>
  <c r="I18" i="1"/>
  <c r="K15" i="1"/>
  <c r="K14" i="1"/>
  <c r="J11" i="1"/>
  <c r="J17" i="1"/>
  <c r="J13" i="1"/>
  <c r="K13" i="1" l="1"/>
  <c r="K17" i="1"/>
  <c r="K12" i="1"/>
  <c r="K11" i="1"/>
</calcChain>
</file>

<file path=xl/sharedStrings.xml><?xml version="1.0" encoding="utf-8"?>
<sst xmlns="http://schemas.openxmlformats.org/spreadsheetml/2006/main" count="35" uniqueCount="23">
  <si>
    <t>العبارات</t>
  </si>
  <si>
    <t>مجموع</t>
  </si>
  <si>
    <t>ك</t>
  </si>
  <si>
    <t>%</t>
  </si>
  <si>
    <t>مرجح</t>
  </si>
  <si>
    <t>عبارة1</t>
  </si>
  <si>
    <t>عبارة2</t>
  </si>
  <si>
    <t>عبارة3</t>
  </si>
  <si>
    <t>عبارة4</t>
  </si>
  <si>
    <t>عبارة5</t>
  </si>
  <si>
    <t>عبارة6</t>
  </si>
  <si>
    <t>عبارة7</t>
  </si>
  <si>
    <t>الاستجابات</t>
  </si>
  <si>
    <t>( ن =</t>
  </si>
  <si>
    <t>σ</t>
  </si>
  <si>
    <t>المتوسط
المرجح</t>
  </si>
  <si>
    <t>المتغير ككل</t>
  </si>
  <si>
    <t>ارجو تصحيح المعادلة بالخلية K18</t>
  </si>
  <si>
    <t xml:space="preserve">الانحراف المعيار للبعد ككل هو (0.44) بالخلية K18 </t>
  </si>
  <si>
    <t>مع ملاحظة ان عدد العبارات (7) للمتغير ككل</t>
  </si>
  <si>
    <t>صح</t>
  </si>
  <si>
    <t>الناتج هو 0.73 وليس 0.44</t>
  </si>
  <si>
    <t>في هذه المعادلات تم استبدال K8 بمجموع التكرارات "ك" من الأعمدة G ، E ، C لكل عبارة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</si>
</sst>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left" vertical="center" readingOrder="2"/>
    </xf>
    <xf numFmtId="0" fontId="2" fillId="0" borderId="0" xfId="0" applyNumberFormat="1" applyFont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2" fontId="2" fillId="0" borderId="1" xfId="0" applyNumberFormat="1" applyFont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2" fontId="2" fillId="3" borderId="1" xfId="0" applyNumberFormat="1" applyFont="1" applyFill="1" applyBorder="1" applyAlignment="1">
      <alignment horizontal="center" vertical="center" readingOrder="2"/>
    </xf>
    <xf numFmtId="2" fontId="4" fillId="0" borderId="0" xfId="0" applyNumberFormat="1" applyFont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2" fontId="2" fillId="4" borderId="1" xfId="0" applyNumberFormat="1" applyFont="1" applyFill="1" applyBorder="1" applyAlignment="1">
      <alignment horizontal="center" vertical="center" readingOrder="2"/>
    </xf>
    <xf numFmtId="0" fontId="1" fillId="5" borderId="0" xfId="0" applyFont="1" applyFill="1" applyAlignment="1">
      <alignment horizontal="right" vertical="center" readingOrder="2"/>
    </xf>
    <xf numFmtId="0" fontId="1" fillId="5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Q26"/>
  <sheetViews>
    <sheetView rightToLeft="1" tabSelected="1" workbookViewId="0">
      <selection activeCell="N10" sqref="N10"/>
    </sheetView>
  </sheetViews>
  <sheetFormatPr baseColWidth="10" defaultColWidth="9.125" defaultRowHeight="15" x14ac:dyDescent="0.2"/>
  <cols>
    <col min="1" max="1" width="9.125" style="1"/>
    <col min="2" max="2" width="18" style="1" customWidth="1"/>
    <col min="3" max="3" width="6" style="1" bestFit="1" customWidth="1"/>
    <col min="4" max="4" width="8.375" style="1" bestFit="1" customWidth="1"/>
    <col min="5" max="5" width="6" style="1" bestFit="1" customWidth="1"/>
    <col min="6" max="6" width="8.375" style="1" bestFit="1" customWidth="1"/>
    <col min="7" max="7" width="7.5" style="1" bestFit="1" customWidth="1"/>
    <col min="8" max="8" width="8.375" style="1" bestFit="1" customWidth="1"/>
    <col min="9" max="9" width="7.625" style="1" bestFit="1" customWidth="1"/>
    <col min="10" max="10" width="8.875" style="1" customWidth="1"/>
    <col min="11" max="11" width="6.875" style="1" bestFit="1" customWidth="1"/>
    <col min="12" max="14" width="9.125" style="1"/>
    <col min="15" max="15" width="9.125" style="1" customWidth="1"/>
    <col min="16" max="16384" width="9.125" style="1"/>
  </cols>
  <sheetData>
    <row r="1" spans="2:17" ht="3" customHeight="1" x14ac:dyDescent="0.2"/>
    <row r="2" spans="2:17" ht="3" customHeight="1" x14ac:dyDescent="0.2"/>
    <row r="3" spans="2:17" ht="3" customHeight="1" x14ac:dyDescent="0.2"/>
    <row r="4" spans="2:17" ht="3" customHeight="1" x14ac:dyDescent="0.2"/>
    <row r="5" spans="2:17" ht="3" customHeight="1" x14ac:dyDescent="0.2"/>
    <row r="6" spans="2:17" ht="3" customHeight="1" x14ac:dyDescent="0.2"/>
    <row r="7" spans="2:17" ht="3" customHeight="1" x14ac:dyDescent="0.2"/>
    <row r="8" spans="2:17" ht="18" x14ac:dyDescent="0.2">
      <c r="B8" s="3"/>
      <c r="C8" s="4">
        <v>3</v>
      </c>
      <c r="D8" s="4"/>
      <c r="E8" s="4">
        <v>2</v>
      </c>
      <c r="F8" s="4"/>
      <c r="G8" s="4">
        <v>1</v>
      </c>
      <c r="H8" s="3"/>
      <c r="I8" s="3"/>
      <c r="J8" s="5" t="s">
        <v>13</v>
      </c>
      <c r="K8" s="6">
        <v>152</v>
      </c>
      <c r="P8" s="1" t="s">
        <v>22</v>
      </c>
    </row>
    <row r="9" spans="2:17" ht="22.5" customHeight="1" x14ac:dyDescent="0.2">
      <c r="B9" s="15" t="s">
        <v>0</v>
      </c>
      <c r="C9" s="27" t="s">
        <v>12</v>
      </c>
      <c r="D9" s="28"/>
      <c r="E9" s="28"/>
      <c r="F9" s="28"/>
      <c r="G9" s="28"/>
      <c r="H9" s="29"/>
      <c r="I9" s="7" t="s">
        <v>1</v>
      </c>
      <c r="J9" s="17" t="s">
        <v>15</v>
      </c>
      <c r="K9" s="15" t="s">
        <v>14</v>
      </c>
      <c r="P9" s="17" t="s">
        <v>15</v>
      </c>
      <c r="Q9" s="15" t="s">
        <v>14</v>
      </c>
    </row>
    <row r="10" spans="2:17" ht="24" customHeight="1" x14ac:dyDescent="0.2">
      <c r="B10" s="16"/>
      <c r="C10" s="8" t="s">
        <v>2</v>
      </c>
      <c r="D10" s="8" t="s">
        <v>3</v>
      </c>
      <c r="E10" s="8" t="s">
        <v>2</v>
      </c>
      <c r="F10" s="8" t="s">
        <v>3</v>
      </c>
      <c r="G10" s="8" t="s">
        <v>2</v>
      </c>
      <c r="H10" s="8" t="s">
        <v>3</v>
      </c>
      <c r="I10" s="9" t="s">
        <v>4</v>
      </c>
      <c r="J10" s="16"/>
      <c r="K10" s="16"/>
      <c r="P10" s="16"/>
      <c r="Q10" s="16"/>
    </row>
    <row r="11" spans="2:17" ht="18" x14ac:dyDescent="0.2">
      <c r="B11" s="10" t="s">
        <v>5</v>
      </c>
      <c r="C11" s="10">
        <v>13</v>
      </c>
      <c r="D11" s="11">
        <f>C11/$K$8*100</f>
        <v>8.5526315789473681</v>
      </c>
      <c r="E11" s="10">
        <v>33</v>
      </c>
      <c r="F11" s="11">
        <f>E11/$K$8*100</f>
        <v>21.710526315789476</v>
      </c>
      <c r="G11" s="10">
        <v>106</v>
      </c>
      <c r="H11" s="11">
        <f>G11/$K$8*100</f>
        <v>69.73684210526315</v>
      </c>
      <c r="I11" s="10">
        <f>(G11*1)+(E11*2)+(C11*3)</f>
        <v>211</v>
      </c>
      <c r="J11" s="11">
        <f>I11/$K$8</f>
        <v>1.388157894736842</v>
      </c>
      <c r="K11" s="11">
        <f>(SUMPRODUCT(($C11:$G11)*(($C$8:$G$8-$J11)^2)*($C$10:$G$10="ك"))/($K$8-1))^0.5</f>
        <v>0.64128742721818688</v>
      </c>
      <c r="L11" s="2" t="s">
        <v>20</v>
      </c>
      <c r="O11" s="30"/>
      <c r="P11" s="11">
        <f>$I11/SUM($C11,$E11,$G11)</f>
        <v>1.388157894736842</v>
      </c>
      <c r="Q11" s="11">
        <f>(SUMPRODUCT(($C11:$G11)*(($C$8:$G$8-$J11)^2)*($C$10:$G$10="ك"))/(SUM($C11,$E11,$G11)-1))^0.5</f>
        <v>0.64128742721818688</v>
      </c>
    </row>
    <row r="12" spans="2:17" ht="18" x14ac:dyDescent="0.2">
      <c r="B12" s="10" t="s">
        <v>6</v>
      </c>
      <c r="C12" s="10">
        <v>9</v>
      </c>
      <c r="D12" s="11">
        <f t="shared" ref="D12:D17" si="0">C12/$K$8*100</f>
        <v>5.9210526315789469</v>
      </c>
      <c r="E12" s="10">
        <v>45</v>
      </c>
      <c r="F12" s="11">
        <f t="shared" ref="F12:F17" si="1">E12/$K$8*100</f>
        <v>29.605263157894733</v>
      </c>
      <c r="G12" s="10">
        <v>98</v>
      </c>
      <c r="H12" s="11">
        <f t="shared" ref="H12:H17" si="2">G12/$K$8*100</f>
        <v>64.473684210526315</v>
      </c>
      <c r="I12" s="10">
        <f t="shared" ref="I12:I17" si="3">(G12*1)+(E12*2)+(C12*3)</f>
        <v>215</v>
      </c>
      <c r="J12" s="11">
        <f t="shared" ref="J12:J17" si="4">I12/$K$8</f>
        <v>1.4144736842105263</v>
      </c>
      <c r="K12" s="11">
        <f t="shared" ref="K12:K18" si="5">(SUMPRODUCT(($C12:$G12)*(($C$8:$G$8-$J12)^2)*($C$10:$G$10="ك"))/($K$8-1))^0.5</f>
        <v>0.60290773290963084</v>
      </c>
      <c r="L12" s="2" t="s">
        <v>20</v>
      </c>
      <c r="O12" s="30"/>
      <c r="P12" s="11">
        <f t="shared" ref="P12:P18" si="6">$I12/SUM($C12,$E12,$G12)</f>
        <v>1.4144736842105263</v>
      </c>
      <c r="Q12" s="11">
        <f t="shared" ref="N12:Q18" si="7">(SUMPRODUCT(($C12:$G12)*(($C$8:$G$8-$J12)^2)*($C$10:$G$10="ك"))/(SUM($C12,$E12,$G12)-1))^0.5</f>
        <v>0.60290773290963084</v>
      </c>
    </row>
    <row r="13" spans="2:17" ht="18" x14ac:dyDescent="0.2">
      <c r="B13" s="10" t="s">
        <v>7</v>
      </c>
      <c r="C13" s="10">
        <v>27</v>
      </c>
      <c r="D13" s="11">
        <f t="shared" si="0"/>
        <v>17.763157894736842</v>
      </c>
      <c r="E13" s="10">
        <v>39</v>
      </c>
      <c r="F13" s="11">
        <f t="shared" si="1"/>
        <v>25.657894736842106</v>
      </c>
      <c r="G13" s="10">
        <v>86</v>
      </c>
      <c r="H13" s="11">
        <f t="shared" si="2"/>
        <v>56.578947368421048</v>
      </c>
      <c r="I13" s="10">
        <f t="shared" si="3"/>
        <v>245</v>
      </c>
      <c r="J13" s="11">
        <f t="shared" si="4"/>
        <v>1.611842105263158</v>
      </c>
      <c r="K13" s="11">
        <f t="shared" si="5"/>
        <v>0.77245066372182003</v>
      </c>
      <c r="L13" s="2" t="s">
        <v>20</v>
      </c>
      <c r="O13" s="30"/>
      <c r="P13" s="11">
        <f t="shared" si="6"/>
        <v>1.611842105263158</v>
      </c>
      <c r="Q13" s="11">
        <f t="shared" si="7"/>
        <v>0.77245066372182003</v>
      </c>
    </row>
    <row r="14" spans="2:17" ht="18" x14ac:dyDescent="0.2">
      <c r="B14" s="10" t="s">
        <v>8</v>
      </c>
      <c r="C14" s="10">
        <v>17</v>
      </c>
      <c r="D14" s="11">
        <f t="shared" si="0"/>
        <v>11.184210526315789</v>
      </c>
      <c r="E14" s="10">
        <v>58</v>
      </c>
      <c r="F14" s="11">
        <f t="shared" si="1"/>
        <v>38.15789473684211</v>
      </c>
      <c r="G14" s="10">
        <v>77</v>
      </c>
      <c r="H14" s="11">
        <f t="shared" si="2"/>
        <v>50.657894736842103</v>
      </c>
      <c r="I14" s="10">
        <f t="shared" si="3"/>
        <v>244</v>
      </c>
      <c r="J14" s="11">
        <f t="shared" si="4"/>
        <v>1.6052631578947369</v>
      </c>
      <c r="K14" s="11">
        <f t="shared" si="5"/>
        <v>0.68239832939286538</v>
      </c>
      <c r="L14" s="2" t="s">
        <v>20</v>
      </c>
      <c r="O14" s="30"/>
      <c r="P14" s="11">
        <f t="shared" si="6"/>
        <v>1.6052631578947369</v>
      </c>
      <c r="Q14" s="11">
        <f t="shared" si="7"/>
        <v>0.68239832939286538</v>
      </c>
    </row>
    <row r="15" spans="2:17" ht="18" x14ac:dyDescent="0.2">
      <c r="B15" s="10" t="s">
        <v>9</v>
      </c>
      <c r="C15" s="10">
        <v>24</v>
      </c>
      <c r="D15" s="11">
        <f t="shared" si="0"/>
        <v>15.789473684210526</v>
      </c>
      <c r="E15" s="10">
        <v>36</v>
      </c>
      <c r="F15" s="11">
        <f t="shared" si="1"/>
        <v>23.684210526315788</v>
      </c>
      <c r="G15" s="10">
        <v>92</v>
      </c>
      <c r="H15" s="11">
        <f t="shared" si="2"/>
        <v>60.526315789473685</v>
      </c>
      <c r="I15" s="10">
        <f t="shared" si="3"/>
        <v>236</v>
      </c>
      <c r="J15" s="11">
        <f t="shared" si="4"/>
        <v>1.5526315789473684</v>
      </c>
      <c r="K15" s="11">
        <f t="shared" si="5"/>
        <v>0.75282667050082519</v>
      </c>
      <c r="L15" s="2" t="s">
        <v>20</v>
      </c>
      <c r="O15" s="30"/>
      <c r="P15" s="11">
        <f t="shared" si="6"/>
        <v>1.5526315789473684</v>
      </c>
      <c r="Q15" s="11">
        <f t="shared" si="7"/>
        <v>0.75282667050082519</v>
      </c>
    </row>
    <row r="16" spans="2:17" ht="18" x14ac:dyDescent="0.2">
      <c r="B16" s="10" t="s">
        <v>10</v>
      </c>
      <c r="C16" s="10">
        <v>23</v>
      </c>
      <c r="D16" s="11">
        <f t="shared" si="0"/>
        <v>15.131578947368421</v>
      </c>
      <c r="E16" s="10">
        <v>43</v>
      </c>
      <c r="F16" s="11">
        <f t="shared" si="1"/>
        <v>28.289473684210524</v>
      </c>
      <c r="G16" s="10">
        <v>86</v>
      </c>
      <c r="H16" s="11">
        <f t="shared" si="2"/>
        <v>56.578947368421048</v>
      </c>
      <c r="I16" s="10">
        <f t="shared" si="3"/>
        <v>241</v>
      </c>
      <c r="J16" s="11">
        <f t="shared" si="4"/>
        <v>1.5855263157894737</v>
      </c>
      <c r="K16" s="11">
        <f t="shared" si="5"/>
        <v>0.74089688754805128</v>
      </c>
      <c r="L16" s="2" t="s">
        <v>20</v>
      </c>
      <c r="O16" s="30"/>
      <c r="P16" s="11">
        <f t="shared" si="6"/>
        <v>1.5855263157894737</v>
      </c>
      <c r="Q16" s="11">
        <f t="shared" si="7"/>
        <v>0.74089688754805128</v>
      </c>
    </row>
    <row r="17" spans="2:17" ht="18" x14ac:dyDescent="0.2">
      <c r="B17" s="10" t="s">
        <v>11</v>
      </c>
      <c r="C17" s="10">
        <v>37</v>
      </c>
      <c r="D17" s="11">
        <f t="shared" si="0"/>
        <v>24.342105263157894</v>
      </c>
      <c r="E17" s="10">
        <v>50</v>
      </c>
      <c r="F17" s="11">
        <f t="shared" si="1"/>
        <v>32.894736842105267</v>
      </c>
      <c r="G17" s="10">
        <v>65</v>
      </c>
      <c r="H17" s="11">
        <f t="shared" si="2"/>
        <v>42.763157894736842</v>
      </c>
      <c r="I17" s="10">
        <f t="shared" si="3"/>
        <v>276</v>
      </c>
      <c r="J17" s="11">
        <f t="shared" si="4"/>
        <v>1.8157894736842106</v>
      </c>
      <c r="K17" s="11">
        <f t="shared" si="5"/>
        <v>0.80083609150148627</v>
      </c>
      <c r="L17" s="2" t="s">
        <v>20</v>
      </c>
      <c r="O17" s="30"/>
      <c r="P17" s="11">
        <f t="shared" si="6"/>
        <v>1.8157894736842106</v>
      </c>
      <c r="Q17" s="11">
        <f t="shared" si="7"/>
        <v>0.80083609150148627</v>
      </c>
    </row>
    <row r="18" spans="2:17" ht="18" x14ac:dyDescent="0.2">
      <c r="B18" s="12" t="s">
        <v>16</v>
      </c>
      <c r="C18" s="12">
        <f>SUM(C11:C17)</f>
        <v>150</v>
      </c>
      <c r="D18" s="12"/>
      <c r="E18" s="12">
        <f>SUM(E11:E17)</f>
        <v>304</v>
      </c>
      <c r="F18" s="12"/>
      <c r="G18" s="12">
        <f>SUM(G11:G17)</f>
        <v>610</v>
      </c>
      <c r="H18" s="12"/>
      <c r="I18" s="12">
        <f>SUM(I11:I17)</f>
        <v>1668</v>
      </c>
      <c r="J18" s="13">
        <f>I18/K8/7</f>
        <v>1.5676691729323307</v>
      </c>
      <c r="K18" s="31">
        <f>(SUMPRODUCT(($C18:$G18)*(($C$8:$G$8-$J18)^2)*($C$10:$G$10="ك"))/(7*$K$8-1))^0.5</f>
        <v>0.72654792715311711</v>
      </c>
      <c r="L18" s="32" t="s">
        <v>21</v>
      </c>
      <c r="M18" s="33"/>
      <c r="P18" s="13">
        <f t="shared" si="6"/>
        <v>1.5676691729323309</v>
      </c>
      <c r="Q18" s="31">
        <f t="shared" si="7"/>
        <v>0.72654792715311711</v>
      </c>
    </row>
    <row r="19" spans="2:17" ht="15.75" x14ac:dyDescent="0.2">
      <c r="K19" s="14">
        <v>0.44</v>
      </c>
    </row>
    <row r="24" spans="2:17" x14ac:dyDescent="0.2">
      <c r="M24" s="18" t="s">
        <v>18</v>
      </c>
      <c r="N24" s="19"/>
      <c r="O24" s="19"/>
      <c r="P24" s="19"/>
      <c r="Q24" s="20"/>
    </row>
    <row r="25" spans="2:17" x14ac:dyDescent="0.2">
      <c r="M25" s="21" t="s">
        <v>17</v>
      </c>
      <c r="N25" s="22"/>
      <c r="O25" s="22"/>
      <c r="P25" s="22"/>
      <c r="Q25" s="23"/>
    </row>
    <row r="26" spans="2:17" x14ac:dyDescent="0.2">
      <c r="M26" s="24" t="s">
        <v>19</v>
      </c>
      <c r="N26" s="25"/>
      <c r="O26" s="25"/>
      <c r="P26" s="25"/>
      <c r="Q26" s="26"/>
    </row>
  </sheetData>
  <mergeCells count="9">
    <mergeCell ref="B9:B10"/>
    <mergeCell ref="J9:J10"/>
    <mergeCell ref="M24:Q24"/>
    <mergeCell ref="M25:Q25"/>
    <mergeCell ref="M26:Q26"/>
    <mergeCell ref="C9:H9"/>
    <mergeCell ref="K9:K10"/>
    <mergeCell ref="Q9:Q10"/>
    <mergeCell ref="P9:P10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hben</cp:lastModifiedBy>
  <dcterms:created xsi:type="dcterms:W3CDTF">2020-09-15T07:07:23Z</dcterms:created>
  <dcterms:modified xsi:type="dcterms:W3CDTF">2020-09-16T05:23:45Z</dcterms:modified>
</cp:coreProperties>
</file>