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zat\Documents\Work Space\Sales Report\Track Margin\"/>
    </mc:Choice>
  </mc:AlternateContent>
  <xr:revisionPtr revIDLastSave="0" documentId="8_{9856CF1C-E04D-44EC-A365-49D3D876671A}" xr6:coauthVersionLast="36" xr6:coauthVersionMax="36" xr10:uidLastSave="{00000000-0000-0000-0000-000000000000}"/>
  <bookViews>
    <workbookView xWindow="0" yWindow="0" windowWidth="19200" windowHeight="10860" xr2:uid="{00000000-000D-0000-FFFF-FFFF00000000}"/>
  </bookViews>
  <sheets>
    <sheet name="Rate Table (2)" sheetId="2" r:id="rId1"/>
    <sheet name="Sheet1" sheetId="3" state="hidden" r:id="rId2"/>
  </sheets>
  <calcPr calcId="191029"/>
</workbook>
</file>

<file path=xl/calcChain.xml><?xml version="1.0" encoding="utf-8"?>
<calcChain xmlns="http://schemas.openxmlformats.org/spreadsheetml/2006/main">
  <c r="K11" i="2" l="1"/>
  <c r="K12" i="2" s="1"/>
  <c r="K15" i="2" s="1"/>
  <c r="M10" i="2"/>
  <c r="K5" i="2"/>
  <c r="M5" i="2" s="1"/>
  <c r="M11" i="2" l="1"/>
  <c r="M12" i="2" s="1"/>
  <c r="L12" i="2" l="1"/>
  <c r="M15" i="2"/>
  <c r="L15" i="2" s="1"/>
  <c r="E5" i="2" l="1"/>
  <c r="I3" i="2"/>
  <c r="E4" i="2"/>
  <c r="A3" i="2" l="1"/>
  <c r="A5" i="2" l="1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G11" i="3"/>
  <c r="A11" i="3"/>
  <c r="A10" i="3"/>
  <c r="A9" i="3"/>
  <c r="A8" i="3"/>
  <c r="A7" i="3"/>
  <c r="A6" i="3"/>
  <c r="A5" i="3"/>
  <c r="G4" i="3"/>
  <c r="E4" i="3"/>
  <c r="A4" i="3"/>
  <c r="A2" i="3" s="1"/>
  <c r="G6" i="3" s="1"/>
  <c r="E3" i="3"/>
  <c r="A3" i="3"/>
  <c r="B1" i="3"/>
  <c r="A16" i="2"/>
  <c r="A17" i="2"/>
  <c r="A18" i="2"/>
  <c r="A19" i="2"/>
  <c r="A20" i="2"/>
  <c r="A21" i="2"/>
  <c r="A22" i="2"/>
  <c r="A23" i="2"/>
  <c r="A24" i="2"/>
  <c r="A25" i="2"/>
  <c r="A26" i="2"/>
  <c r="A6" i="2"/>
  <c r="A7" i="2"/>
  <c r="A8" i="2"/>
  <c r="A9" i="2"/>
  <c r="A10" i="2"/>
  <c r="A11" i="2"/>
  <c r="A12" i="2"/>
  <c r="A13" i="2"/>
  <c r="A14" i="2"/>
  <c r="A15" i="2"/>
  <c r="A4" i="2"/>
  <c r="G14" i="3" a="1"/>
  <c r="G8" i="3" l="1"/>
  <c r="G14" i="3"/>
  <c r="G4" i="2"/>
  <c r="I4" i="2" s="1"/>
  <c r="I5" i="2" s="1"/>
  <c r="E3" i="2" l="1"/>
  <c r="A2" i="2"/>
  <c r="G6" i="2" s="1"/>
</calcChain>
</file>

<file path=xl/sharedStrings.xml><?xml version="1.0" encoding="utf-8"?>
<sst xmlns="http://schemas.openxmlformats.org/spreadsheetml/2006/main" count="18" uniqueCount="13">
  <si>
    <t>Qty  Min</t>
  </si>
  <si>
    <t>Qty  Max</t>
  </si>
  <si>
    <t xml:space="preserve">Total Qty </t>
  </si>
  <si>
    <t>Rate</t>
  </si>
  <si>
    <t xml:space="preserve">Sales </t>
  </si>
  <si>
    <t>Rebate</t>
  </si>
  <si>
    <t>الحل اليدوي</t>
  </si>
  <si>
    <t>الكمية</t>
  </si>
  <si>
    <t>سعر البيع</t>
  </si>
  <si>
    <t>قيمة المبيعات</t>
  </si>
  <si>
    <t>المعدل</t>
  </si>
  <si>
    <t xml:space="preserve">قيمة الحافز </t>
  </si>
  <si>
    <t>صافي قيمة البيع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</si>
</sst>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663300"/>
      <name val="Calibri"/>
      <family val="2"/>
      <charset val="204"/>
      <scheme val="minor"/>
    </font>
    <font>
      <b/>
      <sz val="12"/>
      <color theme="3" tint="-0.49998474074526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44" fontId="0" fillId="2" borderId="1" xfId="2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43" fontId="0" fillId="0" borderId="7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43" fontId="0" fillId="0" borderId="10" xfId="1" applyNumberFormat="1" applyFont="1" applyBorder="1"/>
    <xf numFmtId="44" fontId="0" fillId="0" borderId="0" xfId="0" applyNumberFormat="1"/>
    <xf numFmtId="0" fontId="3" fillId="3" borderId="6" xfId="0" applyFont="1" applyFill="1" applyBorder="1" applyAlignment="1">
      <alignment horizontal="center" vertical="center" wrapText="1"/>
    </xf>
    <xf numFmtId="43" fontId="0" fillId="0" borderId="0" xfId="0" applyNumberFormat="1"/>
    <xf numFmtId="1" fontId="0" fillId="0" borderId="0" xfId="0" applyNumberFormat="1"/>
    <xf numFmtId="164" fontId="2" fillId="0" borderId="0" xfId="1" applyNumberFormat="1" applyFont="1"/>
    <xf numFmtId="164" fontId="2" fillId="4" borderId="0" xfId="1" applyNumberFormat="1" applyFont="1" applyFill="1" applyAlignment="1"/>
    <xf numFmtId="0" fontId="4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6" borderId="0" xfId="0" applyFont="1" applyFill="1" applyAlignment="1">
      <alignment horizontal="center"/>
    </xf>
    <xf numFmtId="164" fontId="2" fillId="4" borderId="0" xfId="1" applyNumberFormat="1" applyFont="1" applyFill="1" applyAlignment="1">
      <alignment horizontal="center" vertical="center"/>
    </xf>
    <xf numFmtId="0" fontId="7" fillId="7" borderId="0" xfId="0" applyFont="1" applyFill="1" applyAlignment="1">
      <alignment horizontal="center"/>
    </xf>
    <xf numFmtId="43" fontId="0" fillId="0" borderId="0" xfId="1" applyFont="1"/>
    <xf numFmtId="0" fontId="0" fillId="8" borderId="11" xfId="0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5" xfId="0" applyFont="1" applyBorder="1"/>
    <xf numFmtId="0" fontId="2" fillId="0" borderId="11" xfId="0" applyFont="1" applyBorder="1"/>
    <xf numFmtId="164" fontId="2" fillId="0" borderId="16" xfId="1" applyNumberFormat="1" applyFont="1" applyBorder="1"/>
    <xf numFmtId="164" fontId="0" fillId="0" borderId="0" xfId="1" applyNumberFormat="1" applyFont="1"/>
    <xf numFmtId="164" fontId="0" fillId="0" borderId="14" xfId="1" applyNumberFormat="1" applyFont="1" applyBorder="1"/>
    <xf numFmtId="0" fontId="0" fillId="0" borderId="17" xfId="0" applyBorder="1"/>
    <xf numFmtId="0" fontId="0" fillId="0" borderId="0" xfId="0" applyBorder="1"/>
    <xf numFmtId="164" fontId="0" fillId="0" borderId="18" xfId="1" applyNumberFormat="1" applyFont="1" applyBorder="1"/>
    <xf numFmtId="0" fontId="2" fillId="0" borderId="19" xfId="0" applyFont="1" applyBorder="1"/>
    <xf numFmtId="44" fontId="2" fillId="0" borderId="20" xfId="0" applyNumberFormat="1" applyFont="1" applyBorder="1"/>
    <xf numFmtId="164" fontId="2" fillId="0" borderId="21" xfId="1" applyNumberFormat="1" applyFont="1" applyBorder="1"/>
    <xf numFmtId="0" fontId="0" fillId="0" borderId="19" xfId="0" applyBorder="1"/>
    <xf numFmtId="43" fontId="0" fillId="0" borderId="20" xfId="1" applyFont="1" applyBorder="1"/>
    <xf numFmtId="43" fontId="0" fillId="0" borderId="21" xfId="0" applyNumberForma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6"/>
  <sheetViews>
    <sheetView showGridLines="0" tabSelected="1" workbookViewId="0">
      <selection activeCell="K5" sqref="K5"/>
    </sheetView>
  </sheetViews>
  <sheetFormatPr defaultRowHeight="14.4" x14ac:dyDescent="0.3"/>
  <cols>
    <col min="1" max="1" width="7.88671875" style="19" customWidth="1"/>
    <col min="2" max="2" width="11.6640625" bestFit="1" customWidth="1"/>
    <col min="3" max="3" width="11.5546875" bestFit="1" customWidth="1"/>
    <col min="4" max="4" width="8" bestFit="1" customWidth="1"/>
    <col min="5" max="5" width="15.5546875" customWidth="1"/>
    <col min="7" max="7" width="13.33203125" bestFit="1" customWidth="1"/>
    <col min="9" max="9" width="11.6640625" bestFit="1" customWidth="1"/>
    <col min="10" max="10" width="10.5546875" bestFit="1" customWidth="1"/>
    <col min="11" max="11" width="8" bestFit="1" customWidth="1"/>
    <col min="12" max="12" width="7.88671875" bestFit="1" customWidth="1"/>
    <col min="13" max="13" width="11.109375" bestFit="1" customWidth="1"/>
  </cols>
  <sheetData>
    <row r="1" spans="1:13" ht="15" thickBot="1" x14ac:dyDescent="0.35"/>
    <row r="2" spans="1:13" ht="15.6" x14ac:dyDescent="0.3">
      <c r="A2" s="20">
        <f>SUM($A$3:$A$36)</f>
        <v>25689.9</v>
      </c>
      <c r="B2" s="3" t="s">
        <v>0</v>
      </c>
      <c r="C2" s="4" t="s">
        <v>1</v>
      </c>
      <c r="D2" s="5" t="s">
        <v>3</v>
      </c>
    </row>
    <row r="3" spans="1:13" ht="16.2" thickBot="1" x14ac:dyDescent="0.35">
      <c r="A3" s="19">
        <f>IF($G$3&gt;=$C3,$C3*D3,$G$3*$D3)</f>
        <v>15000</v>
      </c>
      <c r="B3" s="6">
        <v>0</v>
      </c>
      <c r="C3" s="7">
        <v>600</v>
      </c>
      <c r="D3" s="8">
        <v>25</v>
      </c>
      <c r="E3" s="14">
        <f>+C3*D3</f>
        <v>15000</v>
      </c>
      <c r="F3" s="1" t="s">
        <v>2</v>
      </c>
      <c r="G3" s="13">
        <v>1312.66</v>
      </c>
      <c r="H3">
        <v>200</v>
      </c>
      <c r="I3" s="23">
        <f>+G3*H3</f>
        <v>262532</v>
      </c>
      <c r="J3" t="s">
        <v>4</v>
      </c>
      <c r="K3" s="24" t="s">
        <v>6</v>
      </c>
      <c r="L3" s="24"/>
      <c r="M3" s="24"/>
    </row>
    <row r="4" spans="1:13" ht="15" thickBot="1" x14ac:dyDescent="0.35">
      <c r="A4" s="19">
        <f>IF($G$3&lt;B4,"",IF(AND($G$3&gt;=$B4,$G$3&lt;=$C4),($G$3-$C3)*$D4,($C4-$C3)*$D4))</f>
        <v>10689.900000000001</v>
      </c>
      <c r="B4" s="6">
        <v>601</v>
      </c>
      <c r="C4" s="7">
        <v>5000</v>
      </c>
      <c r="D4" s="8">
        <v>15</v>
      </c>
      <c r="E4" s="12">
        <f>+(G3-C3)*15</f>
        <v>10689.900000000001</v>
      </c>
      <c r="F4" s="1"/>
      <c r="G4" s="2">
        <f>SUMPRODUCT(--(G3&gt;B3:B4),--(G3&gt;C3:C4),--(G3-(C3:C4)),D3:D4)</f>
        <v>17816.500000000004</v>
      </c>
      <c r="I4" s="12">
        <f>-G4</f>
        <v>-17816.500000000004</v>
      </c>
      <c r="J4" t="s">
        <v>5</v>
      </c>
      <c r="K4" s="25" t="s">
        <v>7</v>
      </c>
      <c r="L4" s="26" t="s">
        <v>8</v>
      </c>
      <c r="M4" s="27" t="s">
        <v>9</v>
      </c>
    </row>
    <row r="5" spans="1:13" ht="15" thickBot="1" x14ac:dyDescent="0.35">
      <c r="A5" s="19" t="str">
        <f>IF($G$3&lt;B5,"",IF(AND($G$3&gt;=$B5,$G$3&lt;=$C5),($G$3-$C4)*$D5,($C5-$C4)*$D5))</f>
        <v/>
      </c>
      <c r="B5" s="6">
        <v>2001</v>
      </c>
      <c r="C5" s="7">
        <v>4000</v>
      </c>
      <c r="D5" s="8">
        <v>13</v>
      </c>
      <c r="E5" s="12">
        <f>SUM(E3:E4)</f>
        <v>25689.9</v>
      </c>
      <c r="I5" s="14">
        <f>SUM(I3:I4)</f>
        <v>244715.5</v>
      </c>
      <c r="J5" s="14"/>
      <c r="K5" s="28">
        <f>+G3</f>
        <v>1312.66</v>
      </c>
      <c r="L5" s="29">
        <v>200</v>
      </c>
      <c r="M5" s="30">
        <f>+K5*L5</f>
        <v>262532</v>
      </c>
    </row>
    <row r="6" spans="1:13" ht="15" thickBot="1" x14ac:dyDescent="0.35">
      <c r="A6" s="19">
        <f t="shared" ref="A6:A26" si="0">IF($G$3&lt;B6,"",IF(AND($G$3&gt;=$B6,$G$3&lt;=$C6),($G$3-$C5)*$D6,($C6-$C5)*$D6))</f>
        <v>0</v>
      </c>
      <c r="B6" s="9"/>
      <c r="C6" s="10"/>
      <c r="D6" s="11"/>
      <c r="G6" s="21">
        <f>$A$2</f>
        <v>25689.9</v>
      </c>
      <c r="J6" s="14"/>
      <c r="M6" s="31"/>
    </row>
    <row r="7" spans="1:13" x14ac:dyDescent="0.3">
      <c r="A7" s="19">
        <f t="shared" si="0"/>
        <v>0</v>
      </c>
      <c r="J7" s="14"/>
      <c r="M7" s="31"/>
    </row>
    <row r="8" spans="1:13" ht="15" thickBot="1" x14ac:dyDescent="0.35">
      <c r="A8" s="19">
        <f t="shared" si="0"/>
        <v>0</v>
      </c>
      <c r="M8" s="31"/>
    </row>
    <row r="9" spans="1:13" x14ac:dyDescent="0.3">
      <c r="A9" s="19">
        <f t="shared" si="0"/>
        <v>0</v>
      </c>
      <c r="C9" s="15"/>
      <c r="D9" s="15"/>
      <c r="E9" s="15"/>
      <c r="K9" s="25" t="s">
        <v>7</v>
      </c>
      <c r="L9" s="26" t="s">
        <v>10</v>
      </c>
      <c r="M9" s="32" t="s">
        <v>11</v>
      </c>
    </row>
    <row r="10" spans="1:13" x14ac:dyDescent="0.3">
      <c r="A10" s="19">
        <f t="shared" si="0"/>
        <v>0</v>
      </c>
      <c r="C10" s="15"/>
      <c r="D10" s="15"/>
      <c r="E10" s="15"/>
      <c r="K10" s="33">
        <v>600</v>
      </c>
      <c r="L10" s="34">
        <v>25</v>
      </c>
      <c r="M10" s="35">
        <f>K10*L10</f>
        <v>15000</v>
      </c>
    </row>
    <row r="11" spans="1:13" ht="15" thickBot="1" x14ac:dyDescent="0.35">
      <c r="A11" s="19">
        <f t="shared" si="0"/>
        <v>0</v>
      </c>
      <c r="C11" s="15"/>
      <c r="D11" s="15"/>
      <c r="E11" s="15"/>
      <c r="K11" s="33">
        <f>+G3-K10</f>
        <v>712.66000000000008</v>
      </c>
      <c r="L11" s="34">
        <v>15</v>
      </c>
      <c r="M11" s="35">
        <f>K11*L11</f>
        <v>10689.900000000001</v>
      </c>
    </row>
    <row r="12" spans="1:13" ht="15" thickBot="1" x14ac:dyDescent="0.35">
      <c r="A12" s="19">
        <f t="shared" si="0"/>
        <v>0</v>
      </c>
      <c r="C12" s="16"/>
      <c r="D12" s="16"/>
      <c r="E12" s="16"/>
      <c r="G12" s="12"/>
      <c r="K12" s="36">
        <f>SUM(K10:K11)</f>
        <v>1312.66</v>
      </c>
      <c r="L12" s="37">
        <f>+M12/K12</f>
        <v>19.570871360443679</v>
      </c>
      <c r="M12" s="38">
        <f>SUM(M10:M11)</f>
        <v>25689.9</v>
      </c>
    </row>
    <row r="13" spans="1:13" x14ac:dyDescent="0.3">
      <c r="A13" s="19">
        <f t="shared" si="0"/>
        <v>0</v>
      </c>
      <c r="M13" s="31"/>
    </row>
    <row r="14" spans="1:13" ht="15" thickBot="1" x14ac:dyDescent="0.35">
      <c r="A14" s="19">
        <f t="shared" si="0"/>
        <v>0</v>
      </c>
      <c r="M14" t="s">
        <v>12</v>
      </c>
    </row>
    <row r="15" spans="1:13" ht="15" thickBot="1" x14ac:dyDescent="0.35">
      <c r="A15" s="19">
        <f t="shared" si="0"/>
        <v>0</v>
      </c>
      <c r="K15" s="39">
        <f>+K12</f>
        <v>1312.66</v>
      </c>
      <c r="L15" s="40">
        <f>+M15/K15</f>
        <v>180.42912863955632</v>
      </c>
      <c r="M15" s="41">
        <f>+M5-M12</f>
        <v>236842.1</v>
      </c>
    </row>
    <row r="16" spans="1:13" x14ac:dyDescent="0.3">
      <c r="A16" s="19">
        <f t="shared" si="0"/>
        <v>0</v>
      </c>
    </row>
    <row r="17" spans="1:1" x14ac:dyDescent="0.3">
      <c r="A17" s="19">
        <f t="shared" si="0"/>
        <v>0</v>
      </c>
    </row>
    <row r="18" spans="1:1" x14ac:dyDescent="0.3">
      <c r="A18" s="19">
        <f t="shared" si="0"/>
        <v>0</v>
      </c>
    </row>
    <row r="19" spans="1:1" x14ac:dyDescent="0.3">
      <c r="A19" s="19">
        <f t="shared" si="0"/>
        <v>0</v>
      </c>
    </row>
    <row r="20" spans="1:1" x14ac:dyDescent="0.3">
      <c r="A20" s="19">
        <f t="shared" si="0"/>
        <v>0</v>
      </c>
    </row>
    <row r="21" spans="1:1" x14ac:dyDescent="0.3">
      <c r="A21" s="19">
        <f t="shared" si="0"/>
        <v>0</v>
      </c>
    </row>
    <row r="22" spans="1:1" x14ac:dyDescent="0.3">
      <c r="A22" s="19">
        <f t="shared" si="0"/>
        <v>0</v>
      </c>
    </row>
    <row r="23" spans="1:1" x14ac:dyDescent="0.3">
      <c r="A23" s="19">
        <f t="shared" si="0"/>
        <v>0</v>
      </c>
    </row>
    <row r="24" spans="1:1" x14ac:dyDescent="0.3">
      <c r="A24" s="19">
        <f t="shared" si="0"/>
        <v>0</v>
      </c>
    </row>
    <row r="25" spans="1:1" x14ac:dyDescent="0.3">
      <c r="A25" s="19">
        <f t="shared" si="0"/>
        <v>0</v>
      </c>
    </row>
    <row r="26" spans="1:1" x14ac:dyDescent="0.3">
      <c r="A26" s="19">
        <f t="shared" si="0"/>
        <v>0</v>
      </c>
    </row>
  </sheetData>
  <mergeCells count="1">
    <mergeCell ref="K3:M3"/>
  </mergeCells>
  <pageMargins left="0.7" right="0.7" top="0.75" bottom="0.75" header="0.3" footer="0.3"/>
  <pageSetup orientation="portrait" r:id="rId1"/>
  <ignoredErrors>
    <ignoredError sqref="G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6"/>
  <sheetViews>
    <sheetView workbookViewId="0">
      <selection activeCell="G19" sqref="G19"/>
    </sheetView>
  </sheetViews>
  <sheetFormatPr defaultRowHeight="14.4" x14ac:dyDescent="0.3"/>
  <cols>
    <col min="1" max="1" width="7.88671875" style="19" customWidth="1"/>
    <col min="2" max="2" width="11.6640625" bestFit="1" customWidth="1"/>
    <col min="3" max="3" width="11.5546875" bestFit="1" customWidth="1"/>
    <col min="4" max="4" width="8" bestFit="1" customWidth="1"/>
    <col min="5" max="5" width="15.5546875" customWidth="1"/>
    <col min="7" max="7" width="13.33203125" bestFit="1" customWidth="1"/>
    <col min="10" max="10" width="10.5546875" bestFit="1" customWidth="1"/>
  </cols>
  <sheetData>
    <row r="1" spans="1:10" ht="18.600000000000001" thickBot="1" x14ac:dyDescent="0.4">
      <c r="B1" s="18">
        <f>AND($G$3&gt;=B3,$G$3&lt;=C3)*1</f>
        <v>0</v>
      </c>
    </row>
    <row r="2" spans="1:10" ht="15.6" x14ac:dyDescent="0.3">
      <c r="A2" s="20">
        <f>SUM($A$3:$A$36)</f>
        <v>34793.399999999994</v>
      </c>
      <c r="B2" s="3" t="s">
        <v>0</v>
      </c>
      <c r="C2" s="4" t="s">
        <v>1</v>
      </c>
      <c r="D2" s="5" t="s">
        <v>3</v>
      </c>
    </row>
    <row r="3" spans="1:10" ht="16.2" thickBot="1" x14ac:dyDescent="0.35">
      <c r="A3" s="19">
        <f>IF($G$3&gt;$C3,$C3*D3,"")</f>
        <v>15000</v>
      </c>
      <c r="B3" s="6">
        <v>0</v>
      </c>
      <c r="C3" s="7">
        <v>600</v>
      </c>
      <c r="D3" s="8">
        <v>25</v>
      </c>
      <c r="E3" s="14">
        <f>+C3*D3</f>
        <v>15000</v>
      </c>
      <c r="F3" s="1" t="s">
        <v>2</v>
      </c>
      <c r="G3" s="13">
        <v>1919.56</v>
      </c>
    </row>
    <row r="4" spans="1:10" ht="15" thickBot="1" x14ac:dyDescent="0.35">
      <c r="A4" s="19">
        <f>IF($G$3&lt;B4,"",IF(AND($G$3&gt;=$B4,$G$3&lt;=$C4),($G$3-$C3)*$D4,($C4-$C3)*$D4))</f>
        <v>19793.399999999998</v>
      </c>
      <c r="B4" s="6">
        <v>601</v>
      </c>
      <c r="C4" s="7">
        <v>2000</v>
      </c>
      <c r="D4" s="8">
        <v>15</v>
      </c>
      <c r="E4" s="12">
        <f>+B4*D4</f>
        <v>9015</v>
      </c>
      <c r="F4" s="1"/>
      <c r="G4" s="2">
        <f>SUMPRODUCT(--(G3&gt;B3:B4),--(G3&gt;C3:C4),--(G3-(C3:C4)),D3:D4)</f>
        <v>32989</v>
      </c>
    </row>
    <row r="5" spans="1:10" x14ac:dyDescent="0.3">
      <c r="A5" s="19" t="str">
        <f t="shared" ref="A5:A26" si="0">IF($G$3&lt;B5,"",IF(AND($G$3&gt;=$B5,$G$3&lt;=$C5),($G$3-$C4)*$D5,($C5-$C4)*$D5))</f>
        <v/>
      </c>
      <c r="B5" s="6">
        <v>2001</v>
      </c>
      <c r="C5" s="7">
        <v>4000</v>
      </c>
      <c r="D5" s="8">
        <v>13</v>
      </c>
      <c r="E5" s="12"/>
      <c r="J5" s="14"/>
    </row>
    <row r="6" spans="1:10" ht="15" thickBot="1" x14ac:dyDescent="0.35">
      <c r="A6" s="19">
        <f t="shared" si="0"/>
        <v>0</v>
      </c>
      <c r="B6" s="9"/>
      <c r="C6" s="10"/>
      <c r="D6" s="11"/>
      <c r="G6" s="21">
        <f>A2</f>
        <v>34793.399999999994</v>
      </c>
      <c r="J6" s="14"/>
    </row>
    <row r="7" spans="1:10" x14ac:dyDescent="0.3">
      <c r="A7" s="19">
        <f t="shared" si="0"/>
        <v>0</v>
      </c>
      <c r="J7" s="14"/>
    </row>
    <row r="8" spans="1:10" x14ac:dyDescent="0.3">
      <c r="A8" s="19">
        <f t="shared" si="0"/>
        <v>0</v>
      </c>
      <c r="G8" t="str">
        <f>IFERROR(VLOOKUP(1,$A$3:$D$15,4,0),"ادخل رقم حساب الصنف بالخليةG3")</f>
        <v>ادخل رقم حساب الصنف بالخليةG3</v>
      </c>
    </row>
    <row r="9" spans="1:10" x14ac:dyDescent="0.3">
      <c r="A9" s="19">
        <f t="shared" si="0"/>
        <v>0</v>
      </c>
      <c r="C9" s="15"/>
      <c r="D9" s="15"/>
      <c r="E9" s="15"/>
    </row>
    <row r="10" spans="1:10" x14ac:dyDescent="0.3">
      <c r="A10" s="19">
        <f t="shared" si="0"/>
        <v>0</v>
      </c>
      <c r="C10" s="15"/>
      <c r="D10" s="15"/>
      <c r="E10" s="15"/>
    </row>
    <row r="11" spans="1:10" x14ac:dyDescent="0.3">
      <c r="A11" s="19">
        <f t="shared" si="0"/>
        <v>0</v>
      </c>
      <c r="C11" s="15"/>
      <c r="D11" s="15"/>
      <c r="E11" s="15"/>
      <c r="G11" s="17">
        <f>IF(AND($G$3&gt;=$B$3,$G$3&lt;=$C$3),$G$3*$D$3,IF(AND($G$3&gt;=$B$4,$G$3&lt;=$C$4),(600*$D$3)+($G$3-600)*$D$4,IF(AND($G$3&gt;=$B$5,$G$3&lt;=$C$5),($C$3*$D$3)+($C$4-$C$3)*$D$4+($G$3-$C$4)*$D$5)))</f>
        <v>34793.399999999994</v>
      </c>
    </row>
    <row r="12" spans="1:10" x14ac:dyDescent="0.3">
      <c r="A12" s="19">
        <f t="shared" si="0"/>
        <v>0</v>
      </c>
      <c r="C12" s="16"/>
      <c r="D12" s="16"/>
      <c r="E12" s="16"/>
      <c r="G12" s="12"/>
    </row>
    <row r="13" spans="1:10" x14ac:dyDescent="0.3">
      <c r="A13" s="19">
        <f t="shared" si="0"/>
        <v>0</v>
      </c>
    </row>
    <row r="14" spans="1:10" ht="23.4" x14ac:dyDescent="0.45">
      <c r="A14" s="19">
        <f t="shared" si="0"/>
        <v>0</v>
      </c>
      <c r="G14" s="22">
        <f t="array" aca="1" ref="G14" ca="1">INDIRECT("D"&amp;(MIN(IF($C$3:$C$100&gt;=$G$3,ROW($G$3:$G$100),5000000))))</f>
        <v>15</v>
      </c>
    </row>
    <row r="15" spans="1:10" x14ac:dyDescent="0.3">
      <c r="A15" s="19">
        <f t="shared" si="0"/>
        <v>0</v>
      </c>
    </row>
    <row r="16" spans="1:10" x14ac:dyDescent="0.3">
      <c r="A16" s="19">
        <f t="shared" si="0"/>
        <v>0</v>
      </c>
    </row>
    <row r="17" spans="1:1" x14ac:dyDescent="0.3">
      <c r="A17" s="19">
        <f t="shared" si="0"/>
        <v>0</v>
      </c>
    </row>
    <row r="18" spans="1:1" x14ac:dyDescent="0.3">
      <c r="A18" s="19">
        <f t="shared" si="0"/>
        <v>0</v>
      </c>
    </row>
    <row r="19" spans="1:1" x14ac:dyDescent="0.3">
      <c r="A19" s="19">
        <f t="shared" si="0"/>
        <v>0</v>
      </c>
    </row>
    <row r="20" spans="1:1" x14ac:dyDescent="0.3">
      <c r="A20" s="19">
        <f t="shared" si="0"/>
        <v>0</v>
      </c>
    </row>
    <row r="21" spans="1:1" x14ac:dyDescent="0.3">
      <c r="A21" s="19">
        <f t="shared" si="0"/>
        <v>0</v>
      </c>
    </row>
    <row r="22" spans="1:1" x14ac:dyDescent="0.3">
      <c r="A22" s="19">
        <f t="shared" si="0"/>
        <v>0</v>
      </c>
    </row>
    <row r="23" spans="1:1" x14ac:dyDescent="0.3">
      <c r="A23" s="19">
        <f t="shared" si="0"/>
        <v>0</v>
      </c>
    </row>
    <row r="24" spans="1:1" x14ac:dyDescent="0.3">
      <c r="A24" s="19">
        <f t="shared" si="0"/>
        <v>0</v>
      </c>
    </row>
    <row r="25" spans="1:1" x14ac:dyDescent="0.3">
      <c r="A25" s="19">
        <f t="shared" si="0"/>
        <v>0</v>
      </c>
    </row>
    <row r="26" spans="1:1" x14ac:dyDescent="0.3">
      <c r="A26" s="19">
        <f t="shared" si="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Table (2)</vt:lpstr>
      <vt:lpstr>Sheet1</vt:lpstr>
    </vt:vector>
  </TitlesOfParts>
  <Company>Excel Campus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Moataz Ezat</cp:lastModifiedBy>
  <dcterms:created xsi:type="dcterms:W3CDTF">2014-09-29T21:56:06Z</dcterms:created>
  <dcterms:modified xsi:type="dcterms:W3CDTF">2020-09-20T07:17:04Z</dcterms:modified>
</cp:coreProperties>
</file>