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 activeTab="1"/>
  </bookViews>
  <sheets>
    <sheet name="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K4" i="2" a="1"/>
  <c r="K4" i="2"/>
  <c r="K5" i="2" a="1"/>
  <c r="K5" i="2"/>
  <c r="K6" i="2" a="1"/>
  <c r="K6" i="2"/>
  <c r="K7" i="2" a="1"/>
  <c r="K7" i="2"/>
  <c r="K8" i="2" a="1"/>
  <c r="K8" i="2"/>
  <c r="K9" i="2" a="1"/>
  <c r="K9" i="2"/>
  <c r="K10" i="2" a="1"/>
  <c r="K10" i="2" s="1"/>
  <c r="K11" i="2" a="1"/>
  <c r="K11" i="2" s="1"/>
  <c r="K3" i="2" a="1"/>
  <c r="K3" i="2"/>
  <c r="J11" i="2" a="1"/>
  <c r="J11" i="2" s="1"/>
  <c r="J10" i="2" a="1"/>
  <c r="J10" i="2" s="1"/>
  <c r="J9" i="2" a="1"/>
  <c r="J9" i="2" s="1"/>
  <c r="J8" i="2" a="1"/>
  <c r="J8" i="2" s="1"/>
  <c r="J7" i="2" a="1"/>
  <c r="J7" i="2" s="1"/>
  <c r="J6" i="2" a="1"/>
  <c r="J6" i="2" s="1"/>
  <c r="J5" i="2" a="1"/>
  <c r="J5" i="2" s="1"/>
  <c r="J4" i="2" a="1"/>
  <c r="J4" i="2" s="1"/>
  <c r="J3" i="2" a="1"/>
  <c r="J3" i="2" s="1"/>
  <c r="I4" i="2" l="1" a="1"/>
  <c r="I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3" i="2" a="1"/>
  <c r="I3" i="2" s="1"/>
  <c r="H4" i="2" l="1"/>
  <c r="H5" i="2"/>
  <c r="H6" i="2"/>
  <c r="H7" i="2"/>
  <c r="H8" i="2"/>
  <c r="H9" i="2"/>
  <c r="H10" i="2"/>
  <c r="H11" i="2"/>
  <c r="H3" i="2"/>
</calcChain>
</file>

<file path=xl/sharedStrings.xml><?xml version="1.0" encoding="utf-8"?>
<sst xmlns="http://schemas.openxmlformats.org/spreadsheetml/2006/main" count="56" uniqueCount="22">
  <si>
    <t>Item number</t>
  </si>
  <si>
    <t>Purchase order</t>
  </si>
  <si>
    <t>Unit price</t>
  </si>
  <si>
    <t>PO-0007211</t>
  </si>
  <si>
    <t>TENDER-0005186</t>
  </si>
  <si>
    <t>PO-0008818</t>
  </si>
  <si>
    <t>TENDER-0005597</t>
  </si>
  <si>
    <t>Item Name</t>
  </si>
  <si>
    <t>Reference</t>
  </si>
  <si>
    <t>Receipt status</t>
  </si>
  <si>
    <t>Quantity</t>
  </si>
  <si>
    <t>Purchased</t>
  </si>
  <si>
    <t>SPRAY INSTRUMENT TRANSPORT 650 ML</t>
  </si>
  <si>
    <t>Ordered</t>
  </si>
  <si>
    <t>Registered</t>
  </si>
  <si>
    <t>يحتوي على رقم الصنف و أرقام أوامر الشراء والسعر الافرادي لكل بند في أمر الشراء</t>
  </si>
  <si>
    <t>يحتوي على رقم الصنف و رقم امر الشراء والكميات المستلمة لكل أمر شراء</t>
  </si>
  <si>
    <t>سعر الشراء</t>
  </si>
  <si>
    <t>القيمة</t>
  </si>
  <si>
    <t>معادلة أخرى</t>
  </si>
  <si>
    <t>معادلة ثالثة</t>
  </si>
  <si>
    <t>معادلة رابعة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</si>
</sst>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6FF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" sqref="A2:C2"/>
    </sheetView>
  </sheetViews>
  <sheetFormatPr defaultRowHeight="15" x14ac:dyDescent="0.25"/>
  <cols>
    <col min="1" max="1" width="25.140625" style="1" customWidth="1"/>
    <col min="2" max="2" width="18.28515625" customWidth="1"/>
    <col min="3" max="3" width="20.28515625" customWidth="1"/>
  </cols>
  <sheetData>
    <row r="1" spans="1:3" x14ac:dyDescent="0.25">
      <c r="A1" s="2" t="s">
        <v>15</v>
      </c>
      <c r="B1" s="2"/>
      <c r="C1" s="2"/>
    </row>
    <row r="2" spans="1:3" x14ac:dyDescent="0.25">
      <c r="A2" s="5" t="s">
        <v>0</v>
      </c>
      <c r="B2" s="3" t="s">
        <v>1</v>
      </c>
      <c r="C2" s="3" t="s">
        <v>2</v>
      </c>
    </row>
    <row r="3" spans="1:3" x14ac:dyDescent="0.25">
      <c r="A3" s="1">
        <v>1020000002</v>
      </c>
      <c r="B3" t="s">
        <v>3</v>
      </c>
      <c r="C3">
        <v>22</v>
      </c>
    </row>
    <row r="4" spans="1:3" x14ac:dyDescent="0.25">
      <c r="A4" s="1">
        <v>1020000002</v>
      </c>
      <c r="B4" t="s">
        <v>4</v>
      </c>
      <c r="C4">
        <v>37</v>
      </c>
    </row>
    <row r="5" spans="1:3" x14ac:dyDescent="0.25">
      <c r="A5" s="1">
        <v>1020000002</v>
      </c>
      <c r="B5" t="s">
        <v>5</v>
      </c>
      <c r="C5">
        <v>35</v>
      </c>
    </row>
    <row r="6" spans="1:3" x14ac:dyDescent="0.25">
      <c r="A6" s="1">
        <v>1020000002</v>
      </c>
      <c r="B6" t="s">
        <v>6</v>
      </c>
      <c r="C6">
        <v>32.088000000000001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4" sqref="G4"/>
    </sheetView>
  </sheetViews>
  <sheetFormatPr defaultRowHeight="15" x14ac:dyDescent="0.25"/>
  <cols>
    <col min="1" max="1" width="12.5703125" bestFit="1" customWidth="1"/>
    <col min="2" max="2" width="18.140625" customWidth="1"/>
    <col min="3" max="3" width="14.28515625" customWidth="1"/>
    <col min="4" max="4" width="15.28515625" customWidth="1"/>
    <col min="5" max="5" width="17.140625" customWidth="1"/>
    <col min="9" max="9" width="11.140625" customWidth="1"/>
    <col min="11" max="11" width="12.42578125" customWidth="1"/>
  </cols>
  <sheetData>
    <row r="1" spans="1:11" x14ac:dyDescent="0.25">
      <c r="A1" s="2" t="s">
        <v>16</v>
      </c>
      <c r="B1" s="2"/>
      <c r="C1" s="2"/>
      <c r="D1" s="2"/>
      <c r="E1" s="2"/>
      <c r="F1" s="2"/>
    </row>
    <row r="2" spans="1:11" ht="18.75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17</v>
      </c>
      <c r="H2" s="4" t="s">
        <v>18</v>
      </c>
      <c r="I2" s="8" t="s">
        <v>19</v>
      </c>
      <c r="J2" s="9" t="s">
        <v>20</v>
      </c>
      <c r="K2" s="12" t="s">
        <v>21</v>
      </c>
    </row>
    <row r="3" spans="1:11" x14ac:dyDescent="0.25">
      <c r="A3">
        <v>1020000002</v>
      </c>
      <c r="B3" t="s">
        <v>4</v>
      </c>
      <c r="C3" t="s">
        <v>12</v>
      </c>
      <c r="D3" t="s">
        <v>1</v>
      </c>
      <c r="E3" t="s">
        <v>13</v>
      </c>
      <c r="F3">
        <v>246</v>
      </c>
      <c r="G3" s="6">
        <f>LOOKUP(1,0/('1'!$A$3:$A$600=$A3)/('1'!$B$3:$B$600=$B3),'1'!$C$3:$C$600)</f>
        <v>37</v>
      </c>
      <c r="H3">
        <f>F3*G3</f>
        <v>9102</v>
      </c>
      <c r="I3" s="7">
        <f t="array" ref="I3">INDEX('1'!$C$3:$C$600,
     MATCH(1,
     ($A3='1'!$A$3:$A$600)*($B3='1'!$B$3:$B$600),0))</f>
        <v>37</v>
      </c>
      <c r="J3" s="10">
        <f t="array" ref="J3">VLOOKUP($A3,IF('1'!$B$3:$B$600=$B3,'1'!$A$3:$C$600,""),3,0)</f>
        <v>37</v>
      </c>
      <c r="K3" s="11">
        <f t="array" ref="K3">VLOOKUP($A3&amp;"|"&amp;$B3,CHOOSE({1,2},'1'!$A$3:$A$600&amp;"|"&amp;'1'!$B$3:$B$600,'1'!$C$3:$C$600),2,0)</f>
        <v>37</v>
      </c>
    </row>
    <row r="4" spans="1:11" x14ac:dyDescent="0.25">
      <c r="A4">
        <v>1020000002</v>
      </c>
      <c r="B4" t="s">
        <v>6</v>
      </c>
      <c r="C4" t="s">
        <v>12</v>
      </c>
      <c r="D4" t="s">
        <v>1</v>
      </c>
      <c r="E4" t="s">
        <v>13</v>
      </c>
      <c r="F4">
        <v>900</v>
      </c>
      <c r="G4" s="6">
        <f>LOOKUP(1,0/('1'!$A$3:$A$600=$A4)/('1'!$B$3:$B$600=$B4),'1'!$C$3:$C$600)</f>
        <v>32.088000000000001</v>
      </c>
      <c r="H4">
        <f t="shared" ref="H4:H11" si="0">F4*G4</f>
        <v>28879.200000000001</v>
      </c>
      <c r="I4" s="7">
        <f t="array" ref="I4">INDEX('1'!$C$3:$C$600,
     MATCH(1,
     ($A4='1'!$A$3:$A$600)*($B4='1'!$B$3:$B$600),0))</f>
        <v>32.088000000000001</v>
      </c>
      <c r="J4" s="10">
        <f t="array" ref="J4">VLOOKUP($A4,IF('1'!$B$3:$B$600=$B4,'1'!$A$3:$C$600,""),3,0)</f>
        <v>32.088000000000001</v>
      </c>
      <c r="K4" s="11">
        <f t="array" ref="K4">VLOOKUP($A4&amp;"|"&amp;$B4,CHOOSE({1,2},'1'!$A$3:$A$600&amp;"|"&amp;'1'!$B$3:$B$600,'1'!$C$3:$C$600),2,0)</f>
        <v>32.088000000000001</v>
      </c>
    </row>
    <row r="5" spans="1:11" x14ac:dyDescent="0.25">
      <c r="A5">
        <v>1020000002</v>
      </c>
      <c r="B5" t="s">
        <v>4</v>
      </c>
      <c r="C5" t="s">
        <v>12</v>
      </c>
      <c r="D5" t="s">
        <v>1</v>
      </c>
      <c r="E5" t="s">
        <v>14</v>
      </c>
      <c r="F5">
        <v>300</v>
      </c>
      <c r="G5" s="6">
        <f>LOOKUP(1,0/('1'!$A$3:$A$600=$A5)/('1'!$B$3:$B$600=$B5),'1'!$C$3:$C$600)</f>
        <v>37</v>
      </c>
      <c r="H5">
        <f t="shared" si="0"/>
        <v>11100</v>
      </c>
      <c r="I5" s="7">
        <f t="array" ref="I5">INDEX('1'!$C$3:$C$600,
     MATCH(1,
     ($A5='1'!$A$3:$A$600)*($B5='1'!$B$3:$B$600),0))</f>
        <v>37</v>
      </c>
      <c r="J5" s="10">
        <f t="array" ref="J5">VLOOKUP($A5,IF('1'!$B$3:$B$600=$B5,'1'!$A$3:$C$600,""),3,0)</f>
        <v>37</v>
      </c>
      <c r="K5" s="11">
        <f t="array" ref="K5">VLOOKUP($A5&amp;"|"&amp;$B5,CHOOSE({1,2},'1'!$A$3:$A$600&amp;"|"&amp;'1'!$B$3:$B$600,'1'!$C$3:$C$600),2,0)</f>
        <v>37</v>
      </c>
    </row>
    <row r="6" spans="1:11" x14ac:dyDescent="0.25">
      <c r="A6">
        <v>1020000002</v>
      </c>
      <c r="B6" t="s">
        <v>3</v>
      </c>
      <c r="C6" t="s">
        <v>12</v>
      </c>
      <c r="D6" t="s">
        <v>1</v>
      </c>
      <c r="E6" t="s">
        <v>11</v>
      </c>
      <c r="F6">
        <v>250</v>
      </c>
      <c r="G6" s="6">
        <f>LOOKUP(1,0/('1'!$A$3:$A$600=$A6)/('1'!$B$3:$B$600=$B6),'1'!$C$3:$C$600)</f>
        <v>22</v>
      </c>
      <c r="H6">
        <f t="shared" si="0"/>
        <v>5500</v>
      </c>
      <c r="I6" s="7">
        <f t="array" ref="I6">INDEX('1'!$C$3:$C$600,
     MATCH(1,
     ($A6='1'!$A$3:$A$600)*($B6='1'!$B$3:$B$600),0))</f>
        <v>22</v>
      </c>
      <c r="J6" s="10">
        <f t="array" ref="J6">VLOOKUP($A6,IF('1'!$B$3:$B$600=$B6,'1'!$A$3:$C$600,""),3,0)</f>
        <v>22</v>
      </c>
      <c r="K6" s="11">
        <f t="array" ref="K6">VLOOKUP($A6&amp;"|"&amp;$B6,CHOOSE({1,2},'1'!$A$3:$A$600&amp;"|"&amp;'1'!$B$3:$B$600,'1'!$C$3:$C$600),2,0)</f>
        <v>22</v>
      </c>
    </row>
    <row r="7" spans="1:11" x14ac:dyDescent="0.25">
      <c r="A7">
        <v>1020000002</v>
      </c>
      <c r="B7" t="s">
        <v>5</v>
      </c>
      <c r="C7" t="s">
        <v>12</v>
      </c>
      <c r="D7" t="s">
        <v>1</v>
      </c>
      <c r="E7" t="s">
        <v>11</v>
      </c>
      <c r="F7">
        <v>24</v>
      </c>
      <c r="G7" s="6">
        <f>LOOKUP(1,0/('1'!$A$3:$A$600=$A7)/('1'!$B$3:$B$600=$B7),'1'!$C$3:$C$600)</f>
        <v>35</v>
      </c>
      <c r="H7">
        <f t="shared" si="0"/>
        <v>840</v>
      </c>
      <c r="I7" s="7">
        <f t="array" ref="I7">INDEX('1'!$C$3:$C$600,
     MATCH(1,
     ($A7='1'!$A$3:$A$600)*($B7='1'!$B$3:$B$600),0))</f>
        <v>35</v>
      </c>
      <c r="J7" s="10">
        <f t="array" ref="J7">VLOOKUP($A7,IF('1'!$B$3:$B$600=$B7,'1'!$A$3:$C$600,""),3,0)</f>
        <v>35</v>
      </c>
      <c r="K7" s="11">
        <f t="array" ref="K7">VLOOKUP($A7&amp;"|"&amp;$B7,CHOOSE({1,2},'1'!$A$3:$A$600&amp;"|"&amp;'1'!$B$3:$B$600,'1'!$C$3:$C$600),2,0)</f>
        <v>35</v>
      </c>
    </row>
    <row r="8" spans="1:11" x14ac:dyDescent="0.25">
      <c r="A8">
        <v>1020000002</v>
      </c>
      <c r="B8" t="s">
        <v>4</v>
      </c>
      <c r="C8" t="s">
        <v>12</v>
      </c>
      <c r="D8" t="s">
        <v>1</v>
      </c>
      <c r="E8" t="s">
        <v>14</v>
      </c>
      <c r="F8">
        <v>36</v>
      </c>
      <c r="G8" s="6">
        <f>LOOKUP(1,0/('1'!$A$3:$A$600=$A8)/('1'!$B$3:$B$600=$B8),'1'!$C$3:$C$600)</f>
        <v>37</v>
      </c>
      <c r="H8">
        <f t="shared" si="0"/>
        <v>1332</v>
      </c>
      <c r="I8" s="7">
        <f t="array" ref="I8">INDEX('1'!$C$3:$C$600,
     MATCH(1,
     ($A8='1'!$A$3:$A$600)*($B8='1'!$B$3:$B$600),0))</f>
        <v>37</v>
      </c>
      <c r="J8" s="10">
        <f t="array" ref="J8">VLOOKUP($A8,IF('1'!$B$3:$B$600=$B8,'1'!$A$3:$C$600,""),3,0)</f>
        <v>37</v>
      </c>
      <c r="K8" s="11">
        <f t="array" ref="K8">VLOOKUP($A8&amp;"|"&amp;$B8,CHOOSE({1,2},'1'!$A$3:$A$600&amp;"|"&amp;'1'!$B$3:$B$600,'1'!$C$3:$C$600),2,0)</f>
        <v>37</v>
      </c>
    </row>
    <row r="9" spans="1:11" x14ac:dyDescent="0.25">
      <c r="A9">
        <v>1020000002</v>
      </c>
      <c r="B9" t="s">
        <v>5</v>
      </c>
      <c r="C9" t="s">
        <v>12</v>
      </c>
      <c r="D9" t="s">
        <v>1</v>
      </c>
      <c r="E9" t="s">
        <v>11</v>
      </c>
      <c r="F9">
        <v>372</v>
      </c>
      <c r="G9" s="6">
        <f>LOOKUP(1,0/('1'!$A$3:$A$600=$A9)/('1'!$B$3:$B$600=$B9),'1'!$C$3:$C$600)</f>
        <v>35</v>
      </c>
      <c r="H9">
        <f t="shared" si="0"/>
        <v>13020</v>
      </c>
      <c r="I9" s="7">
        <f t="array" ref="I9">INDEX('1'!$C$3:$C$600,
     MATCH(1,
     ($A9='1'!$A$3:$A$600)*($B9='1'!$B$3:$B$600),0))</f>
        <v>35</v>
      </c>
      <c r="J9" s="10">
        <f t="array" ref="J9">VLOOKUP($A9,IF('1'!$B$3:$B$600=$B9,'1'!$A$3:$C$600,""),3,0)</f>
        <v>35</v>
      </c>
      <c r="K9" s="11">
        <f t="array" ref="K9">VLOOKUP($A9&amp;"|"&amp;$B9,CHOOSE({1,2},'1'!$A$3:$A$600&amp;"|"&amp;'1'!$B$3:$B$600,'1'!$C$3:$C$600),2,0)</f>
        <v>35</v>
      </c>
    </row>
    <row r="10" spans="1:11" x14ac:dyDescent="0.25">
      <c r="A10">
        <v>1020000002</v>
      </c>
      <c r="B10" t="s">
        <v>5</v>
      </c>
      <c r="C10" t="s">
        <v>12</v>
      </c>
      <c r="D10" t="s">
        <v>1</v>
      </c>
      <c r="E10" t="s">
        <v>11</v>
      </c>
      <c r="F10">
        <v>4</v>
      </c>
      <c r="G10" s="6">
        <f>LOOKUP(1,0/('1'!$A$3:$A$600=$A10)/('1'!$B$3:$B$600=$B10),'1'!$C$3:$C$600)</f>
        <v>35</v>
      </c>
      <c r="H10">
        <f t="shared" si="0"/>
        <v>140</v>
      </c>
      <c r="I10" s="7">
        <f t="array" ref="I10">INDEX('1'!$C$3:$C$600,
     MATCH(1,
     ($A10='1'!$A$3:$A$600)*($B10='1'!$B$3:$B$600),0))</f>
        <v>35</v>
      </c>
      <c r="J10" s="10">
        <f t="array" ref="J10">VLOOKUP($A10,IF('1'!$B$3:$B$600=$B10,'1'!$A$3:$C$600,""),3,0)</f>
        <v>35</v>
      </c>
      <c r="K10" s="11">
        <f t="array" ref="K10">VLOOKUP($A10&amp;"|"&amp;$B10,CHOOSE({1,2},'1'!$A$3:$A$600&amp;"|"&amp;'1'!$B$3:$B$600,'1'!$C$3:$C$600),2,0)</f>
        <v>35</v>
      </c>
    </row>
    <row r="11" spans="1:11" x14ac:dyDescent="0.25">
      <c r="A11">
        <v>1020000002</v>
      </c>
      <c r="B11" t="s">
        <v>4</v>
      </c>
      <c r="C11" t="s">
        <v>12</v>
      </c>
      <c r="D11" t="s">
        <v>1</v>
      </c>
      <c r="E11" t="s">
        <v>14</v>
      </c>
      <c r="F11">
        <v>18</v>
      </c>
      <c r="G11" s="6">
        <f>LOOKUP(1,0/('1'!$A$3:$A$600=$A11)/('1'!$B$3:$B$600=$B11),'1'!$C$3:$C$600)</f>
        <v>37</v>
      </c>
      <c r="H11">
        <f t="shared" si="0"/>
        <v>666</v>
      </c>
      <c r="I11" s="7">
        <f t="array" ref="I11">INDEX('1'!$C$3:$C$600,
     MATCH(1,
     ($A11='1'!$A$3:$A$600)*($B11='1'!$B$3:$B$600),0))</f>
        <v>37</v>
      </c>
      <c r="J11" s="10">
        <f t="array" ref="J11">VLOOKUP($A11,IF('1'!$B$3:$B$600=$B11,'1'!$A$3:$C$600,""),3,0)</f>
        <v>37</v>
      </c>
      <c r="K11" s="11">
        <f t="array" ref="K11">VLOOKUP($A11&amp;"|"&amp;$B11,CHOOSE({1,2},'1'!$A$3:$A$600&amp;"|"&amp;'1'!$B$3:$B$600,'1'!$C$3:$C$600),2,0)</f>
        <v>37</v>
      </c>
    </row>
    <row r="12" spans="1:11" x14ac:dyDescent="0.25">
      <c r="G12" s="6"/>
    </row>
    <row r="13" spans="1:11" x14ac:dyDescent="0.25">
      <c r="G13" s="6"/>
    </row>
  </sheetData>
  <mergeCells count="1">
    <mergeCell ref="A1:F1"/>
  </mergeCells>
  <pageMargins left="0.7" right="0.7" top="0.75" bottom="0.75" header="0.3" footer="0.3"/>
  <pageSetup paperSize="9" orientation="portrait" r:id="rId1"/>
  <ignoredErrors>
    <ignoredError sqref="J3:J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King Fahad Specialist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3286</dc:creator>
  <cp:lastModifiedBy>Ali Mohamed</cp:lastModifiedBy>
  <dcterms:created xsi:type="dcterms:W3CDTF">2020-10-20T15:36:07Z</dcterms:created>
  <dcterms:modified xsi:type="dcterms:W3CDTF">2020-10-20T16:37:37Z</dcterms:modified>
</cp:coreProperties>
</file>