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لعمل\الحركة من تاريخ 01-10-2020\"/>
    </mc:Choice>
  </mc:AlternateContent>
  <xr:revisionPtr revIDLastSave="0" documentId="13_ncr:1_{DE9DBF9D-DF77-40AD-B155-EAC96F829B24}" xr6:coauthVersionLast="45" xr6:coauthVersionMax="45" xr10:uidLastSave="{00000000-0000-0000-0000-000000000000}"/>
  <bookViews>
    <workbookView xWindow="-108" yWindow="-108" windowWidth="23256" windowHeight="12720" xr2:uid="{A30F20C2-7557-481E-BB7E-8766AC671089}"/>
  </bookViews>
  <sheets>
    <sheet name="كشف بنك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N10" i="1"/>
  <c r="N15" i="1"/>
  <c r="N16" i="1"/>
  <c r="N11" i="1"/>
  <c r="N12" i="1"/>
  <c r="N13" i="1"/>
  <c r="N14" i="1"/>
  <c r="M9" i="1"/>
  <c r="K18" i="1"/>
  <c r="I18" i="1"/>
  <c r="K17" i="1"/>
  <c r="I17" i="1"/>
  <c r="K16" i="1"/>
  <c r="I16" i="1"/>
  <c r="M16" i="1" s="1"/>
  <c r="K15" i="1"/>
  <c r="I15" i="1"/>
  <c r="M15" i="1" s="1"/>
  <c r="K14" i="1"/>
  <c r="I14" i="1"/>
  <c r="M14" i="1" s="1"/>
  <c r="K13" i="1"/>
  <c r="I13" i="1"/>
  <c r="M13" i="1" s="1"/>
  <c r="K12" i="1"/>
  <c r="I12" i="1"/>
  <c r="M12" i="1" s="1"/>
  <c r="K11" i="1"/>
  <c r="I11" i="1"/>
  <c r="M11" i="1" s="1"/>
  <c r="K10" i="1"/>
  <c r="I10" i="1"/>
  <c r="M10" i="1" s="1"/>
  <c r="K9" i="1"/>
  <c r="I9" i="1"/>
  <c r="K8" i="1"/>
  <c r="I8" i="1"/>
  <c r="K7" i="1"/>
  <c r="I7" i="1"/>
  <c r="K6" i="1"/>
  <c r="I6" i="1"/>
  <c r="K5" i="1"/>
  <c r="I5" i="1"/>
  <c r="K4" i="1"/>
  <c r="I4" i="1"/>
  <c r="K3" i="1"/>
  <c r="I3" i="1"/>
  <c r="K2" i="1"/>
  <c r="I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عيسى العامري</author>
  </authors>
  <commentList>
    <comment ref="A3" authorId="0" shapeId="0" xr:uid="{3736FCBE-F4A9-45D5-A2D2-C180E167C412}">
      <text>
        <r>
          <rPr>
            <b/>
            <sz val="9"/>
            <color indexed="81"/>
            <rFont val="Tahoma"/>
            <family val="2"/>
          </rPr>
          <t>AD:</t>
        </r>
        <r>
          <rPr>
            <sz val="9"/>
            <color indexed="81"/>
            <rFont val="Tahoma"/>
            <family val="2"/>
          </rPr>
          <t xml:space="preserve">
المحددات</t>
        </r>
      </text>
    </comment>
  </commentList>
</comments>
</file>

<file path=xl/sharedStrings.xml><?xml version="1.0" encoding="utf-8"?>
<sst xmlns="http://schemas.openxmlformats.org/spreadsheetml/2006/main" count="140" uniqueCount="80">
  <si>
    <t>رقم/ مرجع البنك,</t>
  </si>
  <si>
    <t>تاريخ العملية</t>
  </si>
  <si>
    <t>,</t>
  </si>
  <si>
    <t>تاريخ الإستحقاق</t>
  </si>
  <si>
    <t>الوصف</t>
  </si>
  <si>
    <t>ايداع</t>
  </si>
  <si>
    <t>سحب</t>
  </si>
  <si>
    <t>الرصيد</t>
  </si>
  <si>
    <t>350,00</t>
  </si>
  <si>
    <t>-5,06</t>
  </si>
  <si>
    <t>ATM63501296085213960003294200930091632,</t>
  </si>
  <si>
    <t>تسوية مبيعات من بطاقات الصراف-رقم نقطة البيع 6350129608521396 اسم نقطة البيع Mansour Group Trading الوقت 09:16:32 المرجع ATM63501296085213960003294200930091632-</t>
  </si>
  <si>
    <t>15٬635,48</t>
  </si>
  <si>
    <t>Merchant Service Charge-رقم نقطة البيع 6350129608521396 اسم نقطة البيع Mansour Group Trading الوقت 09:16:32 المرجع ATM63501296085213960003294200930091632-</t>
  </si>
  <si>
    <t>-1,40</t>
  </si>
  <si>
    <t>15٬634,08</t>
  </si>
  <si>
    <t>FT20276469510038,</t>
  </si>
  <si>
    <t>ضريبة القيمة المضافة-على Merchant Service Charge للعملية رقم ATM63501296085213960003294200930091 15% أ‘أ“أ¦أ£ أ‡أ،أڑأ£أ،أ­أ‰ SAR 1.4-</t>
  </si>
  <si>
    <t>-0,21</t>
  </si>
  <si>
    <t>15٬633,87</t>
  </si>
  <si>
    <t>FT20276936761748,</t>
  </si>
  <si>
    <t>ضريبة القيمة المضافة-على Merchant Service Charge للعملية رقم ATM63501296085213960010572200930165 15% أ‘أ“أ¦أ£ أ‡أ،أڑأ£أ،أ­أ‰ SAR 33.76-</t>
  </si>
  <si>
    <t>15٬628,81</t>
  </si>
  <si>
    <t>FT20278015137451,</t>
  </si>
  <si>
    <t>مصاريف حوالة محلية صادرة-FT20100018082831 MANSOUR GROUP TRADING مجموعة منصور للتجارة-</t>
  </si>
  <si>
    <t>-7,00</t>
  </si>
  <si>
    <t>15٬621,81</t>
  </si>
  <si>
    <t>حوالة محلية صادرة-عن طريق DISTRUBATION CHANNELS SUPPORT إلى مجموعة منصور للتجارة حساب المستفيد SA7410000037211754000101 بنك المستفيد NATIONAL COMMERCIAL BANK - JEDDAH المرجع FT20278015137451-</t>
  </si>
  <si>
    <t>-15٬528,00</t>
  </si>
  <si>
    <t>93,81</t>
  </si>
  <si>
    <t>FT20279292660699,</t>
  </si>
  <si>
    <t>ضريبة القيمة المضافة-على حوالة محلية صادرة للعملية رقم FT20278015137451 15% أ‘أ“أ¦أ£ أ‡أ،أڑأ£أ،أ­أ‰ SAR 7.00-</t>
  </si>
  <si>
    <t>-1,05</t>
  </si>
  <si>
    <t>92,76</t>
  </si>
  <si>
    <t>ATM63501296085213960010310201005162620,</t>
  </si>
  <si>
    <t>تسوية مبيعات من بطاقات الصراف-رقم نقطة البيع 6350129608521396 اسم نقطة البيع Mansour Group Trading الوقت 16:26:20 المرجع ATM63501296085213960010310201005162620-</t>
  </si>
  <si>
    <t>3٬190,00</t>
  </si>
  <si>
    <t>3٬282,76</t>
  </si>
  <si>
    <t>Merchant Service Charge-رقم نقطة البيع 6350129608521396 اسم نقطة البيع Mansour Group Trading الوقت 16:26:20 المرجع ATM63501296085213960010310201005162620-</t>
  </si>
  <si>
    <t>-12,76</t>
  </si>
  <si>
    <t>3٬270,00</t>
  </si>
  <si>
    <t>FT20281847997050,</t>
  </si>
  <si>
    <t>ضريبة القيمة المضافة-على Merchant Service Charge للعملية رقم ATM63501296085213960010310201005162 15% أ‘أ“أ¦أ£ أ‡أ،أڑأ£أ،أ­أ‰ SAR 12.76-</t>
  </si>
  <si>
    <t>-1,91</t>
  </si>
  <si>
    <t>3٬268,09</t>
  </si>
  <si>
    <t>ATM63501296085213960010005201006184012,</t>
  </si>
  <si>
    <t>تسوية مبيعات من بطاقات الصراف-رقم نقطة البيع 6350129608521396 اسم نقطة البيع Mansour Group Trading الوقت 18:40:12 المرجع ATM63501296085213960010005201006184012-</t>
  </si>
  <si>
    <t>1٬420,00</t>
  </si>
  <si>
    <t>4٬688,09</t>
  </si>
  <si>
    <t>Merchant Service Charge-رقم نقطة البيع 6350129608521396 اسم نقطة البيع Mansour Group Trading الوقت 18:40:12 المرجع ATM63501296085213960010005201006184012-</t>
  </si>
  <si>
    <t>-5,68</t>
  </si>
  <si>
    <t>4٬682,41</t>
  </si>
  <si>
    <t>FT20282629917040,</t>
  </si>
  <si>
    <t>ضريبة القيمة المضافة-على Merchant Service Charge للعملية رقم ATM63501296085213960010005201006184 15% أ‘أ“أ¦أ£ أ‡أ،أڑأ£أ،أ­أ‰ SAR 5.68-</t>
  </si>
  <si>
    <t>-0,85</t>
  </si>
  <si>
    <t>4٬681,56</t>
  </si>
  <si>
    <t>ATM63501296085213960009859201007184447,</t>
  </si>
  <si>
    <t>تسوية مبيعات من بطاقات الصراف-رقم نقطة البيع 6350129608521396 اسم نقطة البيع Mansour Group Trading الوقت 18:44:47 المرجع ATM63501296085213960009859201007184447-</t>
  </si>
  <si>
    <t>340,00</t>
  </si>
  <si>
    <t>5٬021,56</t>
  </si>
  <si>
    <t>Merchant Service Charge-رقم نقطة البيع 6350129608521396 اسم نقطة البيع Mansour Group Trading الوقت 18:44:47 المرجع ATM63501296085213960009859201007184447-</t>
  </si>
  <si>
    <t>-1,36</t>
  </si>
  <si>
    <t>5٬020,20</t>
  </si>
  <si>
    <t>FT20283706771053,</t>
  </si>
  <si>
    <t>ضريبة القيمة المضافة-على Merchant Service Charge للعملية رقم ATM63501296085213960009859201007184 15% أ‘أ“أ¦أ£ أ‡أ،أڑأ£أ،أ­أ‰ SAR 1.36-</t>
  </si>
  <si>
    <t>-0,20</t>
  </si>
  <si>
    <t>5٬020,00</t>
  </si>
  <si>
    <t>ATM63501296085213960003137201008174819,</t>
  </si>
  <si>
    <t>تسوية مبيعات من بطاقات الصراف-رقم نقطة البيع 6350129608521396 اسم نقطة البيع Mansour Group Trading الوقت 17:48:19 المرجع ATM63501296085213960003137201008174819-</t>
  </si>
  <si>
    <t>510,00</t>
  </si>
  <si>
    <t>5٬530,00</t>
  </si>
  <si>
    <t xml:space="preserve">مبلغ 7 هو مصروف تحويل </t>
  </si>
  <si>
    <t>مبلغ 0.21 هو ضريبة القيمة المضافة</t>
  </si>
  <si>
    <t>مبلغ 5.06 هو ضريبة القيمة المضافة</t>
  </si>
  <si>
    <t xml:space="preserve">مبلغ 1.4 هو العمولة </t>
  </si>
  <si>
    <t>الشروط</t>
  </si>
  <si>
    <t>الشروط اذا العمود a بدايتة FT يسجل ضريبة ثم اذا صادف وصف بالعمود f يجعلة مصاريف يجعلة مصروف اذا حوالة يجعلة حوالة واذا ضريبة يجعلها ضريبة</t>
  </si>
  <si>
    <t>مع شكري وتقديري لمن يعاوني في الطلب</t>
  </si>
  <si>
    <t>الشروط اذا العمود a بدايتة ATM يسحل عمولة ثم اذا صادف المبلغ بالعمود I يجعلة مبلغ</t>
  </si>
  <si>
    <t xml:space="preserve">واذا امكن ان تكون الشروط مجتمعة بالعمود 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</si>
</sst>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" fontId="0" fillId="2" borderId="0" xfId="0" applyNumberFormat="1" applyFill="1"/>
    <xf numFmtId="2" fontId="0" fillId="3" borderId="0" xfId="0" applyNumberFormat="1" applyFill="1"/>
    <xf numFmtId="2" fontId="0" fillId="4" borderId="0" xfId="0" applyNumberFormat="1" applyFill="1"/>
    <xf numFmtId="0" fontId="0" fillId="4" borderId="0" xfId="0" applyFill="1"/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86FB-141C-447F-9D23-D34B2935D3B0}">
  <sheetPr codeName="ورقة2"/>
  <dimension ref="A1:N21"/>
  <sheetViews>
    <sheetView rightToLeft="1" tabSelected="1" workbookViewId="0">
      <selection activeCell="M21" sqref="M21"/>
    </sheetView>
  </sheetViews>
  <sheetFormatPr defaultRowHeight="13.8" x14ac:dyDescent="0.25"/>
  <cols>
    <col min="1" max="1" width="33.09765625" customWidth="1"/>
    <col min="2" max="2" width="9.8984375" bestFit="1" customWidth="1"/>
    <col min="3" max="3" width="5.59765625" customWidth="1"/>
    <col min="4" max="4" width="10.09765625" bestFit="1" customWidth="1"/>
    <col min="5" max="5" width="5.59765625" customWidth="1"/>
    <col min="7" max="7" width="4.796875" customWidth="1"/>
    <col min="8" max="8" width="9" bestFit="1" customWidth="1"/>
    <col min="10" max="10" width="10.59765625" bestFit="1" customWidth="1"/>
    <col min="11" max="11" width="9.8984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</row>
    <row r="2" spans="1:14" x14ac:dyDescent="0.25">
      <c r="A2" s="5" t="s">
        <v>10</v>
      </c>
      <c r="B2" s="1">
        <v>44105</v>
      </c>
      <c r="C2" t="s">
        <v>2</v>
      </c>
      <c r="D2" s="1">
        <v>44105</v>
      </c>
      <c r="E2" t="s">
        <v>2</v>
      </c>
      <c r="F2" s="5" t="s">
        <v>11</v>
      </c>
      <c r="G2" t="s">
        <v>2</v>
      </c>
      <c r="H2" t="s">
        <v>8</v>
      </c>
      <c r="I2" s="2">
        <f t="shared" ref="I2:I18" si="0">IF(H2&gt;0,SUBSTITUTE(SUBSTITUTE(H2,",","."),"٬",",")*1,"")</f>
        <v>350</v>
      </c>
      <c r="K2" s="2" t="str">
        <f t="shared" ref="K2:K18" si="1">IF(J2&gt;0,SUBSTITUTE(SUBSTITUTE(J2,",","."),"٬",",")*1,"")</f>
        <v/>
      </c>
      <c r="L2" t="s">
        <v>12</v>
      </c>
      <c r="M2" t="s">
        <v>75</v>
      </c>
    </row>
    <row r="3" spans="1:14" x14ac:dyDescent="0.25">
      <c r="A3" s="5" t="s">
        <v>10</v>
      </c>
      <c r="B3" s="1">
        <v>44105</v>
      </c>
      <c r="C3" t="s">
        <v>2</v>
      </c>
      <c r="D3" s="1">
        <v>44105</v>
      </c>
      <c r="E3" t="s">
        <v>2</v>
      </c>
      <c r="F3" s="5" t="s">
        <v>13</v>
      </c>
      <c r="G3" t="s">
        <v>2</v>
      </c>
      <c r="I3" s="2" t="str">
        <f t="shared" si="0"/>
        <v/>
      </c>
      <c r="J3" t="s">
        <v>14</v>
      </c>
      <c r="K3" s="3">
        <f t="shared" si="1"/>
        <v>-1.4</v>
      </c>
      <c r="L3" s="5" t="s">
        <v>15</v>
      </c>
      <c r="M3" s="5" t="s">
        <v>74</v>
      </c>
    </row>
    <row r="4" spans="1:14" x14ac:dyDescent="0.25">
      <c r="A4" s="5" t="s">
        <v>16</v>
      </c>
      <c r="B4" s="1">
        <v>44106</v>
      </c>
      <c r="C4" t="s">
        <v>2</v>
      </c>
      <c r="D4" s="1">
        <v>44106</v>
      </c>
      <c r="E4" t="s">
        <v>2</v>
      </c>
      <c r="F4" s="5" t="s">
        <v>17</v>
      </c>
      <c r="G4" t="s">
        <v>2</v>
      </c>
      <c r="I4" s="2" t="str">
        <f t="shared" si="0"/>
        <v/>
      </c>
      <c r="J4" t="s">
        <v>18</v>
      </c>
      <c r="K4" s="3">
        <f t="shared" si="1"/>
        <v>-0.21</v>
      </c>
      <c r="L4" s="5" t="s">
        <v>19</v>
      </c>
      <c r="M4" s="5" t="s">
        <v>72</v>
      </c>
    </row>
    <row r="5" spans="1:14" x14ac:dyDescent="0.25">
      <c r="A5" s="5" t="s">
        <v>20</v>
      </c>
      <c r="B5" s="1">
        <v>44106</v>
      </c>
      <c r="C5" t="s">
        <v>2</v>
      </c>
      <c r="D5" s="1">
        <v>44106</v>
      </c>
      <c r="E5" t="s">
        <v>2</v>
      </c>
      <c r="F5" s="5" t="s">
        <v>21</v>
      </c>
      <c r="G5" t="s">
        <v>2</v>
      </c>
      <c r="I5" s="2" t="str">
        <f t="shared" si="0"/>
        <v/>
      </c>
      <c r="J5" t="s">
        <v>9</v>
      </c>
      <c r="K5" s="3">
        <f t="shared" si="1"/>
        <v>-5.0599999999999996</v>
      </c>
      <c r="L5" s="5" t="s">
        <v>22</v>
      </c>
      <c r="M5" s="5" t="s">
        <v>73</v>
      </c>
    </row>
    <row r="6" spans="1:14" x14ac:dyDescent="0.25">
      <c r="A6" s="5" t="s">
        <v>23</v>
      </c>
      <c r="B6" s="1">
        <v>44108</v>
      </c>
      <c r="C6" t="s">
        <v>2</v>
      </c>
      <c r="D6" s="1">
        <v>44108</v>
      </c>
      <c r="E6" t="s">
        <v>2</v>
      </c>
      <c r="F6" s="5" t="s">
        <v>24</v>
      </c>
      <c r="G6" t="s">
        <v>2</v>
      </c>
      <c r="I6" s="2" t="str">
        <f t="shared" si="0"/>
        <v/>
      </c>
      <c r="J6" t="s">
        <v>25</v>
      </c>
      <c r="K6" s="3">
        <f t="shared" si="1"/>
        <v>-7</v>
      </c>
      <c r="L6" s="5" t="s">
        <v>26</v>
      </c>
      <c r="M6" s="5" t="s">
        <v>71</v>
      </c>
    </row>
    <row r="7" spans="1:14" x14ac:dyDescent="0.25">
      <c r="A7" s="5" t="s">
        <v>23</v>
      </c>
      <c r="B7" s="1">
        <v>44108</v>
      </c>
      <c r="C7" t="s">
        <v>2</v>
      </c>
      <c r="D7" s="1">
        <v>44108</v>
      </c>
      <c r="E7" t="s">
        <v>2</v>
      </c>
      <c r="F7" s="5" t="s">
        <v>27</v>
      </c>
      <c r="G7" t="s">
        <v>2</v>
      </c>
      <c r="I7" s="2" t="str">
        <f t="shared" si="0"/>
        <v/>
      </c>
      <c r="J7" t="s">
        <v>28</v>
      </c>
      <c r="K7" s="2">
        <f t="shared" si="1"/>
        <v>-15528</v>
      </c>
      <c r="L7" t="s">
        <v>29</v>
      </c>
    </row>
    <row r="8" spans="1:14" x14ac:dyDescent="0.25">
      <c r="A8" s="5" t="s">
        <v>30</v>
      </c>
      <c r="B8" s="1">
        <v>44109</v>
      </c>
      <c r="C8" t="s">
        <v>2</v>
      </c>
      <c r="D8" s="1">
        <v>44109</v>
      </c>
      <c r="E8" t="s">
        <v>2</v>
      </c>
      <c r="F8" s="5" t="s">
        <v>31</v>
      </c>
      <c r="G8" t="s">
        <v>2</v>
      </c>
      <c r="I8" s="2" t="str">
        <f t="shared" si="0"/>
        <v/>
      </c>
      <c r="J8" t="s">
        <v>32</v>
      </c>
      <c r="K8" s="3">
        <f t="shared" si="1"/>
        <v>-1.05</v>
      </c>
      <c r="L8" t="s">
        <v>33</v>
      </c>
    </row>
    <row r="9" spans="1:14" x14ac:dyDescent="0.25">
      <c r="A9" s="5" t="s">
        <v>34</v>
      </c>
      <c r="B9" s="1">
        <v>44110</v>
      </c>
      <c r="C9" t="s">
        <v>2</v>
      </c>
      <c r="D9" s="1">
        <v>44110</v>
      </c>
      <c r="E9" t="s">
        <v>2</v>
      </c>
      <c r="F9" s="5" t="s">
        <v>35</v>
      </c>
      <c r="G9" t="s">
        <v>2</v>
      </c>
      <c r="H9" t="s">
        <v>36</v>
      </c>
      <c r="I9" s="4">
        <f t="shared" si="0"/>
        <v>3190</v>
      </c>
      <c r="K9" s="3" t="str">
        <f t="shared" si="1"/>
        <v/>
      </c>
      <c r="L9" t="s">
        <v>37</v>
      </c>
      <c r="M9" s="5" t="str">
        <f>IF(OR(ISNUMBER(SEARCH("ATM",A9)),ISNUMBER(SEARCH(I9&lt;&gt;"",A9))),"عمولة","")</f>
        <v>عمولة</v>
      </c>
      <c r="N9" s="5" t="str">
        <f t="shared" ref="N9:N10" si="2">IF(OR(ISNUMBER(SEARCH("FT",A9)),ISNUMBER(SEARCH("مصاريف",F9))),"ضريبة","")</f>
        <v/>
      </c>
    </row>
    <row r="10" spans="1:14" x14ac:dyDescent="0.25">
      <c r="A10" s="5" t="s">
        <v>34</v>
      </c>
      <c r="B10" s="1">
        <v>44110</v>
      </c>
      <c r="C10" t="s">
        <v>2</v>
      </c>
      <c r="D10" s="1">
        <v>44110</v>
      </c>
      <c r="E10" t="s">
        <v>2</v>
      </c>
      <c r="F10" s="5" t="s">
        <v>38</v>
      </c>
      <c r="G10" t="s">
        <v>2</v>
      </c>
      <c r="I10" s="4" t="str">
        <f t="shared" si="0"/>
        <v/>
      </c>
      <c r="J10" t="s">
        <v>39</v>
      </c>
      <c r="K10" s="3">
        <f t="shared" si="1"/>
        <v>-12.76</v>
      </c>
      <c r="L10" t="s">
        <v>40</v>
      </c>
      <c r="M10" s="5" t="str">
        <f t="shared" ref="M10:M13" si="3">IF(OR(ISNUMBER(SEARCH("ATM",A10)),ISNUMBER(SEARCH(I10&lt;&gt;"",A10))),"عمولة","")</f>
        <v>عمولة</v>
      </c>
      <c r="N10" s="5" t="str">
        <f t="shared" si="2"/>
        <v/>
      </c>
    </row>
    <row r="11" spans="1:14" x14ac:dyDescent="0.25">
      <c r="A11" s="5" t="s">
        <v>41</v>
      </c>
      <c r="B11" s="1">
        <v>44111</v>
      </c>
      <c r="C11" t="s">
        <v>2</v>
      </c>
      <c r="D11" s="1">
        <v>44111</v>
      </c>
      <c r="E11" t="s">
        <v>2</v>
      </c>
      <c r="F11" s="5" t="s">
        <v>42</v>
      </c>
      <c r="G11" t="s">
        <v>2</v>
      </c>
      <c r="I11" s="4" t="str">
        <f t="shared" si="0"/>
        <v/>
      </c>
      <c r="J11" t="s">
        <v>43</v>
      </c>
      <c r="K11" s="3">
        <f t="shared" si="1"/>
        <v>-1.91</v>
      </c>
      <c r="L11" t="s">
        <v>44</v>
      </c>
      <c r="M11" s="5" t="str">
        <f t="shared" si="3"/>
        <v/>
      </c>
      <c r="N11" s="5" t="str">
        <f t="shared" ref="N11:N16" si="4">IF(OR(ISNUMBER(SEARCH("FT",A11)),ISNUMBER(SEARCH("مصاريف",F11))),"ضريبة","")</f>
        <v>ضريبة</v>
      </c>
    </row>
    <row r="12" spans="1:14" x14ac:dyDescent="0.25">
      <c r="A12" s="5" t="s">
        <v>45</v>
      </c>
      <c r="B12" s="1">
        <v>44111</v>
      </c>
      <c r="C12" t="s">
        <v>2</v>
      </c>
      <c r="D12" s="1">
        <v>44111</v>
      </c>
      <c r="E12" t="s">
        <v>2</v>
      </c>
      <c r="F12" s="5" t="s">
        <v>46</v>
      </c>
      <c r="G12" t="s">
        <v>2</v>
      </c>
      <c r="H12" t="s">
        <v>47</v>
      </c>
      <c r="I12" s="4">
        <f t="shared" si="0"/>
        <v>1420</v>
      </c>
      <c r="K12" s="3" t="str">
        <f t="shared" si="1"/>
        <v/>
      </c>
      <c r="L12" t="s">
        <v>48</v>
      </c>
      <c r="M12" s="5" t="str">
        <f t="shared" si="3"/>
        <v>عمولة</v>
      </c>
      <c r="N12" s="5" t="str">
        <f t="shared" si="4"/>
        <v/>
      </c>
    </row>
    <row r="13" spans="1:14" x14ac:dyDescent="0.25">
      <c r="A13" s="5" t="s">
        <v>45</v>
      </c>
      <c r="B13" s="1">
        <v>44111</v>
      </c>
      <c r="C13" t="s">
        <v>2</v>
      </c>
      <c r="D13" s="1">
        <v>44111</v>
      </c>
      <c r="E13" t="s">
        <v>2</v>
      </c>
      <c r="F13" s="5" t="s">
        <v>49</v>
      </c>
      <c r="G13" t="s">
        <v>2</v>
      </c>
      <c r="I13" s="4" t="str">
        <f t="shared" si="0"/>
        <v/>
      </c>
      <c r="J13" t="s">
        <v>50</v>
      </c>
      <c r="K13" s="3">
        <f t="shared" si="1"/>
        <v>-5.68</v>
      </c>
      <c r="L13" t="s">
        <v>51</v>
      </c>
      <c r="M13" s="5" t="str">
        <f t="shared" si="3"/>
        <v>عمولة</v>
      </c>
      <c r="N13" s="5" t="str">
        <f t="shared" si="4"/>
        <v/>
      </c>
    </row>
    <row r="14" spans="1:14" x14ac:dyDescent="0.25">
      <c r="A14" s="5" t="s">
        <v>52</v>
      </c>
      <c r="B14" s="1">
        <v>44112</v>
      </c>
      <c r="C14" t="s">
        <v>2</v>
      </c>
      <c r="D14" s="1">
        <v>44112</v>
      </c>
      <c r="E14" t="s">
        <v>2</v>
      </c>
      <c r="F14" s="5" t="s">
        <v>53</v>
      </c>
      <c r="G14" t="s">
        <v>2</v>
      </c>
      <c r="I14" s="4" t="str">
        <f t="shared" si="0"/>
        <v/>
      </c>
      <c r="J14" t="s">
        <v>54</v>
      </c>
      <c r="K14" s="3">
        <f t="shared" si="1"/>
        <v>-0.85</v>
      </c>
      <c r="L14" t="s">
        <v>55</v>
      </c>
      <c r="M14" t="str">
        <f t="shared" ref="M14" si="5">IF(OR(ISNUMBER(SEARCH("ATM",A14)),ISNUMBER(SEARCH(I14&lt;&gt;"",A14))),"عمولة","")</f>
        <v/>
      </c>
      <c r="N14" t="str">
        <f t="shared" si="4"/>
        <v>ضريبة</v>
      </c>
    </row>
    <row r="15" spans="1:14" x14ac:dyDescent="0.25">
      <c r="A15" s="5" t="s">
        <v>56</v>
      </c>
      <c r="B15" s="1">
        <v>44112</v>
      </c>
      <c r="C15" t="s">
        <v>2</v>
      </c>
      <c r="D15" s="1">
        <v>44112</v>
      </c>
      <c r="E15" t="s">
        <v>2</v>
      </c>
      <c r="F15" s="5" t="s">
        <v>57</v>
      </c>
      <c r="G15" t="s">
        <v>2</v>
      </c>
      <c r="H15" t="s">
        <v>58</v>
      </c>
      <c r="I15" s="4">
        <f t="shared" si="0"/>
        <v>340</v>
      </c>
      <c r="K15" s="3" t="str">
        <f t="shared" si="1"/>
        <v/>
      </c>
      <c r="L15" t="s">
        <v>59</v>
      </c>
      <c r="M15" t="str">
        <f>IF(OR(ISNUMBER(SEARCH("ATM",A15)),ISNUMBER(SEARCH(I15&lt;&gt;"",A15))),"عمولة","ضريبة")</f>
        <v>عمولة</v>
      </c>
      <c r="N15" t="str">
        <f t="shared" si="4"/>
        <v/>
      </c>
    </row>
    <row r="16" spans="1:14" x14ac:dyDescent="0.25">
      <c r="A16" s="5" t="s">
        <v>56</v>
      </c>
      <c r="B16" s="1">
        <v>44112</v>
      </c>
      <c r="C16" t="s">
        <v>2</v>
      </c>
      <c r="D16" s="1">
        <v>44112</v>
      </c>
      <c r="E16" t="s">
        <v>2</v>
      </c>
      <c r="F16" s="5" t="s">
        <v>60</v>
      </c>
      <c r="G16" t="s">
        <v>2</v>
      </c>
      <c r="I16" s="4" t="str">
        <f t="shared" si="0"/>
        <v/>
      </c>
      <c r="J16" t="s">
        <v>61</v>
      </c>
      <c r="K16" s="3">
        <f t="shared" si="1"/>
        <v>-1.36</v>
      </c>
      <c r="L16" t="s">
        <v>62</v>
      </c>
      <c r="M16" t="str">
        <f t="shared" ref="M16" si="6">IF(OR(ISNUMBER(SEARCH("ATM",A16)),ISNUMBER(SEARCH(I16&lt;&gt;"",A16))),"عمولة","ضريبة")</f>
        <v>عمولة</v>
      </c>
      <c r="N16" t="str">
        <f t="shared" si="4"/>
        <v/>
      </c>
    </row>
    <row r="17" spans="1:13" x14ac:dyDescent="0.25">
      <c r="A17" s="5" t="s">
        <v>63</v>
      </c>
      <c r="B17" s="1">
        <v>44113</v>
      </c>
      <c r="C17" t="s">
        <v>2</v>
      </c>
      <c r="D17" s="1">
        <v>44113</v>
      </c>
      <c r="E17" t="s">
        <v>2</v>
      </c>
      <c r="F17" s="5" t="s">
        <v>64</v>
      </c>
      <c r="G17" t="s">
        <v>2</v>
      </c>
      <c r="I17" s="4" t="str">
        <f t="shared" si="0"/>
        <v/>
      </c>
      <c r="J17" t="s">
        <v>65</v>
      </c>
      <c r="K17" s="3">
        <f t="shared" si="1"/>
        <v>-0.2</v>
      </c>
      <c r="L17" t="s">
        <v>66</v>
      </c>
      <c r="M17" s="5" t="s">
        <v>78</v>
      </c>
    </row>
    <row r="18" spans="1:13" x14ac:dyDescent="0.25">
      <c r="A18" s="5" t="s">
        <v>67</v>
      </c>
      <c r="B18" s="1">
        <v>44113</v>
      </c>
      <c r="C18" t="s">
        <v>2</v>
      </c>
      <c r="D18" s="1">
        <v>44113</v>
      </c>
      <c r="E18" t="s">
        <v>2</v>
      </c>
      <c r="F18" s="5" t="s">
        <v>68</v>
      </c>
      <c r="G18" t="s">
        <v>2</v>
      </c>
      <c r="H18" t="s">
        <v>69</v>
      </c>
      <c r="I18" s="4">
        <f t="shared" si="0"/>
        <v>510</v>
      </c>
      <c r="K18" s="2" t="str">
        <f t="shared" si="1"/>
        <v/>
      </c>
      <c r="L18" t="s">
        <v>70</v>
      </c>
      <c r="M18" s="5" t="s">
        <v>76</v>
      </c>
    </row>
    <row r="20" spans="1:13" x14ac:dyDescent="0.25">
      <c r="M20" t="s">
        <v>79</v>
      </c>
    </row>
    <row r="21" spans="1:13" x14ac:dyDescent="0.25">
      <c r="M21" t="s">
        <v>77</v>
      </c>
    </row>
  </sheetData>
  <pageMargins left="0.7" right="0.7" top="0.75" bottom="0.75" header="0.3" footer="0.3"/>
  <pageSetup paperSize="9"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كشف بنك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عيسى العامري</dc:creator>
  <cp:lastModifiedBy>عيسى العامري</cp:lastModifiedBy>
  <dcterms:created xsi:type="dcterms:W3CDTF">2020-12-06T17:59:06Z</dcterms:created>
  <dcterms:modified xsi:type="dcterms:W3CDTF">2020-12-06T18:27:00Z</dcterms:modified>
</cp:coreProperties>
</file>